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nznorthernbaysmotors.sharepoint.com/sites/Financial/Shared Documents/Peter Correspondence/Weekly dashboard projects/"/>
    </mc:Choice>
  </mc:AlternateContent>
  <xr:revisionPtr revIDLastSave="385" documentId="8_{69C3A265-7E50-4AEC-A50C-AF3A0A7A2932}" xr6:coauthVersionLast="47" xr6:coauthVersionMax="47" xr10:uidLastSave="{B0F47BAD-2C14-4337-89FC-493A4A1F9A7A}"/>
  <bookViews>
    <workbookView xWindow="57480" yWindow="-720" windowWidth="29040" windowHeight="15720" xr2:uid="{D52794FD-35EA-4975-AF11-86E84C99DD44}"/>
  </bookViews>
  <sheets>
    <sheet name="Data" sheetId="2" r:id="rId1"/>
    <sheet name="BP - Group" sheetId="4" r:id="rId2"/>
    <sheet name="BP - Group breakdown" sheetId="5" r:id="rId3"/>
    <sheet name="BP - Sales" sheetId="6" r:id="rId4"/>
    <sheet name="BP - After Sales" sheetId="7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R21" i="2"/>
  <c r="R20" i="2"/>
  <c r="R27" i="2"/>
  <c r="R26" i="2"/>
  <c r="J27" i="2"/>
  <c r="J26" i="2"/>
  <c r="C26" i="2"/>
  <c r="C27" i="2"/>
  <c r="C20" i="2"/>
  <c r="C21" i="2"/>
  <c r="C1" i="2" l="1"/>
  <c r="L7" i="2" l="1"/>
  <c r="T7" i="2"/>
  <c r="T6" i="2" l="1"/>
  <c r="L6" i="2"/>
  <c r="X5" i="2" l="1"/>
  <c r="P5" i="2"/>
  <c r="D6" i="2" l="1"/>
  <c r="D7" i="2"/>
  <c r="L27" i="2" l="1"/>
  <c r="T27" i="2"/>
  <c r="T26" i="2"/>
  <c r="L26" i="2"/>
  <c r="L25" i="2"/>
  <c r="T25" i="2"/>
  <c r="D25" i="2"/>
  <c r="D26" i="2"/>
  <c r="D27" i="2"/>
  <c r="L21" i="2" l="1"/>
  <c r="T21" i="2"/>
  <c r="L18" i="2"/>
  <c r="T18" i="2"/>
  <c r="T20" i="2"/>
  <c r="T15" i="2"/>
  <c r="L15" i="2"/>
  <c r="L20" i="2"/>
  <c r="L19" i="2"/>
  <c r="T19" i="2"/>
  <c r="L24" i="2"/>
  <c r="T24" i="2"/>
  <c r="AB35" i="2"/>
  <c r="D24" i="2"/>
  <c r="D21" i="2"/>
  <c r="D15" i="2"/>
  <c r="X17" i="2" l="1"/>
  <c r="P17" i="2"/>
  <c r="AB28" i="2"/>
  <c r="P23" i="2"/>
  <c r="X23" i="2"/>
  <c r="L14" i="2" l="1"/>
  <c r="T14" i="2"/>
  <c r="D14" i="2"/>
  <c r="X13" i="2" l="1"/>
  <c r="P13" i="2"/>
  <c r="T11" i="2" l="1"/>
  <c r="L11" i="2"/>
  <c r="D11" i="2"/>
  <c r="T10" i="2" l="1"/>
  <c r="L10" i="2"/>
  <c r="D10" i="2" l="1"/>
  <c r="P9" i="2"/>
  <c r="X9" i="2" l="1"/>
  <c r="T31" i="2" l="1"/>
  <c r="L31" i="2"/>
  <c r="L30" i="2"/>
  <c r="T30" i="2"/>
  <c r="X29" i="2" l="1"/>
  <c r="P29" i="2"/>
  <c r="AB36" i="2"/>
  <c r="L36" i="2" s="1"/>
  <c r="T36" i="2"/>
  <c r="L22" i="2" l="1"/>
  <c r="T22" i="2"/>
  <c r="T17" i="2" s="1"/>
  <c r="T28" i="2"/>
  <c r="T23" i="2" s="1"/>
  <c r="L28" i="2"/>
  <c r="L32" i="2"/>
  <c r="T32" i="2"/>
  <c r="L16" i="2"/>
  <c r="T16" i="2"/>
  <c r="T13" i="2" s="1"/>
  <c r="AB29" i="2"/>
  <c r="L35" i="2" s="1"/>
  <c r="T35" i="2"/>
  <c r="L8" i="2"/>
  <c r="T8" i="2"/>
  <c r="L12" i="2"/>
  <c r="T12" i="2"/>
  <c r="T9" i="2" s="1"/>
  <c r="T5" i="2" l="1"/>
  <c r="T29" i="2"/>
  <c r="L23" i="2"/>
  <c r="L29" i="2"/>
  <c r="L5" i="2"/>
  <c r="L9" i="2"/>
  <c r="L13" i="2"/>
  <c r="L17" i="2"/>
  <c r="T33" i="2" l="1"/>
  <c r="L33" i="2"/>
  <c r="L38" i="2" l="1"/>
  <c r="T38" i="2"/>
  <c r="D36" i="2"/>
  <c r="D35" i="2" l="1"/>
  <c r="D31" i="2"/>
  <c r="D28" i="2"/>
  <c r="D30" i="2"/>
  <c r="D23" i="2" l="1"/>
  <c r="D32" i="2" l="1"/>
  <c r="D16" i="2"/>
  <c r="D22" i="2"/>
  <c r="D13" i="2" l="1"/>
  <c r="D29" i="2"/>
  <c r="D8" i="2" l="1"/>
  <c r="D5" i="2" l="1"/>
  <c r="D12" i="2" l="1"/>
  <c r="D9" i="2" s="1"/>
  <c r="AA36" i="2"/>
  <c r="AA29" i="2"/>
  <c r="S12" i="2" l="1"/>
  <c r="V12" i="2" l="1"/>
  <c r="U12" i="2"/>
  <c r="K16" i="2"/>
  <c r="S16" i="2"/>
  <c r="S31" i="2"/>
  <c r="U16" i="2" l="1"/>
  <c r="V16" i="2"/>
  <c r="N16" i="2"/>
  <c r="M16" i="2"/>
  <c r="V31" i="2"/>
  <c r="U31" i="2"/>
  <c r="K12" i="2"/>
  <c r="K31" i="2"/>
  <c r="N12" i="2" l="1"/>
  <c r="M12" i="2"/>
  <c r="S30" i="2"/>
  <c r="S22" i="2"/>
  <c r="N31" i="2"/>
  <c r="M31" i="2"/>
  <c r="K22" i="2" l="1"/>
  <c r="N22" i="2" s="1"/>
  <c r="V30" i="2"/>
  <c r="U30" i="2"/>
  <c r="W29" i="2"/>
  <c r="S28" i="2"/>
  <c r="U22" i="2"/>
  <c r="V22" i="2"/>
  <c r="M22" i="2"/>
  <c r="K30" i="2"/>
  <c r="S32" i="2" l="1"/>
  <c r="S29" i="2" s="1"/>
  <c r="U29" i="2" s="1"/>
  <c r="K32" i="2"/>
  <c r="K29" i="2" s="1"/>
  <c r="U28" i="2"/>
  <c r="V28" i="2"/>
  <c r="N30" i="2"/>
  <c r="M30" i="2"/>
  <c r="K28" i="2"/>
  <c r="V29" i="2" l="1"/>
  <c r="O29" i="2"/>
  <c r="M28" i="2"/>
  <c r="N29" i="2"/>
  <c r="M29" i="2"/>
  <c r="M32" i="2"/>
  <c r="N32" i="2"/>
  <c r="M27" i="2"/>
  <c r="N28" i="2"/>
  <c r="V32" i="2"/>
  <c r="U32" i="2"/>
  <c r="K8" i="2" l="1"/>
  <c r="S8" i="2"/>
  <c r="C31" i="2"/>
  <c r="C12" i="2" l="1"/>
  <c r="F31" i="2"/>
  <c r="E31" i="2"/>
  <c r="U8" i="2"/>
  <c r="V8" i="2"/>
  <c r="N8" i="2"/>
  <c r="M8" i="2"/>
  <c r="F12" i="2" l="1"/>
  <c r="E12" i="2"/>
  <c r="C16" i="2"/>
  <c r="F16" i="2" l="1"/>
  <c r="E16" i="2"/>
  <c r="C22" i="2"/>
  <c r="C32" i="2"/>
  <c r="C30" i="2"/>
  <c r="C28" i="2" l="1"/>
  <c r="C29" i="2"/>
  <c r="F30" i="2"/>
  <c r="E30" i="2"/>
  <c r="F32" i="2"/>
  <c r="E32" i="2"/>
  <c r="F22" i="2"/>
  <c r="E22" i="2"/>
  <c r="F29" i="2" l="1"/>
  <c r="E29" i="2"/>
  <c r="E28" i="2"/>
  <c r="F28" i="2"/>
  <c r="C8" i="2" l="1"/>
  <c r="F8" i="2" l="1"/>
  <c r="E8" i="2"/>
  <c r="D20" i="2" l="1"/>
  <c r="D18" i="2"/>
  <c r="D19" i="2"/>
  <c r="D17" i="2" l="1"/>
  <c r="D33" i="2" l="1"/>
  <c r="D38" i="2" s="1"/>
  <c r="AA35" i="2" l="1"/>
  <c r="K36" i="2" s="1"/>
  <c r="S36" i="2"/>
  <c r="U36" i="2" l="1"/>
  <c r="V36" i="2"/>
  <c r="N36" i="2"/>
  <c r="M36" i="2"/>
  <c r="AA28" i="2" l="1"/>
  <c r="K35" i="2" s="1"/>
  <c r="S35" i="2"/>
  <c r="C35" i="2"/>
  <c r="V35" i="2" l="1"/>
  <c r="U35" i="2"/>
  <c r="F35" i="2"/>
  <c r="E35" i="2"/>
  <c r="M35" i="2"/>
  <c r="N35" i="2"/>
  <c r="S15" i="2" l="1"/>
  <c r="K15" i="2"/>
  <c r="K7" i="2"/>
  <c r="S7" i="2"/>
  <c r="C7" i="2"/>
  <c r="E7" i="2" l="1"/>
  <c r="F7" i="2"/>
  <c r="U7" i="2"/>
  <c r="V7" i="2"/>
  <c r="M7" i="2"/>
  <c r="N7" i="2"/>
  <c r="M15" i="2"/>
  <c r="N15" i="2"/>
  <c r="V15" i="2"/>
  <c r="U15" i="2"/>
  <c r="K25" i="2" l="1"/>
  <c r="S25" i="2"/>
  <c r="C36" i="2"/>
  <c r="K24" i="2" l="1"/>
  <c r="S24" i="2"/>
  <c r="V25" i="2"/>
  <c r="U25" i="2"/>
  <c r="E36" i="2"/>
  <c r="F36" i="2"/>
  <c r="N25" i="2"/>
  <c r="M25" i="2"/>
  <c r="C15" i="2"/>
  <c r="S26" i="2" l="1"/>
  <c r="K26" i="2"/>
  <c r="S27" i="2"/>
  <c r="K27" i="2"/>
  <c r="N27" i="2" s="1"/>
  <c r="F15" i="2"/>
  <c r="E15" i="2"/>
  <c r="S14" i="2"/>
  <c r="K14" i="2"/>
  <c r="V24" i="2"/>
  <c r="U24" i="2"/>
  <c r="S10" i="2"/>
  <c r="K10" i="2"/>
  <c r="N24" i="2"/>
  <c r="M24" i="2"/>
  <c r="K23" i="2" l="1"/>
  <c r="V27" i="2"/>
  <c r="U27" i="2"/>
  <c r="W23" i="2"/>
  <c r="N23" i="2"/>
  <c r="M23" i="2"/>
  <c r="K13" i="2"/>
  <c r="N14" i="2"/>
  <c r="M14" i="2"/>
  <c r="N26" i="2"/>
  <c r="M26" i="2"/>
  <c r="V14" i="2"/>
  <c r="U14" i="2"/>
  <c r="S13" i="2"/>
  <c r="U26" i="2"/>
  <c r="V26" i="2"/>
  <c r="O13" i="2"/>
  <c r="N10" i="2"/>
  <c r="M10" i="2"/>
  <c r="W13" i="2"/>
  <c r="U10" i="2"/>
  <c r="V10" i="2"/>
  <c r="S23" i="2"/>
  <c r="O23" i="2"/>
  <c r="U23" i="2" l="1"/>
  <c r="V23" i="2"/>
  <c r="M13" i="2"/>
  <c r="N13" i="2"/>
  <c r="V13" i="2"/>
  <c r="U13" i="2"/>
  <c r="C25" i="2" l="1"/>
  <c r="E25" i="2" l="1"/>
  <c r="F25" i="2"/>
  <c r="E27" i="2" l="1"/>
  <c r="F27" i="2"/>
  <c r="C24" i="2"/>
  <c r="F24" i="2" l="1"/>
  <c r="E24" i="2"/>
  <c r="C23" i="2"/>
  <c r="F26" i="2"/>
  <c r="E26" i="2"/>
  <c r="F23" i="2" l="1"/>
  <c r="E23" i="2"/>
  <c r="C14" i="2"/>
  <c r="F14" i="2" l="1"/>
  <c r="E14" i="2"/>
  <c r="C13" i="2"/>
  <c r="F13" i="2" l="1"/>
  <c r="E13" i="2"/>
  <c r="C10" i="2"/>
  <c r="F10" i="2" l="1"/>
  <c r="E10" i="2"/>
  <c r="S6" i="2" l="1"/>
  <c r="K6" i="2"/>
  <c r="M6" i="2" l="1"/>
  <c r="K5" i="2"/>
  <c r="N6" i="2"/>
  <c r="V6" i="2"/>
  <c r="U6" i="2"/>
  <c r="S5" i="2"/>
  <c r="O5" i="2"/>
  <c r="W5" i="2"/>
  <c r="M5" i="2" l="1"/>
  <c r="N5" i="2"/>
  <c r="S11" i="2"/>
  <c r="K11" i="2"/>
  <c r="U5" i="2"/>
  <c r="V5" i="2"/>
  <c r="V11" i="2" l="1"/>
  <c r="U11" i="2"/>
  <c r="S9" i="2"/>
  <c r="W9" i="2"/>
  <c r="N11" i="2"/>
  <c r="M11" i="2"/>
  <c r="K9" i="2"/>
  <c r="O9" i="2"/>
  <c r="C11" i="2"/>
  <c r="C6" i="2" l="1"/>
  <c r="F11" i="2"/>
  <c r="E11" i="2"/>
  <c r="C9" i="2"/>
  <c r="U9" i="2"/>
  <c r="V9" i="2"/>
  <c r="N9" i="2"/>
  <c r="M9" i="2"/>
  <c r="F6" i="2" l="1"/>
  <c r="E6" i="2"/>
  <c r="C5" i="2"/>
  <c r="F9" i="2"/>
  <c r="E9" i="2"/>
  <c r="F5" i="2" l="1"/>
  <c r="E5" i="2"/>
  <c r="K19" i="2" l="1"/>
  <c r="F21" i="2"/>
  <c r="E21" i="2"/>
  <c r="S19" i="2"/>
  <c r="K20" i="2"/>
  <c r="S20" i="2"/>
  <c r="K21" i="2"/>
  <c r="F20" i="2"/>
  <c r="E20" i="2"/>
  <c r="S21" i="2"/>
  <c r="C19" i="2"/>
  <c r="M21" i="2" l="1"/>
  <c r="N21" i="2"/>
  <c r="F19" i="2"/>
  <c r="E19" i="2"/>
  <c r="V20" i="2"/>
  <c r="U20" i="2"/>
  <c r="N20" i="2"/>
  <c r="M20" i="2"/>
  <c r="V19" i="2"/>
  <c r="U19" i="2"/>
  <c r="U21" i="2"/>
  <c r="V21" i="2"/>
  <c r="N19" i="2"/>
  <c r="M19" i="2"/>
  <c r="S18" i="2" l="1"/>
  <c r="K18" i="2"/>
  <c r="C18" i="2"/>
  <c r="F18" i="2" l="1"/>
  <c r="C17" i="2"/>
  <c r="C33" i="2" s="1"/>
  <c r="E18" i="2"/>
  <c r="O17" i="2"/>
  <c r="N18" i="2"/>
  <c r="M18" i="2"/>
  <c r="K17" i="2"/>
  <c r="W17" i="2"/>
  <c r="S17" i="2"/>
  <c r="U18" i="2"/>
  <c r="V18" i="2"/>
  <c r="N17" i="2" l="1"/>
  <c r="M17" i="2"/>
  <c r="K33" i="2"/>
  <c r="F17" i="2"/>
  <c r="E17" i="2"/>
  <c r="E33" i="2" s="1"/>
  <c r="V17" i="2"/>
  <c r="U17" i="2"/>
  <c r="S33" i="2"/>
  <c r="F33" i="2" l="1"/>
  <c r="C38" i="2"/>
  <c r="M33" i="2"/>
  <c r="K38" i="2"/>
  <c r="N33" i="2"/>
  <c r="V33" i="2"/>
  <c r="S38" i="2"/>
  <c r="U33" i="2"/>
  <c r="V38" i="2" l="1"/>
  <c r="U38" i="2"/>
  <c r="N38" i="2"/>
  <c r="M38" i="2"/>
  <c r="F38" i="2"/>
  <c r="E38" i="2"/>
</calcChain>
</file>

<file path=xl/sharedStrings.xml><?xml version="1.0" encoding="utf-8"?>
<sst xmlns="http://schemas.openxmlformats.org/spreadsheetml/2006/main" count="125" uniqueCount="31">
  <si>
    <t>New Vehicles</t>
  </si>
  <si>
    <t>LXT</t>
  </si>
  <si>
    <t>Used Vehicles</t>
  </si>
  <si>
    <t>F&amp;I</t>
  </si>
  <si>
    <t>Parts</t>
  </si>
  <si>
    <t>HDN</t>
  </si>
  <si>
    <t>HOB</t>
  </si>
  <si>
    <t>NWN</t>
  </si>
  <si>
    <t>Service</t>
  </si>
  <si>
    <t>Bridgestone</t>
  </si>
  <si>
    <t>TKP</t>
  </si>
  <si>
    <t>Total Selling Gross</t>
  </si>
  <si>
    <t>Target</t>
  </si>
  <si>
    <t>Actual</t>
  </si>
  <si>
    <t>Variance $</t>
  </si>
  <si>
    <t>Variance %</t>
  </si>
  <si>
    <t>FEF incentive</t>
  </si>
  <si>
    <t>Overheads</t>
  </si>
  <si>
    <t>Net profit</t>
  </si>
  <si>
    <t>Department</t>
  </si>
  <si>
    <t>MTD</t>
  </si>
  <si>
    <t>QTD</t>
  </si>
  <si>
    <t>YTD</t>
  </si>
  <si>
    <t>Check Budget</t>
  </si>
  <si>
    <t>Check Actual</t>
  </si>
  <si>
    <t>TOYOTA</t>
  </si>
  <si>
    <t>LEXUS</t>
  </si>
  <si>
    <t>OVERHEAD</t>
  </si>
  <si>
    <t>Budget</t>
  </si>
  <si>
    <t>Month:</t>
  </si>
  <si>
    <t>Retail Detailing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</si>
</sst>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0.0%"/>
    <numFmt numFmtId="165" formatCode="_-&quot;$&quot;* #,##0_-;\-&quot;$&quot;* #,##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2" applyNumberFormat="1" applyFont="1" applyBorder="1" applyAlignment="1">
      <alignment vertical="center"/>
    </xf>
    <xf numFmtId="164" fontId="0" fillId="0" borderId="0" xfId="2" applyNumberFormat="1" applyFont="1" applyAlignment="1">
      <alignment vertical="center"/>
    </xf>
    <xf numFmtId="164" fontId="2" fillId="2" borderId="1" xfId="2" applyNumberFormat="1" applyFont="1" applyFill="1" applyBorder="1" applyAlignment="1">
      <alignment vertical="center"/>
    </xf>
    <xf numFmtId="164" fontId="2" fillId="0" borderId="1" xfId="2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0" fontId="0" fillId="0" borderId="0" xfId="0" applyAlignment="1">
      <alignment horizontal="right" wrapText="1"/>
    </xf>
    <xf numFmtId="6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165" fontId="0" fillId="0" borderId="0" xfId="0" applyNumberFormat="1"/>
    <xf numFmtId="165" fontId="2" fillId="2" borderId="1" xfId="1" applyNumberFormat="1" applyFont="1" applyFill="1" applyBorder="1" applyAlignment="1">
      <alignment vertical="center" wrapText="1"/>
    </xf>
    <xf numFmtId="165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/>
    <xf numFmtId="17" fontId="2" fillId="0" borderId="0" xfId="0" applyNumberFormat="1" applyFont="1"/>
    <xf numFmtId="165" fontId="3" fillId="0" borderId="0" xfId="0" applyNumberFormat="1" applyFont="1" applyAlignment="1">
      <alignment vertical="center"/>
    </xf>
    <xf numFmtId="6" fontId="0" fillId="0" borderId="0" xfId="0" applyNumberFormat="1"/>
    <xf numFmtId="0" fontId="4" fillId="0" borderId="0" xfId="0" applyFont="1"/>
    <xf numFmtId="0" fontId="5" fillId="4" borderId="0" xfId="0" applyFont="1" applyFill="1" applyAlignment="1">
      <alignment horizontal="center" vertical="center"/>
    </xf>
    <xf numFmtId="164" fontId="5" fillId="2" borderId="1" xfId="2" applyNumberFormat="1" applyFont="1" applyFill="1" applyBorder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5" fillId="0" borderId="1" xfId="2" applyNumberFormat="1" applyFont="1" applyBorder="1" applyAlignment="1">
      <alignment vertical="center"/>
    </xf>
    <xf numFmtId="164" fontId="5" fillId="0" borderId="2" xfId="2" applyNumberFormat="1" applyFont="1" applyBorder="1" applyAlignment="1">
      <alignment vertical="center"/>
    </xf>
    <xf numFmtId="9" fontId="4" fillId="0" borderId="0" xfId="2" applyFont="1"/>
    <xf numFmtId="165" fontId="4" fillId="2" borderId="1" xfId="1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6"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589105</xdr:colOff>
      <xdr:row>35</xdr:row>
      <xdr:rowOff>132533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D3C5C-8F0E-C7F0-BADF-545E6CD1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1905" cy="6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579581</xdr:colOff>
      <xdr:row>35</xdr:row>
      <xdr:rowOff>113486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CAD0B-A47E-B600-8CF9-985E0D761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52381" cy="6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579581</xdr:colOff>
      <xdr:row>35</xdr:row>
      <xdr:rowOff>103962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6FAC9-1F3C-7861-A552-4601A9D5D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52381" cy="6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589105</xdr:colOff>
      <xdr:row>35</xdr:row>
      <xdr:rowOff>113486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B1324D-0D3F-E4E3-9251-CA7C5F53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1905" cy="6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znorthernbaysmotors.sharepoint.com/sites/Financial/Shared%20Documents/Peter%20Correspondence/Weekly%20dashboard%20projects/BP%20Pack%20Sustainability%20-%20TOYOTA.xlsx" TargetMode="External"/><Relationship Id="rId1" Type="http://schemas.openxmlformats.org/officeDocument/2006/relationships/externalLinkPath" Target="BP%20Pack%20Sustainability%20-%20TOYO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znorthernbaysmotors.sharepoint.com/sites/Financial/Shared%20Documents/Peter%20Correspondence/Weekly%20dashboard%20projects/BP%20Pack%20Sustainability%20-%20LEXUS.xlsx" TargetMode="External"/><Relationship Id="rId1" Type="http://schemas.openxmlformats.org/officeDocument/2006/relationships/externalLinkPath" Target="BP%20Pack%20Sustainability%20-%20LEX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 Page"/>
      <sheetName val="TNZ Submitted Budget"/>
      <sheetName val="Input Sheet"/>
      <sheetName val="GP &amp; SE % Contribution"/>
      <sheetName val="Parts GP Calc"/>
      <sheetName val="Service GP Calc"/>
      <sheetName val="Variance Analysis vs Budget"/>
      <sheetName val="M3-25 TB"/>
      <sheetName val="M2-25 TB"/>
      <sheetName val="M1-25 TB"/>
      <sheetName val="M12 TB"/>
      <sheetName val="M11 TB"/>
      <sheetName val="M10 TB"/>
      <sheetName val="M9 TB"/>
      <sheetName val="M8 TB"/>
      <sheetName val="M7 TB"/>
      <sheetName val="M6 TB"/>
      <sheetName val="M5 TB"/>
      <sheetName val="M4 TB"/>
      <sheetName val="M3 TB"/>
      <sheetName val="M2 TB"/>
      <sheetName val="M1 TB"/>
      <sheetName val="Export"/>
      <sheetName val="Sheet2"/>
      <sheetName val="Sheet1"/>
      <sheetName val="OVERALL"/>
      <sheetName val="NEW VEHICLE GROUP"/>
      <sheetName val="NS NEW VEHICLE"/>
      <sheetName val="NW NEW VEHICLE"/>
      <sheetName val="USED VEHICLE GROUP"/>
      <sheetName val="NS USED VEHICLE"/>
      <sheetName val="NW USED VEHICLE"/>
      <sheetName val="F&amp;I GROUP"/>
      <sheetName val="NS F&amp;I"/>
      <sheetName val="NW F&amp;I"/>
      <sheetName val="SERVICE GROUP"/>
      <sheetName val="NS SERVICE 140"/>
      <sheetName val="NW SERVICE 240"/>
      <sheetName val="NW SERVICE 340"/>
      <sheetName val="NW SERVICE 440"/>
      <sheetName val="PARTS GROUP"/>
      <sheetName val="NS PARTS 130"/>
      <sheetName val="NW PARTS 230"/>
      <sheetName val="NW PARTS 330"/>
      <sheetName val="NW PARTS 430"/>
      <sheetName val="NS SERVICE 147"/>
      <sheetName val="ADMIN &amp; OTHER"/>
      <sheetName val="112"/>
      <sheetName val="122"/>
      <sheetName val="162"/>
      <sheetName val="NS SERVICE 142"/>
      <sheetName val="Tyre GROUP"/>
      <sheetName val="Tyre 935"/>
      <sheetName val="Tyre 936"/>
      <sheetName val="150"/>
    </sheetNames>
    <sheetDataSet>
      <sheetData sheetId="0">
        <row r="14">
          <cell r="A14">
            <v>45444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9879409.6228380445</v>
          </cell>
          <cell r="H6">
            <v>10562954.116861414</v>
          </cell>
          <cell r="I6">
            <v>10425137.375826359</v>
          </cell>
          <cell r="J6">
            <v>10557954.116861414</v>
          </cell>
          <cell r="K6">
            <v>10619030.034524184</v>
          </cell>
          <cell r="L6">
            <v>10577257.7875125</v>
          </cell>
          <cell r="M6">
            <v>10560105.952186957</v>
          </cell>
          <cell r="N6">
            <v>11068681.869849728</v>
          </cell>
          <cell r="O6">
            <v>9543909.6228380445</v>
          </cell>
          <cell r="P6">
            <v>9407409.6228380445</v>
          </cell>
          <cell r="Q6">
            <v>9330061.4581635874</v>
          </cell>
          <cell r="R6">
            <v>10568681.869849728</v>
          </cell>
        </row>
        <row r="7">
          <cell r="G7">
            <v>69826.044791117718</v>
          </cell>
          <cell r="H7">
            <v>69826.044791117718</v>
          </cell>
          <cell r="I7">
            <v>69701.001041117706</v>
          </cell>
          <cell r="J7">
            <v>65194.49479111773</v>
          </cell>
          <cell r="K7">
            <v>65194.49479111773</v>
          </cell>
          <cell r="L7">
            <v>65072.741666117712</v>
          </cell>
          <cell r="M7">
            <v>69826.044791117733</v>
          </cell>
          <cell r="N7">
            <v>63650.644791117717</v>
          </cell>
          <cell r="O7">
            <v>40414.957291117695</v>
          </cell>
          <cell r="P7">
            <v>40524.644791117702</v>
          </cell>
          <cell r="Q7">
            <v>41549.644791117702</v>
          </cell>
          <cell r="R7">
            <v>59472.01354111774</v>
          </cell>
          <cell r="AA7">
            <v>102482.32999999999</v>
          </cell>
          <cell r="AB7">
            <v>79094.749999999971</v>
          </cell>
          <cell r="AC7">
            <v>16269.030000000013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20634.110769717125</v>
          </cell>
          <cell r="H8">
            <v>55826.7774363836</v>
          </cell>
          <cell r="I8">
            <v>87272.93785305036</v>
          </cell>
          <cell r="J8">
            <v>84014.210769717145</v>
          </cell>
          <cell r="K8">
            <v>93880.460769717058</v>
          </cell>
          <cell r="L8">
            <v>103493.83889471705</v>
          </cell>
          <cell r="M8">
            <v>84014.210769717145</v>
          </cell>
          <cell r="N8">
            <v>140854.21076971726</v>
          </cell>
          <cell r="O8">
            <v>76209.42326971711</v>
          </cell>
          <cell r="P8">
            <v>66589.210769717218</v>
          </cell>
          <cell r="Q8">
            <v>66589.210769717218</v>
          </cell>
          <cell r="R8">
            <v>101762.72951971722</v>
          </cell>
          <cell r="AA8">
            <v>42952.48000000001</v>
          </cell>
          <cell r="AB8">
            <v>58751.790000000117</v>
          </cell>
          <cell r="AC8">
            <v>-18468.839999999931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82668.272064651712</v>
          </cell>
          <cell r="H9">
            <v>91778.978339932626</v>
          </cell>
          <cell r="I9">
            <v>138148.96866015732</v>
          </cell>
          <cell r="J9">
            <v>92384.329131786522</v>
          </cell>
          <cell r="K9">
            <v>95119.69003066291</v>
          </cell>
          <cell r="L9">
            <v>135688.11189334816</v>
          </cell>
          <cell r="M9">
            <v>94203.605031786501</v>
          </cell>
          <cell r="N9">
            <v>108783.60042729216</v>
          </cell>
          <cell r="O9">
            <v>118811.56066400264</v>
          </cell>
          <cell r="P9">
            <v>76620.853025606761</v>
          </cell>
          <cell r="Q9">
            <v>76924.065675606762</v>
          </cell>
          <cell r="R9">
            <v>134458.12659730608</v>
          </cell>
          <cell r="AA9">
            <v>56347.94999999999</v>
          </cell>
          <cell r="AB9">
            <v>67509.17</v>
          </cell>
          <cell r="AC9">
            <v>87466.040000000037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147879.95372336544</v>
          </cell>
          <cell r="H10">
            <v>182141.10238832078</v>
          </cell>
          <cell r="I10">
            <v>130749.37939088763</v>
          </cell>
          <cell r="J10">
            <v>182141.10238832078</v>
          </cell>
          <cell r="K10">
            <v>176430.91094416165</v>
          </cell>
          <cell r="L10">
            <v>159300.33661168377</v>
          </cell>
          <cell r="M10">
            <v>170720.71950000228</v>
          </cell>
          <cell r="N10">
            <v>165010.52805584297</v>
          </cell>
          <cell r="O10">
            <v>147879.95372336544</v>
          </cell>
          <cell r="P10">
            <v>147879.95372336544</v>
          </cell>
          <cell r="Q10">
            <v>136459.57083504699</v>
          </cell>
          <cell r="R10">
            <v>165010.52805584297</v>
          </cell>
          <cell r="AA10">
            <v>149916.16999999995</v>
          </cell>
          <cell r="AB10">
            <v>171037.88999999998</v>
          </cell>
          <cell r="AC10">
            <v>135435.07000000007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G11">
            <v>214014.50238779123</v>
          </cell>
          <cell r="H11">
            <v>283873.60498093098</v>
          </cell>
          <cell r="I11">
            <v>179084.95109122101</v>
          </cell>
          <cell r="J11">
            <v>283873.60498093098</v>
          </cell>
          <cell r="K11">
            <v>272230.42121540784</v>
          </cell>
          <cell r="L11">
            <v>237300.86991883785</v>
          </cell>
          <cell r="M11">
            <v>260587.23744988447</v>
          </cell>
          <cell r="N11">
            <v>248944.05368436122</v>
          </cell>
          <cell r="O11">
            <v>214014.50238779123</v>
          </cell>
          <cell r="P11">
            <v>214014.50238779123</v>
          </cell>
          <cell r="Q11">
            <v>190728.13485674426</v>
          </cell>
          <cell r="R11">
            <v>248944.05368436122</v>
          </cell>
          <cell r="AA11">
            <v>207871.87999999992</v>
          </cell>
          <cell r="AB11">
            <v>305187.91000000009</v>
          </cell>
          <cell r="AC11">
            <v>221703.97999999995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G12">
            <v>535022.88373664324</v>
          </cell>
          <cell r="H12">
            <v>683446.5079366857</v>
          </cell>
          <cell r="I12">
            <v>604957.23803643405</v>
          </cell>
          <cell r="J12">
            <v>707607.7420618732</v>
          </cell>
          <cell r="K12">
            <v>702855.97775106714</v>
          </cell>
          <cell r="L12">
            <v>700855.89898470452</v>
          </cell>
          <cell r="M12">
            <v>679351.81754250813</v>
          </cell>
          <cell r="N12">
            <v>727243.03772833128</v>
          </cell>
          <cell r="O12">
            <v>597330.39733599406</v>
          </cell>
          <cell r="P12">
            <v>545629.16469759843</v>
          </cell>
          <cell r="Q12">
            <v>512250.62692823296</v>
          </cell>
          <cell r="R12">
            <v>709647.45139834518</v>
          </cell>
          <cell r="AA12">
            <v>559570.80999999982</v>
          </cell>
          <cell r="AB12">
            <v>681581.51000000024</v>
          </cell>
          <cell r="AC12">
            <v>442405.28000000014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657758.56764083006</v>
          </cell>
          <cell r="H13">
            <v>649423.87489521259</v>
          </cell>
          <cell r="I13">
            <v>633656.11495631398</v>
          </cell>
          <cell r="J13">
            <v>630610.43170470756</v>
          </cell>
          <cell r="K13">
            <v>637563.00218082208</v>
          </cell>
          <cell r="L13">
            <v>632145.45189617074</v>
          </cell>
          <cell r="M13">
            <v>647498.25840228656</v>
          </cell>
          <cell r="N13">
            <v>633088.98616565973</v>
          </cell>
          <cell r="O13">
            <v>627633.62729496462</v>
          </cell>
          <cell r="P13">
            <v>645481.80047995981</v>
          </cell>
          <cell r="Q13">
            <v>648749.3025049303</v>
          </cell>
          <cell r="R13">
            <v>641996.7226451704</v>
          </cell>
          <cell r="AA13">
            <v>635723.82999999984</v>
          </cell>
          <cell r="AB13">
            <v>651544.61999999918</v>
          </cell>
          <cell r="AC13">
            <v>648035.90999999898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G15">
            <v>-1.2423382427676757E-2</v>
          </cell>
          <cell r="H15">
            <v>3.220939205554582E-3</v>
          </cell>
          <cell r="I15">
            <v>3.0462536044513953E-2</v>
          </cell>
          <cell r="J15">
            <v>7.2928248697537246E-3</v>
          </cell>
          <cell r="K15">
            <v>6.1486760427239629E-3</v>
          </cell>
          <cell r="L15">
            <v>3.8372227967035745E-2</v>
          </cell>
          <cell r="M15">
            <v>3.0164052599893484E-3</v>
          </cell>
          <cell r="N15">
            <v>8.5063472480079345E-3</v>
          </cell>
          <cell r="O15">
            <v>3.0667125067975524E-2</v>
          </cell>
          <cell r="P15">
            <v>-1.06142540599011E-2</v>
          </cell>
          <cell r="Q15">
            <v>-1.4629986757189489E-2</v>
          </cell>
          <cell r="R15">
            <v>3.5189532936377693E-2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G16">
            <v>-122735.68390418682</v>
          </cell>
          <cell r="H16">
            <v>34022.633041473106</v>
          </cell>
          <cell r="I16">
            <v>317576.12308012007</v>
          </cell>
          <cell r="J16">
            <v>76997.310357165639</v>
          </cell>
          <cell r="K16">
            <v>65292.975570245064</v>
          </cell>
          <cell r="L16">
            <v>405872.94708853378</v>
          </cell>
          <cell r="M16">
            <v>31853.559140221565</v>
          </cell>
          <cell r="N16">
            <v>94154.05156267155</v>
          </cell>
          <cell r="O16">
            <v>292684.27004102943</v>
          </cell>
          <cell r="P16">
            <v>-99852.63578236138</v>
          </cell>
          <cell r="Q16">
            <v>-136498.67557669734</v>
          </cell>
          <cell r="R16">
            <v>371906.97875317477</v>
          </cell>
          <cell r="AA16">
            <v>-76153.020000000019</v>
          </cell>
          <cell r="AB16">
            <v>30036.890000001062</v>
          </cell>
          <cell r="AC16">
            <v>128369.37000000116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8">
          <cell r="B18">
            <v>346275</v>
          </cell>
          <cell r="C18">
            <v>334000</v>
          </cell>
          <cell r="G18">
            <v>0</v>
          </cell>
          <cell r="H18">
            <v>0</v>
          </cell>
          <cell r="I18">
            <v>346275</v>
          </cell>
          <cell r="J18">
            <v>0</v>
          </cell>
          <cell r="K18">
            <v>0</v>
          </cell>
          <cell r="L18">
            <v>337162.5</v>
          </cell>
          <cell r="M18">
            <v>0</v>
          </cell>
          <cell r="N18">
            <v>0</v>
          </cell>
          <cell r="O18">
            <v>322987.5</v>
          </cell>
          <cell r="P18">
            <v>0</v>
          </cell>
          <cell r="Q18">
            <v>0</v>
          </cell>
          <cell r="R18">
            <v>304256.25</v>
          </cell>
          <cell r="AA18">
            <v>0</v>
          </cell>
          <cell r="AB18">
            <v>0</v>
          </cell>
          <cell r="AC18">
            <v>334000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20">
          <cell r="I20">
            <v>951232.23803643405</v>
          </cell>
          <cell r="AC20">
            <v>776405.28000000014</v>
          </cell>
        </row>
      </sheetData>
      <sheetData sheetId="26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25">
          <cell r="G25">
            <v>69826.044791117718</v>
          </cell>
          <cell r="H25">
            <v>69826.044791117718</v>
          </cell>
          <cell r="I25">
            <v>69701.001041117706</v>
          </cell>
          <cell r="J25">
            <v>65194.49479111773</v>
          </cell>
          <cell r="K25">
            <v>65194.49479111773</v>
          </cell>
          <cell r="L25">
            <v>65072.741666117712</v>
          </cell>
          <cell r="M25">
            <v>69826.044791117733</v>
          </cell>
          <cell r="N25">
            <v>63650.644791117717</v>
          </cell>
          <cell r="O25">
            <v>40414.957291117695</v>
          </cell>
          <cell r="P25">
            <v>40524.644791117702</v>
          </cell>
          <cell r="Q25">
            <v>41549.644791117702</v>
          </cell>
          <cell r="R25">
            <v>59472.01354111774</v>
          </cell>
          <cell r="AA25">
            <v>102482.32999999999</v>
          </cell>
          <cell r="AB25">
            <v>79094.749999999971</v>
          </cell>
          <cell r="AC25">
            <v>16269.030000000013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</sheetData>
      <sheetData sheetId="27">
        <row r="1">
          <cell r="AQ1">
            <v>45444</v>
          </cell>
        </row>
        <row r="4">
          <cell r="I4" t="str">
            <v/>
          </cell>
          <cell r="L4" t="str">
            <v/>
          </cell>
          <cell r="O4" t="str">
            <v/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68</v>
          </cell>
          <cell r="H6">
            <v>68</v>
          </cell>
          <cell r="I6">
            <v>68</v>
          </cell>
          <cell r="J6">
            <v>64.75</v>
          </cell>
          <cell r="K6">
            <v>64.75</v>
          </cell>
          <cell r="L6">
            <v>64.75</v>
          </cell>
          <cell r="M6">
            <v>67.75</v>
          </cell>
          <cell r="N6">
            <v>63.75</v>
          </cell>
          <cell r="O6">
            <v>46.25</v>
          </cell>
          <cell r="P6">
            <v>46.25</v>
          </cell>
          <cell r="Q6">
            <v>46.75</v>
          </cell>
          <cell r="R6">
            <v>58.75</v>
          </cell>
          <cell r="AA6">
            <v>66</v>
          </cell>
          <cell r="AB6">
            <v>65</v>
          </cell>
          <cell r="AC6">
            <v>44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13.6</v>
          </cell>
          <cell r="H7">
            <v>13.6</v>
          </cell>
          <cell r="I7">
            <v>13.6</v>
          </cell>
          <cell r="J7">
            <v>12.95</v>
          </cell>
          <cell r="K7">
            <v>12.95</v>
          </cell>
          <cell r="L7">
            <v>12.95</v>
          </cell>
          <cell r="M7">
            <v>13.55</v>
          </cell>
          <cell r="N7">
            <v>12.75</v>
          </cell>
          <cell r="O7">
            <v>9.25</v>
          </cell>
          <cell r="P7">
            <v>9.25</v>
          </cell>
          <cell r="Q7">
            <v>9.35</v>
          </cell>
          <cell r="R7">
            <v>11.75</v>
          </cell>
          <cell r="AA7">
            <v>13.2</v>
          </cell>
          <cell r="AB7">
            <v>13</v>
          </cell>
          <cell r="AC7">
            <v>8.8000000000000007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2050</v>
          </cell>
          <cell r="H8">
            <v>2050</v>
          </cell>
          <cell r="I8">
            <v>2050</v>
          </cell>
          <cell r="J8">
            <v>2050</v>
          </cell>
          <cell r="K8">
            <v>2050</v>
          </cell>
          <cell r="L8">
            <v>2050</v>
          </cell>
          <cell r="M8">
            <v>2050</v>
          </cell>
          <cell r="N8">
            <v>2050</v>
          </cell>
          <cell r="O8">
            <v>2050</v>
          </cell>
          <cell r="P8">
            <v>2050</v>
          </cell>
          <cell r="Q8">
            <v>2050</v>
          </cell>
          <cell r="R8">
            <v>2050</v>
          </cell>
          <cell r="AA8">
            <v>2094.5416666666665</v>
          </cell>
          <cell r="AB8">
            <v>2113.8773846153845</v>
          </cell>
          <cell r="AC8">
            <v>2082.5390909090911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0</v>
          </cell>
          <cell r="H9">
            <v>0</v>
          </cell>
          <cell r="I9">
            <v>1096.875</v>
          </cell>
          <cell r="J9">
            <v>0</v>
          </cell>
          <cell r="K9">
            <v>0</v>
          </cell>
          <cell r="L9">
            <v>1096.875</v>
          </cell>
          <cell r="M9">
            <v>0</v>
          </cell>
          <cell r="N9">
            <v>0</v>
          </cell>
          <cell r="O9">
            <v>1405.1858108108108</v>
          </cell>
          <cell r="P9">
            <v>0</v>
          </cell>
          <cell r="Q9">
            <v>0</v>
          </cell>
          <cell r="R9">
            <v>944.40159574468089</v>
          </cell>
          <cell r="AA9">
            <v>0</v>
          </cell>
          <cell r="AB9">
            <v>0</v>
          </cell>
          <cell r="AC9">
            <v>1016.014090909091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-9.7462121212122597</v>
          </cell>
          <cell r="AB10">
            <v>26.221846153845814</v>
          </cell>
          <cell r="AC10">
            <v>-49.868181818181945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2050</v>
          </cell>
          <cell r="H11">
            <v>2050</v>
          </cell>
          <cell r="I11">
            <v>3146.875</v>
          </cell>
          <cell r="J11">
            <v>2050</v>
          </cell>
          <cell r="K11">
            <v>2050</v>
          </cell>
          <cell r="L11">
            <v>3146.875</v>
          </cell>
          <cell r="M11">
            <v>2050</v>
          </cell>
          <cell r="N11">
            <v>2050</v>
          </cell>
          <cell r="O11">
            <v>3455.1858108108108</v>
          </cell>
          <cell r="P11">
            <v>2050</v>
          </cell>
          <cell r="Q11">
            <v>2050</v>
          </cell>
          <cell r="R11">
            <v>2994.4015957446809</v>
          </cell>
          <cell r="AA11">
            <v>2084.795454545454</v>
          </cell>
          <cell r="AB11">
            <v>2140.0992307692304</v>
          </cell>
          <cell r="AC11">
            <v>3048.6849999999999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139400</v>
          </cell>
          <cell r="H12">
            <v>139400</v>
          </cell>
          <cell r="I12">
            <v>213987.5</v>
          </cell>
          <cell r="J12">
            <v>132737.5</v>
          </cell>
          <cell r="K12">
            <v>132737.5</v>
          </cell>
          <cell r="L12">
            <v>203760.15625</v>
          </cell>
          <cell r="M12">
            <v>138887.5</v>
          </cell>
          <cell r="N12">
            <v>130687.5</v>
          </cell>
          <cell r="O12">
            <v>159802.34375</v>
          </cell>
          <cell r="P12">
            <v>94812.5</v>
          </cell>
          <cell r="Q12">
            <v>95837.5</v>
          </cell>
          <cell r="R12">
            <v>175921.09375</v>
          </cell>
          <cell r="AA12">
            <v>137596.49999999997</v>
          </cell>
          <cell r="AB12">
            <v>139106.44999999998</v>
          </cell>
          <cell r="AC12">
            <v>134142.13999999998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665.38936974250976</v>
          </cell>
          <cell r="H13">
            <v>665.38936974250976</v>
          </cell>
          <cell r="I13">
            <v>666.48624474250983</v>
          </cell>
          <cell r="J13">
            <v>673.38207942070528</v>
          </cell>
          <cell r="K13">
            <v>673.38207942070528</v>
          </cell>
          <cell r="L13">
            <v>674.47895442070524</v>
          </cell>
          <cell r="M13">
            <v>665.97696889285112</v>
          </cell>
          <cell r="N13">
            <v>676.00532772534382</v>
          </cell>
          <cell r="O13">
            <v>740.80388078358214</v>
          </cell>
          <cell r="P13">
            <v>739.58842470250113</v>
          </cell>
          <cell r="Q13">
            <v>731.67838807466683</v>
          </cell>
          <cell r="R13">
            <v>760.62989019133045</v>
          </cell>
          <cell r="AA13">
            <v>468.93515151515152</v>
          </cell>
          <cell r="AB13">
            <v>588.05861538461534</v>
          </cell>
          <cell r="AC13">
            <v>564.9072727272727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AA14">
            <v>18.548181818181821</v>
          </cell>
          <cell r="AB14">
            <v>30.138000000000002</v>
          </cell>
          <cell r="AC14">
            <v>28.471363636363638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665.38936974250976</v>
          </cell>
          <cell r="H15">
            <v>665.38936974250976</v>
          </cell>
          <cell r="I15">
            <v>666.48624474250983</v>
          </cell>
          <cell r="J15">
            <v>673.38207942070528</v>
          </cell>
          <cell r="K15">
            <v>673.38207942070528</v>
          </cell>
          <cell r="L15">
            <v>674.47895442070524</v>
          </cell>
          <cell r="M15">
            <v>665.97696889285112</v>
          </cell>
          <cell r="N15">
            <v>676.00532772534382</v>
          </cell>
          <cell r="O15">
            <v>740.80388078358214</v>
          </cell>
          <cell r="P15">
            <v>739.58842470250113</v>
          </cell>
          <cell r="Q15">
            <v>731.67838807466683</v>
          </cell>
          <cell r="R15">
            <v>760.62989019133045</v>
          </cell>
          <cell r="AA15">
            <v>487.48333333333335</v>
          </cell>
          <cell r="AB15">
            <v>618.19661538461537</v>
          </cell>
          <cell r="AC15">
            <v>593.37863636363636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650.94015151515157</v>
          </cell>
          <cell r="AB16">
            <v>815.35907692307694</v>
          </cell>
          <cell r="AC16">
            <v>1069.7161363636365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874.97473067366093</v>
          </cell>
          <cell r="H17">
            <v>874.97473067366093</v>
          </cell>
          <cell r="I17">
            <v>874.97473067366093</v>
          </cell>
          <cell r="J17">
            <v>918.89238124801454</v>
          </cell>
          <cell r="K17">
            <v>918.89238124801454</v>
          </cell>
          <cell r="L17">
            <v>918.89238124801454</v>
          </cell>
          <cell r="M17">
            <v>878.20341971673713</v>
          </cell>
          <cell r="N17">
            <v>933.3063793852383</v>
          </cell>
          <cell r="O17">
            <v>1286.4493337472204</v>
          </cell>
          <cell r="P17">
            <v>1286.4493337472204</v>
          </cell>
          <cell r="Q17">
            <v>1272.6905173435068</v>
          </cell>
          <cell r="R17">
            <v>1012.7367095456841</v>
          </cell>
          <cell r="AA17">
            <v>54.823333333333338</v>
          </cell>
          <cell r="AB17">
            <v>54.889230769230771</v>
          </cell>
          <cell r="AC17">
            <v>62.827272727272728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AA18">
            <v>166.68227272727273</v>
          </cell>
          <cell r="AB18">
            <v>147.33953846153847</v>
          </cell>
          <cell r="AC18">
            <v>231.23704545454547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75.177727272727267</v>
          </cell>
          <cell r="AB19">
            <v>39.310923076923075</v>
          </cell>
          <cell r="AC19">
            <v>109.32522727272726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874.97473067366093</v>
          </cell>
          <cell r="H20">
            <v>874.97473067366093</v>
          </cell>
          <cell r="I20">
            <v>874.97473067366093</v>
          </cell>
          <cell r="J20">
            <v>918.89238124801454</v>
          </cell>
          <cell r="K20">
            <v>918.89238124801454</v>
          </cell>
          <cell r="L20">
            <v>918.89238124801454</v>
          </cell>
          <cell r="M20">
            <v>878.20341971673713</v>
          </cell>
          <cell r="N20">
            <v>933.3063793852383</v>
          </cell>
          <cell r="O20">
            <v>1286.4493337472204</v>
          </cell>
          <cell r="P20">
            <v>1286.4493337472204</v>
          </cell>
          <cell r="Q20">
            <v>1272.6905173435068</v>
          </cell>
          <cell r="R20">
            <v>1012.7367095456841</v>
          </cell>
          <cell r="AA20">
            <v>947.62348484848485</v>
          </cell>
          <cell r="AB20">
            <v>1056.8987692307692</v>
          </cell>
          <cell r="AC20">
            <v>1473.1056818181819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1540.3641004161707</v>
          </cell>
          <cell r="H21">
            <v>1540.3641004161707</v>
          </cell>
          <cell r="I21">
            <v>1541.4609754161706</v>
          </cell>
          <cell r="J21">
            <v>1592.2744606687197</v>
          </cell>
          <cell r="K21">
            <v>1592.2744606687197</v>
          </cell>
          <cell r="L21">
            <v>1593.3713356687199</v>
          </cell>
          <cell r="M21">
            <v>1544.1803886095881</v>
          </cell>
          <cell r="N21">
            <v>1609.3117071105821</v>
          </cell>
          <cell r="O21">
            <v>2027.2532145308026</v>
          </cell>
          <cell r="P21">
            <v>2026.0377584497214</v>
          </cell>
          <cell r="Q21">
            <v>2004.3689054181737</v>
          </cell>
          <cell r="R21">
            <v>1773.3665997370144</v>
          </cell>
          <cell r="AA21">
            <v>1435.1068181818182</v>
          </cell>
          <cell r="AB21">
            <v>1675.0953846153845</v>
          </cell>
          <cell r="AC21">
            <v>2066.4843181818183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509.63589958382931</v>
          </cell>
          <cell r="H22">
            <v>509.63589958382931</v>
          </cell>
          <cell r="I22">
            <v>1605.4140245838294</v>
          </cell>
          <cell r="J22">
            <v>457.72553933128029</v>
          </cell>
          <cell r="K22">
            <v>457.72553933128029</v>
          </cell>
          <cell r="L22">
            <v>1553.5036643312801</v>
          </cell>
          <cell r="M22">
            <v>505.81961139041186</v>
          </cell>
          <cell r="N22">
            <v>440.68829288941788</v>
          </cell>
          <cell r="O22">
            <v>1427.9325962800083</v>
          </cell>
          <cell r="P22">
            <v>23.962241550278577</v>
          </cell>
          <cell r="Q22">
            <v>45.631094581826346</v>
          </cell>
          <cell r="R22">
            <v>1221.0349960076665</v>
          </cell>
          <cell r="AA22">
            <v>649.68863636363585</v>
          </cell>
          <cell r="AB22">
            <v>465.00384615384587</v>
          </cell>
          <cell r="AC22">
            <v>982.20068181818169</v>
          </cell>
          <cell r="AD22" t="e">
            <v>#DIV/0!</v>
          </cell>
          <cell r="AE22" t="e">
            <v>#DIV/0!</v>
          </cell>
          <cell r="AF22" t="e">
            <v>#DIV/0!</v>
          </cell>
          <cell r="AG22" t="e">
            <v>#DIV/0!</v>
          </cell>
          <cell r="AH22" t="e">
            <v>#DIV/0!</v>
          </cell>
          <cell r="AI22" t="e">
            <v>#DIV/0!</v>
          </cell>
          <cell r="AJ22" t="e">
            <v>#DIV/0!</v>
          </cell>
          <cell r="AK22" t="e">
            <v>#DIV/0!</v>
          </cell>
          <cell r="AL22" t="e">
            <v>#DIV/0!</v>
          </cell>
        </row>
        <row r="23">
          <cell r="G23">
            <v>34655.241171700392</v>
          </cell>
          <cell r="H23">
            <v>34655.241171700392</v>
          </cell>
          <cell r="I23">
            <v>109168.15367170039</v>
          </cell>
          <cell r="J23">
            <v>29637.728671700399</v>
          </cell>
          <cell r="K23">
            <v>29637.728671700399</v>
          </cell>
          <cell r="L23">
            <v>100589.36226545039</v>
          </cell>
          <cell r="M23">
            <v>34269.278671700406</v>
          </cell>
          <cell r="N23">
            <v>28093.87867170039</v>
          </cell>
          <cell r="O23">
            <v>66041.882577950382</v>
          </cell>
          <cell r="P23">
            <v>1108.2536717003841</v>
          </cell>
          <cell r="Q23">
            <v>2133.2536717003818</v>
          </cell>
          <cell r="R23">
            <v>71735.806015450406</v>
          </cell>
          <cell r="AA23">
            <v>42879.449999999968</v>
          </cell>
          <cell r="AB23">
            <v>30225.249999999982</v>
          </cell>
          <cell r="AC23">
            <v>43216.829999999994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2146.0811111111116</v>
          </cell>
          <cell r="H24">
            <v>2146.0811111111116</v>
          </cell>
          <cell r="I24">
            <v>2146.0811111111116</v>
          </cell>
          <cell r="J24">
            <v>2146.0811111111116</v>
          </cell>
          <cell r="K24">
            <v>2146.0811111111116</v>
          </cell>
          <cell r="L24">
            <v>2146.0811111111116</v>
          </cell>
          <cell r="M24">
            <v>2146.0811111111116</v>
          </cell>
          <cell r="N24">
            <v>2146.0811111111116</v>
          </cell>
          <cell r="O24">
            <v>2146.0811111111116</v>
          </cell>
          <cell r="P24">
            <v>2146.0811111111116</v>
          </cell>
          <cell r="Q24">
            <v>2146.0811111111116</v>
          </cell>
          <cell r="R24">
            <v>2146.0811111111116</v>
          </cell>
          <cell r="AA24">
            <v>1979.8600000000006</v>
          </cell>
          <cell r="AB24">
            <v>3508.8400000000038</v>
          </cell>
          <cell r="AC24">
            <v>1396.8899999999994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B25">
            <v>36726.734782811502</v>
          </cell>
          <cell r="C25">
            <v>-90.900000000008731</v>
          </cell>
          <cell r="G25">
            <v>36801.322282811503</v>
          </cell>
          <cell r="H25">
            <v>36801.322282811503</v>
          </cell>
          <cell r="I25">
            <v>36726.734782811502</v>
          </cell>
          <cell r="J25">
            <v>31783.80978281151</v>
          </cell>
          <cell r="K25">
            <v>31783.80978281151</v>
          </cell>
          <cell r="L25">
            <v>31712.787126561496</v>
          </cell>
          <cell r="M25">
            <v>36415.359782811516</v>
          </cell>
          <cell r="N25">
            <v>30239.9597828115</v>
          </cell>
          <cell r="O25">
            <v>3198.1199390614929</v>
          </cell>
          <cell r="P25">
            <v>3254.3347828114956</v>
          </cell>
          <cell r="Q25">
            <v>4279.3347828114929</v>
          </cell>
          <cell r="R25">
            <v>18398.293376561516</v>
          </cell>
          <cell r="AA25">
            <v>44859.309999999969</v>
          </cell>
          <cell r="AB25">
            <v>33734.089999999982</v>
          </cell>
          <cell r="AC25">
            <v>-90.900000000008731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36801.322282811503</v>
          </cell>
          <cell r="H26">
            <v>36801.322282811503</v>
          </cell>
          <cell r="I26">
            <v>111314.2347828115</v>
          </cell>
          <cell r="J26">
            <v>31783.80978281151</v>
          </cell>
          <cell r="K26">
            <v>31783.80978281151</v>
          </cell>
          <cell r="L26">
            <v>102735.4433765615</v>
          </cell>
          <cell r="M26">
            <v>36415.359782811516</v>
          </cell>
          <cell r="N26">
            <v>30239.9597828115</v>
          </cell>
          <cell r="O26">
            <v>68187.963689061493</v>
          </cell>
          <cell r="P26">
            <v>3254.3347828114956</v>
          </cell>
          <cell r="Q26">
            <v>4279.3347828114929</v>
          </cell>
          <cell r="R26">
            <v>73881.887126561516</v>
          </cell>
          <cell r="AA26">
            <v>44859.309999999969</v>
          </cell>
          <cell r="AB26">
            <v>33734.089999999982</v>
          </cell>
          <cell r="AC26">
            <v>44613.719999999994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>
            <v>5</v>
          </cell>
          <cell r="M27">
            <v>5</v>
          </cell>
          <cell r="N27">
            <v>5</v>
          </cell>
          <cell r="O27">
            <v>5</v>
          </cell>
          <cell r="P27">
            <v>5</v>
          </cell>
          <cell r="Q27">
            <v>5</v>
          </cell>
          <cell r="R27">
            <v>5</v>
          </cell>
          <cell r="AA27">
            <v>5</v>
          </cell>
          <cell r="AB27">
            <v>5</v>
          </cell>
          <cell r="AC27">
            <v>5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G28">
            <v>0</v>
          </cell>
          <cell r="H28">
            <v>0</v>
          </cell>
          <cell r="I28">
            <v>74587.5</v>
          </cell>
          <cell r="J28">
            <v>0</v>
          </cell>
          <cell r="K28">
            <v>0</v>
          </cell>
          <cell r="L28">
            <v>71022.65625</v>
          </cell>
          <cell r="M28">
            <v>0</v>
          </cell>
          <cell r="N28">
            <v>0</v>
          </cell>
          <cell r="O28">
            <v>64989.84375</v>
          </cell>
          <cell r="P28">
            <v>0</v>
          </cell>
          <cell r="Q28">
            <v>0</v>
          </cell>
          <cell r="R28">
            <v>55483.59375</v>
          </cell>
          <cell r="AA28">
            <v>0</v>
          </cell>
          <cell r="AB28">
            <v>0</v>
          </cell>
          <cell r="AC28">
            <v>44704.62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</sheetData>
      <sheetData sheetId="28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46</v>
          </cell>
          <cell r="H6">
            <v>46</v>
          </cell>
          <cell r="I6">
            <v>46</v>
          </cell>
          <cell r="J6">
            <v>46.25</v>
          </cell>
          <cell r="K6">
            <v>46.25</v>
          </cell>
          <cell r="L6">
            <v>46.25</v>
          </cell>
          <cell r="M6">
            <v>46.25</v>
          </cell>
          <cell r="N6">
            <v>46.25</v>
          </cell>
          <cell r="O6">
            <v>48.75</v>
          </cell>
          <cell r="P6">
            <v>48.75</v>
          </cell>
          <cell r="Q6">
            <v>48.75</v>
          </cell>
          <cell r="R6">
            <v>51.25</v>
          </cell>
          <cell r="AA6">
            <v>59</v>
          </cell>
          <cell r="AB6">
            <v>57</v>
          </cell>
          <cell r="AC6">
            <v>34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23</v>
          </cell>
          <cell r="H7">
            <v>23</v>
          </cell>
          <cell r="I7">
            <v>23</v>
          </cell>
          <cell r="J7">
            <v>18.5</v>
          </cell>
          <cell r="K7">
            <v>18.5</v>
          </cell>
          <cell r="L7">
            <v>18.5</v>
          </cell>
          <cell r="M7">
            <v>18.5</v>
          </cell>
          <cell r="N7">
            <v>18.5</v>
          </cell>
          <cell r="O7">
            <v>19.5</v>
          </cell>
          <cell r="P7">
            <v>19.5</v>
          </cell>
          <cell r="Q7">
            <v>19.5</v>
          </cell>
          <cell r="R7">
            <v>20.5</v>
          </cell>
          <cell r="AA7">
            <v>29.5</v>
          </cell>
          <cell r="AB7">
            <v>28.5</v>
          </cell>
          <cell r="AC7">
            <v>17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2050</v>
          </cell>
          <cell r="H8">
            <v>2050</v>
          </cell>
          <cell r="I8">
            <v>2050</v>
          </cell>
          <cell r="J8">
            <v>2050</v>
          </cell>
          <cell r="K8">
            <v>2050</v>
          </cell>
          <cell r="L8">
            <v>2050</v>
          </cell>
          <cell r="M8">
            <v>2050</v>
          </cell>
          <cell r="N8">
            <v>2050</v>
          </cell>
          <cell r="O8">
            <v>2050</v>
          </cell>
          <cell r="P8">
            <v>2050</v>
          </cell>
          <cell r="Q8">
            <v>2050</v>
          </cell>
          <cell r="R8">
            <v>2050</v>
          </cell>
          <cell r="AA8">
            <v>1967.4937288135598</v>
          </cell>
          <cell r="AB8">
            <v>2006.5096491228066</v>
          </cell>
          <cell r="AC8">
            <v>2258.1641176470594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0</v>
          </cell>
          <cell r="H9">
            <v>0</v>
          </cell>
          <cell r="I9">
            <v>1096.875</v>
          </cell>
          <cell r="J9">
            <v>0</v>
          </cell>
          <cell r="K9">
            <v>0</v>
          </cell>
          <cell r="L9">
            <v>1096.875</v>
          </cell>
          <cell r="M9">
            <v>0</v>
          </cell>
          <cell r="N9">
            <v>0</v>
          </cell>
          <cell r="O9">
            <v>1059.375</v>
          </cell>
          <cell r="P9">
            <v>0</v>
          </cell>
          <cell r="Q9">
            <v>0</v>
          </cell>
          <cell r="R9">
            <v>1061.2042682926829</v>
          </cell>
          <cell r="AA9">
            <v>0</v>
          </cell>
          <cell r="AB9">
            <v>0</v>
          </cell>
          <cell r="AC9">
            <v>1141.0405882352941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15.358305084745876</v>
          </cell>
          <cell r="AB10">
            <v>23.901052631579212</v>
          </cell>
          <cell r="AC10">
            <v>12.881176470587995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2050</v>
          </cell>
          <cell r="H11">
            <v>2050</v>
          </cell>
          <cell r="I11">
            <v>3146.875</v>
          </cell>
          <cell r="J11">
            <v>2050</v>
          </cell>
          <cell r="K11">
            <v>2050</v>
          </cell>
          <cell r="L11">
            <v>3146.875</v>
          </cell>
          <cell r="M11">
            <v>2050</v>
          </cell>
          <cell r="N11">
            <v>2050</v>
          </cell>
          <cell r="O11">
            <v>3109.375</v>
          </cell>
          <cell r="P11">
            <v>2050</v>
          </cell>
          <cell r="Q11">
            <v>2050</v>
          </cell>
          <cell r="R11">
            <v>3111.2042682926831</v>
          </cell>
          <cell r="AA11">
            <v>1982.8520338983055</v>
          </cell>
          <cell r="AB11">
            <v>2030.4107017543859</v>
          </cell>
          <cell r="AC11">
            <v>3412.0858823529416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94300</v>
          </cell>
          <cell r="H12">
            <v>94300</v>
          </cell>
          <cell r="I12">
            <v>144756.25</v>
          </cell>
          <cell r="J12">
            <v>94812.5</v>
          </cell>
          <cell r="K12">
            <v>94812.5</v>
          </cell>
          <cell r="L12">
            <v>145542.96875</v>
          </cell>
          <cell r="M12">
            <v>94812.5</v>
          </cell>
          <cell r="N12">
            <v>94812.5</v>
          </cell>
          <cell r="O12">
            <v>151582.03125</v>
          </cell>
          <cell r="P12">
            <v>99937.5</v>
          </cell>
          <cell r="Q12">
            <v>99937.5</v>
          </cell>
          <cell r="R12">
            <v>159449.21875</v>
          </cell>
          <cell r="AA12">
            <v>116988.27000000003</v>
          </cell>
          <cell r="AB12">
            <v>115733.40999999999</v>
          </cell>
          <cell r="AC12">
            <v>116010.92000000001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652.77064450713783</v>
          </cell>
          <cell r="H13">
            <v>652.77064450713783</v>
          </cell>
          <cell r="I13">
            <v>653.86751950713779</v>
          </cell>
          <cell r="J13">
            <v>651.97810048277483</v>
          </cell>
          <cell r="K13">
            <v>651.97810048277483</v>
          </cell>
          <cell r="L13">
            <v>653.0749754827749</v>
          </cell>
          <cell r="M13">
            <v>651.97810048277483</v>
          </cell>
          <cell r="N13">
            <v>651.97810048277483</v>
          </cell>
          <cell r="O13">
            <v>645.59661135545309</v>
          </cell>
          <cell r="P13">
            <v>644.49973635545314</v>
          </cell>
          <cell r="Q13">
            <v>644.49973635545314</v>
          </cell>
          <cell r="R13">
            <v>638.84784372835782</v>
          </cell>
          <cell r="AA13">
            <v>453.82203389830511</v>
          </cell>
          <cell r="AB13">
            <v>561.40350877192986</v>
          </cell>
          <cell r="AC13">
            <v>645.58823529411768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AA14">
            <v>16.772711864406777</v>
          </cell>
          <cell r="AB14">
            <v>56.255087719298245</v>
          </cell>
          <cell r="AC14">
            <v>57.169705882352943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652.77064450713783</v>
          </cell>
          <cell r="H15">
            <v>652.77064450713783</v>
          </cell>
          <cell r="I15">
            <v>653.86751950713779</v>
          </cell>
          <cell r="J15">
            <v>651.97810048277483</v>
          </cell>
          <cell r="K15">
            <v>651.97810048277483</v>
          </cell>
          <cell r="L15">
            <v>653.0749754827749</v>
          </cell>
          <cell r="M15">
            <v>651.97810048277483</v>
          </cell>
          <cell r="N15">
            <v>651.97810048277483</v>
          </cell>
          <cell r="O15">
            <v>645.59661135545309</v>
          </cell>
          <cell r="P15">
            <v>644.49973635545314</v>
          </cell>
          <cell r="Q15">
            <v>644.49973635545314</v>
          </cell>
          <cell r="R15">
            <v>638.84784372835782</v>
          </cell>
          <cell r="AA15">
            <v>470.59474576271191</v>
          </cell>
          <cell r="AB15">
            <v>617.65859649122808</v>
          </cell>
          <cell r="AC15">
            <v>702.75794117647058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398.04440677966107</v>
          </cell>
          <cell r="AB16">
            <v>491.51491228070171</v>
          </cell>
          <cell r="AC16">
            <v>785.26294117647058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707.14533961180939</v>
          </cell>
          <cell r="H17">
            <v>707.14533961180939</v>
          </cell>
          <cell r="I17">
            <v>707.14533961180939</v>
          </cell>
          <cell r="J17">
            <v>703.32293237066449</v>
          </cell>
          <cell r="K17">
            <v>703.32293237066449</v>
          </cell>
          <cell r="L17">
            <v>703.32293237066449</v>
          </cell>
          <cell r="M17">
            <v>703.32293237066449</v>
          </cell>
          <cell r="N17">
            <v>703.32293237066449</v>
          </cell>
          <cell r="O17">
            <v>667.25508968498934</v>
          </cell>
          <cell r="P17">
            <v>667.25508968498934</v>
          </cell>
          <cell r="Q17">
            <v>667.25508968498934</v>
          </cell>
          <cell r="R17">
            <v>634.70606091986792</v>
          </cell>
          <cell r="AA17">
            <v>38.674576271186446</v>
          </cell>
          <cell r="AB17">
            <v>40.031578947368423</v>
          </cell>
          <cell r="AC17">
            <v>53.811764705882354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AA18">
            <v>129.35898305084746</v>
          </cell>
          <cell r="AB18">
            <v>87.019298245614038</v>
          </cell>
          <cell r="AC18">
            <v>132.83323529411766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32.627118644067799</v>
          </cell>
          <cell r="AB19">
            <v>14.107543859649123</v>
          </cell>
          <cell r="AC19">
            <v>123.1164705882353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707.14533961180939</v>
          </cell>
          <cell r="H20">
            <v>707.14533961180939</v>
          </cell>
          <cell r="I20">
            <v>707.14533961180939</v>
          </cell>
          <cell r="J20">
            <v>703.32293237066449</v>
          </cell>
          <cell r="K20">
            <v>703.32293237066449</v>
          </cell>
          <cell r="L20">
            <v>703.32293237066449</v>
          </cell>
          <cell r="M20">
            <v>703.32293237066449</v>
          </cell>
          <cell r="N20">
            <v>703.32293237066449</v>
          </cell>
          <cell r="O20">
            <v>667.25508968498934</v>
          </cell>
          <cell r="P20">
            <v>667.25508968498934</v>
          </cell>
          <cell r="Q20">
            <v>667.25508968498934</v>
          </cell>
          <cell r="R20">
            <v>634.70606091986792</v>
          </cell>
          <cell r="AA20">
            <v>598.70508474576275</v>
          </cell>
          <cell r="AB20">
            <v>632.67333333333329</v>
          </cell>
          <cell r="AC20">
            <v>1095.0244117647057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1359.9159841189471</v>
          </cell>
          <cell r="H21">
            <v>1359.9159841189471</v>
          </cell>
          <cell r="I21">
            <v>1361.0128591189473</v>
          </cell>
          <cell r="J21">
            <v>1355.3010328534392</v>
          </cell>
          <cell r="K21">
            <v>1355.3010328534392</v>
          </cell>
          <cell r="L21">
            <v>1356.3979078534394</v>
          </cell>
          <cell r="M21">
            <v>1355.3010328534392</v>
          </cell>
          <cell r="N21">
            <v>1355.3010328534392</v>
          </cell>
          <cell r="O21">
            <v>1312.8517010404425</v>
          </cell>
          <cell r="P21">
            <v>1311.7548260404424</v>
          </cell>
          <cell r="Q21">
            <v>1311.7548260404424</v>
          </cell>
          <cell r="R21">
            <v>1273.5539046482259</v>
          </cell>
          <cell r="AA21">
            <v>1069.2998305084748</v>
          </cell>
          <cell r="AB21">
            <v>1250.3319298245615</v>
          </cell>
          <cell r="AC21">
            <v>1797.7823529411762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690.08401588105289</v>
          </cell>
          <cell r="H22">
            <v>690.08401588105289</v>
          </cell>
          <cell r="I22">
            <v>1785.8621408810527</v>
          </cell>
          <cell r="J22">
            <v>694.69896714656079</v>
          </cell>
          <cell r="K22">
            <v>694.69896714656079</v>
          </cell>
          <cell r="L22">
            <v>1790.4770921465606</v>
          </cell>
          <cell r="M22">
            <v>694.69896714656079</v>
          </cell>
          <cell r="N22">
            <v>694.69896714656079</v>
          </cell>
          <cell r="O22">
            <v>1796.5232989595575</v>
          </cell>
          <cell r="P22">
            <v>738.24517395955763</v>
          </cell>
          <cell r="Q22">
            <v>738.24517395955763</v>
          </cell>
          <cell r="R22">
            <v>1837.6503636444572</v>
          </cell>
          <cell r="AA22">
            <v>913.55220338983077</v>
          </cell>
          <cell r="AB22">
            <v>780.07877192982437</v>
          </cell>
          <cell r="AC22">
            <v>1614.3035294117653</v>
          </cell>
          <cell r="AD22" t="e">
            <v>#DIV/0!</v>
          </cell>
          <cell r="AE22" t="e">
            <v>#DIV/0!</v>
          </cell>
          <cell r="AF22" t="e">
            <v>#DIV/0!</v>
          </cell>
          <cell r="AG22" t="e">
            <v>#DIV/0!</v>
          </cell>
          <cell r="AH22" t="e">
            <v>#DIV/0!</v>
          </cell>
          <cell r="AI22" t="e">
            <v>#DIV/0!</v>
          </cell>
          <cell r="AJ22" t="e">
            <v>#DIV/0!</v>
          </cell>
          <cell r="AK22" t="e">
            <v>#DIV/0!</v>
          </cell>
          <cell r="AL22" t="e">
            <v>#DIV/0!</v>
          </cell>
        </row>
        <row r="23">
          <cell r="G23">
            <v>31743.864730528432</v>
          </cell>
          <cell r="H23">
            <v>31743.864730528432</v>
          </cell>
          <cell r="I23">
            <v>82149.658480528422</v>
          </cell>
          <cell r="J23">
            <v>32129.827230528437</v>
          </cell>
          <cell r="K23">
            <v>32129.827230528437</v>
          </cell>
          <cell r="L23">
            <v>82809.565511778434</v>
          </cell>
          <cell r="M23">
            <v>32129.827230528437</v>
          </cell>
          <cell r="N23">
            <v>32129.827230528437</v>
          </cell>
          <cell r="O23">
            <v>87580.510824278419</v>
          </cell>
          <cell r="P23">
            <v>35989.452230528434</v>
          </cell>
          <cell r="Q23">
            <v>35989.452230528434</v>
          </cell>
          <cell r="R23">
            <v>94179.581136778434</v>
          </cell>
          <cell r="AA23">
            <v>53899.580000000016</v>
          </cell>
          <cell r="AB23">
            <v>44464.489999999991</v>
          </cell>
          <cell r="AC23">
            <v>54886.320000000022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1280.857777777778</v>
          </cell>
          <cell r="H24">
            <v>1280.857777777778</v>
          </cell>
          <cell r="I24">
            <v>1280.857777777778</v>
          </cell>
          <cell r="J24">
            <v>1280.857777777778</v>
          </cell>
          <cell r="K24">
            <v>1280.857777777778</v>
          </cell>
          <cell r="L24">
            <v>1280.857777777778</v>
          </cell>
          <cell r="M24">
            <v>1280.857777777778</v>
          </cell>
          <cell r="N24">
            <v>1280.857777777778</v>
          </cell>
          <cell r="O24">
            <v>1280.857777777778</v>
          </cell>
          <cell r="P24">
            <v>1280.857777777778</v>
          </cell>
          <cell r="Q24">
            <v>1280.857777777778</v>
          </cell>
          <cell r="R24">
            <v>1280.857777777778</v>
          </cell>
          <cell r="AA24">
            <v>3723.4400000000023</v>
          </cell>
          <cell r="AB24">
            <v>896.17000000000007</v>
          </cell>
          <cell r="AC24">
            <v>268.99000000000024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B25">
            <v>32974.266258306205</v>
          </cell>
          <cell r="C25">
            <v>16359.930000000022</v>
          </cell>
          <cell r="G25">
            <v>33024.722508306208</v>
          </cell>
          <cell r="H25">
            <v>33024.722508306208</v>
          </cell>
          <cell r="I25">
            <v>32974.266258306205</v>
          </cell>
          <cell r="J25">
            <v>33410.685008306216</v>
          </cell>
          <cell r="K25">
            <v>33410.685008306216</v>
          </cell>
          <cell r="L25">
            <v>33359.954539556216</v>
          </cell>
          <cell r="M25">
            <v>33410.685008306216</v>
          </cell>
          <cell r="N25">
            <v>33410.685008306216</v>
          </cell>
          <cell r="O25">
            <v>37216.837352056202</v>
          </cell>
          <cell r="P25">
            <v>37270.310008306209</v>
          </cell>
          <cell r="Q25">
            <v>37270.310008306209</v>
          </cell>
          <cell r="R25">
            <v>41073.720164556224</v>
          </cell>
          <cell r="AA25">
            <v>57623.020000000019</v>
          </cell>
          <cell r="AB25">
            <v>45360.659999999989</v>
          </cell>
          <cell r="AC25">
            <v>16359.930000000022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33024.722508306208</v>
          </cell>
          <cell r="H26">
            <v>33024.722508306208</v>
          </cell>
          <cell r="I26">
            <v>83430.516258306205</v>
          </cell>
          <cell r="J26">
            <v>33410.685008306216</v>
          </cell>
          <cell r="K26">
            <v>33410.685008306216</v>
          </cell>
          <cell r="L26">
            <v>84090.423289556216</v>
          </cell>
          <cell r="M26">
            <v>33410.685008306216</v>
          </cell>
          <cell r="N26">
            <v>33410.685008306216</v>
          </cell>
          <cell r="O26">
            <v>88861.368602056202</v>
          </cell>
          <cell r="P26">
            <v>37270.310008306209</v>
          </cell>
          <cell r="Q26">
            <v>37270.310008306209</v>
          </cell>
          <cell r="R26">
            <v>95460.438914556216</v>
          </cell>
          <cell r="AA26">
            <v>57623.020000000019</v>
          </cell>
          <cell r="AB26">
            <v>45360.659999999989</v>
          </cell>
          <cell r="AC26">
            <v>55155.310000000019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2</v>
          </cell>
          <cell r="H27">
            <v>2</v>
          </cell>
          <cell r="I27">
            <v>2</v>
          </cell>
          <cell r="J27">
            <v>2.5</v>
          </cell>
          <cell r="K27">
            <v>2.5</v>
          </cell>
          <cell r="L27">
            <v>2.5</v>
          </cell>
          <cell r="M27">
            <v>2.5</v>
          </cell>
          <cell r="N27">
            <v>2.5</v>
          </cell>
          <cell r="O27">
            <v>2.5</v>
          </cell>
          <cell r="P27">
            <v>2.5</v>
          </cell>
          <cell r="Q27">
            <v>2.5</v>
          </cell>
          <cell r="R27">
            <v>2.5</v>
          </cell>
          <cell r="AA27">
            <v>2</v>
          </cell>
          <cell r="AB27">
            <v>2</v>
          </cell>
          <cell r="AC27">
            <v>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G28">
            <v>0</v>
          </cell>
          <cell r="H28">
            <v>0</v>
          </cell>
          <cell r="I28">
            <v>50456.25</v>
          </cell>
          <cell r="J28">
            <v>0</v>
          </cell>
          <cell r="K28">
            <v>0</v>
          </cell>
          <cell r="L28">
            <v>50730.46875</v>
          </cell>
          <cell r="M28">
            <v>0</v>
          </cell>
          <cell r="N28">
            <v>0</v>
          </cell>
          <cell r="O28">
            <v>51644.53125</v>
          </cell>
          <cell r="P28">
            <v>0</v>
          </cell>
          <cell r="Q28">
            <v>0</v>
          </cell>
          <cell r="R28">
            <v>54386.718749999993</v>
          </cell>
          <cell r="AA28">
            <v>0</v>
          </cell>
          <cell r="AB28">
            <v>0</v>
          </cell>
          <cell r="AC28">
            <v>38795.379999999997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</sheetData>
      <sheetData sheetId="29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36">
          <cell r="G36">
            <v>20634.110769717125</v>
          </cell>
          <cell r="H36">
            <v>55826.7774363836</v>
          </cell>
          <cell r="I36">
            <v>87272.93785305036</v>
          </cell>
          <cell r="J36">
            <v>84014.210769717145</v>
          </cell>
          <cell r="K36">
            <v>93880.460769717058</v>
          </cell>
          <cell r="L36">
            <v>103493.83889471705</v>
          </cell>
          <cell r="M36">
            <v>84014.210769717145</v>
          </cell>
          <cell r="N36">
            <v>140854.21076971726</v>
          </cell>
          <cell r="O36">
            <v>76209.42326971711</v>
          </cell>
          <cell r="P36">
            <v>66589.210769717218</v>
          </cell>
          <cell r="Q36">
            <v>66589.210769717218</v>
          </cell>
          <cell r="R36">
            <v>101762.72951971722</v>
          </cell>
          <cell r="AA36">
            <v>42952.48000000001</v>
          </cell>
          <cell r="AB36">
            <v>58751.790000000117</v>
          </cell>
          <cell r="AC36">
            <v>-18468.839999999931</v>
          </cell>
          <cell r="AD36" t="e">
            <v>#DIV/0!</v>
          </cell>
          <cell r="AE36" t="e">
            <v>#DIV/0!</v>
          </cell>
          <cell r="AF36" t="e">
            <v>#DIV/0!</v>
          </cell>
          <cell r="AG36" t="e">
            <v>#DIV/0!</v>
          </cell>
          <cell r="AH36" t="e">
            <v>#DIV/0!</v>
          </cell>
          <cell r="AI36" t="e">
            <v>#DIV/0!</v>
          </cell>
          <cell r="AJ36" t="e">
            <v>#DIV/0!</v>
          </cell>
          <cell r="AK36" t="e">
            <v>#DIV/0!</v>
          </cell>
          <cell r="AL36" t="e">
            <v>#DIV/0!</v>
          </cell>
        </row>
      </sheetData>
      <sheetData sheetId="30">
        <row r="1">
          <cell r="O1" t="str">
            <v>Month:</v>
          </cell>
          <cell r="AQ1">
            <v>45444</v>
          </cell>
        </row>
        <row r="3">
          <cell r="O3" t="str">
            <v>CYTD</v>
          </cell>
        </row>
        <row r="4">
          <cell r="I4" t="str">
            <v/>
          </cell>
          <cell r="L4" t="str">
            <v/>
          </cell>
          <cell r="O4" t="str">
            <v/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34.583333333333336</v>
          </cell>
          <cell r="H6">
            <v>30.740740740740744</v>
          </cell>
          <cell r="I6">
            <v>30.740740740740744</v>
          </cell>
          <cell r="J6">
            <v>29.122807017543863</v>
          </cell>
          <cell r="K6">
            <v>29.122807017543863</v>
          </cell>
          <cell r="L6">
            <v>29.122807017543863</v>
          </cell>
          <cell r="M6">
            <v>29.122807017543863</v>
          </cell>
          <cell r="N6">
            <v>29.122807017543863</v>
          </cell>
          <cell r="O6">
            <v>29.122807017543863</v>
          </cell>
          <cell r="P6">
            <v>29.122807017543863</v>
          </cell>
          <cell r="Q6">
            <v>29.122807017543863</v>
          </cell>
          <cell r="R6">
            <v>29.122807017543863</v>
          </cell>
          <cell r="AA6">
            <v>8</v>
          </cell>
          <cell r="AB6">
            <v>6</v>
          </cell>
          <cell r="AC6">
            <v>2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0.1</v>
          </cell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P7">
            <v>0.1</v>
          </cell>
          <cell r="Q7">
            <v>0.1</v>
          </cell>
          <cell r="R7">
            <v>0.1</v>
          </cell>
          <cell r="AA7">
            <v>38</v>
          </cell>
          <cell r="AB7">
            <v>22</v>
          </cell>
          <cell r="AC7">
            <v>18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G8">
            <v>5.166666666666667</v>
          </cell>
          <cell r="H8">
            <v>5.166666666666667</v>
          </cell>
          <cell r="I8">
            <v>5.166666666666667</v>
          </cell>
          <cell r="J8">
            <v>5.166666666666667</v>
          </cell>
          <cell r="K8">
            <v>5.166666666666667</v>
          </cell>
          <cell r="L8">
            <v>5.166666666666667</v>
          </cell>
          <cell r="M8">
            <v>5.166666666666667</v>
          </cell>
          <cell r="N8">
            <v>5.166666666666667</v>
          </cell>
          <cell r="O8">
            <v>5.166666666666667</v>
          </cell>
          <cell r="P8">
            <v>5.166666666666667</v>
          </cell>
          <cell r="Q8">
            <v>5.166666666666667</v>
          </cell>
          <cell r="R8">
            <v>5.166666666666667</v>
          </cell>
          <cell r="AA8">
            <v>0</v>
          </cell>
          <cell r="AB8">
            <v>1</v>
          </cell>
          <cell r="AC8">
            <v>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G9">
            <v>40.25</v>
          </cell>
          <cell r="H9">
            <v>49.092592592592588</v>
          </cell>
          <cell r="I9">
            <v>54.092592592592588</v>
          </cell>
          <cell r="J9">
            <v>55.710526315789473</v>
          </cell>
          <cell r="K9">
            <v>55.710526315789473</v>
          </cell>
          <cell r="L9">
            <v>55.710526315789473</v>
          </cell>
          <cell r="M9">
            <v>55.710526315789473</v>
          </cell>
          <cell r="N9">
            <v>65.710526315789465</v>
          </cell>
          <cell r="O9">
            <v>45.710526315789473</v>
          </cell>
          <cell r="P9">
            <v>45.710526315789473</v>
          </cell>
          <cell r="Q9">
            <v>45.710526315789473</v>
          </cell>
          <cell r="R9">
            <v>45.710526315789473</v>
          </cell>
          <cell r="AA9">
            <v>28</v>
          </cell>
          <cell r="AB9">
            <v>35</v>
          </cell>
          <cell r="AC9">
            <v>31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2200</v>
          </cell>
          <cell r="H10">
            <v>2299.9999999999995</v>
          </cell>
          <cell r="I10">
            <v>2400.0000000000005</v>
          </cell>
          <cell r="J10">
            <v>2500.0000000000005</v>
          </cell>
          <cell r="K10">
            <v>2500.0000000000005</v>
          </cell>
          <cell r="L10">
            <v>2500.0000000000005</v>
          </cell>
          <cell r="M10">
            <v>2500.0000000000005</v>
          </cell>
          <cell r="N10">
            <v>2500.0000000000009</v>
          </cell>
          <cell r="O10">
            <v>2500.0000000000005</v>
          </cell>
          <cell r="P10">
            <v>2500.0000000000005</v>
          </cell>
          <cell r="Q10">
            <v>2500.0000000000005</v>
          </cell>
          <cell r="R10">
            <v>2500.0000000000005</v>
          </cell>
          <cell r="AA10">
            <v>3176.0846428571426</v>
          </cell>
          <cell r="AB10">
            <v>2960.4542857142897</v>
          </cell>
          <cell r="AC10">
            <v>2100.6851612903224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80.099999999999994</v>
          </cell>
          <cell r="H11">
            <v>85.1</v>
          </cell>
          <cell r="I11">
            <v>90.1</v>
          </cell>
          <cell r="J11">
            <v>90.1</v>
          </cell>
          <cell r="K11">
            <v>90.1</v>
          </cell>
          <cell r="L11">
            <v>90.1</v>
          </cell>
          <cell r="M11">
            <v>90.1</v>
          </cell>
          <cell r="N11">
            <v>100.1</v>
          </cell>
          <cell r="O11">
            <v>80.099999999999994</v>
          </cell>
          <cell r="P11">
            <v>80.099999999999994</v>
          </cell>
          <cell r="Q11">
            <v>80.099999999999994</v>
          </cell>
          <cell r="R11">
            <v>80.099999999999994</v>
          </cell>
          <cell r="AA11">
            <v>74</v>
          </cell>
          <cell r="AB11">
            <v>64</v>
          </cell>
          <cell r="AC11">
            <v>53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G12">
            <v>1727.0755305867669</v>
          </cell>
          <cell r="H12">
            <v>1861.722592157374</v>
          </cell>
          <cell r="I12">
            <v>1946.0804867020179</v>
          </cell>
          <cell r="J12">
            <v>2048.2621648460777</v>
          </cell>
          <cell r="K12">
            <v>2048.2621648460777</v>
          </cell>
          <cell r="L12">
            <v>2048.2621648460777</v>
          </cell>
          <cell r="M12">
            <v>2048.2621648460777</v>
          </cell>
          <cell r="N12">
            <v>2093.3908197066098</v>
          </cell>
          <cell r="O12">
            <v>1991.8654313686843</v>
          </cell>
          <cell r="P12">
            <v>1991.8654313686843</v>
          </cell>
          <cell r="Q12">
            <v>1991.8654313686843</v>
          </cell>
          <cell r="R12">
            <v>1991.8654313686843</v>
          </cell>
          <cell r="AA12">
            <v>2382.3468918918916</v>
          </cell>
          <cell r="AB12">
            <v>2497.3592187500035</v>
          </cell>
          <cell r="AC12">
            <v>1793.4032075471705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AA13">
            <v>25</v>
          </cell>
          <cell r="AB13">
            <v>21</v>
          </cell>
          <cell r="AC13">
            <v>19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16.02</v>
          </cell>
          <cell r="H14">
            <v>17.02</v>
          </cell>
          <cell r="I14">
            <v>18.02</v>
          </cell>
          <cell r="J14">
            <v>18.02</v>
          </cell>
          <cell r="K14">
            <v>18.02</v>
          </cell>
          <cell r="L14">
            <v>18.02</v>
          </cell>
          <cell r="M14">
            <v>18.02</v>
          </cell>
          <cell r="N14">
            <v>20.02</v>
          </cell>
          <cell r="O14">
            <v>16.02</v>
          </cell>
          <cell r="P14">
            <v>16.02</v>
          </cell>
          <cell r="Q14">
            <v>16.02</v>
          </cell>
          <cell r="R14">
            <v>16.02</v>
          </cell>
          <cell r="AA14">
            <v>18.5</v>
          </cell>
          <cell r="AB14">
            <v>16</v>
          </cell>
          <cell r="AC14">
            <v>13.25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63.395774265529845</v>
          </cell>
          <cell r="H15">
            <v>43.306671344655356</v>
          </cell>
          <cell r="I15">
            <v>30.118388079515995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50.111782497949399</v>
          </cell>
          <cell r="AB15">
            <v>45.6306342019952</v>
          </cell>
          <cell r="AC15">
            <v>44.521978841601182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1111.0000000000011</v>
          </cell>
          <cell r="H16">
            <v>1110.9999999999984</v>
          </cell>
          <cell r="I16">
            <v>1110.9999999999984</v>
          </cell>
          <cell r="J16">
            <v>1111.0000000000002</v>
          </cell>
          <cell r="K16">
            <v>1111.0000000000002</v>
          </cell>
          <cell r="L16">
            <v>1111.0000000000002</v>
          </cell>
          <cell r="M16">
            <v>1111.0000000000002</v>
          </cell>
          <cell r="N16">
            <v>1111.0000000000002</v>
          </cell>
          <cell r="O16">
            <v>1111.0000000000002</v>
          </cell>
          <cell r="P16">
            <v>1111.0000000000002</v>
          </cell>
          <cell r="Q16">
            <v>1111.0000000000002</v>
          </cell>
          <cell r="R16">
            <v>1111.0000000000002</v>
          </cell>
          <cell r="AA16">
            <v>1573.8199999999997</v>
          </cell>
          <cell r="AB16">
            <v>2011.8133333333292</v>
          </cell>
          <cell r="AC16">
            <v>2138.0950000000012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1967.703684210526</v>
          </cell>
          <cell r="AB17">
            <v>2011.3286363636405</v>
          </cell>
          <cell r="AC17">
            <v>1366.5750000000019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2199.9999999999982</v>
          </cell>
          <cell r="H18">
            <v>2199.9999999999982</v>
          </cell>
          <cell r="I18">
            <v>2199.9999999999982</v>
          </cell>
          <cell r="J18">
            <v>2499.9999999999982</v>
          </cell>
          <cell r="K18">
            <v>2499.9999999999982</v>
          </cell>
          <cell r="L18">
            <v>2499.9999999999982</v>
          </cell>
          <cell r="M18">
            <v>2499.9999999999982</v>
          </cell>
          <cell r="N18">
            <v>2499.9999999999982</v>
          </cell>
          <cell r="O18">
            <v>2499.9999999999982</v>
          </cell>
          <cell r="P18">
            <v>2499.9999999999982</v>
          </cell>
          <cell r="Q18">
            <v>2499.9999999999982</v>
          </cell>
          <cell r="R18">
            <v>2499.9999999999982</v>
          </cell>
          <cell r="AA18">
            <v>0</v>
          </cell>
          <cell r="AB18">
            <v>-105.0199999999968</v>
          </cell>
          <cell r="AC18">
            <v>527.29500000000144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412.57199999999955</v>
          </cell>
          <cell r="AB19">
            <v>266.48000000000008</v>
          </cell>
          <cell r="AC19">
            <v>321.52526315789453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1111.0000000000011</v>
          </cell>
          <cell r="H20">
            <v>1110.9999999999984</v>
          </cell>
          <cell r="I20">
            <v>2670.4226612225275</v>
          </cell>
          <cell r="J20">
            <v>1111.0000000000002</v>
          </cell>
          <cell r="K20">
            <v>1111.0000000000002</v>
          </cell>
          <cell r="L20">
            <v>2634.3245481927711</v>
          </cell>
          <cell r="M20">
            <v>1111.0000000000002</v>
          </cell>
          <cell r="N20">
            <v>1111.0000000000002</v>
          </cell>
          <cell r="O20">
            <v>2570.2808734939758</v>
          </cell>
          <cell r="P20">
            <v>1111.0000000000002</v>
          </cell>
          <cell r="Q20">
            <v>1111.0000000000002</v>
          </cell>
          <cell r="R20">
            <v>2485.6517319277109</v>
          </cell>
          <cell r="AA20">
            <v>1573.8199999999997</v>
          </cell>
          <cell r="AB20">
            <v>2011.8133333333292</v>
          </cell>
          <cell r="AC20">
            <v>4835.219000000001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</v>
          </cell>
          <cell r="H21">
            <v>0</v>
          </cell>
          <cell r="I21">
            <v>1559.4226612225293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1967.703684210526</v>
          </cell>
          <cell r="AB21">
            <v>2011.3286363636405</v>
          </cell>
          <cell r="AC21">
            <v>4063.6990000000023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1727.0755305867669</v>
          </cell>
          <cell r="H23">
            <v>1861.722592157374</v>
          </cell>
          <cell r="I23">
            <v>2479.8623956920292</v>
          </cell>
          <cell r="J23">
            <v>2048.2621648460777</v>
          </cell>
          <cell r="K23">
            <v>2048.2621648460777</v>
          </cell>
          <cell r="L23">
            <v>2540.6427069338165</v>
          </cell>
          <cell r="M23">
            <v>2048.2621648460777</v>
          </cell>
          <cell r="N23">
            <v>2093.3908197066098</v>
          </cell>
          <cell r="O23">
            <v>2522.4316643669104</v>
          </cell>
          <cell r="P23">
            <v>1991.8654313686843</v>
          </cell>
          <cell r="Q23">
            <v>1991.8654313686843</v>
          </cell>
          <cell r="R23">
            <v>2491.6621492870759</v>
          </cell>
          <cell r="AA23">
            <v>2382.3468918918916</v>
          </cell>
          <cell r="AB23">
            <v>2497.3592187500035</v>
          </cell>
          <cell r="AC23">
            <v>2811.1858490566046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138338.75000000003</v>
          </cell>
          <cell r="H24">
            <v>158432.59259259253</v>
          </cell>
          <cell r="I24">
            <v>223435.60185185182</v>
          </cell>
          <cell r="J24">
            <v>184548.42105263157</v>
          </cell>
          <cell r="K24">
            <v>184548.42105263157</v>
          </cell>
          <cell r="L24">
            <v>228911.90789473685</v>
          </cell>
          <cell r="M24">
            <v>184548.42105263157</v>
          </cell>
          <cell r="N24">
            <v>209548.42105263163</v>
          </cell>
          <cell r="O24">
            <v>202046.7763157895</v>
          </cell>
          <cell r="P24">
            <v>159548.4210526316</v>
          </cell>
          <cell r="Q24">
            <v>159548.4210526316</v>
          </cell>
          <cell r="R24">
            <v>199582.13815789478</v>
          </cell>
          <cell r="AA24">
            <v>186607.96999999997</v>
          </cell>
          <cell r="AB24">
            <v>165427.07000000024</v>
          </cell>
          <cell r="AC24">
            <v>155101.83000000002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516.51210926638794</v>
          </cell>
          <cell r="H25">
            <v>554.24806054333362</v>
          </cell>
          <cell r="I25">
            <v>544.88114541884215</v>
          </cell>
          <cell r="J25">
            <v>543.97734043607443</v>
          </cell>
          <cell r="K25">
            <v>543.97734043607443</v>
          </cell>
          <cell r="L25">
            <v>545.45448206233766</v>
          </cell>
          <cell r="M25">
            <v>543.97734043607443</v>
          </cell>
          <cell r="N25">
            <v>525.34823549740565</v>
          </cell>
          <cell r="O25">
            <v>518.93697620902537</v>
          </cell>
          <cell r="P25">
            <v>517.32032925456053</v>
          </cell>
          <cell r="Q25">
            <v>517.32032925456053</v>
          </cell>
          <cell r="R25">
            <v>518.90703830246127</v>
          </cell>
          <cell r="AA25">
            <v>416.45594594594593</v>
          </cell>
          <cell r="AB25">
            <v>458.30984375000003</v>
          </cell>
          <cell r="AC25">
            <v>445.12886792452832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AA26">
            <v>133.89702702702701</v>
          </cell>
          <cell r="AB26">
            <v>92.347031250000001</v>
          </cell>
          <cell r="AC26">
            <v>158.09754716981132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516.51210926638794</v>
          </cell>
          <cell r="H27">
            <v>554.24806054333362</v>
          </cell>
          <cell r="I27">
            <v>544.88114541884215</v>
          </cell>
          <cell r="J27">
            <v>543.97734043607443</v>
          </cell>
          <cell r="K27">
            <v>543.97734043607443</v>
          </cell>
          <cell r="L27">
            <v>545.45448206233766</v>
          </cell>
          <cell r="M27">
            <v>543.97734043607443</v>
          </cell>
          <cell r="N27">
            <v>525.34823549740565</v>
          </cell>
          <cell r="O27">
            <v>518.93697620902537</v>
          </cell>
          <cell r="P27">
            <v>517.32032925456053</v>
          </cell>
          <cell r="Q27">
            <v>517.32032925456053</v>
          </cell>
          <cell r="R27">
            <v>518.90703830246127</v>
          </cell>
          <cell r="AA27">
            <v>550.35297297297291</v>
          </cell>
          <cell r="AB27">
            <v>550.65687500000001</v>
          </cell>
          <cell r="AC27">
            <v>603.2264150943397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AA28">
            <v>667.14243243243243</v>
          </cell>
          <cell r="AB28">
            <v>741.35468749999995</v>
          </cell>
          <cell r="AC28">
            <v>829.76339622641513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1067.1253547075805</v>
          </cell>
          <cell r="H29">
            <v>1004.427037744738</v>
          </cell>
          <cell r="I29">
            <v>948.6874685025216</v>
          </cell>
          <cell r="J29">
            <v>948.6874685025216</v>
          </cell>
          <cell r="K29">
            <v>948.6874685025216</v>
          </cell>
          <cell r="L29">
            <v>948.6874685025216</v>
          </cell>
          <cell r="M29">
            <v>948.6874685025216</v>
          </cell>
          <cell r="N29">
            <v>853.91349562514677</v>
          </cell>
          <cell r="O29">
            <v>1067.1253547075805</v>
          </cell>
          <cell r="P29">
            <v>1067.1253547075805</v>
          </cell>
          <cell r="Q29">
            <v>1067.1253547075805</v>
          </cell>
          <cell r="R29">
            <v>1067.1253547075805</v>
          </cell>
          <cell r="AA29">
            <v>213.83972972972973</v>
          </cell>
          <cell r="AB29">
            <v>261.65062499999999</v>
          </cell>
          <cell r="AC29">
            <v>247.04509433962266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AA30">
            <v>182.51351351351352</v>
          </cell>
          <cell r="AB30">
            <v>125.6365625</v>
          </cell>
          <cell r="AC30">
            <v>151.71207547169811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AA31">
            <v>116.97283783783786</v>
          </cell>
          <cell r="AB31">
            <v>190.77562499999996</v>
          </cell>
          <cell r="AC31">
            <v>89.119622641509423</v>
          </cell>
          <cell r="AD31" t="e">
            <v>#DIV/0!</v>
          </cell>
          <cell r="AE31" t="e">
            <v>#DIV/0!</v>
          </cell>
          <cell r="AF31" t="e">
            <v>#DIV/0!</v>
          </cell>
          <cell r="AG31" t="e">
            <v>#DIV/0!</v>
          </cell>
          <cell r="AH31" t="e">
            <v>#DIV/0!</v>
          </cell>
          <cell r="AI31" t="e">
            <v>#DIV/0!</v>
          </cell>
          <cell r="AJ31" t="e">
            <v>#DIV/0!</v>
          </cell>
          <cell r="AK31" t="e">
            <v>#DIV/0!</v>
          </cell>
          <cell r="AL31" t="e">
            <v>#DIV/0!</v>
          </cell>
        </row>
        <row r="32">
          <cell r="G32">
            <v>1067.1253547075805</v>
          </cell>
          <cell r="H32">
            <v>1004.427037744738</v>
          </cell>
          <cell r="I32">
            <v>948.6874685025216</v>
          </cell>
          <cell r="J32">
            <v>948.6874685025216</v>
          </cell>
          <cell r="K32">
            <v>948.6874685025216</v>
          </cell>
          <cell r="L32">
            <v>948.6874685025216</v>
          </cell>
          <cell r="M32">
            <v>948.6874685025216</v>
          </cell>
          <cell r="N32">
            <v>853.91349562514677</v>
          </cell>
          <cell r="O32">
            <v>1067.1253547075805</v>
          </cell>
          <cell r="P32">
            <v>1067.1253547075805</v>
          </cell>
          <cell r="Q32">
            <v>1067.1253547075805</v>
          </cell>
          <cell r="R32">
            <v>1067.1253547075805</v>
          </cell>
          <cell r="AA32">
            <v>1180.4685135135135</v>
          </cell>
          <cell r="AB32">
            <v>1319.4175</v>
          </cell>
          <cell r="AC32">
            <v>1317.6401886792455</v>
          </cell>
          <cell r="AD32" t="e">
            <v>#DIV/0!</v>
          </cell>
          <cell r="AE32" t="e">
            <v>#DIV/0!</v>
          </cell>
          <cell r="AF32" t="e">
            <v>#DIV/0!</v>
          </cell>
          <cell r="AG32" t="e">
            <v>#DIV/0!</v>
          </cell>
          <cell r="AH32" t="e">
            <v>#DIV/0!</v>
          </cell>
          <cell r="AI32" t="e">
            <v>#DIV/0!</v>
          </cell>
          <cell r="AJ32" t="e">
            <v>#DIV/0!</v>
          </cell>
          <cell r="AK32" t="e">
            <v>#DIV/0!</v>
          </cell>
          <cell r="AL32" t="e">
            <v>#DIV/0!</v>
          </cell>
        </row>
        <row r="33">
          <cell r="G33">
            <v>1583.6374639739684</v>
          </cell>
          <cell r="H33">
            <v>1558.6750982880717</v>
          </cell>
          <cell r="I33">
            <v>1493.5686139213637</v>
          </cell>
          <cell r="J33">
            <v>1492.664808938596</v>
          </cell>
          <cell r="K33">
            <v>1492.664808938596</v>
          </cell>
          <cell r="L33">
            <v>1494.1419505648591</v>
          </cell>
          <cell r="M33">
            <v>1492.664808938596</v>
          </cell>
          <cell r="N33">
            <v>1379.2617311225524</v>
          </cell>
          <cell r="O33">
            <v>1586.0623309166058</v>
          </cell>
          <cell r="P33">
            <v>1584.4456839621412</v>
          </cell>
          <cell r="Q33">
            <v>1584.4456839621412</v>
          </cell>
          <cell r="R33">
            <v>1586.0323930100417</v>
          </cell>
          <cell r="AA33">
            <v>1730.8214864864863</v>
          </cell>
          <cell r="AB33">
            <v>1870.0743750000001</v>
          </cell>
          <cell r="AC33">
            <v>1920.8666037735852</v>
          </cell>
          <cell r="AD33" t="e">
            <v>#DIV/0!</v>
          </cell>
          <cell r="AE33" t="e">
            <v>#DIV/0!</v>
          </cell>
          <cell r="AF33" t="e">
            <v>#DIV/0!</v>
          </cell>
          <cell r="AG33" t="e">
            <v>#DIV/0!</v>
          </cell>
          <cell r="AH33" t="e">
            <v>#DIV/0!</v>
          </cell>
          <cell r="AI33" t="e">
            <v>#DIV/0!</v>
          </cell>
          <cell r="AJ33" t="e">
            <v>#DIV/0!</v>
          </cell>
          <cell r="AK33" t="e">
            <v>#DIV/0!</v>
          </cell>
          <cell r="AL33" t="e">
            <v>#DIV/0!</v>
          </cell>
        </row>
        <row r="34">
          <cell r="G34">
            <v>143.43806661279859</v>
          </cell>
          <cell r="H34">
            <v>303.04749386930234</v>
          </cell>
          <cell r="I34">
            <v>986.29378177066542</v>
          </cell>
          <cell r="J34">
            <v>555.59735590748164</v>
          </cell>
          <cell r="K34">
            <v>555.59735590748164</v>
          </cell>
          <cell r="L34">
            <v>1046.5007563689574</v>
          </cell>
          <cell r="M34">
            <v>555.59735590748164</v>
          </cell>
          <cell r="N34">
            <v>714.1290885840574</v>
          </cell>
          <cell r="O34">
            <v>936.36933345030457</v>
          </cell>
          <cell r="P34">
            <v>407.41974740654314</v>
          </cell>
          <cell r="Q34">
            <v>407.41974740654314</v>
          </cell>
          <cell r="R34">
            <v>905.62975627703418</v>
          </cell>
          <cell r="AA34">
            <v>651.52540540540531</v>
          </cell>
          <cell r="AB34">
            <v>627.28484375000335</v>
          </cell>
          <cell r="AC34">
            <v>890.31924528301943</v>
          </cell>
          <cell r="AD34" t="e">
            <v>#DIV/0!</v>
          </cell>
          <cell r="AE34" t="e">
            <v>#DIV/0!</v>
          </cell>
          <cell r="AF34" t="e">
            <v>#DIV/0!</v>
          </cell>
          <cell r="AG34" t="e">
            <v>#DIV/0!</v>
          </cell>
          <cell r="AH34" t="e">
            <v>#DIV/0!</v>
          </cell>
          <cell r="AI34" t="e">
            <v>#DIV/0!</v>
          </cell>
          <cell r="AJ34" t="e">
            <v>#DIV/0!</v>
          </cell>
          <cell r="AK34" t="e">
            <v>#DIV/0!</v>
          </cell>
          <cell r="AL34" t="e">
            <v>#DIV/0!</v>
          </cell>
        </row>
        <row r="35">
          <cell r="G35">
            <v>0.50249687890137329</v>
          </cell>
          <cell r="H35">
            <v>0.57688122905514205</v>
          </cell>
          <cell r="I35">
            <v>0.6003617379865992</v>
          </cell>
          <cell r="J35">
            <v>0.61831882703428942</v>
          </cell>
          <cell r="K35">
            <v>0.61831882703428942</v>
          </cell>
          <cell r="L35">
            <v>0.61831882703428942</v>
          </cell>
          <cell r="M35">
            <v>0.61831882703428942</v>
          </cell>
          <cell r="N35">
            <v>0.65644881434355118</v>
          </cell>
          <cell r="O35">
            <v>0.57066824364281488</v>
          </cell>
          <cell r="P35">
            <v>0.57066824364281488</v>
          </cell>
          <cell r="Q35">
            <v>0.57066824364281488</v>
          </cell>
          <cell r="R35">
            <v>0.57066824364281488</v>
          </cell>
          <cell r="AA35">
            <v>0.3783783783783784</v>
          </cell>
          <cell r="AB35">
            <v>0.546875</v>
          </cell>
          <cell r="AC35">
            <v>0.58490566037735847</v>
          </cell>
          <cell r="AD35" t="e">
            <v>#DIV/0!</v>
          </cell>
          <cell r="AE35" t="e">
            <v>#DIV/0!</v>
          </cell>
          <cell r="AF35" t="e">
            <v>#DIV/0!</v>
          </cell>
          <cell r="AG35" t="e">
            <v>#DIV/0!</v>
          </cell>
          <cell r="AH35" t="e">
            <v>#DIV/0!</v>
          </cell>
          <cell r="AI35" t="e">
            <v>#DIV/0!</v>
          </cell>
          <cell r="AJ35" t="e">
            <v>#DIV/0!</v>
          </cell>
          <cell r="AK35" t="e">
            <v>#DIV/0!</v>
          </cell>
          <cell r="AL35" t="e">
            <v>#DIV/0!</v>
          </cell>
        </row>
        <row r="36">
          <cell r="B36">
            <v>40771.319737536942</v>
          </cell>
          <cell r="C36">
            <v>-646.57999999997992</v>
          </cell>
          <cell r="G36">
            <v>11489.389135685167</v>
          </cell>
          <cell r="H36">
            <v>25789.341728277628</v>
          </cell>
          <cell r="I36">
            <v>40771.319737536942</v>
          </cell>
          <cell r="J36">
            <v>50059.321767264089</v>
          </cell>
          <cell r="K36">
            <v>50059.321767264089</v>
          </cell>
          <cell r="L36">
            <v>49926.231306737784</v>
          </cell>
          <cell r="M36">
            <v>50059.321767264089</v>
          </cell>
          <cell r="N36">
            <v>71484.321767264148</v>
          </cell>
          <cell r="O36">
            <v>32504.828346211485</v>
          </cell>
          <cell r="P36">
            <v>32634.321767264104</v>
          </cell>
          <cell r="Q36">
            <v>32634.321767264104</v>
          </cell>
          <cell r="R36">
            <v>32507.226372527279</v>
          </cell>
          <cell r="AA36">
            <v>58527.179999999978</v>
          </cell>
          <cell r="AB36">
            <v>45742.310000000216</v>
          </cell>
          <cell r="AC36">
            <v>-646.57999999997992</v>
          </cell>
          <cell r="AD36" t="e">
            <v>#DIV/0!</v>
          </cell>
          <cell r="AE36" t="e">
            <v>#DIV/0!</v>
          </cell>
          <cell r="AF36" t="e">
            <v>#DIV/0!</v>
          </cell>
          <cell r="AG36" t="e">
            <v>#DIV/0!</v>
          </cell>
          <cell r="AH36" t="e">
            <v>#DIV/0!</v>
          </cell>
          <cell r="AI36" t="e">
            <v>#DIV/0!</v>
          </cell>
          <cell r="AJ36" t="e">
            <v>#DIV/0!</v>
          </cell>
          <cell r="AK36" t="e">
            <v>#DIV/0!</v>
          </cell>
          <cell r="AL36" t="e">
            <v>#DIV/0!</v>
          </cell>
        </row>
        <row r="37">
          <cell r="G37">
            <v>11489.389135685167</v>
          </cell>
          <cell r="H37">
            <v>25789.341728277628</v>
          </cell>
          <cell r="I37">
            <v>88865.069737536949</v>
          </cell>
          <cell r="J37">
            <v>50059.321767264089</v>
          </cell>
          <cell r="K37">
            <v>50059.321767264089</v>
          </cell>
          <cell r="L37">
            <v>94289.718148843051</v>
          </cell>
          <cell r="M37">
            <v>50059.321767264089</v>
          </cell>
          <cell r="N37">
            <v>71484.321767264148</v>
          </cell>
          <cell r="O37">
            <v>75003.183609369386</v>
          </cell>
          <cell r="P37">
            <v>32634.321767264104</v>
          </cell>
          <cell r="Q37">
            <v>32634.321767264104</v>
          </cell>
          <cell r="R37">
            <v>72540.943477790439</v>
          </cell>
          <cell r="AA37">
            <v>58527.179999999978</v>
          </cell>
          <cell r="AB37">
            <v>45742.310000000216</v>
          </cell>
          <cell r="AC37">
            <v>53295.900000000023</v>
          </cell>
          <cell r="AD37" t="e">
            <v>#DIV/0!</v>
          </cell>
          <cell r="AE37" t="e">
            <v>#DIV/0!</v>
          </cell>
          <cell r="AF37" t="e">
            <v>#DIV/0!</v>
          </cell>
          <cell r="AG37" t="e">
            <v>#DIV/0!</v>
          </cell>
          <cell r="AH37" t="e">
            <v>#DIV/0!</v>
          </cell>
          <cell r="AI37" t="e">
            <v>#DIV/0!</v>
          </cell>
          <cell r="AJ37" t="e">
            <v>#DIV/0!</v>
          </cell>
          <cell r="AK37" t="e">
            <v>#DIV/0!</v>
          </cell>
          <cell r="AL37" t="e">
            <v>#DIV/0!</v>
          </cell>
        </row>
        <row r="38">
          <cell r="G38">
            <v>5</v>
          </cell>
          <cell r="H38">
            <v>5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AA38">
            <v>4</v>
          </cell>
          <cell r="AB38">
            <v>4</v>
          </cell>
          <cell r="AC38">
            <v>4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A39">
            <v>1807219.8149999999</v>
          </cell>
          <cell r="AB39">
            <v>1505207.57</v>
          </cell>
          <cell r="AC39">
            <v>1209964.4099999999</v>
          </cell>
        </row>
        <row r="40">
          <cell r="G40">
            <v>0</v>
          </cell>
          <cell r="H40">
            <v>0</v>
          </cell>
          <cell r="I40">
            <v>48093.750000000007</v>
          </cell>
          <cell r="J40">
            <v>0</v>
          </cell>
          <cell r="K40">
            <v>0</v>
          </cell>
          <cell r="L40">
            <v>44363.486842105267</v>
          </cell>
          <cell r="M40">
            <v>0</v>
          </cell>
          <cell r="N40">
            <v>0</v>
          </cell>
          <cell r="O40">
            <v>42498.3552631579</v>
          </cell>
          <cell r="P40">
            <v>0</v>
          </cell>
          <cell r="Q40">
            <v>0</v>
          </cell>
          <cell r="R40">
            <v>40033.71710526316</v>
          </cell>
          <cell r="AA40">
            <v>0</v>
          </cell>
          <cell r="AB40">
            <v>0</v>
          </cell>
          <cell r="AC40">
            <v>53942.48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</sheetData>
      <sheetData sheetId="31">
        <row r="1">
          <cell r="AQ1">
            <v>45444</v>
          </cell>
        </row>
        <row r="3">
          <cell r="O3" t="str">
            <v>CYTD</v>
          </cell>
        </row>
        <row r="4">
          <cell r="I4" t="str">
            <v/>
          </cell>
          <cell r="L4" t="str">
            <v/>
          </cell>
          <cell r="O4" t="str">
            <v/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20.75</v>
          </cell>
          <cell r="H6">
            <v>24.592592592592595</v>
          </cell>
          <cell r="I6">
            <v>24.592592592592595</v>
          </cell>
          <cell r="J6">
            <v>26.210526315789473</v>
          </cell>
          <cell r="K6">
            <v>26.210526315789473</v>
          </cell>
          <cell r="L6">
            <v>26.210526315789473</v>
          </cell>
          <cell r="M6">
            <v>26.210526315789473</v>
          </cell>
          <cell r="N6">
            <v>26.210526315789473</v>
          </cell>
          <cell r="O6">
            <v>26.210526315789473</v>
          </cell>
          <cell r="P6">
            <v>26.210526315789473</v>
          </cell>
          <cell r="Q6">
            <v>26.210526315789473</v>
          </cell>
          <cell r="R6">
            <v>26.210526315789473</v>
          </cell>
          <cell r="AA6">
            <v>3</v>
          </cell>
          <cell r="AB6">
            <v>4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0.1</v>
          </cell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P7">
            <v>0.1</v>
          </cell>
          <cell r="Q7">
            <v>0.1</v>
          </cell>
          <cell r="R7">
            <v>0.1</v>
          </cell>
          <cell r="AA7">
            <v>16</v>
          </cell>
          <cell r="AB7">
            <v>16</v>
          </cell>
          <cell r="AC7">
            <v>12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G8">
            <v>5.083333333333333</v>
          </cell>
          <cell r="H8">
            <v>5.083333333333333</v>
          </cell>
          <cell r="I8">
            <v>5.083333333333333</v>
          </cell>
          <cell r="J8">
            <v>5.083333333333333</v>
          </cell>
          <cell r="K8">
            <v>5.083333333333333</v>
          </cell>
          <cell r="L8">
            <v>5.083333333333333</v>
          </cell>
          <cell r="M8">
            <v>5.083333333333333</v>
          </cell>
          <cell r="N8">
            <v>5.083333333333333</v>
          </cell>
          <cell r="O8">
            <v>5.083333333333333</v>
          </cell>
          <cell r="P8">
            <v>5.083333333333333</v>
          </cell>
          <cell r="Q8">
            <v>5.083333333333333</v>
          </cell>
          <cell r="R8">
            <v>5.083333333333333</v>
          </cell>
          <cell r="AA8">
            <v>2</v>
          </cell>
          <cell r="AB8">
            <v>2</v>
          </cell>
          <cell r="AC8">
            <v>2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G9">
            <v>28.166666666666668</v>
          </cell>
          <cell r="H9">
            <v>34.324074074074069</v>
          </cell>
          <cell r="I9">
            <v>42.324074074074069</v>
          </cell>
          <cell r="J9">
            <v>31.706140350877195</v>
          </cell>
          <cell r="K9">
            <v>36.206140350877192</v>
          </cell>
          <cell r="L9">
            <v>40.706140350877192</v>
          </cell>
          <cell r="M9">
            <v>31.706140350877195</v>
          </cell>
          <cell r="N9">
            <v>49.706140350877192</v>
          </cell>
          <cell r="O9">
            <v>36.206140350877192</v>
          </cell>
          <cell r="P9">
            <v>31.706140350877195</v>
          </cell>
          <cell r="Q9">
            <v>31.706140350877195</v>
          </cell>
          <cell r="R9">
            <v>49.706140350877192</v>
          </cell>
          <cell r="AA9">
            <v>23</v>
          </cell>
          <cell r="AB9">
            <v>31</v>
          </cell>
          <cell r="AC9">
            <v>22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2199.9999999999986</v>
          </cell>
          <cell r="H10">
            <v>2299.9999999999995</v>
          </cell>
          <cell r="I10">
            <v>2399.9999999999995</v>
          </cell>
          <cell r="J10">
            <v>2500.0000000000014</v>
          </cell>
          <cell r="K10">
            <v>2499.9999999999982</v>
          </cell>
          <cell r="L10">
            <v>2499.9999999999986</v>
          </cell>
          <cell r="M10">
            <v>2500.0000000000014</v>
          </cell>
          <cell r="N10">
            <v>2500.0000000000009</v>
          </cell>
          <cell r="O10">
            <v>2499.9999999999982</v>
          </cell>
          <cell r="P10">
            <v>2500.0000000000014</v>
          </cell>
          <cell r="Q10">
            <v>2500.0000000000014</v>
          </cell>
          <cell r="R10">
            <v>2500.0000000000009</v>
          </cell>
          <cell r="AA10">
            <v>2107.9021739130435</v>
          </cell>
          <cell r="AB10">
            <v>2628.5464516129014</v>
          </cell>
          <cell r="AC10">
            <v>1863.8150000000023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54.1</v>
          </cell>
          <cell r="H11">
            <v>64.099999999999994</v>
          </cell>
          <cell r="I11">
            <v>72.099999999999994</v>
          </cell>
          <cell r="J11">
            <v>63.1</v>
          </cell>
          <cell r="K11">
            <v>67.599999999999994</v>
          </cell>
          <cell r="L11">
            <v>72.099999999999994</v>
          </cell>
          <cell r="M11">
            <v>63.1</v>
          </cell>
          <cell r="N11">
            <v>81.099999999999994</v>
          </cell>
          <cell r="O11">
            <v>67.599999999999994</v>
          </cell>
          <cell r="P11">
            <v>63.1</v>
          </cell>
          <cell r="Q11">
            <v>63.1</v>
          </cell>
          <cell r="R11">
            <v>81.099999999999994</v>
          </cell>
          <cell r="AA11">
            <v>44</v>
          </cell>
          <cell r="AB11">
            <v>53</v>
          </cell>
          <cell r="AC11">
            <v>36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G12">
            <v>1778.2486136783725</v>
          </cell>
          <cell r="H12">
            <v>1832.310047957473</v>
          </cell>
          <cell r="I12">
            <v>1942.9054297015452</v>
          </cell>
          <cell r="J12">
            <v>1919.0741513053645</v>
          </cell>
          <cell r="K12">
            <v>1957.7452507007156</v>
          </cell>
          <cell r="L12">
            <v>1991.589167092488</v>
          </cell>
          <cell r="M12">
            <v>1919.0741513053645</v>
          </cell>
          <cell r="N12">
            <v>2048.0096047764305</v>
          </cell>
          <cell r="O12">
            <v>1957.7452507007156</v>
          </cell>
          <cell r="P12">
            <v>1919.0741513053645</v>
          </cell>
          <cell r="Q12">
            <v>1919.0741513053645</v>
          </cell>
          <cell r="R12">
            <v>2048.0096047764305</v>
          </cell>
          <cell r="AA12">
            <v>1437.9763636363646</v>
          </cell>
          <cell r="AB12">
            <v>1954.5992452830171</v>
          </cell>
          <cell r="AC12">
            <v>1458.4447222222234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AA13">
            <v>19</v>
          </cell>
          <cell r="AB13">
            <v>13</v>
          </cell>
          <cell r="AC13">
            <v>11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18.033333333333335</v>
          </cell>
          <cell r="H14">
            <v>16.024999999999999</v>
          </cell>
          <cell r="I14">
            <v>18.024999999999999</v>
          </cell>
          <cell r="J14">
            <v>14.022222222222222</v>
          </cell>
          <cell r="K14">
            <v>15.02222222222222</v>
          </cell>
          <cell r="L14">
            <v>16.022222222222222</v>
          </cell>
          <cell r="M14">
            <v>14.022222222222222</v>
          </cell>
          <cell r="N14">
            <v>18.022222222222222</v>
          </cell>
          <cell r="O14">
            <v>15.02222222222222</v>
          </cell>
          <cell r="P14">
            <v>14.022222222222222</v>
          </cell>
          <cell r="Q14">
            <v>14.022222222222222</v>
          </cell>
          <cell r="R14">
            <v>18.022222222222222</v>
          </cell>
          <cell r="AA14">
            <v>11</v>
          </cell>
          <cell r="AB14">
            <v>13.25</v>
          </cell>
          <cell r="AC14">
            <v>9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63.395774265529845</v>
          </cell>
          <cell r="H15">
            <v>43.306671344655356</v>
          </cell>
          <cell r="I15">
            <v>30.118388079515995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82.701463741588526</v>
          </cell>
          <cell r="AB15">
            <v>52.926568166735152</v>
          </cell>
          <cell r="AC15">
            <v>57.907737179838954</v>
          </cell>
          <cell r="AD15">
            <v>0</v>
          </cell>
          <cell r="AE15">
            <v>0</v>
          </cell>
          <cell r="AF15">
            <v>0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1111</v>
          </cell>
          <cell r="H16">
            <v>1110.9999999999984</v>
          </cell>
          <cell r="I16">
            <v>1110.9999999999984</v>
          </cell>
          <cell r="J16">
            <v>1111.0000000000011</v>
          </cell>
          <cell r="K16">
            <v>1111.0000000000011</v>
          </cell>
          <cell r="L16">
            <v>1111.0000000000011</v>
          </cell>
          <cell r="M16">
            <v>1111.0000000000011</v>
          </cell>
          <cell r="N16">
            <v>1111.0000000000011</v>
          </cell>
          <cell r="O16">
            <v>1111.0000000000011</v>
          </cell>
          <cell r="P16">
            <v>1111.0000000000011</v>
          </cell>
          <cell r="Q16">
            <v>1111.0000000000011</v>
          </cell>
          <cell r="R16">
            <v>1111.0000000000011</v>
          </cell>
          <cell r="AA16">
            <v>327.49666666666843</v>
          </cell>
          <cell r="AB16">
            <v>1328.9025000000001</v>
          </cell>
          <cell r="AC16">
            <v>0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1097.1018750000003</v>
          </cell>
          <cell r="AB17">
            <v>1376.9243749999987</v>
          </cell>
          <cell r="AC17">
            <v>1132.3316666666651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2199.9999999999991</v>
          </cell>
          <cell r="H18">
            <v>2199.9999999999991</v>
          </cell>
          <cell r="I18">
            <v>2199.9999999999991</v>
          </cell>
          <cell r="J18">
            <v>2499.9999999999991</v>
          </cell>
          <cell r="K18">
            <v>2499.9999999999991</v>
          </cell>
          <cell r="L18">
            <v>2499.9999999999991</v>
          </cell>
          <cell r="M18">
            <v>2499.9999999999991</v>
          </cell>
          <cell r="N18">
            <v>2499.9999999999991</v>
          </cell>
          <cell r="O18">
            <v>2499.9999999999991</v>
          </cell>
          <cell r="P18">
            <v>2499.9999999999991</v>
          </cell>
          <cell r="Q18">
            <v>2499.9999999999991</v>
          </cell>
          <cell r="R18">
            <v>2499.9999999999991</v>
          </cell>
          <cell r="AA18">
            <v>-1873.4549999999836</v>
          </cell>
          <cell r="AB18">
            <v>-2618.7900000000077</v>
          </cell>
          <cell r="AC18">
            <v>-1043.9499999999957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185.41157894736793</v>
          </cell>
          <cell r="AB19">
            <v>153.37615384615407</v>
          </cell>
          <cell r="AC19">
            <v>50.050909090909208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1111</v>
          </cell>
          <cell r="H20">
            <v>1110.9999999999984</v>
          </cell>
          <cell r="I20">
            <v>2669.1595920203972</v>
          </cell>
          <cell r="J20">
            <v>1111.0000000000011</v>
          </cell>
          <cell r="K20">
            <v>1111.0000000000011</v>
          </cell>
          <cell r="L20">
            <v>2628.534756951391</v>
          </cell>
          <cell r="M20">
            <v>1111.0000000000011</v>
          </cell>
          <cell r="N20">
            <v>1111.0000000000011</v>
          </cell>
          <cell r="O20">
            <v>2564.7344968993807</v>
          </cell>
          <cell r="P20">
            <v>1111.0000000000011</v>
          </cell>
          <cell r="Q20">
            <v>1111.0000000000011</v>
          </cell>
          <cell r="R20">
            <v>2480.4270104020816</v>
          </cell>
          <cell r="AA20">
            <v>327.49666666666843</v>
          </cell>
          <cell r="AB20">
            <v>1328.9025000000001</v>
          </cell>
          <cell r="AC20">
            <v>0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</v>
          </cell>
          <cell r="H21">
            <v>0</v>
          </cell>
          <cell r="I21">
            <v>1558.1595920203988</v>
          </cell>
          <cell r="J21">
            <v>0</v>
          </cell>
          <cell r="K21">
            <v>0</v>
          </cell>
          <cell r="L21">
            <v>1517.5347569513901</v>
          </cell>
          <cell r="M21">
            <v>0</v>
          </cell>
          <cell r="N21">
            <v>0</v>
          </cell>
          <cell r="O21">
            <v>1453.7344968993796</v>
          </cell>
          <cell r="P21">
            <v>0</v>
          </cell>
          <cell r="Q21">
            <v>0</v>
          </cell>
          <cell r="R21">
            <v>1369.4270104020802</v>
          </cell>
          <cell r="AA21">
            <v>1097.1018750000003</v>
          </cell>
          <cell r="AB21">
            <v>1376.9243749999987</v>
          </cell>
          <cell r="AC21">
            <v>3595.4583333333317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1778.2486136783725</v>
          </cell>
          <cell r="H23">
            <v>1832.310047957473</v>
          </cell>
          <cell r="I23">
            <v>2476.5392715878143</v>
          </cell>
          <cell r="J23">
            <v>1919.0741513053645</v>
          </cell>
          <cell r="K23">
            <v>1957.7452507007156</v>
          </cell>
          <cell r="L23">
            <v>2545.3636214322205</v>
          </cell>
          <cell r="M23">
            <v>1919.0741513053645</v>
          </cell>
          <cell r="N23">
            <v>2048.0096047764305</v>
          </cell>
          <cell r="O23">
            <v>2523.5517556835871</v>
          </cell>
          <cell r="P23">
            <v>1919.0741513053645</v>
          </cell>
          <cell r="Q23">
            <v>1919.0741513053645</v>
          </cell>
          <cell r="R23">
            <v>2492.2802015056145</v>
          </cell>
          <cell r="AA23">
            <v>1437.9763636363646</v>
          </cell>
          <cell r="AB23">
            <v>1954.5992452830171</v>
          </cell>
          <cell r="AC23">
            <v>2279.4869444444453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96203.249999999956</v>
          </cell>
          <cell r="H24">
            <v>117451.07407407401</v>
          </cell>
          <cell r="I24">
            <v>178558.4814814814</v>
          </cell>
          <cell r="J24">
            <v>121093.5789473685</v>
          </cell>
          <cell r="K24">
            <v>132343.57894736837</v>
          </cell>
          <cell r="L24">
            <v>183520.71710526309</v>
          </cell>
          <cell r="M24">
            <v>121093.5789473685</v>
          </cell>
          <cell r="N24">
            <v>166093.57894736851</v>
          </cell>
          <cell r="O24">
            <v>170592.09868421048</v>
          </cell>
          <cell r="P24">
            <v>121093.5789473685</v>
          </cell>
          <cell r="Q24">
            <v>121093.5789473685</v>
          </cell>
          <cell r="R24">
            <v>202123.92434210531</v>
          </cell>
          <cell r="AA24">
            <v>66793.780000000028</v>
          </cell>
          <cell r="AB24">
            <v>105587.64999999991</v>
          </cell>
          <cell r="AC24">
            <v>82612.090000000026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552.04233525030486</v>
          </cell>
          <cell r="H25">
            <v>471.46022366679398</v>
          </cell>
          <cell r="I25">
            <v>504.69938054149088</v>
          </cell>
          <cell r="J25">
            <v>474.57451530885675</v>
          </cell>
          <cell r="K25">
            <v>463.45269106492407</v>
          </cell>
          <cell r="L25">
            <v>455.38049002028504</v>
          </cell>
          <cell r="M25">
            <v>474.57451530885675</v>
          </cell>
          <cell r="N25">
            <v>487.43097307014631</v>
          </cell>
          <cell r="O25">
            <v>465.17671590142351</v>
          </cell>
          <cell r="P25">
            <v>474.57451530885675</v>
          </cell>
          <cell r="Q25">
            <v>474.57451530885675</v>
          </cell>
          <cell r="R25">
            <v>488.84140285144292</v>
          </cell>
          <cell r="AA25">
            <v>440.12045454545455</v>
          </cell>
          <cell r="AB25">
            <v>398.56603773584908</v>
          </cell>
          <cell r="AC25">
            <v>374.11111111111109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AA26">
            <v>145.07</v>
          </cell>
          <cell r="AB26">
            <v>195.93264150943398</v>
          </cell>
          <cell r="AC26">
            <v>160.04499999999999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552.04233525030486</v>
          </cell>
          <cell r="H27">
            <v>471.46022366679398</v>
          </cell>
          <cell r="I27">
            <v>504.69938054149088</v>
          </cell>
          <cell r="J27">
            <v>474.57451530885675</v>
          </cell>
          <cell r="K27">
            <v>463.45269106492407</v>
          </cell>
          <cell r="L27">
            <v>455.38049002028504</v>
          </cell>
          <cell r="M27">
            <v>474.57451530885675</v>
          </cell>
          <cell r="N27">
            <v>487.43097307014631</v>
          </cell>
          <cell r="O27">
            <v>465.17671590142351</v>
          </cell>
          <cell r="P27">
            <v>474.57451530885675</v>
          </cell>
          <cell r="Q27">
            <v>474.57451530885675</v>
          </cell>
          <cell r="R27">
            <v>488.84140285144292</v>
          </cell>
          <cell r="AA27">
            <v>585.19045454545449</v>
          </cell>
          <cell r="AB27">
            <v>594.49867924528303</v>
          </cell>
          <cell r="AC27">
            <v>534.15611111111104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AA28">
            <v>782.20477272727283</v>
          </cell>
          <cell r="AB28">
            <v>763.26339622641513</v>
          </cell>
          <cell r="AC28">
            <v>937.91805555555538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1057.1726068193443</v>
          </cell>
          <cell r="H29">
            <v>892.24708313457927</v>
          </cell>
          <cell r="I29">
            <v>793.24601981867579</v>
          </cell>
          <cell r="J29">
            <v>906.38729047427137</v>
          </cell>
          <cell r="K29">
            <v>846.05085841607286</v>
          </cell>
          <cell r="L29">
            <v>793.24601981867579</v>
          </cell>
          <cell r="M29">
            <v>906.38729047427137</v>
          </cell>
          <cell r="N29">
            <v>705.21625189798431</v>
          </cell>
          <cell r="O29">
            <v>846.05085841607286</v>
          </cell>
          <cell r="P29">
            <v>906.38729047427137</v>
          </cell>
          <cell r="Q29">
            <v>906.38729047427137</v>
          </cell>
          <cell r="R29">
            <v>705.21625189798431</v>
          </cell>
          <cell r="AA29">
            <v>246.52113636363637</v>
          </cell>
          <cell r="AB29">
            <v>207.8066037735849</v>
          </cell>
          <cell r="AC29">
            <v>220.60277777777776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AA30">
            <v>153.47727272727272</v>
          </cell>
          <cell r="AB30">
            <v>75.856037735849057</v>
          </cell>
          <cell r="AC30">
            <v>111.67694444444444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AA31">
            <v>104.61727272727272</v>
          </cell>
          <cell r="AB31">
            <v>105.33320754716981</v>
          </cell>
          <cell r="AC31">
            <v>164.44694444444443</v>
          </cell>
          <cell r="AD31" t="e">
            <v>#DIV/0!</v>
          </cell>
          <cell r="AE31" t="e">
            <v>#DIV/0!</v>
          </cell>
          <cell r="AF31" t="e">
            <v>#DIV/0!</v>
          </cell>
          <cell r="AG31" t="e">
            <v>#DIV/0!</v>
          </cell>
          <cell r="AH31" t="e">
            <v>#DIV/0!</v>
          </cell>
          <cell r="AI31" t="e">
            <v>#DIV/0!</v>
          </cell>
          <cell r="AJ31" t="e">
            <v>#DIV/0!</v>
          </cell>
          <cell r="AK31" t="e">
            <v>#DIV/0!</v>
          </cell>
          <cell r="AL31" t="e">
            <v>#DIV/0!</v>
          </cell>
        </row>
        <row r="32">
          <cell r="G32">
            <v>1057.1726068193443</v>
          </cell>
          <cell r="H32">
            <v>892.24708313457927</v>
          </cell>
          <cell r="I32">
            <v>793.24601981867579</v>
          </cell>
          <cell r="J32">
            <v>906.38729047427137</v>
          </cell>
          <cell r="K32">
            <v>846.05085841607286</v>
          </cell>
          <cell r="L32">
            <v>793.24601981867579</v>
          </cell>
          <cell r="M32">
            <v>906.38729047427137</v>
          </cell>
          <cell r="N32">
            <v>705.21625189798431</v>
          </cell>
          <cell r="O32">
            <v>846.05085841607286</v>
          </cell>
          <cell r="P32">
            <v>906.38729047427137</v>
          </cell>
          <cell r="Q32">
            <v>906.38729047427137</v>
          </cell>
          <cell r="R32">
            <v>705.21625189798431</v>
          </cell>
          <cell r="AA32">
            <v>1286.8204545454546</v>
          </cell>
          <cell r="AB32">
            <v>1152.259245283019</v>
          </cell>
          <cell r="AC32">
            <v>1434.6447222222218</v>
          </cell>
          <cell r="AD32" t="e">
            <v>#DIV/0!</v>
          </cell>
          <cell r="AE32" t="e">
            <v>#DIV/0!</v>
          </cell>
          <cell r="AF32" t="e">
            <v>#DIV/0!</v>
          </cell>
          <cell r="AG32" t="e">
            <v>#DIV/0!</v>
          </cell>
          <cell r="AH32" t="e">
            <v>#DIV/0!</v>
          </cell>
          <cell r="AI32" t="e">
            <v>#DIV/0!</v>
          </cell>
          <cell r="AJ32" t="e">
            <v>#DIV/0!</v>
          </cell>
          <cell r="AK32" t="e">
            <v>#DIV/0!</v>
          </cell>
          <cell r="AL32" t="e">
            <v>#DIV/0!</v>
          </cell>
        </row>
        <row r="33">
          <cell r="G33">
            <v>1609.2149420696492</v>
          </cell>
          <cell r="H33">
            <v>1363.7073068013733</v>
          </cell>
          <cell r="I33">
            <v>1297.9454003601668</v>
          </cell>
          <cell r="J33">
            <v>1380.9618057831281</v>
          </cell>
          <cell r="K33">
            <v>1309.503549480997</v>
          </cell>
          <cell r="L33">
            <v>1248.6265098389608</v>
          </cell>
          <cell r="M33">
            <v>1380.9618057831281</v>
          </cell>
          <cell r="N33">
            <v>1192.6472249681306</v>
          </cell>
          <cell r="O33">
            <v>1311.2275743174964</v>
          </cell>
          <cell r="P33">
            <v>1380.9618057831281</v>
          </cell>
          <cell r="Q33">
            <v>1380.9618057831281</v>
          </cell>
          <cell r="R33">
            <v>1194.0576547494272</v>
          </cell>
          <cell r="AA33">
            <v>1872.0109090909091</v>
          </cell>
          <cell r="AB33">
            <v>1746.7579245283021</v>
          </cell>
          <cell r="AC33">
            <v>1968.8008333333328</v>
          </cell>
          <cell r="AD33" t="e">
            <v>#DIV/0!</v>
          </cell>
          <cell r="AE33" t="e">
            <v>#DIV/0!</v>
          </cell>
          <cell r="AF33" t="e">
            <v>#DIV/0!</v>
          </cell>
          <cell r="AG33" t="e">
            <v>#DIV/0!</v>
          </cell>
          <cell r="AH33" t="e">
            <v>#DIV/0!</v>
          </cell>
          <cell r="AI33" t="e">
            <v>#DIV/0!</v>
          </cell>
          <cell r="AJ33" t="e">
            <v>#DIV/0!</v>
          </cell>
          <cell r="AK33" t="e">
            <v>#DIV/0!</v>
          </cell>
          <cell r="AL33" t="e">
            <v>#DIV/0!</v>
          </cell>
        </row>
        <row r="34">
          <cell r="G34">
            <v>169.03367160872335</v>
          </cell>
          <cell r="H34">
            <v>468.60274115609968</v>
          </cell>
          <cell r="I34">
            <v>1178.5938712276475</v>
          </cell>
          <cell r="J34">
            <v>538.11234552223641</v>
          </cell>
          <cell r="K34">
            <v>648.24170121971861</v>
          </cell>
          <cell r="L34">
            <v>1296.7371115932597</v>
          </cell>
          <cell r="M34">
            <v>538.11234552223641</v>
          </cell>
          <cell r="N34">
            <v>855.36237980829992</v>
          </cell>
          <cell r="O34">
            <v>1212.3241813660907</v>
          </cell>
          <cell r="P34">
            <v>538.11234552223641</v>
          </cell>
          <cell r="Q34">
            <v>538.11234552223641</v>
          </cell>
          <cell r="R34">
            <v>1298.2225467561873</v>
          </cell>
          <cell r="AA34">
            <v>-434.03454545454451</v>
          </cell>
          <cell r="AB34">
            <v>207.84132075471507</v>
          </cell>
          <cell r="AC34">
            <v>310.6861111111125</v>
          </cell>
          <cell r="AD34" t="e">
            <v>#DIV/0!</v>
          </cell>
          <cell r="AE34" t="e">
            <v>#DIV/0!</v>
          </cell>
          <cell r="AF34" t="e">
            <v>#DIV/0!</v>
          </cell>
          <cell r="AG34" t="e">
            <v>#DIV/0!</v>
          </cell>
          <cell r="AH34" t="e">
            <v>#DIV/0!</v>
          </cell>
          <cell r="AI34" t="e">
            <v>#DIV/0!</v>
          </cell>
          <cell r="AJ34" t="e">
            <v>#DIV/0!</v>
          </cell>
          <cell r="AK34" t="e">
            <v>#DIV/0!</v>
          </cell>
          <cell r="AL34" t="e">
            <v>#DIV/0!</v>
          </cell>
        </row>
        <row r="35">
          <cell r="G35">
            <v>0.52064078866296981</v>
          </cell>
          <cell r="H35">
            <v>0.53547697463454091</v>
          </cell>
          <cell r="I35">
            <v>0.58701905789284425</v>
          </cell>
          <cell r="J35">
            <v>0.50247449050518533</v>
          </cell>
          <cell r="K35">
            <v>0.53559379217273961</v>
          </cell>
          <cell r="L35">
            <v>0.56457892303574475</v>
          </cell>
          <cell r="M35">
            <v>0.50247449050518533</v>
          </cell>
          <cell r="N35">
            <v>0.6128993878036646</v>
          </cell>
          <cell r="O35">
            <v>0.53559379217273961</v>
          </cell>
          <cell r="P35">
            <v>0.50247449050518533</v>
          </cell>
          <cell r="Q35">
            <v>0.50247449050518533</v>
          </cell>
          <cell r="R35">
            <v>0.6128993878036646</v>
          </cell>
          <cell r="AA35">
            <v>0.52272727272727271</v>
          </cell>
          <cell r="AB35">
            <v>0.58490566037735847</v>
          </cell>
          <cell r="AC35">
            <v>0.61111111111111116</v>
          </cell>
          <cell r="AD35" t="e">
            <v>#DIV/0!</v>
          </cell>
          <cell r="AE35" t="e">
            <v>#DIV/0!</v>
          </cell>
          <cell r="AF35" t="e">
            <v>#DIV/0!</v>
          </cell>
          <cell r="AG35" t="e">
            <v>#DIV/0!</v>
          </cell>
          <cell r="AH35" t="e">
            <v>#DIV/0!</v>
          </cell>
          <cell r="AI35" t="e">
            <v>#DIV/0!</v>
          </cell>
          <cell r="AJ35" t="e">
            <v>#DIV/0!</v>
          </cell>
          <cell r="AK35" t="e">
            <v>#DIV/0!</v>
          </cell>
          <cell r="AL35" t="e">
            <v>#DIV/0!</v>
          </cell>
        </row>
        <row r="36">
          <cell r="B36">
            <v>46501.618115513382</v>
          </cell>
          <cell r="C36">
            <v>-17822.259999999951</v>
          </cell>
          <cell r="G36">
            <v>9144.7216340319337</v>
          </cell>
          <cell r="H36">
            <v>30037.435708105986</v>
          </cell>
          <cell r="I36">
            <v>46501.618115513382</v>
          </cell>
          <cell r="J36">
            <v>33954.889002453121</v>
          </cell>
          <cell r="K36">
            <v>43821.139002452976</v>
          </cell>
          <cell r="L36">
            <v>53567.607587979277</v>
          </cell>
          <cell r="M36">
            <v>33954.889002453121</v>
          </cell>
          <cell r="N36">
            <v>69369.889002453114</v>
          </cell>
          <cell r="O36">
            <v>43704.594923505625</v>
          </cell>
          <cell r="P36">
            <v>33954.889002453121</v>
          </cell>
          <cell r="Q36">
            <v>33954.889002453121</v>
          </cell>
          <cell r="R36">
            <v>69255.503147189942</v>
          </cell>
          <cell r="AA36">
            <v>-15574.69999999997</v>
          </cell>
          <cell r="AB36">
            <v>13009.479999999901</v>
          </cell>
          <cell r="AC36">
            <v>-17822.259999999951</v>
          </cell>
          <cell r="AD36" t="e">
            <v>#DIV/0!</v>
          </cell>
          <cell r="AE36" t="e">
            <v>#DIV/0!</v>
          </cell>
          <cell r="AF36" t="e">
            <v>#DIV/0!</v>
          </cell>
          <cell r="AG36" t="e">
            <v>#DIV/0!</v>
          </cell>
          <cell r="AH36" t="e">
            <v>#DIV/0!</v>
          </cell>
          <cell r="AI36" t="e">
            <v>#DIV/0!</v>
          </cell>
          <cell r="AJ36" t="e">
            <v>#DIV/0!</v>
          </cell>
          <cell r="AK36" t="e">
            <v>#DIV/0!</v>
          </cell>
          <cell r="AL36" t="e">
            <v>#DIV/0!</v>
          </cell>
        </row>
        <row r="37">
          <cell r="G37">
            <v>9144.7216340319337</v>
          </cell>
          <cell r="H37">
            <v>30037.435708105986</v>
          </cell>
          <cell r="I37">
            <v>84976.618115513382</v>
          </cell>
          <cell r="J37">
            <v>33954.889002453121</v>
          </cell>
          <cell r="K37">
            <v>43821.139002452976</v>
          </cell>
          <cell r="L37">
            <v>93494.74574587401</v>
          </cell>
          <cell r="M37">
            <v>33954.889002453121</v>
          </cell>
          <cell r="N37">
            <v>69369.889002453114</v>
          </cell>
          <cell r="O37">
            <v>81953.114660347725</v>
          </cell>
          <cell r="P37">
            <v>33954.889002453121</v>
          </cell>
          <cell r="Q37">
            <v>33954.889002453121</v>
          </cell>
          <cell r="R37">
            <v>105285.84854192678</v>
          </cell>
          <cell r="AA37">
            <v>-15574.69999999997</v>
          </cell>
          <cell r="AB37">
            <v>13009.479999999901</v>
          </cell>
          <cell r="AC37">
            <v>11735.260000000049</v>
          </cell>
          <cell r="AD37" t="e">
            <v>#DIV/0!</v>
          </cell>
          <cell r="AE37" t="e">
            <v>#DIV/0!</v>
          </cell>
          <cell r="AF37" t="e">
            <v>#DIV/0!</v>
          </cell>
          <cell r="AG37" t="e">
            <v>#DIV/0!</v>
          </cell>
          <cell r="AH37" t="e">
            <v>#DIV/0!</v>
          </cell>
          <cell r="AI37" t="e">
            <v>#DIV/0!</v>
          </cell>
          <cell r="AJ37" t="e">
            <v>#DIV/0!</v>
          </cell>
          <cell r="AK37" t="e">
            <v>#DIV/0!</v>
          </cell>
          <cell r="AL37" t="e">
            <v>#DIV/0!</v>
          </cell>
        </row>
        <row r="38">
          <cell r="G38">
            <v>3</v>
          </cell>
          <cell r="H38">
            <v>4</v>
          </cell>
          <cell r="I38">
            <v>4</v>
          </cell>
          <cell r="J38">
            <v>4.5</v>
          </cell>
          <cell r="K38">
            <v>4.5</v>
          </cell>
          <cell r="L38">
            <v>4.5</v>
          </cell>
          <cell r="M38">
            <v>4.5</v>
          </cell>
          <cell r="N38">
            <v>4.5</v>
          </cell>
          <cell r="O38">
            <v>4.5</v>
          </cell>
          <cell r="P38">
            <v>4.5</v>
          </cell>
          <cell r="Q38">
            <v>4.5</v>
          </cell>
          <cell r="R38">
            <v>4.5</v>
          </cell>
          <cell r="AA38">
            <v>4</v>
          </cell>
          <cell r="AB38">
            <v>4</v>
          </cell>
          <cell r="AC38">
            <v>4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AA39">
            <v>1807219.8149999999</v>
          </cell>
          <cell r="AB39">
            <v>1505207.57</v>
          </cell>
          <cell r="AC39">
            <v>1209964.4099999999</v>
          </cell>
        </row>
        <row r="40">
          <cell r="G40">
            <v>0</v>
          </cell>
          <cell r="H40">
            <v>0</v>
          </cell>
          <cell r="I40">
            <v>38475</v>
          </cell>
          <cell r="J40">
            <v>0</v>
          </cell>
          <cell r="K40">
            <v>0</v>
          </cell>
          <cell r="L40">
            <v>39927.138157894733</v>
          </cell>
          <cell r="M40">
            <v>0</v>
          </cell>
          <cell r="N40">
            <v>0</v>
          </cell>
          <cell r="O40">
            <v>38248.5197368421</v>
          </cell>
          <cell r="P40">
            <v>0</v>
          </cell>
          <cell r="Q40">
            <v>0</v>
          </cell>
          <cell r="R40">
            <v>36030.34539473684</v>
          </cell>
          <cell r="AA40">
            <v>0</v>
          </cell>
          <cell r="AB40">
            <v>0</v>
          </cell>
          <cell r="AC40">
            <v>29557.52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</sheetData>
      <sheetData sheetId="32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19">
          <cell r="G19">
            <v>82668.272064651712</v>
          </cell>
          <cell r="H19">
            <v>91778.978339932626</v>
          </cell>
          <cell r="I19">
            <v>138148.96866015732</v>
          </cell>
          <cell r="J19">
            <v>92384.329131786522</v>
          </cell>
          <cell r="K19">
            <v>95119.69003066291</v>
          </cell>
          <cell r="L19">
            <v>135688.11189334816</v>
          </cell>
          <cell r="M19">
            <v>94203.605031786501</v>
          </cell>
          <cell r="N19">
            <v>108783.60042729216</v>
          </cell>
          <cell r="O19">
            <v>118811.56066400264</v>
          </cell>
          <cell r="P19">
            <v>76620.853025606761</v>
          </cell>
          <cell r="Q19">
            <v>76924.065675606762</v>
          </cell>
          <cell r="R19">
            <v>134458.12659730608</v>
          </cell>
          <cell r="AA19">
            <v>56347.94999999999</v>
          </cell>
          <cell r="AB19">
            <v>67509.17</v>
          </cell>
          <cell r="AC19">
            <v>87466.040000000037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</sheetData>
      <sheetData sheetId="33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606.01582984469951</v>
          </cell>
          <cell r="H6">
            <v>606.02920248203793</v>
          </cell>
          <cell r="I6">
            <v>606.04172928526259</v>
          </cell>
          <cell r="J6">
            <v>606.03367888278979</v>
          </cell>
          <cell r="K6">
            <v>606.03367888278979</v>
          </cell>
          <cell r="L6">
            <v>606.03367888278979</v>
          </cell>
          <cell r="M6">
            <v>606.0411217928413</v>
          </cell>
          <cell r="N6">
            <v>606.05518996032959</v>
          </cell>
          <cell r="O6">
            <v>605.94534329244163</v>
          </cell>
          <cell r="P6">
            <v>605.94534329244163</v>
          </cell>
          <cell r="Q6">
            <v>605.94723512022074</v>
          </cell>
          <cell r="R6">
            <v>605.9885514944184</v>
          </cell>
          <cell r="AA6">
            <v>231.74214285714288</v>
          </cell>
          <cell r="AB6">
            <v>337.47232558139535</v>
          </cell>
          <cell r="AC6">
            <v>278.05670103092785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AA7">
            <v>55.70542857142857</v>
          </cell>
          <cell r="AB7">
            <v>55.019379844961243</v>
          </cell>
          <cell r="AC7">
            <v>68.131546391752579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AA8">
            <v>24.213714285714275</v>
          </cell>
          <cell r="AB8">
            <v>20.142248062015504</v>
          </cell>
          <cell r="AC8">
            <v>68.020309278350524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AA9">
            <v>163.10528571428571</v>
          </cell>
          <cell r="AB9">
            <v>139.41744186046512</v>
          </cell>
          <cell r="AC9">
            <v>217.93134020618558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0</v>
          </cell>
          <cell r="AB10">
            <v>0</v>
          </cell>
          <cell r="AC10">
            <v>0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0</v>
          </cell>
          <cell r="H11">
            <v>0</v>
          </cell>
          <cell r="I11">
            <v>139.31400049500866</v>
          </cell>
          <cell r="J11">
            <v>0</v>
          </cell>
          <cell r="K11">
            <v>0</v>
          </cell>
          <cell r="L11">
            <v>137.13665653042469</v>
          </cell>
          <cell r="M11">
            <v>0</v>
          </cell>
          <cell r="N11">
            <v>0</v>
          </cell>
          <cell r="O11">
            <v>147.87256393833201</v>
          </cell>
          <cell r="P11">
            <v>0</v>
          </cell>
          <cell r="Q11">
            <v>0</v>
          </cell>
          <cell r="R11">
            <v>124.65646746402646</v>
          </cell>
          <cell r="AA11">
            <v>0</v>
          </cell>
          <cell r="AB11">
            <v>0</v>
          </cell>
          <cell r="AC11">
            <v>516.4948453608248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0</v>
          </cell>
          <cell r="H12">
            <v>0</v>
          </cell>
          <cell r="I12">
            <v>243.3586337760911</v>
          </cell>
          <cell r="J12">
            <v>0</v>
          </cell>
          <cell r="K12">
            <v>0</v>
          </cell>
          <cell r="L12">
            <v>241.92767194058769</v>
          </cell>
          <cell r="M12">
            <v>0</v>
          </cell>
          <cell r="N12">
            <v>0</v>
          </cell>
          <cell r="O12">
            <v>284.03244954491493</v>
          </cell>
          <cell r="P12">
            <v>0</v>
          </cell>
          <cell r="Q12">
            <v>0</v>
          </cell>
          <cell r="R12">
            <v>243.47317248829674</v>
          </cell>
          <cell r="AA12">
            <v>0</v>
          </cell>
          <cell r="AB12">
            <v>0</v>
          </cell>
          <cell r="AC12">
            <v>430.41237113402065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606.01582984469951</v>
          </cell>
          <cell r="H13">
            <v>606.02920248203793</v>
          </cell>
          <cell r="I13">
            <v>988.7143635563624</v>
          </cell>
          <cell r="J13">
            <v>606.03367888278979</v>
          </cell>
          <cell r="K13">
            <v>606.03367888278979</v>
          </cell>
          <cell r="L13">
            <v>985.09800735380213</v>
          </cell>
          <cell r="M13">
            <v>606.0411217928413</v>
          </cell>
          <cell r="N13">
            <v>606.05518996032959</v>
          </cell>
          <cell r="O13">
            <v>1037.8503567756886</v>
          </cell>
          <cell r="P13">
            <v>605.94534329244163</v>
          </cell>
          <cell r="Q13">
            <v>605.94723512022074</v>
          </cell>
          <cell r="R13">
            <v>974.11819144674166</v>
          </cell>
          <cell r="AA13">
            <v>474.76657142857141</v>
          </cell>
          <cell r="AB13">
            <v>552.05139534883722</v>
          </cell>
          <cell r="AC13">
            <v>1579.0471134020622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89750.944399999993</v>
          </cell>
          <cell r="H14">
            <v>92783.070900000006</v>
          </cell>
          <cell r="I14">
            <v>156315.7408782609</v>
          </cell>
          <cell r="J14">
            <v>93844.315174999996</v>
          </cell>
          <cell r="K14">
            <v>93844.315174999996</v>
          </cell>
          <cell r="L14">
            <v>152542.42643873626</v>
          </cell>
          <cell r="M14">
            <v>95663.591074999989</v>
          </cell>
          <cell r="N14">
            <v>99302.142875000005</v>
          </cell>
          <cell r="O14">
            <v>131132.39257860824</v>
          </cell>
          <cell r="P14">
            <v>76561.194124999995</v>
          </cell>
          <cell r="Q14">
            <v>76864.406774999996</v>
          </cell>
          <cell r="R14">
            <v>135256.31088238009</v>
          </cell>
          <cell r="AA14">
            <v>66467.319999999992</v>
          </cell>
          <cell r="AB14">
            <v>71214.63</v>
          </cell>
          <cell r="AC14">
            <v>153167.57000000004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264.74172617444259</v>
          </cell>
          <cell r="H15">
            <v>256.09568678272336</v>
          </cell>
          <cell r="I15">
            <v>247.99651895278271</v>
          </cell>
          <cell r="J15">
            <v>253.20148302508846</v>
          </cell>
          <cell r="K15">
            <v>253.20148302508846</v>
          </cell>
          <cell r="L15">
            <v>253.20148302508846</v>
          </cell>
          <cell r="M15">
            <v>248.38929139331611</v>
          </cell>
          <cell r="N15">
            <v>239.29355902615166</v>
          </cell>
          <cell r="O15">
            <v>310.31459949691293</v>
          </cell>
          <cell r="P15">
            <v>310.31459949691293</v>
          </cell>
          <cell r="Q15">
            <v>309.09144380319236</v>
          </cell>
          <cell r="R15">
            <v>282.37846342409034</v>
          </cell>
          <cell r="AA15">
            <v>229.20814285714286</v>
          </cell>
          <cell r="AB15">
            <v>224.08224806201551</v>
          </cell>
          <cell r="AC15">
            <v>306.62896907216498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4.4557857142857147</v>
          </cell>
          <cell r="AB16">
            <v>7.0069767441860469</v>
          </cell>
          <cell r="AC16">
            <v>11.761958762886596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264.74172617444259</v>
          </cell>
          <cell r="H17">
            <v>256.09568678272336</v>
          </cell>
          <cell r="I17">
            <v>247.99651895278271</v>
          </cell>
          <cell r="J17">
            <v>253.20148302508846</v>
          </cell>
          <cell r="K17">
            <v>253.20148302508846</v>
          </cell>
          <cell r="L17">
            <v>253.20148302508846</v>
          </cell>
          <cell r="M17">
            <v>248.38929139331611</v>
          </cell>
          <cell r="N17">
            <v>239.29355902615166</v>
          </cell>
          <cell r="O17">
            <v>310.31459949691293</v>
          </cell>
          <cell r="P17">
            <v>310.31459949691293</v>
          </cell>
          <cell r="Q17">
            <v>309.09144380319236</v>
          </cell>
          <cell r="R17">
            <v>282.37846342409034</v>
          </cell>
          <cell r="AA17">
            <v>233.66392857142858</v>
          </cell>
          <cell r="AB17">
            <v>231.08922480620154</v>
          </cell>
          <cell r="AC17">
            <v>318.39092783505157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341.27410367025692</v>
          </cell>
          <cell r="H18">
            <v>349.93351569931457</v>
          </cell>
          <cell r="I18">
            <v>740.71784460357969</v>
          </cell>
          <cell r="J18">
            <v>352.83219585770132</v>
          </cell>
          <cell r="K18">
            <v>352.83219585770132</v>
          </cell>
          <cell r="L18">
            <v>731.89652432871367</v>
          </cell>
          <cell r="M18">
            <v>357.65183039952518</v>
          </cell>
          <cell r="N18">
            <v>366.7616309341779</v>
          </cell>
          <cell r="O18">
            <v>727.53575727877569</v>
          </cell>
          <cell r="P18">
            <v>295.6307437955287</v>
          </cell>
          <cell r="Q18">
            <v>296.85579131702838</v>
          </cell>
          <cell r="R18">
            <v>691.73972802265132</v>
          </cell>
          <cell r="AA18">
            <v>241.10264285714283</v>
          </cell>
          <cell r="AB18">
            <v>320.9621705426357</v>
          </cell>
          <cell r="AC18">
            <v>1260.6561855670107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B19">
            <v>95081.94775356508</v>
          </cell>
          <cell r="C19">
            <v>72183.650000000038</v>
          </cell>
          <cell r="G19">
            <v>50542.694753565047</v>
          </cell>
          <cell r="H19">
            <v>53574.82125356506</v>
          </cell>
          <cell r="I19">
            <v>95081.94775356508</v>
          </cell>
          <cell r="J19">
            <v>54636.06552856505</v>
          </cell>
          <cell r="K19">
            <v>54636.06552856505</v>
          </cell>
          <cell r="L19">
            <v>92098.565528565043</v>
          </cell>
          <cell r="M19">
            <v>56455.341428565051</v>
          </cell>
          <cell r="N19">
            <v>60093.893228565044</v>
          </cell>
          <cell r="O19">
            <v>73240.444478565056</v>
          </cell>
          <cell r="P19">
            <v>37352.944478565048</v>
          </cell>
          <cell r="Q19">
            <v>37656.15712856505</v>
          </cell>
          <cell r="R19">
            <v>78739.510728565059</v>
          </cell>
          <cell r="AA19">
            <v>33754.369999999995</v>
          </cell>
          <cell r="AB19">
            <v>41404.120000000003</v>
          </cell>
          <cell r="AC19">
            <v>72183.650000000038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50542.694753565047</v>
          </cell>
          <cell r="H20">
            <v>53574.82125356506</v>
          </cell>
          <cell r="I20">
            <v>117107.49123182594</v>
          </cell>
          <cell r="J20">
            <v>54636.06552856505</v>
          </cell>
          <cell r="K20">
            <v>54636.06552856505</v>
          </cell>
          <cell r="L20">
            <v>113334.17679230131</v>
          </cell>
          <cell r="M20">
            <v>56455.341428565051</v>
          </cell>
          <cell r="N20">
            <v>60093.893228565044</v>
          </cell>
          <cell r="O20">
            <v>91924.142932173301</v>
          </cell>
          <cell r="P20">
            <v>37352.944478565048</v>
          </cell>
          <cell r="Q20">
            <v>37656.15712856505</v>
          </cell>
          <cell r="R20">
            <v>96048.061235945133</v>
          </cell>
          <cell r="AA20">
            <v>33754.369999999995</v>
          </cell>
          <cell r="AB20">
            <v>41404.120000000003</v>
          </cell>
          <cell r="AC20">
            <v>122283.65000000004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</v>
          </cell>
          <cell r="H21">
            <v>0</v>
          </cell>
          <cell r="I21">
            <v>22025.543478260868</v>
          </cell>
          <cell r="J21">
            <v>0</v>
          </cell>
          <cell r="K21">
            <v>0</v>
          </cell>
          <cell r="L21">
            <v>21235.611263736264</v>
          </cell>
          <cell r="M21">
            <v>0</v>
          </cell>
          <cell r="N21">
            <v>0</v>
          </cell>
          <cell r="O21">
            <v>18683.698453608249</v>
          </cell>
          <cell r="P21">
            <v>0</v>
          </cell>
          <cell r="Q21">
            <v>0</v>
          </cell>
          <cell r="R21">
            <v>17308.550507380074</v>
          </cell>
          <cell r="AA21">
            <v>0</v>
          </cell>
          <cell r="AB21">
            <v>0</v>
          </cell>
          <cell r="AC21">
            <v>50100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</sheetData>
      <sheetData sheetId="34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607.25072680128869</v>
          </cell>
          <cell r="H6">
            <v>607.30588127238775</v>
          </cell>
          <cell r="I6">
            <v>607.34327983331593</v>
          </cell>
          <cell r="J6">
            <v>607.30209460396725</v>
          </cell>
          <cell r="K6">
            <v>607.32406626104716</v>
          </cell>
          <cell r="L6">
            <v>607.34436706968017</v>
          </cell>
          <cell r="M6">
            <v>607.30209460396725</v>
          </cell>
          <cell r="N6">
            <v>607.3806646285783</v>
          </cell>
          <cell r="O6">
            <v>607.33553835531109</v>
          </cell>
          <cell r="P6">
            <v>607.31451934523068</v>
          </cell>
          <cell r="Q6">
            <v>607.31451934523068</v>
          </cell>
          <cell r="R6">
            <v>607.39869684994255</v>
          </cell>
          <cell r="AA6">
            <v>389.26174757281552</v>
          </cell>
          <cell r="AB6">
            <v>450.63209090909089</v>
          </cell>
          <cell r="AC6">
            <v>524.47028571428564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AA7">
            <v>44.008155339805825</v>
          </cell>
          <cell r="AB7">
            <v>39.976999999999997</v>
          </cell>
          <cell r="AC7">
            <v>59.650999999999996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AA8">
            <v>4.5890291262135934</v>
          </cell>
          <cell r="AB8">
            <v>-23.689636363636353</v>
          </cell>
          <cell r="AC8">
            <v>-18.103000000000002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AA9">
            <v>45.373300970873785</v>
          </cell>
          <cell r="AB9">
            <v>28.964545454545451</v>
          </cell>
          <cell r="AC9">
            <v>19.080857142857145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0</v>
          </cell>
          <cell r="AB10">
            <v>0</v>
          </cell>
          <cell r="AC10">
            <v>0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0</v>
          </cell>
          <cell r="H11">
            <v>0</v>
          </cell>
          <cell r="I11">
            <v>139.28413650922212</v>
          </cell>
          <cell r="J11">
            <v>0</v>
          </cell>
          <cell r="K11">
            <v>0</v>
          </cell>
          <cell r="L11">
            <v>137.10932603518154</v>
          </cell>
          <cell r="M11">
            <v>0</v>
          </cell>
          <cell r="N11">
            <v>0</v>
          </cell>
          <cell r="O11">
            <v>147.86249717569189</v>
          </cell>
          <cell r="P11">
            <v>0</v>
          </cell>
          <cell r="Q11">
            <v>0</v>
          </cell>
          <cell r="R11">
            <v>124.65205510101947</v>
          </cell>
          <cell r="AA11">
            <v>0</v>
          </cell>
          <cell r="AB11">
            <v>0</v>
          </cell>
          <cell r="AC11">
            <v>477.14285714285717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AA12">
            <v>0</v>
          </cell>
          <cell r="AB12">
            <v>0</v>
          </cell>
          <cell r="AC12">
            <v>0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607.25072680128869</v>
          </cell>
          <cell r="H13">
            <v>607.30588127238775</v>
          </cell>
          <cell r="I13">
            <v>746.62741634253803</v>
          </cell>
          <cell r="J13">
            <v>607.30209460396725</v>
          </cell>
          <cell r="K13">
            <v>607.32406626104716</v>
          </cell>
          <cell r="L13">
            <v>744.45369310486171</v>
          </cell>
          <cell r="M13">
            <v>607.30209460396725</v>
          </cell>
          <cell r="N13">
            <v>607.3806646285783</v>
          </cell>
          <cell r="O13">
            <v>755.19803553100292</v>
          </cell>
          <cell r="P13">
            <v>607.31451934523068</v>
          </cell>
          <cell r="Q13">
            <v>607.31451934523068</v>
          </cell>
          <cell r="R13">
            <v>732.05075195096197</v>
          </cell>
          <cell r="AA13">
            <v>483.23223300970869</v>
          </cell>
          <cell r="AB13">
            <v>495.88399999999996</v>
          </cell>
          <cell r="AC13">
            <v>1062.242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60785.797752808998</v>
          </cell>
          <cell r="H14">
            <v>66864.377528089884</v>
          </cell>
          <cell r="I14">
            <v>88176.697870053744</v>
          </cell>
          <cell r="J14">
            <v>66408.48404494382</v>
          </cell>
          <cell r="K14">
            <v>69143.844943820222</v>
          </cell>
          <cell r="L14">
            <v>88106.094578960387</v>
          </cell>
          <cell r="M14">
            <v>66408.48404494382</v>
          </cell>
          <cell r="N14">
            <v>77349.927640449445</v>
          </cell>
          <cell r="O14">
            <v>87867.291434032188</v>
          </cell>
          <cell r="P14">
            <v>67928.128988764045</v>
          </cell>
          <cell r="Q14">
            <v>67928.128988764045</v>
          </cell>
          <cell r="R14">
            <v>96886.917020709807</v>
          </cell>
          <cell r="AA14">
            <v>49772.92</v>
          </cell>
          <cell r="AB14">
            <v>54547.24</v>
          </cell>
          <cell r="AC14">
            <v>74356.94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286.31588852869476</v>
          </cell>
          <cell r="H15">
            <v>260.31081236805034</v>
          </cell>
          <cell r="I15">
            <v>242.67756512889369</v>
          </cell>
          <cell r="J15">
            <v>262.09620888634976</v>
          </cell>
          <cell r="K15">
            <v>251.7366749382727</v>
          </cell>
          <cell r="L15">
            <v>242.16493824860453</v>
          </cell>
          <cell r="M15">
            <v>262.09620888634976</v>
          </cell>
          <cell r="N15">
            <v>225.05080833704235</v>
          </cell>
          <cell r="O15">
            <v>246.32763594088823</v>
          </cell>
          <cell r="P15">
            <v>256.23800126707511</v>
          </cell>
          <cell r="Q15">
            <v>256.23800126707511</v>
          </cell>
          <cell r="R15">
            <v>216.54869997523494</v>
          </cell>
          <cell r="AA15">
            <v>260.83699029126217</v>
          </cell>
          <cell r="AB15">
            <v>254.1968181818182</v>
          </cell>
          <cell r="AC15">
            <v>360.5505714285714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3.0400970873786406</v>
          </cell>
          <cell r="AB16">
            <v>4.3685454545454547</v>
          </cell>
          <cell r="AC16">
            <v>6.2287142857142852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286.31588852869476</v>
          </cell>
          <cell r="H17">
            <v>260.31081236805034</v>
          </cell>
          <cell r="I17">
            <v>242.67756512889369</v>
          </cell>
          <cell r="J17">
            <v>262.09620888634976</v>
          </cell>
          <cell r="K17">
            <v>251.7366749382727</v>
          </cell>
          <cell r="L17">
            <v>242.16493824860453</v>
          </cell>
          <cell r="M17">
            <v>262.09620888634976</v>
          </cell>
          <cell r="N17">
            <v>225.05080833704235</v>
          </cell>
          <cell r="O17">
            <v>246.32763594088823</v>
          </cell>
          <cell r="P17">
            <v>256.23800126707511</v>
          </cell>
          <cell r="Q17">
            <v>256.23800126707511</v>
          </cell>
          <cell r="R17">
            <v>216.54869997523494</v>
          </cell>
          <cell r="AA17">
            <v>263.87708737864079</v>
          </cell>
          <cell r="AB17">
            <v>258.56536363636366</v>
          </cell>
          <cell r="AC17">
            <v>366.77928571428566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320.93483827259394</v>
          </cell>
          <cell r="H18">
            <v>346.99506890433742</v>
          </cell>
          <cell r="I18">
            <v>503.94985121364437</v>
          </cell>
          <cell r="J18">
            <v>345.20588571761749</v>
          </cell>
          <cell r="K18">
            <v>355.58739132277447</v>
          </cell>
          <cell r="L18">
            <v>502.28875485625719</v>
          </cell>
          <cell r="M18">
            <v>345.20588571761749</v>
          </cell>
          <cell r="N18">
            <v>382.32985629153598</v>
          </cell>
          <cell r="O18">
            <v>508.87039959011469</v>
          </cell>
          <cell r="P18">
            <v>351.07651807815557</v>
          </cell>
          <cell r="Q18">
            <v>351.07651807815557</v>
          </cell>
          <cell r="R18">
            <v>515.502051975727</v>
          </cell>
          <cell r="AA18">
            <v>219.3551456310679</v>
          </cell>
          <cell r="AB18">
            <v>237.3186363636363</v>
          </cell>
          <cell r="AC18">
            <v>695.46271428571436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B19">
            <v>43067.020906592268</v>
          </cell>
          <cell r="C19">
            <v>15282.390000000007</v>
          </cell>
          <cell r="G19">
            <v>32125.57731108665</v>
          </cell>
          <cell r="H19">
            <v>38204.157086367544</v>
          </cell>
          <cell r="I19">
            <v>43067.020906592268</v>
          </cell>
          <cell r="J19">
            <v>37748.263603221472</v>
          </cell>
          <cell r="K19">
            <v>40483.624502097868</v>
          </cell>
          <cell r="L19">
            <v>43218.985400974299</v>
          </cell>
          <cell r="M19">
            <v>37748.263603221472</v>
          </cell>
          <cell r="N19">
            <v>48689.707198727105</v>
          </cell>
          <cell r="O19">
            <v>42003.269445918093</v>
          </cell>
          <cell r="P19">
            <v>39267.908547041698</v>
          </cell>
          <cell r="Q19">
            <v>39267.908547041698</v>
          </cell>
          <cell r="R19">
            <v>51728.997086367541</v>
          </cell>
          <cell r="AA19">
            <v>22593.579999999994</v>
          </cell>
          <cell r="AB19">
            <v>26105.049999999992</v>
          </cell>
          <cell r="AC19">
            <v>15282.390000000007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32125.57731108665</v>
          </cell>
          <cell r="H20">
            <v>38204.157086367544</v>
          </cell>
          <cell r="I20">
            <v>59516.477428331404</v>
          </cell>
          <cell r="J20">
            <v>37748.263603221472</v>
          </cell>
          <cell r="K20">
            <v>40483.624502097868</v>
          </cell>
          <cell r="L20">
            <v>59445.874137238032</v>
          </cell>
          <cell r="M20">
            <v>37748.263603221472</v>
          </cell>
          <cell r="N20">
            <v>48689.707198727105</v>
          </cell>
          <cell r="O20">
            <v>59207.070992309847</v>
          </cell>
          <cell r="P20">
            <v>39267.908547041698</v>
          </cell>
          <cell r="Q20">
            <v>39267.908547041698</v>
          </cell>
          <cell r="R20">
            <v>68226.696578987467</v>
          </cell>
          <cell r="AA20">
            <v>22593.579999999994</v>
          </cell>
          <cell r="AB20">
            <v>26105.049999999992</v>
          </cell>
          <cell r="AC20">
            <v>48682.390000000007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</v>
          </cell>
          <cell r="H21">
            <v>0</v>
          </cell>
          <cell r="I21">
            <v>16449.456521739132</v>
          </cell>
          <cell r="J21">
            <v>0</v>
          </cell>
          <cell r="K21">
            <v>0</v>
          </cell>
          <cell r="L21">
            <v>16226.888736263734</v>
          </cell>
          <cell r="M21">
            <v>0</v>
          </cell>
          <cell r="N21">
            <v>0</v>
          </cell>
          <cell r="O21">
            <v>17203.801546391751</v>
          </cell>
          <cell r="P21">
            <v>0</v>
          </cell>
          <cell r="Q21">
            <v>0</v>
          </cell>
          <cell r="R21">
            <v>16497.699492619926</v>
          </cell>
          <cell r="AA21">
            <v>0</v>
          </cell>
          <cell r="AB21">
            <v>0</v>
          </cell>
          <cell r="AC21">
            <v>33400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</sheetData>
      <sheetData sheetId="35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28">
          <cell r="G28">
            <v>214014.50238779123</v>
          </cell>
          <cell r="H28">
            <v>283873.60498093098</v>
          </cell>
          <cell r="I28">
            <v>179084.95109122101</v>
          </cell>
          <cell r="J28">
            <v>283873.60498093098</v>
          </cell>
          <cell r="K28">
            <v>272230.42121540784</v>
          </cell>
          <cell r="L28">
            <v>237300.86991883785</v>
          </cell>
          <cell r="M28">
            <v>260587.23744988447</v>
          </cell>
          <cell r="N28">
            <v>248944.05368436122</v>
          </cell>
          <cell r="O28">
            <v>214014.50238779123</v>
          </cell>
          <cell r="P28">
            <v>214014.50238779123</v>
          </cell>
          <cell r="Q28">
            <v>190728.13485674426</v>
          </cell>
          <cell r="R28">
            <v>248944.05368436122</v>
          </cell>
          <cell r="AA28">
            <v>207871.87999999992</v>
          </cell>
          <cell r="AB28">
            <v>305187.91000000009</v>
          </cell>
          <cell r="AC28">
            <v>221703.97999999995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</sheetData>
      <sheetData sheetId="36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0.77397458977570732</v>
          </cell>
          <cell r="H6">
            <v>0.77397458977570743</v>
          </cell>
          <cell r="I6">
            <v>0.77397458977570743</v>
          </cell>
          <cell r="J6">
            <v>0.77397458977570743</v>
          </cell>
          <cell r="K6">
            <v>0.77397458977570743</v>
          </cell>
          <cell r="L6">
            <v>0.77397458977570743</v>
          </cell>
          <cell r="M6">
            <v>0.77397458977570743</v>
          </cell>
          <cell r="N6">
            <v>0.77397458977570743</v>
          </cell>
          <cell r="O6">
            <v>0.77397458977570732</v>
          </cell>
          <cell r="P6">
            <v>0.77397458977570732</v>
          </cell>
          <cell r="Q6">
            <v>0.77397458977570743</v>
          </cell>
          <cell r="R6">
            <v>0.77397458977570743</v>
          </cell>
          <cell r="AA6">
            <v>0.7884205856453248</v>
          </cell>
          <cell r="AB6">
            <v>0.77971840540155779</v>
          </cell>
          <cell r="AC6">
            <v>0.80033713525993799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6.006189129132454E-2</v>
          </cell>
          <cell r="H7">
            <v>6.0061891291324547E-2</v>
          </cell>
          <cell r="I7">
            <v>6.006189129132454E-2</v>
          </cell>
          <cell r="J7">
            <v>6.0061891291324547E-2</v>
          </cell>
          <cell r="K7">
            <v>6.006189129132454E-2</v>
          </cell>
          <cell r="L7">
            <v>6.0061891291324547E-2</v>
          </cell>
          <cell r="M7">
            <v>6.0061891291324547E-2</v>
          </cell>
          <cell r="N7">
            <v>6.0061891291324547E-2</v>
          </cell>
          <cell r="O7">
            <v>6.006189129132454E-2</v>
          </cell>
          <cell r="P7">
            <v>6.006189129132454E-2</v>
          </cell>
          <cell r="Q7">
            <v>6.0061891291324547E-2</v>
          </cell>
          <cell r="R7">
            <v>6.0061891291324547E-2</v>
          </cell>
          <cell r="AA7">
            <v>5.4064034015703477E-2</v>
          </cell>
          <cell r="AB7">
            <v>7.0588877455509222E-2</v>
          </cell>
          <cell r="AC7">
            <v>6.8492229547800765E-2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0.16596351893296801</v>
          </cell>
          <cell r="H8">
            <v>0.16596351893296804</v>
          </cell>
          <cell r="I8">
            <v>0.16596351893296801</v>
          </cell>
          <cell r="J8">
            <v>0.16596351893296804</v>
          </cell>
          <cell r="K8">
            <v>0.16596351893296804</v>
          </cell>
          <cell r="L8">
            <v>0.16596351893296804</v>
          </cell>
          <cell r="M8">
            <v>0.16596351893296804</v>
          </cell>
          <cell r="N8">
            <v>0.16596351893296804</v>
          </cell>
          <cell r="O8">
            <v>0.16596351893296801</v>
          </cell>
          <cell r="P8">
            <v>0.16596351893296801</v>
          </cell>
          <cell r="Q8">
            <v>0.16596351893296807</v>
          </cell>
          <cell r="R8">
            <v>0.16596351893296804</v>
          </cell>
          <cell r="AA8">
            <v>0.15751538033897169</v>
          </cell>
          <cell r="AB8">
            <v>0.14969271714293297</v>
          </cell>
          <cell r="AC8">
            <v>0.13117063519226127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248796.17545869568</v>
          </cell>
          <cell r="H9">
            <v>282722.92665760865</v>
          </cell>
          <cell r="I9">
            <v>231832.79985923914</v>
          </cell>
          <cell r="J9">
            <v>282722.92665760865</v>
          </cell>
          <cell r="K9">
            <v>277068.46812445653</v>
          </cell>
          <cell r="L9">
            <v>260105.09252499999</v>
          </cell>
          <cell r="M9">
            <v>271414.00959130429</v>
          </cell>
          <cell r="N9">
            <v>265759.55105815217</v>
          </cell>
          <cell r="O9">
            <v>248796.17545869568</v>
          </cell>
          <cell r="P9">
            <v>248796.17545869568</v>
          </cell>
          <cell r="Q9">
            <v>237487.25839239126</v>
          </cell>
          <cell r="R9">
            <v>265759.55105815217</v>
          </cell>
          <cell r="AA9">
            <v>246845.99</v>
          </cell>
          <cell r="AB9">
            <v>306684.86</v>
          </cell>
          <cell r="AC9">
            <v>265157.67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0.31759439095438979</v>
          </cell>
          <cell r="H10">
            <v>0.31759439095438979</v>
          </cell>
          <cell r="I10">
            <v>0.31759439095438979</v>
          </cell>
          <cell r="J10">
            <v>0.31759439095438979</v>
          </cell>
          <cell r="K10">
            <v>0.31759439095438979</v>
          </cell>
          <cell r="L10">
            <v>0.31759439095438985</v>
          </cell>
          <cell r="M10">
            <v>0.31759439095438985</v>
          </cell>
          <cell r="N10">
            <v>0.31759439095438996</v>
          </cell>
          <cell r="O10">
            <v>0.31759439095438979</v>
          </cell>
          <cell r="P10">
            <v>0.31759439095438979</v>
          </cell>
          <cell r="Q10">
            <v>0.3175943909543899</v>
          </cell>
          <cell r="R10">
            <v>0.31759439095438996</v>
          </cell>
          <cell r="AA10">
            <v>7.9275824740163564E-2</v>
          </cell>
          <cell r="AB10">
            <v>0.11036758592934308</v>
          </cell>
          <cell r="AC10">
            <v>7.4341344499761555E-2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2.3858355261848351E-3</v>
          </cell>
          <cell r="H11">
            <v>2.3858355261848351E-3</v>
          </cell>
          <cell r="I11">
            <v>2.3858355261848351E-3</v>
          </cell>
          <cell r="J11">
            <v>2.3858355261848351E-3</v>
          </cell>
          <cell r="K11">
            <v>2.3858355261848355E-3</v>
          </cell>
          <cell r="L11">
            <v>2.3858355261848355E-3</v>
          </cell>
          <cell r="M11">
            <v>2.3858355261848355E-3</v>
          </cell>
          <cell r="N11">
            <v>2.3858355261848368E-3</v>
          </cell>
          <cell r="O11">
            <v>2.3858355261848351E-3</v>
          </cell>
          <cell r="P11">
            <v>2.3858355261848351E-3</v>
          </cell>
          <cell r="Q11">
            <v>2.3858355261848359E-3</v>
          </cell>
          <cell r="R11">
            <v>2.3858355261848368E-3</v>
          </cell>
          <cell r="AA11">
            <v>0.2402396017249441</v>
          </cell>
          <cell r="AB11">
            <v>0.22729753488902968</v>
          </cell>
          <cell r="AC11">
            <v>0.24404337143105098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365866.08970362326</v>
          </cell>
          <cell r="H12">
            <v>415756.92011775362</v>
          </cell>
          <cell r="I12">
            <v>340920.67449655809</v>
          </cell>
          <cell r="J12">
            <v>415756.92011775362</v>
          </cell>
          <cell r="K12">
            <v>407441.78171539865</v>
          </cell>
          <cell r="L12">
            <v>382496.36650833342</v>
          </cell>
          <cell r="M12">
            <v>399126.64331304352</v>
          </cell>
          <cell r="N12">
            <v>390811.5049106885</v>
          </cell>
          <cell r="O12">
            <v>365866.08970362326</v>
          </cell>
          <cell r="P12">
            <v>365866.08970362326</v>
          </cell>
          <cell r="Q12">
            <v>349235.81289891311</v>
          </cell>
          <cell r="R12">
            <v>390811.5049106885</v>
          </cell>
          <cell r="AA12">
            <v>362750.31</v>
          </cell>
          <cell r="AB12">
            <v>463035.95</v>
          </cell>
          <cell r="AC12">
            <v>389013.68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G13">
            <v>17158.356928185909</v>
          </cell>
          <cell r="H13">
            <v>19498.132872938528</v>
          </cell>
          <cell r="I13">
            <v>15988.468955809596</v>
          </cell>
          <cell r="J13">
            <v>19498.132872938528</v>
          </cell>
          <cell r="K13">
            <v>19108.17021547976</v>
          </cell>
          <cell r="L13">
            <v>17938.282243103447</v>
          </cell>
          <cell r="M13">
            <v>18718.207558020986</v>
          </cell>
          <cell r="N13">
            <v>18328.244900562218</v>
          </cell>
          <cell r="O13">
            <v>17158.356928185909</v>
          </cell>
          <cell r="P13">
            <v>17158.356928185909</v>
          </cell>
          <cell r="Q13">
            <v>16378.431613268363</v>
          </cell>
          <cell r="R13">
            <v>18328.244900562218</v>
          </cell>
          <cell r="AA13">
            <v>18284.888148148148</v>
          </cell>
          <cell r="AB13">
            <v>22717.397037037037</v>
          </cell>
          <cell r="AC13">
            <v>18286.735862068963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0.72686581811842976</v>
          </cell>
          <cell r="H14">
            <v>0.72686581811842976</v>
          </cell>
          <cell r="I14">
            <v>0.72686581811842965</v>
          </cell>
          <cell r="J14">
            <v>0.72686581811842976</v>
          </cell>
          <cell r="K14">
            <v>0.72686581811842976</v>
          </cell>
          <cell r="L14">
            <v>0.72686581811842976</v>
          </cell>
          <cell r="M14">
            <v>0.72686581811842965</v>
          </cell>
          <cell r="N14">
            <v>0.72686581811842976</v>
          </cell>
          <cell r="O14">
            <v>0.72686581811842976</v>
          </cell>
          <cell r="P14">
            <v>0.72686581811842976</v>
          </cell>
          <cell r="Q14">
            <v>0.72686581811842976</v>
          </cell>
          <cell r="R14">
            <v>0.72686581811842976</v>
          </cell>
          <cell r="AA14">
            <v>0.76541644610691084</v>
          </cell>
          <cell r="AB14">
            <v>0.77912069038555665</v>
          </cell>
          <cell r="AC14">
            <v>0.78306507539763937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0.62851691811120147</v>
          </cell>
          <cell r="H15">
            <v>0.62851691811120136</v>
          </cell>
          <cell r="I15">
            <v>0.62851691811120147</v>
          </cell>
          <cell r="J15">
            <v>0.62851691811120136</v>
          </cell>
          <cell r="K15">
            <v>0.62851691811120136</v>
          </cell>
          <cell r="L15">
            <v>0.62851691811120147</v>
          </cell>
          <cell r="M15">
            <v>0.62851691811120136</v>
          </cell>
          <cell r="N15">
            <v>0.62851691811120147</v>
          </cell>
          <cell r="O15">
            <v>0.62851691811120147</v>
          </cell>
          <cell r="P15">
            <v>0.62851691811120147</v>
          </cell>
          <cell r="Q15">
            <v>0.62851691811120147</v>
          </cell>
          <cell r="R15">
            <v>0.62851691811120147</v>
          </cell>
          <cell r="AA15">
            <v>0.73135643576968701</v>
          </cell>
          <cell r="AB15">
            <v>0.68879240817163656</v>
          </cell>
          <cell r="AC15">
            <v>0.72073107342890697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0.25265908188527053</v>
          </cell>
          <cell r="H16">
            <v>0.25265908188527053</v>
          </cell>
          <cell r="I16">
            <v>0.25265908188527025</v>
          </cell>
          <cell r="J16">
            <v>0.25265908188527053</v>
          </cell>
          <cell r="K16">
            <v>0.25265908188527036</v>
          </cell>
          <cell r="L16">
            <v>0.25265908188527042</v>
          </cell>
          <cell r="M16">
            <v>0.25265908188527031</v>
          </cell>
          <cell r="N16">
            <v>0.25265908188527036</v>
          </cell>
          <cell r="O16">
            <v>0.25265908188527053</v>
          </cell>
          <cell r="P16">
            <v>0.25265908188527053</v>
          </cell>
          <cell r="Q16">
            <v>0.25265908188527048</v>
          </cell>
          <cell r="R16">
            <v>0.25265908188527036</v>
          </cell>
          <cell r="AA16">
            <v>0.44774811198177872</v>
          </cell>
          <cell r="AB16">
            <v>0.52207903156910629</v>
          </cell>
          <cell r="AC16">
            <v>0.31927523439588967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0.13276922735411165</v>
          </cell>
          <cell r="AB17">
            <v>5.8718050654180953E-2</v>
          </cell>
          <cell r="AC17">
            <v>0.10565070280847134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0.64225777853060129</v>
          </cell>
          <cell r="H18">
            <v>0.64225777853060129</v>
          </cell>
          <cell r="I18">
            <v>0.64225777853060129</v>
          </cell>
          <cell r="J18">
            <v>0.64225777853060129</v>
          </cell>
          <cell r="K18">
            <v>0.6422577785306014</v>
          </cell>
          <cell r="L18">
            <v>0.64225777853060129</v>
          </cell>
          <cell r="M18">
            <v>0.64225777853060129</v>
          </cell>
          <cell r="N18">
            <v>0.6422577785306014</v>
          </cell>
          <cell r="O18">
            <v>0.64225777853060129</v>
          </cell>
          <cell r="P18">
            <v>0.64225777853060129</v>
          </cell>
          <cell r="Q18">
            <v>0.6422577785306014</v>
          </cell>
          <cell r="R18">
            <v>0.6422577785306014</v>
          </cell>
          <cell r="AA18">
            <v>0.66968120486786098</v>
          </cell>
          <cell r="AB18">
            <v>0.71769059613832908</v>
          </cell>
          <cell r="AC18">
            <v>0.68464231112002161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0.45819984348918208</v>
          </cell>
          <cell r="H19">
            <v>0.45819984348918219</v>
          </cell>
          <cell r="I19">
            <v>0.45819984348918219</v>
          </cell>
          <cell r="J19">
            <v>0.45819984348918219</v>
          </cell>
          <cell r="K19">
            <v>0.45819984348918208</v>
          </cell>
          <cell r="L19">
            <v>0.45819984348918219</v>
          </cell>
          <cell r="M19">
            <v>0.45819984348918208</v>
          </cell>
          <cell r="N19">
            <v>0.45819984348918208</v>
          </cell>
          <cell r="O19">
            <v>0.45819984348918208</v>
          </cell>
          <cell r="P19">
            <v>0.45819984348918208</v>
          </cell>
          <cell r="Q19">
            <v>0.45819984348918213</v>
          </cell>
          <cell r="R19">
            <v>0.45819984348918208</v>
          </cell>
          <cell r="AA19">
            <v>0.20217836635042266</v>
          </cell>
          <cell r="AB19">
            <v>0.19007024085710447</v>
          </cell>
          <cell r="AC19">
            <v>0.21505784963934746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AA20">
            <v>0.57708315571197588</v>
          </cell>
          <cell r="AB20">
            <v>0.46946319479342541</v>
          </cell>
          <cell r="AC20">
            <v>0.57722190510870408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0.58465552485199712</v>
          </cell>
          <cell r="H21">
            <v>0.58465552485199712</v>
          </cell>
          <cell r="I21">
            <v>0.58465552485199712</v>
          </cell>
          <cell r="J21">
            <v>0.58465552485199712</v>
          </cell>
          <cell r="K21">
            <v>0.58465552485199723</v>
          </cell>
          <cell r="L21">
            <v>0.58465552485199712</v>
          </cell>
          <cell r="M21">
            <v>0.58465552485199712</v>
          </cell>
          <cell r="N21">
            <v>0.58465552485199723</v>
          </cell>
          <cell r="O21">
            <v>0.58465552485199712</v>
          </cell>
          <cell r="P21">
            <v>0.58465552485199712</v>
          </cell>
          <cell r="Q21">
            <v>0.58465552485199712</v>
          </cell>
          <cell r="R21">
            <v>0.58465552485199723</v>
          </cell>
          <cell r="AA21">
            <v>0.61037381332630691</v>
          </cell>
          <cell r="AB21">
            <v>0.60303693482115162</v>
          </cell>
          <cell r="AC21">
            <v>0.62351753285385747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213905.63070121972</v>
          </cell>
          <cell r="H22">
            <v>243074.58034229508</v>
          </cell>
          <cell r="I22">
            <v>199321.15588068202</v>
          </cell>
          <cell r="J22">
            <v>243074.58034229508</v>
          </cell>
          <cell r="K22">
            <v>238213.08873544927</v>
          </cell>
          <cell r="L22">
            <v>223628.61391491155</v>
          </cell>
          <cell r="M22">
            <v>233351.59712860329</v>
          </cell>
          <cell r="N22">
            <v>228490.10552175748</v>
          </cell>
          <cell r="O22">
            <v>213905.63070121972</v>
          </cell>
          <cell r="P22">
            <v>213905.63070121972</v>
          </cell>
          <cell r="Q22">
            <v>204182.64748752792</v>
          </cell>
          <cell r="R22">
            <v>228490.10552175748</v>
          </cell>
          <cell r="AA22">
            <v>221413.28999999998</v>
          </cell>
          <cell r="AB22">
            <v>279227.78000000003</v>
          </cell>
          <cell r="AC22">
            <v>242556.85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0.1155396496122829</v>
          </cell>
          <cell r="H23">
            <v>0.10167489165880898</v>
          </cell>
          <cell r="I23">
            <v>0.12399377031562066</v>
          </cell>
          <cell r="J23">
            <v>0.10167489165880898</v>
          </cell>
          <cell r="K23">
            <v>0.10374988944776424</v>
          </cell>
          <cell r="L23">
            <v>0.11051618658566191</v>
          </cell>
          <cell r="M23">
            <v>0.10591134547792601</v>
          </cell>
          <cell r="N23">
            <v>0.10816477836043506</v>
          </cell>
          <cell r="O23">
            <v>0.1155396496122829</v>
          </cell>
          <cell r="P23">
            <v>0.1155396496122829</v>
          </cell>
          <cell r="Q23">
            <v>0.12104153768905829</v>
          </cell>
          <cell r="R23">
            <v>0.10816477836043506</v>
          </cell>
          <cell r="AA23">
            <v>0.29506985121528911</v>
          </cell>
          <cell r="AB23">
            <v>0.24296705255823006</v>
          </cell>
          <cell r="AC23">
            <v>0.276574566735031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0.22853272331053512</v>
          </cell>
          <cell r="H24">
            <v>0.20110879651327096</v>
          </cell>
          <cell r="I24">
            <v>0.24525462989423277</v>
          </cell>
          <cell r="J24">
            <v>0.20110879651327096</v>
          </cell>
          <cell r="K24">
            <v>0.20521305766660294</v>
          </cell>
          <cell r="L24">
            <v>0.21859651794920751</v>
          </cell>
          <cell r="M24">
            <v>0.20948832970132389</v>
          </cell>
          <cell r="N24">
            <v>0.21394552820560733</v>
          </cell>
          <cell r="O24">
            <v>0.22853272331053512</v>
          </cell>
          <cell r="P24">
            <v>0.22853272331053512</v>
          </cell>
          <cell r="Q24">
            <v>0.23941523394437011</v>
          </cell>
          <cell r="R24">
            <v>0.21394552820560733</v>
          </cell>
          <cell r="AA24">
            <v>5.4210125967914399E-2</v>
          </cell>
          <cell r="AB24">
            <v>7.6614763929237023E-2</v>
          </cell>
          <cell r="AC24">
            <v>3.1320209613194074E-2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0.70306511403272598</v>
          </cell>
          <cell r="H25">
            <v>0.70306511403272609</v>
          </cell>
          <cell r="I25">
            <v>0.70306511403272609</v>
          </cell>
          <cell r="J25">
            <v>0.70306511403272609</v>
          </cell>
          <cell r="K25">
            <v>0.70306511403272609</v>
          </cell>
          <cell r="L25">
            <v>0.70306511403272609</v>
          </cell>
          <cell r="M25">
            <v>0.70306511403272609</v>
          </cell>
          <cell r="N25">
            <v>0.7030651140327262</v>
          </cell>
          <cell r="O25">
            <v>0.70306511403272598</v>
          </cell>
          <cell r="P25">
            <v>0.70306511403272598</v>
          </cell>
          <cell r="Q25">
            <v>0.7030651140327262</v>
          </cell>
          <cell r="R25">
            <v>0.7030651140327262</v>
          </cell>
          <cell r="AA25">
            <v>0.57466953545927768</v>
          </cell>
          <cell r="AB25">
            <v>0.53016551858476701</v>
          </cell>
          <cell r="AC25">
            <v>0.51262935375182006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0.344072372922818</v>
          </cell>
          <cell r="H26">
            <v>0.30278368817207996</v>
          </cell>
          <cell r="I26">
            <v>0.36924840020985344</v>
          </cell>
          <cell r="J26">
            <v>0.30278368817207996</v>
          </cell>
          <cell r="K26">
            <v>0.30896294711436717</v>
          </cell>
          <cell r="L26">
            <v>0.3291127045348694</v>
          </cell>
          <cell r="M26">
            <v>0.31539967517924988</v>
          </cell>
          <cell r="N26">
            <v>0.32211030656604239</v>
          </cell>
          <cell r="O26">
            <v>0.344072372922818</v>
          </cell>
          <cell r="P26">
            <v>0.344072372922818</v>
          </cell>
          <cell r="Q26">
            <v>0.36045677163342837</v>
          </cell>
          <cell r="R26">
            <v>0.32211030656604239</v>
          </cell>
          <cell r="AA26">
            <v>0.34927997718320353</v>
          </cell>
          <cell r="AB26">
            <v>0.31958181648746709</v>
          </cell>
          <cell r="AC26">
            <v>0.3078947763482251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0.24058315192917912</v>
          </cell>
          <cell r="H27">
            <v>0.28187183667991716</v>
          </cell>
          <cell r="I27">
            <v>0.21540712464214368</v>
          </cell>
          <cell r="J27">
            <v>0.28187183667991716</v>
          </cell>
          <cell r="K27">
            <v>0.27569257773763006</v>
          </cell>
          <cell r="L27">
            <v>0.25554282031712772</v>
          </cell>
          <cell r="M27">
            <v>0.26925584967274724</v>
          </cell>
          <cell r="N27">
            <v>0.26254521828595484</v>
          </cell>
          <cell r="O27">
            <v>0.24058315192917912</v>
          </cell>
          <cell r="P27">
            <v>0.24058315192917912</v>
          </cell>
          <cell r="Q27">
            <v>0.22419875321856875</v>
          </cell>
          <cell r="R27">
            <v>0.26254521828595484</v>
          </cell>
          <cell r="AA27">
            <v>0.26109383614310339</v>
          </cell>
          <cell r="AB27">
            <v>0.28345511833368453</v>
          </cell>
          <cell r="AC27">
            <v>0.31562275650563237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B28">
            <v>73436.742224363756</v>
          </cell>
          <cell r="C28">
            <v>122781.56999999999</v>
          </cell>
          <cell r="G28">
            <v>88021.217044901481</v>
          </cell>
          <cell r="H28">
            <v>117190.16668597682</v>
          </cell>
          <cell r="I28">
            <v>73436.742224363756</v>
          </cell>
          <cell r="J28">
            <v>117190.16668597682</v>
          </cell>
          <cell r="K28">
            <v>112328.675079131</v>
          </cell>
          <cell r="L28">
            <v>97744.200258593279</v>
          </cell>
          <cell r="M28">
            <v>107467.18347228502</v>
          </cell>
          <cell r="N28">
            <v>102605.69186543921</v>
          </cell>
          <cell r="O28">
            <v>88021.217044901481</v>
          </cell>
          <cell r="P28">
            <v>88021.217044901481</v>
          </cell>
          <cell r="Q28">
            <v>78298.233831209684</v>
          </cell>
          <cell r="R28">
            <v>102605.69186543921</v>
          </cell>
          <cell r="AA28">
            <v>94711.87</v>
          </cell>
          <cell r="AB28">
            <v>131249.91000000003</v>
          </cell>
          <cell r="AC28">
            <v>122781.56999999999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G29">
            <v>11020.088203931833</v>
          </cell>
          <cell r="H29">
            <v>12522.82750446799</v>
          </cell>
          <cell r="I29">
            <v>10268.718553663753</v>
          </cell>
          <cell r="J29">
            <v>12522.82750446799</v>
          </cell>
          <cell r="K29">
            <v>12272.370954378635</v>
          </cell>
          <cell r="L29">
            <v>11521.001304110552</v>
          </cell>
          <cell r="M29">
            <v>12021.914404289269</v>
          </cell>
          <cell r="N29">
            <v>11771.457854199914</v>
          </cell>
          <cell r="O29">
            <v>11020.088203931833</v>
          </cell>
          <cell r="P29">
            <v>11020.088203931833</v>
          </cell>
          <cell r="Q29">
            <v>10519.175103753112</v>
          </cell>
          <cell r="R29">
            <v>11771.457854199914</v>
          </cell>
          <cell r="AA29">
            <v>12245.045925925924</v>
          </cell>
          <cell r="AB29">
            <v>16304.062222222223</v>
          </cell>
          <cell r="AC29">
            <v>12519.873103448275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6070.4287617173431</v>
          </cell>
          <cell r="H30">
            <v>8082.0804611018493</v>
          </cell>
          <cell r="I30">
            <v>5064.6029120250869</v>
          </cell>
          <cell r="J30">
            <v>8082.0804611018493</v>
          </cell>
          <cell r="K30">
            <v>7746.8051778711033</v>
          </cell>
          <cell r="L30">
            <v>6740.979328178847</v>
          </cell>
          <cell r="M30">
            <v>7411.5298946403464</v>
          </cell>
          <cell r="N30">
            <v>7076.2546114096003</v>
          </cell>
          <cell r="O30">
            <v>6070.4287617173431</v>
          </cell>
          <cell r="P30">
            <v>6070.4287617173431</v>
          </cell>
          <cell r="Q30">
            <v>5399.8781952558402</v>
          </cell>
          <cell r="R30">
            <v>7076.2546114096003</v>
          </cell>
          <cell r="AA30">
            <v>7015.6940740740738</v>
          </cell>
          <cell r="AB30">
            <v>9722.2155555555582</v>
          </cell>
          <cell r="AC30">
            <v>8467.6944827586194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1">
          <cell r="G31">
            <v>88021.217044901481</v>
          </cell>
          <cell r="H31">
            <v>117190.16668597682</v>
          </cell>
          <cell r="I31">
            <v>73436.742224363756</v>
          </cell>
          <cell r="J31">
            <v>117190.16668597682</v>
          </cell>
          <cell r="K31">
            <v>112328.675079131</v>
          </cell>
          <cell r="L31">
            <v>97744.200258593279</v>
          </cell>
          <cell r="M31">
            <v>107467.18347228502</v>
          </cell>
          <cell r="N31">
            <v>102605.69186543921</v>
          </cell>
          <cell r="O31">
            <v>88021.217044901481</v>
          </cell>
          <cell r="P31">
            <v>88021.217044901481</v>
          </cell>
          <cell r="Q31">
            <v>78298.233831209684</v>
          </cell>
          <cell r="R31">
            <v>102605.69186543921</v>
          </cell>
          <cell r="AA31">
            <v>94711.87</v>
          </cell>
          <cell r="AB31">
            <v>131249.91000000003</v>
          </cell>
          <cell r="AC31">
            <v>122781.56999999999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14.5</v>
          </cell>
          <cell r="H33">
            <v>14.5</v>
          </cell>
          <cell r="I33">
            <v>14.5</v>
          </cell>
          <cell r="J33">
            <v>14.5</v>
          </cell>
          <cell r="K33">
            <v>14.5</v>
          </cell>
          <cell r="L33">
            <v>14.5</v>
          </cell>
          <cell r="M33">
            <v>14.5</v>
          </cell>
          <cell r="N33">
            <v>14.5</v>
          </cell>
          <cell r="O33">
            <v>14.5</v>
          </cell>
          <cell r="P33">
            <v>14.5</v>
          </cell>
          <cell r="Q33">
            <v>14.5</v>
          </cell>
          <cell r="R33">
            <v>14.5</v>
          </cell>
          <cell r="AA33">
            <v>13.5</v>
          </cell>
          <cell r="AB33">
            <v>13.5</v>
          </cell>
          <cell r="AC33">
            <v>14.5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7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0.80195234890972589</v>
          </cell>
          <cell r="H6">
            <v>0.80195234890972578</v>
          </cell>
          <cell r="I6">
            <v>0.80195234890972589</v>
          </cell>
          <cell r="J6">
            <v>0.80195234890972578</v>
          </cell>
          <cell r="K6">
            <v>0.80195234890972589</v>
          </cell>
          <cell r="L6">
            <v>0.80195234890972578</v>
          </cell>
          <cell r="M6">
            <v>0.80195234890972589</v>
          </cell>
          <cell r="N6">
            <v>0.801952348909726</v>
          </cell>
          <cell r="O6">
            <v>0.80195234890972589</v>
          </cell>
          <cell r="P6">
            <v>0.80195234890972589</v>
          </cell>
          <cell r="Q6">
            <v>0.80195234890972589</v>
          </cell>
          <cell r="R6">
            <v>0.801952348909726</v>
          </cell>
          <cell r="AA6">
            <v>0.81835648172120323</v>
          </cell>
          <cell r="AB6">
            <v>0.83051432442153805</v>
          </cell>
          <cell r="AC6">
            <v>0.83058347628170337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7.553292792499243E-2</v>
          </cell>
          <cell r="H7">
            <v>7.5532927924992443E-2</v>
          </cell>
          <cell r="I7">
            <v>7.5532927924992443E-2</v>
          </cell>
          <cell r="J7">
            <v>7.5532927924992443E-2</v>
          </cell>
          <cell r="K7">
            <v>7.5532927924992443E-2</v>
          </cell>
          <cell r="L7">
            <v>7.5532927924992443E-2</v>
          </cell>
          <cell r="M7">
            <v>7.5532927924992443E-2</v>
          </cell>
          <cell r="N7">
            <v>7.5532927924992457E-2</v>
          </cell>
          <cell r="O7">
            <v>7.553292792499243E-2</v>
          </cell>
          <cell r="P7">
            <v>7.553292792499243E-2</v>
          </cell>
          <cell r="Q7">
            <v>7.5532927924992443E-2</v>
          </cell>
          <cell r="R7">
            <v>7.5532927924992457E-2</v>
          </cell>
          <cell r="AA7">
            <v>7.0694079727896236E-2</v>
          </cell>
          <cell r="AB7">
            <v>6.7288299787740896E-2</v>
          </cell>
          <cell r="AC7">
            <v>8.321758930830736E-2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0.12251472316528167</v>
          </cell>
          <cell r="H8">
            <v>0.12251472316528167</v>
          </cell>
          <cell r="I8">
            <v>0.12251472316528168</v>
          </cell>
          <cell r="J8">
            <v>0.12251472316528167</v>
          </cell>
          <cell r="K8">
            <v>0.12251472316528168</v>
          </cell>
          <cell r="L8">
            <v>0.12251472316528166</v>
          </cell>
          <cell r="M8">
            <v>0.12251472316528167</v>
          </cell>
          <cell r="N8">
            <v>0.1225147231652817</v>
          </cell>
          <cell r="O8">
            <v>0.12251472316528167</v>
          </cell>
          <cell r="P8">
            <v>0.12251472316528167</v>
          </cell>
          <cell r="Q8">
            <v>0.12251472316528167</v>
          </cell>
          <cell r="R8">
            <v>0.1225147231652817</v>
          </cell>
          <cell r="AA8">
            <v>0.11094943855090052</v>
          </cell>
          <cell r="AB8">
            <v>0.10219737579072116</v>
          </cell>
          <cell r="AC8">
            <v>8.6198934409989242E-2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128588.00251159426</v>
          </cell>
          <cell r="H9">
            <v>146122.73012681166</v>
          </cell>
          <cell r="I9">
            <v>119820.63870398555</v>
          </cell>
          <cell r="J9">
            <v>146122.73012681166</v>
          </cell>
          <cell r="K9">
            <v>143200.27552427544</v>
          </cell>
          <cell r="L9">
            <v>134432.91171666671</v>
          </cell>
          <cell r="M9">
            <v>140277.82092173918</v>
          </cell>
          <cell r="N9">
            <v>137355.36631920293</v>
          </cell>
          <cell r="O9">
            <v>128588.00251159426</v>
          </cell>
          <cell r="P9">
            <v>128588.00251159426</v>
          </cell>
          <cell r="Q9">
            <v>122743.09330652177</v>
          </cell>
          <cell r="R9">
            <v>137355.36631920293</v>
          </cell>
          <cell r="AA9">
            <v>132290.71</v>
          </cell>
          <cell r="AB9">
            <v>158080.37999999998</v>
          </cell>
          <cell r="AC9">
            <v>119466.20999999999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0.21645823429952088</v>
          </cell>
          <cell r="H10">
            <v>0.21645823429952077</v>
          </cell>
          <cell r="I10">
            <v>0.21645823429952082</v>
          </cell>
          <cell r="J10">
            <v>0.21645823429952077</v>
          </cell>
          <cell r="K10">
            <v>0.21645823429952077</v>
          </cell>
          <cell r="L10">
            <v>0.21645823429952091</v>
          </cell>
          <cell r="M10">
            <v>0.2164582342995208</v>
          </cell>
          <cell r="N10">
            <v>0.21645823429952091</v>
          </cell>
          <cell r="O10">
            <v>0.21645823429952088</v>
          </cell>
          <cell r="P10">
            <v>0.21645823429952088</v>
          </cell>
          <cell r="Q10">
            <v>0.21645823429952082</v>
          </cell>
          <cell r="R10">
            <v>0.21645823429952091</v>
          </cell>
          <cell r="AA10">
            <v>5.2395383833185531E-2</v>
          </cell>
          <cell r="AB10">
            <v>6.8817527549955584E-2</v>
          </cell>
          <cell r="AC10">
            <v>3.3547304680218382E-2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8.1914698658979726E-2</v>
          </cell>
          <cell r="H11">
            <v>8.1914698658979684E-2</v>
          </cell>
          <cell r="I11">
            <v>8.1914698658979698E-2</v>
          </cell>
          <cell r="J11">
            <v>8.1914698658979684E-2</v>
          </cell>
          <cell r="K11">
            <v>8.1914698658979684E-2</v>
          </cell>
          <cell r="L11">
            <v>8.191469865897974E-2</v>
          </cell>
          <cell r="M11">
            <v>8.1914698658979684E-2</v>
          </cell>
          <cell r="N11">
            <v>8.191469865897974E-2</v>
          </cell>
          <cell r="O11">
            <v>8.1914698658979726E-2</v>
          </cell>
          <cell r="P11">
            <v>8.1914698658979726E-2</v>
          </cell>
          <cell r="Q11">
            <v>8.1914698658979712E-2</v>
          </cell>
          <cell r="R11">
            <v>8.191469865897974E-2</v>
          </cell>
          <cell r="AA11">
            <v>0.22770214885026008</v>
          </cell>
          <cell r="AB11">
            <v>0.21223611200491549</v>
          </cell>
          <cell r="AC11">
            <v>0.24505219314340421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183271.15436666671</v>
          </cell>
          <cell r="H12">
            <v>208262.67541666669</v>
          </cell>
          <cell r="I12">
            <v>170775.39384166666</v>
          </cell>
          <cell r="J12">
            <v>208262.67541666669</v>
          </cell>
          <cell r="K12">
            <v>204097.42190833337</v>
          </cell>
          <cell r="L12">
            <v>191601.66138333338</v>
          </cell>
          <cell r="M12">
            <v>199932.16840000005</v>
          </cell>
          <cell r="N12">
            <v>195766.9148916667</v>
          </cell>
          <cell r="O12">
            <v>183271.15436666671</v>
          </cell>
          <cell r="P12">
            <v>183271.15436666671</v>
          </cell>
          <cell r="Q12">
            <v>174940.64734999998</v>
          </cell>
          <cell r="R12">
            <v>195766.9148916667</v>
          </cell>
          <cell r="AA12">
            <v>183761.99</v>
          </cell>
          <cell r="AB12">
            <v>219877.84999999998</v>
          </cell>
          <cell r="AC12">
            <v>165603.16999999998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G13">
            <v>17736.276208495758</v>
          </cell>
          <cell r="H13">
            <v>20154.85932783609</v>
          </cell>
          <cell r="I13">
            <v>16526.984648825593</v>
          </cell>
          <cell r="J13">
            <v>20154.85932783609</v>
          </cell>
          <cell r="K13">
            <v>19751.762141279371</v>
          </cell>
          <cell r="L13">
            <v>18542.470581609203</v>
          </cell>
          <cell r="M13">
            <v>19348.664954722648</v>
          </cell>
          <cell r="N13">
            <v>18945.567768165922</v>
          </cell>
          <cell r="O13">
            <v>17736.276208495758</v>
          </cell>
          <cell r="P13">
            <v>17736.276208495758</v>
          </cell>
          <cell r="Q13">
            <v>16930.081835382312</v>
          </cell>
          <cell r="R13">
            <v>18945.567768165922</v>
          </cell>
          <cell r="AA13">
            <v>18246.994482758619</v>
          </cell>
          <cell r="AB13">
            <v>21804.190344827584</v>
          </cell>
          <cell r="AC13">
            <v>16478.097931034481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0.7200516479727842</v>
          </cell>
          <cell r="H14">
            <v>0.72005164797278409</v>
          </cell>
          <cell r="I14">
            <v>0.7200516479727842</v>
          </cell>
          <cell r="J14">
            <v>0.72005164797278409</v>
          </cell>
          <cell r="K14">
            <v>0.7200516479727842</v>
          </cell>
          <cell r="L14">
            <v>0.7200516479727842</v>
          </cell>
          <cell r="M14">
            <v>0.7200516479727842</v>
          </cell>
          <cell r="N14">
            <v>0.7200516479727842</v>
          </cell>
          <cell r="O14">
            <v>0.7200516479727842</v>
          </cell>
          <cell r="P14">
            <v>0.7200516479727842</v>
          </cell>
          <cell r="Q14">
            <v>0.7200516479727842</v>
          </cell>
          <cell r="R14">
            <v>0.7200516479727842</v>
          </cell>
          <cell r="AA14">
            <v>0.78902062202293421</v>
          </cell>
          <cell r="AB14">
            <v>0.77556566090340906</v>
          </cell>
          <cell r="AC14">
            <v>0.77855114744364062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0.65122591616606496</v>
          </cell>
          <cell r="H15">
            <v>0.65122591616606507</v>
          </cell>
          <cell r="I15">
            <v>0.65122591616606507</v>
          </cell>
          <cell r="J15">
            <v>0.65122591616606507</v>
          </cell>
          <cell r="K15">
            <v>0.65122591616606507</v>
          </cell>
          <cell r="L15">
            <v>0.65122591616606507</v>
          </cell>
          <cell r="M15">
            <v>0.65122591616606507</v>
          </cell>
          <cell r="N15">
            <v>0.65122591616606507</v>
          </cell>
          <cell r="O15">
            <v>0.65122591616606496</v>
          </cell>
          <cell r="P15">
            <v>0.65122591616606496</v>
          </cell>
          <cell r="Q15">
            <v>0.65122591616606507</v>
          </cell>
          <cell r="R15">
            <v>0.65122591616606507</v>
          </cell>
          <cell r="AA15">
            <v>0.73499091654664106</v>
          </cell>
          <cell r="AB15">
            <v>0.84221901746363625</v>
          </cell>
          <cell r="AC15">
            <v>0.78258927808048728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0.52898375257791086</v>
          </cell>
          <cell r="H16">
            <v>0.52898375257791097</v>
          </cell>
          <cell r="I16">
            <v>0.52898375257791097</v>
          </cell>
          <cell r="J16">
            <v>0.52898375257791097</v>
          </cell>
          <cell r="K16">
            <v>0.52898375257791097</v>
          </cell>
          <cell r="L16">
            <v>0.52898375257791086</v>
          </cell>
          <cell r="M16">
            <v>0.52898375257791108</v>
          </cell>
          <cell r="N16">
            <v>0.52898375257791108</v>
          </cell>
          <cell r="O16">
            <v>0.52898375257791086</v>
          </cell>
          <cell r="P16">
            <v>0.52898375257791086</v>
          </cell>
          <cell r="Q16">
            <v>0.52898375257791097</v>
          </cell>
          <cell r="R16">
            <v>0.52898375257791108</v>
          </cell>
          <cell r="AA16">
            <v>0.63090373208662465</v>
          </cell>
          <cell r="AB16">
            <v>0.70435086720229767</v>
          </cell>
          <cell r="AC16">
            <v>0.64161971516412153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0.34518602219535077</v>
          </cell>
          <cell r="AB17">
            <v>0.253279876866635</v>
          </cell>
          <cell r="AC17">
            <v>0.42328405637660782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0.69144440862276646</v>
          </cell>
          <cell r="H18">
            <v>0.69144440862276635</v>
          </cell>
          <cell r="I18">
            <v>0.69144440862276668</v>
          </cell>
          <cell r="J18">
            <v>0.69144440862276635</v>
          </cell>
          <cell r="K18">
            <v>0.69144440862276657</v>
          </cell>
          <cell r="L18">
            <v>0.69144440862276635</v>
          </cell>
          <cell r="M18">
            <v>0.69144440862276657</v>
          </cell>
          <cell r="N18">
            <v>0.69144440862276657</v>
          </cell>
          <cell r="O18">
            <v>0.69144440862276646</v>
          </cell>
          <cell r="P18">
            <v>0.69144440862276646</v>
          </cell>
          <cell r="Q18">
            <v>0.69144440862276646</v>
          </cell>
          <cell r="R18">
            <v>0.69144440862276657</v>
          </cell>
          <cell r="AA18">
            <v>0.64517871285141626</v>
          </cell>
          <cell r="AB18">
            <v>0.69569949161306421</v>
          </cell>
          <cell r="AC18">
            <v>0.59613366825648839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0.47112339707182088</v>
          </cell>
          <cell r="H19">
            <v>0.47112339707182094</v>
          </cell>
          <cell r="I19">
            <v>0.47112339707182088</v>
          </cell>
          <cell r="J19">
            <v>0.47112339707182094</v>
          </cell>
          <cell r="K19">
            <v>0.47112339707182094</v>
          </cell>
          <cell r="L19">
            <v>0.47112339707182099</v>
          </cell>
          <cell r="M19">
            <v>0.47112339707182105</v>
          </cell>
          <cell r="N19">
            <v>0.47112339707182099</v>
          </cell>
          <cell r="O19">
            <v>0.47112339707182088</v>
          </cell>
          <cell r="P19">
            <v>0.47112339707182088</v>
          </cell>
          <cell r="Q19">
            <v>0.47112339707182094</v>
          </cell>
          <cell r="R19">
            <v>0.47112339707182099</v>
          </cell>
          <cell r="AA19">
            <v>7.8355635689863631E-2</v>
          </cell>
          <cell r="AB19">
            <v>0.11488786600094505</v>
          </cell>
          <cell r="AC19">
            <v>9.1640056592158403E-2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AA20">
            <v>0.66007193556867338</v>
          </cell>
          <cell r="AB20">
            <v>0.63449957806558177</v>
          </cell>
          <cell r="AC20">
            <v>0.78992972646102577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0.66902934977057382</v>
          </cell>
          <cell r="H21">
            <v>0.66902934977057371</v>
          </cell>
          <cell r="I21">
            <v>0.66902934977057393</v>
          </cell>
          <cell r="J21">
            <v>0.66902934977057371</v>
          </cell>
          <cell r="K21">
            <v>0.66902934977057393</v>
          </cell>
          <cell r="L21">
            <v>0.66902934977057382</v>
          </cell>
          <cell r="M21">
            <v>0.66902934977057393</v>
          </cell>
          <cell r="N21">
            <v>0.66902934977057393</v>
          </cell>
          <cell r="O21">
            <v>0.66902934977057382</v>
          </cell>
          <cell r="P21">
            <v>0.66902934977057382</v>
          </cell>
          <cell r="Q21">
            <v>0.66902934977057382</v>
          </cell>
          <cell r="R21">
            <v>0.66902934977057393</v>
          </cell>
          <cell r="AA21">
            <v>0.61887101897405439</v>
          </cell>
          <cell r="AB21">
            <v>0.64274063985981311</v>
          </cell>
          <cell r="AC21">
            <v>0.62669941644233007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122613.78123763349</v>
          </cell>
          <cell r="H22">
            <v>139333.84231549257</v>
          </cell>
          <cell r="I22">
            <v>114253.75069870392</v>
          </cell>
          <cell r="J22">
            <v>139333.84231549257</v>
          </cell>
          <cell r="K22">
            <v>136547.16546918277</v>
          </cell>
          <cell r="L22">
            <v>128187.1349302532</v>
          </cell>
          <cell r="M22">
            <v>133760.48862287292</v>
          </cell>
          <cell r="N22">
            <v>130973.81177656306</v>
          </cell>
          <cell r="O22">
            <v>122613.78123763349</v>
          </cell>
          <cell r="P22">
            <v>122613.78123763349</v>
          </cell>
          <cell r="Q22">
            <v>117040.42754501375</v>
          </cell>
          <cell r="R22">
            <v>130973.81177656306</v>
          </cell>
          <cell r="AA22">
            <v>113724.96999999999</v>
          </cell>
          <cell r="AB22">
            <v>141324.43</v>
          </cell>
          <cell r="AC22">
            <v>103783.40999999997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0.19558783498238214</v>
          </cell>
          <cell r="H23">
            <v>0.17211729478449631</v>
          </cell>
          <cell r="I23">
            <v>0.20989913998109308</v>
          </cell>
          <cell r="J23">
            <v>0.17211729478449631</v>
          </cell>
          <cell r="K23">
            <v>0.1756298926372411</v>
          </cell>
          <cell r="L23">
            <v>0.18708401607010464</v>
          </cell>
          <cell r="M23">
            <v>0.17928884873385029</v>
          </cell>
          <cell r="N23">
            <v>0.18310350508988968</v>
          </cell>
          <cell r="O23">
            <v>0.19558783498238214</v>
          </cell>
          <cell r="P23">
            <v>0.19558783498238214</v>
          </cell>
          <cell r="Q23">
            <v>0.20490154141011468</v>
          </cell>
          <cell r="R23">
            <v>0.18310350508988968</v>
          </cell>
          <cell r="AA23">
            <v>0.40477054041480509</v>
          </cell>
          <cell r="AB23">
            <v>0.24959608255219889</v>
          </cell>
          <cell r="AC23">
            <v>0.31025191124058804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0.18683768805086007</v>
          </cell>
          <cell r="H24">
            <v>0.16441716548475688</v>
          </cell>
          <cell r="I24">
            <v>0.20050873839604499</v>
          </cell>
          <cell r="J24">
            <v>0.16441716548475688</v>
          </cell>
          <cell r="K24">
            <v>0.16777261784158864</v>
          </cell>
          <cell r="L24">
            <v>0.17871431030951831</v>
          </cell>
          <cell r="M24">
            <v>0.17126788071328838</v>
          </cell>
          <cell r="N24">
            <v>0.17491187817527326</v>
          </cell>
          <cell r="O24">
            <v>0.18683768805086007</v>
          </cell>
          <cell r="P24">
            <v>0.18683768805086007</v>
          </cell>
          <cell r="Q24">
            <v>0.19573472081518681</v>
          </cell>
          <cell r="R24">
            <v>0.17491187817527326</v>
          </cell>
          <cell r="AA24">
            <v>6.9827498058766119E-2</v>
          </cell>
          <cell r="AB24">
            <v>3.7149171687825763E-2</v>
          </cell>
          <cell r="AC24">
            <v>6.5845961765103905E-2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0.54250554503832027</v>
          </cell>
          <cell r="H25">
            <v>0.54250554503832016</v>
          </cell>
          <cell r="I25">
            <v>0.54250554503832005</v>
          </cell>
          <cell r="J25">
            <v>0.54250554503832016</v>
          </cell>
          <cell r="K25">
            <v>0.54250554503832016</v>
          </cell>
          <cell r="L25">
            <v>0.54250554503832027</v>
          </cell>
          <cell r="M25">
            <v>0.54250554503832027</v>
          </cell>
          <cell r="N25">
            <v>0.54250554503832027</v>
          </cell>
          <cell r="O25">
            <v>0.54250554503832027</v>
          </cell>
          <cell r="P25">
            <v>0.54250554503832027</v>
          </cell>
          <cell r="Q25">
            <v>0.54250554503832027</v>
          </cell>
          <cell r="R25">
            <v>0.54250554503832027</v>
          </cell>
          <cell r="AA25">
            <v>1.0337977789962329</v>
          </cell>
          <cell r="AB25">
            <v>1.0042875960807391</v>
          </cell>
          <cell r="AC25">
            <v>0.87673645369097375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0.38242552303324218</v>
          </cell>
          <cell r="H26">
            <v>0.33653446026925316</v>
          </cell>
          <cell r="I26">
            <v>0.4104078783771381</v>
          </cell>
          <cell r="J26">
            <v>0.33653446026925316</v>
          </cell>
          <cell r="K26">
            <v>0.34340251047882975</v>
          </cell>
          <cell r="L26">
            <v>0.36579832637962295</v>
          </cell>
          <cell r="M26">
            <v>0.35055672944713867</v>
          </cell>
          <cell r="N26">
            <v>0.35801538326516291</v>
          </cell>
          <cell r="O26">
            <v>0.38242552303324218</v>
          </cell>
          <cell r="P26">
            <v>0.38242552303324218</v>
          </cell>
          <cell r="Q26">
            <v>0.40063626222530146</v>
          </cell>
          <cell r="R26">
            <v>0.35801538326516291</v>
          </cell>
          <cell r="AA26">
            <v>0.47459803847357118</v>
          </cell>
          <cell r="AB26">
            <v>0.28674525424002467</v>
          </cell>
          <cell r="AC26">
            <v>0.37609787300569197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0.28660382673733165</v>
          </cell>
          <cell r="H27">
            <v>0.33249488950132056</v>
          </cell>
          <cell r="I27">
            <v>0.25862147139343583</v>
          </cell>
          <cell r="J27">
            <v>0.33249488950132056</v>
          </cell>
          <cell r="K27">
            <v>0.32562683929174419</v>
          </cell>
          <cell r="L27">
            <v>0.30323102339095087</v>
          </cell>
          <cell r="M27">
            <v>0.31847262032343526</v>
          </cell>
          <cell r="N27">
            <v>0.31101396650541102</v>
          </cell>
          <cell r="O27">
            <v>0.28660382673733165</v>
          </cell>
          <cell r="P27">
            <v>0.28660382673733165</v>
          </cell>
          <cell r="Q27">
            <v>0.26839308754527236</v>
          </cell>
          <cell r="R27">
            <v>0.31101396650541102</v>
          </cell>
          <cell r="AA27">
            <v>0.14427298050048321</v>
          </cell>
          <cell r="AB27">
            <v>0.35599538561978844</v>
          </cell>
          <cell r="AC27">
            <v>0.2506015434366381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B28">
            <v>44166.183633125343</v>
          </cell>
          <cell r="C28">
            <v>41500.409999999967</v>
          </cell>
          <cell r="G28">
            <v>52526.214172054912</v>
          </cell>
          <cell r="H28">
            <v>69246.27524991399</v>
          </cell>
          <cell r="I28">
            <v>44166.183633125343</v>
          </cell>
          <cell r="J28">
            <v>69246.27524991399</v>
          </cell>
          <cell r="K28">
            <v>66459.598403604192</v>
          </cell>
          <cell r="L28">
            <v>58099.567864674624</v>
          </cell>
          <cell r="M28">
            <v>63672.921557294336</v>
          </cell>
          <cell r="N28">
            <v>60886.24471098448</v>
          </cell>
          <cell r="O28">
            <v>52526.214172054912</v>
          </cell>
          <cell r="P28">
            <v>52526.214172054912</v>
          </cell>
          <cell r="Q28">
            <v>46952.86047943517</v>
          </cell>
          <cell r="R28">
            <v>60886.24471098448</v>
          </cell>
          <cell r="AA28">
            <v>26511.889999999985</v>
          </cell>
          <cell r="AB28">
            <v>78275.5</v>
          </cell>
          <cell r="AC28">
            <v>41500.409999999967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G29">
            <v>12263.649014153394</v>
          </cell>
          <cell r="H29">
            <v>13935.964788810672</v>
          </cell>
          <cell r="I29">
            <v>11427.491126824754</v>
          </cell>
          <cell r="J29">
            <v>13935.964788810672</v>
          </cell>
          <cell r="K29">
            <v>13657.245493034463</v>
          </cell>
          <cell r="L29">
            <v>12821.087605705818</v>
          </cell>
          <cell r="M29">
            <v>13378.526197258248</v>
          </cell>
          <cell r="N29">
            <v>13099.806901482034</v>
          </cell>
          <cell r="O29">
            <v>12263.649014153394</v>
          </cell>
          <cell r="P29">
            <v>12263.649014153394</v>
          </cell>
          <cell r="Q29">
            <v>11706.210422600965</v>
          </cell>
          <cell r="R29">
            <v>13099.806901482034</v>
          </cell>
          <cell r="AA29">
            <v>11772.572413793101</v>
          </cell>
          <cell r="AB29">
            <v>15169.164137931033</v>
          </cell>
          <cell r="AC29">
            <v>9823.1489655172372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7244.9950582144702</v>
          </cell>
          <cell r="H30">
            <v>9551.2103792984817</v>
          </cell>
          <cell r="I30">
            <v>6091.8873976724608</v>
          </cell>
          <cell r="J30">
            <v>9551.2103792984817</v>
          </cell>
          <cell r="K30">
            <v>9166.8411591178192</v>
          </cell>
          <cell r="L30">
            <v>8013.7334985758098</v>
          </cell>
          <cell r="M30">
            <v>8782.4719389371494</v>
          </cell>
          <cell r="N30">
            <v>8398.1027187564796</v>
          </cell>
          <cell r="O30">
            <v>7244.9950582144702</v>
          </cell>
          <cell r="P30">
            <v>7244.9950582144702</v>
          </cell>
          <cell r="Q30">
            <v>6476.256617853127</v>
          </cell>
          <cell r="R30">
            <v>8398.1027187564796</v>
          </cell>
          <cell r="AA30">
            <v>3656.8124137931013</v>
          </cell>
          <cell r="AB30">
            <v>10796.620689655172</v>
          </cell>
          <cell r="AC30">
            <v>5724.1944827586158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1">
          <cell r="G31">
            <v>52526.214172054912</v>
          </cell>
          <cell r="H31">
            <v>69246.27524991399</v>
          </cell>
          <cell r="I31">
            <v>44166.183633125343</v>
          </cell>
          <cell r="J31">
            <v>69246.27524991399</v>
          </cell>
          <cell r="K31">
            <v>66459.598403604192</v>
          </cell>
          <cell r="L31">
            <v>58099.567864674624</v>
          </cell>
          <cell r="M31">
            <v>63672.921557294336</v>
          </cell>
          <cell r="N31">
            <v>60886.24471098448</v>
          </cell>
          <cell r="O31">
            <v>52526.214172054912</v>
          </cell>
          <cell r="P31">
            <v>52526.214172054912</v>
          </cell>
          <cell r="Q31">
            <v>46952.86047943517</v>
          </cell>
          <cell r="R31">
            <v>60886.24471098448</v>
          </cell>
          <cell r="AA31">
            <v>26511.889999999985</v>
          </cell>
          <cell r="AB31">
            <v>78275.5</v>
          </cell>
          <cell r="AC31">
            <v>41500.409999999967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7.25</v>
          </cell>
          <cell r="H33">
            <v>7.25</v>
          </cell>
          <cell r="I33">
            <v>7.25</v>
          </cell>
          <cell r="J33">
            <v>7.25</v>
          </cell>
          <cell r="K33">
            <v>7.25</v>
          </cell>
          <cell r="L33">
            <v>7.25</v>
          </cell>
          <cell r="M33">
            <v>7.25</v>
          </cell>
          <cell r="N33">
            <v>7.25</v>
          </cell>
          <cell r="O33">
            <v>7.25</v>
          </cell>
          <cell r="P33">
            <v>7.25</v>
          </cell>
          <cell r="Q33">
            <v>7.25</v>
          </cell>
          <cell r="R33">
            <v>7.25</v>
          </cell>
          <cell r="AA33">
            <v>7.25</v>
          </cell>
          <cell r="AB33">
            <v>7.25</v>
          </cell>
          <cell r="AC33">
            <v>7.25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8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0.86121892693025515</v>
          </cell>
          <cell r="H6">
            <v>0.86121892693025515</v>
          </cell>
          <cell r="I6">
            <v>0.86121892693025515</v>
          </cell>
          <cell r="J6">
            <v>0.86121892693025515</v>
          </cell>
          <cell r="K6">
            <v>0.86121892693025526</v>
          </cell>
          <cell r="L6">
            <v>0.86121892693025515</v>
          </cell>
          <cell r="M6">
            <v>0.86121892693025526</v>
          </cell>
          <cell r="N6">
            <v>0.86121892693025526</v>
          </cell>
          <cell r="O6">
            <v>0.86121892693025515</v>
          </cell>
          <cell r="P6">
            <v>0.86121892693025515</v>
          </cell>
          <cell r="Q6">
            <v>0.86121892693025515</v>
          </cell>
          <cell r="R6">
            <v>0.86121892693025526</v>
          </cell>
          <cell r="AA6">
            <v>0.90495856860747093</v>
          </cell>
          <cell r="AB6">
            <v>0.79978001781634345</v>
          </cell>
          <cell r="AC6">
            <v>0.84008990921184801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5.6573756847364806E-2</v>
          </cell>
          <cell r="H7">
            <v>5.6573756847364799E-2</v>
          </cell>
          <cell r="I7">
            <v>5.6573756847364813E-2</v>
          </cell>
          <cell r="J7">
            <v>5.6573756847364799E-2</v>
          </cell>
          <cell r="K7">
            <v>5.6573756847364813E-2</v>
          </cell>
          <cell r="L7">
            <v>5.6573756847364806E-2</v>
          </cell>
          <cell r="M7">
            <v>5.6573756847364813E-2</v>
          </cell>
          <cell r="N7">
            <v>5.6573756847364806E-2</v>
          </cell>
          <cell r="O7">
            <v>5.6573756847364806E-2</v>
          </cell>
          <cell r="P7">
            <v>5.6573756847364806E-2</v>
          </cell>
          <cell r="Q7">
            <v>5.6573756847364806E-2</v>
          </cell>
          <cell r="R7">
            <v>5.6573756847364806E-2</v>
          </cell>
          <cell r="AA7">
            <v>5.520736963983118E-2</v>
          </cell>
          <cell r="AB7">
            <v>0.10882377634287148</v>
          </cell>
          <cell r="AC7">
            <v>8.3424827526617742E-2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8.220731622238002E-2</v>
          </cell>
          <cell r="H8">
            <v>8.220731622238002E-2</v>
          </cell>
          <cell r="I8">
            <v>8.220731622238002E-2</v>
          </cell>
          <cell r="J8">
            <v>8.220731622238002E-2</v>
          </cell>
          <cell r="K8">
            <v>8.2207316222380034E-2</v>
          </cell>
          <cell r="L8">
            <v>8.220731622238002E-2</v>
          </cell>
          <cell r="M8">
            <v>8.2207316222380034E-2</v>
          </cell>
          <cell r="N8">
            <v>8.220731622238002E-2</v>
          </cell>
          <cell r="O8">
            <v>8.220731622238002E-2</v>
          </cell>
          <cell r="P8">
            <v>8.220731622238002E-2</v>
          </cell>
          <cell r="Q8">
            <v>8.220731622238002E-2</v>
          </cell>
          <cell r="R8">
            <v>8.220731622238002E-2</v>
          </cell>
          <cell r="AA8">
            <v>3.9834061752697714E-2</v>
          </cell>
          <cell r="AB8">
            <v>9.1396205840785227E-2</v>
          </cell>
          <cell r="AC8">
            <v>7.6485263261534264E-2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83111.301660869576</v>
          </cell>
          <cell r="H9">
            <v>94444.660978260872</v>
          </cell>
          <cell r="I9">
            <v>77444.622002173914</v>
          </cell>
          <cell r="J9">
            <v>94444.660978260872</v>
          </cell>
          <cell r="K9">
            <v>92555.767758695642</v>
          </cell>
          <cell r="L9">
            <v>86889.088100000008</v>
          </cell>
          <cell r="M9">
            <v>90666.874539130426</v>
          </cell>
          <cell r="N9">
            <v>88777.981319565224</v>
          </cell>
          <cell r="O9">
            <v>83111.301660869576</v>
          </cell>
          <cell r="P9">
            <v>83111.301660869576</v>
          </cell>
          <cell r="Q9">
            <v>79333.51522173913</v>
          </cell>
          <cell r="R9">
            <v>88777.981319565224</v>
          </cell>
          <cell r="AA9">
            <v>79933.350000000006</v>
          </cell>
          <cell r="AB9">
            <v>100289.94</v>
          </cell>
          <cell r="AC9">
            <v>73838.929999999993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0.31307942700453689</v>
          </cell>
          <cell r="H10">
            <v>0.31307942700453695</v>
          </cell>
          <cell r="I10">
            <v>0.31307942700453695</v>
          </cell>
          <cell r="J10">
            <v>0.31307942700453695</v>
          </cell>
          <cell r="K10">
            <v>0.313079427004537</v>
          </cell>
          <cell r="L10">
            <v>0.313079427004537</v>
          </cell>
          <cell r="M10">
            <v>0.31307942700453695</v>
          </cell>
          <cell r="N10">
            <v>0.313079427004537</v>
          </cell>
          <cell r="O10">
            <v>0.31307942700453689</v>
          </cell>
          <cell r="P10">
            <v>0.31307942700453689</v>
          </cell>
          <cell r="Q10">
            <v>0.31307942700453695</v>
          </cell>
          <cell r="R10">
            <v>0.313079427004537</v>
          </cell>
          <cell r="AA10">
            <v>0.11510320290132464</v>
          </cell>
          <cell r="AB10">
            <v>9.700216560296511E-2</v>
          </cell>
          <cell r="AC10">
            <v>0.17839245442283286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2.8803035021257341E-2</v>
          </cell>
          <cell r="H11">
            <v>2.8803035021257348E-2</v>
          </cell>
          <cell r="I11">
            <v>2.8803035021257344E-2</v>
          </cell>
          <cell r="J11">
            <v>2.8803035021257348E-2</v>
          </cell>
          <cell r="K11">
            <v>2.8803035021257351E-2</v>
          </cell>
          <cell r="L11">
            <v>2.8803035021257348E-2</v>
          </cell>
          <cell r="M11">
            <v>2.8803035021257344E-2</v>
          </cell>
          <cell r="N11">
            <v>2.8803035021257351E-2</v>
          </cell>
          <cell r="O11">
            <v>2.8803035021257341E-2</v>
          </cell>
          <cell r="P11">
            <v>2.8803035021257341E-2</v>
          </cell>
          <cell r="Q11">
            <v>2.8803035021257344E-2</v>
          </cell>
          <cell r="R11">
            <v>2.8803035021257351E-2</v>
          </cell>
          <cell r="AA11">
            <v>0.22144014772891202</v>
          </cell>
          <cell r="AB11">
            <v>0.21560641955013907</v>
          </cell>
          <cell r="AC11">
            <v>0.19152722538523223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126286.41065652172</v>
          </cell>
          <cell r="H12">
            <v>143507.2848369565</v>
          </cell>
          <cell r="I12">
            <v>117675.97356630432</v>
          </cell>
          <cell r="J12">
            <v>143507.2848369565</v>
          </cell>
          <cell r="K12">
            <v>140637.13914021739</v>
          </cell>
          <cell r="L12">
            <v>132026.70204999999</v>
          </cell>
          <cell r="M12">
            <v>137766.99344347825</v>
          </cell>
          <cell r="N12">
            <v>134896.84774673913</v>
          </cell>
          <cell r="O12">
            <v>126286.41065652172</v>
          </cell>
          <cell r="P12">
            <v>126286.41065652172</v>
          </cell>
          <cell r="Q12">
            <v>120546.11926304345</v>
          </cell>
          <cell r="R12">
            <v>134896.84774673913</v>
          </cell>
          <cell r="AA12">
            <v>120480.14</v>
          </cell>
          <cell r="AB12">
            <v>145899.32</v>
          </cell>
          <cell r="AC12">
            <v>117189.70999999999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G13">
            <v>18469.178146859907</v>
          </cell>
          <cell r="H13">
            <v>20987.702439613528</v>
          </cell>
          <cell r="I13">
            <v>17209.916000483092</v>
          </cell>
          <cell r="J13">
            <v>20987.702439613528</v>
          </cell>
          <cell r="K13">
            <v>20567.948390821253</v>
          </cell>
          <cell r="L13">
            <v>19308.686244444445</v>
          </cell>
          <cell r="M13">
            <v>20148.194342028983</v>
          </cell>
          <cell r="N13">
            <v>19728.440293236716</v>
          </cell>
          <cell r="O13">
            <v>18469.178146859907</v>
          </cell>
          <cell r="P13">
            <v>18469.178146859907</v>
          </cell>
          <cell r="Q13">
            <v>17629.670049275363</v>
          </cell>
          <cell r="R13">
            <v>19728.440293236716</v>
          </cell>
          <cell r="AA13">
            <v>17762.966666666667</v>
          </cell>
          <cell r="AB13">
            <v>22286.653333333335</v>
          </cell>
          <cell r="AC13">
            <v>16408.65111111111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0.75855916970090087</v>
          </cell>
          <cell r="H14">
            <v>0.75855916970090087</v>
          </cell>
          <cell r="I14">
            <v>0.75855916970090087</v>
          </cell>
          <cell r="J14">
            <v>0.75855916970090087</v>
          </cell>
          <cell r="K14">
            <v>0.75855916970090076</v>
          </cell>
          <cell r="L14">
            <v>0.75855916970090076</v>
          </cell>
          <cell r="M14">
            <v>0.75855916970090076</v>
          </cell>
          <cell r="N14">
            <v>0.75855916970090087</v>
          </cell>
          <cell r="O14">
            <v>0.75855916970090087</v>
          </cell>
          <cell r="P14">
            <v>0.75855916970090087</v>
          </cell>
          <cell r="Q14">
            <v>0.75855916970090076</v>
          </cell>
          <cell r="R14">
            <v>0.75855916970090087</v>
          </cell>
          <cell r="AA14">
            <v>0.77352457691753129</v>
          </cell>
          <cell r="AB14">
            <v>0.71096793674695236</v>
          </cell>
          <cell r="AC14">
            <v>0.73535651494873389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0.67533324992749355</v>
          </cell>
          <cell r="H15">
            <v>0.67533324992749344</v>
          </cell>
          <cell r="I15">
            <v>0.67533324992749344</v>
          </cell>
          <cell r="J15">
            <v>0.67533324992749344</v>
          </cell>
          <cell r="K15">
            <v>0.67533324992749355</v>
          </cell>
          <cell r="L15">
            <v>0.67533324992749344</v>
          </cell>
          <cell r="M15">
            <v>0.67533324992749344</v>
          </cell>
          <cell r="N15">
            <v>0.67533324992749344</v>
          </cell>
          <cell r="O15">
            <v>0.67533324992749355</v>
          </cell>
          <cell r="P15">
            <v>0.67533324992749355</v>
          </cell>
          <cell r="Q15">
            <v>0.67533324992749344</v>
          </cell>
          <cell r="R15">
            <v>0.67533324992749344</v>
          </cell>
          <cell r="AA15">
            <v>0.79684380601462523</v>
          </cell>
          <cell r="AB15">
            <v>0.72674554445557182</v>
          </cell>
          <cell r="AC15">
            <v>0.79212337662337651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0.6661516077198445</v>
          </cell>
          <cell r="H16">
            <v>0.66615160771984461</v>
          </cell>
          <cell r="I16">
            <v>0.66615160771984461</v>
          </cell>
          <cell r="J16">
            <v>0.66615160771984461</v>
          </cell>
          <cell r="K16">
            <v>0.6661516077198445</v>
          </cell>
          <cell r="L16">
            <v>0.66615160771984461</v>
          </cell>
          <cell r="M16">
            <v>0.66615160771984461</v>
          </cell>
          <cell r="N16">
            <v>0.66615160771984461</v>
          </cell>
          <cell r="O16">
            <v>0.6661516077198445</v>
          </cell>
          <cell r="P16">
            <v>0.6661516077198445</v>
          </cell>
          <cell r="Q16">
            <v>0.6661516077198445</v>
          </cell>
          <cell r="R16">
            <v>0.66615160771984461</v>
          </cell>
          <cell r="AA16">
            <v>0.72735209967117553</v>
          </cell>
          <cell r="AB16">
            <v>0.69647244417485266</v>
          </cell>
          <cell r="AC16">
            <v>0.69533907383503413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0.22694000377433887</v>
          </cell>
          <cell r="AB17">
            <v>1.1042219927894304E-3</v>
          </cell>
          <cell r="AC17">
            <v>-0.11618946118289936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0.74625418908312591</v>
          </cell>
          <cell r="H18">
            <v>0.74625418908312591</v>
          </cell>
          <cell r="I18">
            <v>0.74625418908312591</v>
          </cell>
          <cell r="J18">
            <v>0.74625418908312591</v>
          </cell>
          <cell r="K18">
            <v>0.74625418908312591</v>
          </cell>
          <cell r="L18">
            <v>0.7462541890831258</v>
          </cell>
          <cell r="M18">
            <v>0.74625418908312602</v>
          </cell>
          <cell r="N18">
            <v>0.74625418908312602</v>
          </cell>
          <cell r="O18">
            <v>0.74625418908312591</v>
          </cell>
          <cell r="P18">
            <v>0.74625418908312591</v>
          </cell>
          <cell r="Q18">
            <v>0.74625418908312591</v>
          </cell>
          <cell r="R18">
            <v>0.74625418908312602</v>
          </cell>
          <cell r="AA18">
            <v>0.70632645823051321</v>
          </cell>
          <cell r="AB18">
            <v>0.7110410077022683</v>
          </cell>
          <cell r="AC18">
            <v>0.7644051721767906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0.44216473250966981</v>
          </cell>
          <cell r="H19">
            <v>0.44216473250966976</v>
          </cell>
          <cell r="I19">
            <v>0.44216473250966976</v>
          </cell>
          <cell r="J19">
            <v>0.44216473250966976</v>
          </cell>
          <cell r="K19">
            <v>0.4421647325096697</v>
          </cell>
          <cell r="L19">
            <v>0.4421647325096697</v>
          </cell>
          <cell r="M19">
            <v>0.4421647325096697</v>
          </cell>
          <cell r="N19">
            <v>0.4421647325096697</v>
          </cell>
          <cell r="O19">
            <v>0.44216473250966981</v>
          </cell>
          <cell r="P19">
            <v>0.44216473250966981</v>
          </cell>
          <cell r="Q19">
            <v>0.44216473250966976</v>
          </cell>
          <cell r="R19">
            <v>0.4421647325096697</v>
          </cell>
          <cell r="AA19">
            <v>0.13334414987398732</v>
          </cell>
          <cell r="AB19">
            <v>0.16122394904098553</v>
          </cell>
          <cell r="AC19">
            <v>0.11559158815560874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0.9986124451302717</v>
          </cell>
          <cell r="H20">
            <v>0.9986124451302717</v>
          </cell>
          <cell r="I20">
            <v>0.99861244513027181</v>
          </cell>
          <cell r="J20">
            <v>0.9986124451302717</v>
          </cell>
          <cell r="K20">
            <v>0.99861244513027181</v>
          </cell>
          <cell r="L20">
            <v>0.9986124451302717</v>
          </cell>
          <cell r="M20">
            <v>0.9986124451302717</v>
          </cell>
          <cell r="N20">
            <v>0.99861244513027181</v>
          </cell>
          <cell r="O20">
            <v>0.9986124451302717</v>
          </cell>
          <cell r="P20">
            <v>0.9986124451302717</v>
          </cell>
          <cell r="Q20">
            <v>0.99861244513027181</v>
          </cell>
          <cell r="R20">
            <v>0.99861244513027181</v>
          </cell>
          <cell r="AA20">
            <v>0.76543959063148215</v>
          </cell>
          <cell r="AB20">
            <v>0.64194771056079081</v>
          </cell>
          <cell r="AC20">
            <v>0.6756345060062322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0.65831871994781677</v>
          </cell>
          <cell r="H21">
            <v>0.65831871994781654</v>
          </cell>
          <cell r="I21">
            <v>0.65831871994781666</v>
          </cell>
          <cell r="J21">
            <v>0.65831871994781654</v>
          </cell>
          <cell r="K21">
            <v>0.65831871994781643</v>
          </cell>
          <cell r="L21">
            <v>0.65831871994781654</v>
          </cell>
          <cell r="M21">
            <v>0.65831871994781643</v>
          </cell>
          <cell r="N21">
            <v>0.65831871994781666</v>
          </cell>
          <cell r="O21">
            <v>0.65831871994781677</v>
          </cell>
          <cell r="P21">
            <v>0.65831871994781677</v>
          </cell>
          <cell r="Q21">
            <v>0.65831871994781654</v>
          </cell>
          <cell r="R21">
            <v>0.65831871994781666</v>
          </cell>
          <cell r="AA21">
            <v>0.65346438010447205</v>
          </cell>
          <cell r="AB21">
            <v>0.64281060391508349</v>
          </cell>
          <cell r="AC21">
            <v>0.6316597250731314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83136.708210205703</v>
          </cell>
          <cell r="H22">
            <v>94473.532057051911</v>
          </cell>
          <cell r="I22">
            <v>77468.29628678257</v>
          </cell>
          <cell r="J22">
            <v>94473.532057051911</v>
          </cell>
          <cell r="K22">
            <v>92584.061415910866</v>
          </cell>
          <cell r="L22">
            <v>86915.649492487762</v>
          </cell>
          <cell r="M22">
            <v>90694.590774769822</v>
          </cell>
          <cell r="N22">
            <v>88805.120133628821</v>
          </cell>
          <cell r="O22">
            <v>83136.708210205703</v>
          </cell>
          <cell r="P22">
            <v>83136.708210205703</v>
          </cell>
          <cell r="Q22">
            <v>79357.7669279236</v>
          </cell>
          <cell r="R22">
            <v>88805.120133628821</v>
          </cell>
          <cell r="AA22">
            <v>78729.48000000001</v>
          </cell>
          <cell r="AB22">
            <v>93785.630000000019</v>
          </cell>
          <cell r="AC22">
            <v>74024.01999999999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9.1087179714869917E-2</v>
          </cell>
          <cell r="H23">
            <v>8.0156718149085537E-2</v>
          </cell>
          <cell r="I23">
            <v>9.7752095303762845E-2</v>
          </cell>
          <cell r="J23">
            <v>8.0156718149085537E-2</v>
          </cell>
          <cell r="K23">
            <v>8.1792569539883189E-2</v>
          </cell>
          <cell r="L23">
            <v>8.7126867553353832E-2</v>
          </cell>
          <cell r="M23">
            <v>8.3496581405297421E-2</v>
          </cell>
          <cell r="N23">
            <v>8.5273104413920761E-2</v>
          </cell>
          <cell r="O23">
            <v>9.1087179714869917E-2</v>
          </cell>
          <cell r="P23">
            <v>9.1087179714869917E-2</v>
          </cell>
          <cell r="Q23">
            <v>9.542466446319707E-2</v>
          </cell>
          <cell r="R23">
            <v>8.5273104413920761E-2</v>
          </cell>
          <cell r="AA23">
            <v>0.30810505366278623</v>
          </cell>
          <cell r="AB23">
            <v>0.23128161255309485</v>
          </cell>
          <cell r="AC23">
            <v>0.26932680352225463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0.30746735792585062</v>
          </cell>
          <cell r="H24">
            <v>0.27057127497474853</v>
          </cell>
          <cell r="I24">
            <v>0.32996496948140069</v>
          </cell>
          <cell r="J24">
            <v>0.27057127497474853</v>
          </cell>
          <cell r="K24">
            <v>0.27609313772933525</v>
          </cell>
          <cell r="L24">
            <v>0.29409921192907451</v>
          </cell>
          <cell r="M24">
            <v>0.28184507809869641</v>
          </cell>
          <cell r="N24">
            <v>0.28784178188803033</v>
          </cell>
          <cell r="O24">
            <v>0.30746735792585062</v>
          </cell>
          <cell r="P24">
            <v>0.30746735792585062</v>
          </cell>
          <cell r="Q24">
            <v>0.3221086606842245</v>
          </cell>
          <cell r="R24">
            <v>0.28784178188803033</v>
          </cell>
          <cell r="AA24">
            <v>7.8293401717494687E-2</v>
          </cell>
          <cell r="AB24">
            <v>6.162832013199239E-2</v>
          </cell>
          <cell r="AC24">
            <v>5.3625698024169534E-2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0.48745939895487661</v>
          </cell>
          <cell r="H25">
            <v>0.48745939895487661</v>
          </cell>
          <cell r="I25">
            <v>0.48745939895487655</v>
          </cell>
          <cell r="J25">
            <v>0.48745939895487661</v>
          </cell>
          <cell r="K25">
            <v>0.48745939895487667</v>
          </cell>
          <cell r="L25">
            <v>0.4874593989548765</v>
          </cell>
          <cell r="M25">
            <v>0.48745939895487661</v>
          </cell>
          <cell r="N25">
            <v>0.48745939895487655</v>
          </cell>
          <cell r="O25">
            <v>0.48745939895487661</v>
          </cell>
          <cell r="P25">
            <v>0.48745939895487661</v>
          </cell>
          <cell r="Q25">
            <v>0.4874593989548765</v>
          </cell>
          <cell r="R25">
            <v>0.48745939895487655</v>
          </cell>
          <cell r="AA25">
            <v>0.63602528022901894</v>
          </cell>
          <cell r="AB25">
            <v>0.59644889177631322</v>
          </cell>
          <cell r="AC25">
            <v>0.55109288304911674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0.39855453764072052</v>
          </cell>
          <cell r="H26">
            <v>0.35072799312383407</v>
          </cell>
          <cell r="I26">
            <v>0.42771706478516353</v>
          </cell>
          <cell r="J26">
            <v>0.35072799312383407</v>
          </cell>
          <cell r="K26">
            <v>0.35788570726921842</v>
          </cell>
          <cell r="L26">
            <v>0.38122607948242837</v>
          </cell>
          <cell r="M26">
            <v>0.36534165950399383</v>
          </cell>
          <cell r="N26">
            <v>0.37311488630195111</v>
          </cell>
          <cell r="O26">
            <v>0.39855453764072052</v>
          </cell>
          <cell r="P26">
            <v>0.39855453764072052</v>
          </cell>
          <cell r="Q26">
            <v>0.41753332514742159</v>
          </cell>
          <cell r="R26">
            <v>0.37311488630195111</v>
          </cell>
          <cell r="AA26">
            <v>0.38639845538028095</v>
          </cell>
          <cell r="AB26">
            <v>0.29290993268508725</v>
          </cell>
          <cell r="AC26">
            <v>0.32295250154642419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0.25976418230709625</v>
          </cell>
          <cell r="H27">
            <v>0.30759072682398247</v>
          </cell>
          <cell r="I27">
            <v>0.23060165516265313</v>
          </cell>
          <cell r="J27">
            <v>0.30759072682398247</v>
          </cell>
          <cell r="K27">
            <v>0.30043301267859801</v>
          </cell>
          <cell r="L27">
            <v>0.27709264046538817</v>
          </cell>
          <cell r="M27">
            <v>0.2929770604438226</v>
          </cell>
          <cell r="N27">
            <v>0.28520383364586555</v>
          </cell>
          <cell r="O27">
            <v>0.25976418230709625</v>
          </cell>
          <cell r="P27">
            <v>0.25976418230709625</v>
          </cell>
          <cell r="Q27">
            <v>0.24078539480039496</v>
          </cell>
          <cell r="R27">
            <v>0.28520383364586555</v>
          </cell>
          <cell r="AA27">
            <v>0.26706592472419111</v>
          </cell>
          <cell r="AB27">
            <v>0.34990067122999624</v>
          </cell>
          <cell r="AC27">
            <v>0.30870722352670721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B28">
            <v>27136.274277266384</v>
          </cell>
          <cell r="C28">
            <v>36177.30999999999</v>
          </cell>
          <cell r="G28">
            <v>32804.686200689517</v>
          </cell>
          <cell r="H28">
            <v>44141.510047535725</v>
          </cell>
          <cell r="I28">
            <v>27136.274277266384</v>
          </cell>
          <cell r="J28">
            <v>44141.510047535725</v>
          </cell>
          <cell r="K28">
            <v>42252.039406394681</v>
          </cell>
          <cell r="L28">
            <v>36583.627482971577</v>
          </cell>
          <cell r="M28">
            <v>40362.568765253636</v>
          </cell>
          <cell r="N28">
            <v>38473.098124112636</v>
          </cell>
          <cell r="O28">
            <v>32804.686200689517</v>
          </cell>
          <cell r="P28">
            <v>32804.686200689517</v>
          </cell>
          <cell r="Q28">
            <v>29025.744918407414</v>
          </cell>
          <cell r="R28">
            <v>38473.098124112636</v>
          </cell>
          <cell r="AA28">
            <v>32176.140000000007</v>
          </cell>
          <cell r="AB28">
            <v>51050.270000000019</v>
          </cell>
          <cell r="AC28">
            <v>36177.30999999999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G29">
            <v>13782.701561016729</v>
          </cell>
          <cell r="H29">
            <v>15662.160864791736</v>
          </cell>
          <cell r="I29">
            <v>12842.971909129223</v>
          </cell>
          <cell r="J29">
            <v>15662.160864791736</v>
          </cell>
          <cell r="K29">
            <v>15348.917647495899</v>
          </cell>
          <cell r="L29">
            <v>14409.187995608396</v>
          </cell>
          <cell r="M29">
            <v>15035.674430200066</v>
          </cell>
          <cell r="N29">
            <v>14722.431212904236</v>
          </cell>
          <cell r="O29">
            <v>13782.701561016729</v>
          </cell>
          <cell r="P29">
            <v>13782.701561016729</v>
          </cell>
          <cell r="Q29">
            <v>13156.215126425057</v>
          </cell>
          <cell r="R29">
            <v>14722.431212904236</v>
          </cell>
          <cell r="AA29">
            <v>12546.453333333333</v>
          </cell>
          <cell r="AB29">
            <v>15846.72444444445</v>
          </cell>
          <cell r="AC29">
            <v>12542.857777777775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7289.9302668198925</v>
          </cell>
          <cell r="H30">
            <v>9809.2244550079395</v>
          </cell>
          <cell r="I30">
            <v>6030.2831727258636</v>
          </cell>
          <cell r="J30">
            <v>9809.2244550079395</v>
          </cell>
          <cell r="K30">
            <v>9389.3420903099286</v>
          </cell>
          <cell r="L30">
            <v>8129.694996215906</v>
          </cell>
          <cell r="M30">
            <v>8969.4597256119196</v>
          </cell>
          <cell r="N30">
            <v>8549.5773609139196</v>
          </cell>
          <cell r="O30">
            <v>7289.9302668198925</v>
          </cell>
          <cell r="P30">
            <v>7289.9302668198925</v>
          </cell>
          <cell r="Q30">
            <v>6450.1655374238699</v>
          </cell>
          <cell r="R30">
            <v>8549.5773609139196</v>
          </cell>
          <cell r="AA30">
            <v>7150.2533333333349</v>
          </cell>
          <cell r="AB30">
            <v>11344.504444444448</v>
          </cell>
          <cell r="AC30">
            <v>8039.4022222222202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1">
          <cell r="G31">
            <v>32804.686200689517</v>
          </cell>
          <cell r="H31">
            <v>44141.510047535725</v>
          </cell>
          <cell r="I31">
            <v>27136.274277266384</v>
          </cell>
          <cell r="J31">
            <v>44141.510047535725</v>
          </cell>
          <cell r="K31">
            <v>42252.039406394681</v>
          </cell>
          <cell r="L31">
            <v>36583.627482971577</v>
          </cell>
          <cell r="M31">
            <v>40362.568765253636</v>
          </cell>
          <cell r="N31">
            <v>38473.098124112636</v>
          </cell>
          <cell r="O31">
            <v>32804.686200689517</v>
          </cell>
          <cell r="P31">
            <v>32804.686200689517</v>
          </cell>
          <cell r="Q31">
            <v>29025.744918407414</v>
          </cell>
          <cell r="R31">
            <v>38473.098124112636</v>
          </cell>
          <cell r="AA31">
            <v>32176.140000000007</v>
          </cell>
          <cell r="AB31">
            <v>51050.270000000019</v>
          </cell>
          <cell r="AC31">
            <v>36177.30999999999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4.5</v>
          </cell>
          <cell r="H33">
            <v>4.5</v>
          </cell>
          <cell r="I33">
            <v>4.5</v>
          </cell>
          <cell r="J33">
            <v>4.5</v>
          </cell>
          <cell r="K33">
            <v>4.5</v>
          </cell>
          <cell r="L33">
            <v>4.5</v>
          </cell>
          <cell r="M33">
            <v>4.5</v>
          </cell>
          <cell r="N33">
            <v>4.5</v>
          </cell>
          <cell r="O33">
            <v>4.5</v>
          </cell>
          <cell r="P33">
            <v>4.5</v>
          </cell>
          <cell r="Q33">
            <v>4.5</v>
          </cell>
          <cell r="R33">
            <v>4.5</v>
          </cell>
          <cell r="AA33">
            <v>4.5</v>
          </cell>
          <cell r="AB33">
            <v>4.5</v>
          </cell>
          <cell r="AC33">
            <v>4.5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9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0.38767812684001912</v>
          </cell>
          <cell r="H6">
            <v>0.38767812684001912</v>
          </cell>
          <cell r="I6">
            <v>0.38767812684001912</v>
          </cell>
          <cell r="J6">
            <v>0.38767812684001912</v>
          </cell>
          <cell r="K6">
            <v>0.38767812684001912</v>
          </cell>
          <cell r="L6">
            <v>0.38767812684001918</v>
          </cell>
          <cell r="M6">
            <v>0.38767812684001918</v>
          </cell>
          <cell r="N6">
            <v>0.38767812684001912</v>
          </cell>
          <cell r="O6">
            <v>0.38767812684001912</v>
          </cell>
          <cell r="P6">
            <v>0.38767812684001912</v>
          </cell>
          <cell r="Q6">
            <v>0.38767812684001912</v>
          </cell>
          <cell r="R6">
            <v>0.38767812684001912</v>
          </cell>
          <cell r="AA6">
            <v>0.37719828691828161</v>
          </cell>
          <cell r="AB6">
            <v>0.39766336116301876</v>
          </cell>
          <cell r="AC6">
            <v>0.5241886296375684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3.2114724747864712E-2</v>
          </cell>
          <cell r="H7">
            <v>3.2114724747864712E-2</v>
          </cell>
          <cell r="I7">
            <v>3.2114724747864712E-2</v>
          </cell>
          <cell r="J7">
            <v>3.2114724747864712E-2</v>
          </cell>
          <cell r="K7">
            <v>3.2114724747864712E-2</v>
          </cell>
          <cell r="L7">
            <v>3.2114724747864712E-2</v>
          </cell>
          <cell r="M7">
            <v>3.2114724747864719E-2</v>
          </cell>
          <cell r="N7">
            <v>3.2114724747864712E-2</v>
          </cell>
          <cell r="O7">
            <v>3.2114724747864712E-2</v>
          </cell>
          <cell r="P7">
            <v>3.2114724747864712E-2</v>
          </cell>
          <cell r="Q7">
            <v>3.2114724747864712E-2</v>
          </cell>
          <cell r="R7">
            <v>3.2114724747864712E-2</v>
          </cell>
          <cell r="AA7">
            <v>3.9208543001334223E-2</v>
          </cell>
          <cell r="AB7">
            <v>1.3887408183218208E-2</v>
          </cell>
          <cell r="AC7">
            <v>4.8360424242814518E-2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0.58020714841211607</v>
          </cell>
          <cell r="H8">
            <v>0.58020714841211607</v>
          </cell>
          <cell r="I8">
            <v>0.58020714841211607</v>
          </cell>
          <cell r="J8">
            <v>0.58020714841211607</v>
          </cell>
          <cell r="K8">
            <v>0.58020714841211607</v>
          </cell>
          <cell r="L8">
            <v>0.58020714841211618</v>
          </cell>
          <cell r="M8">
            <v>0.58020714841211618</v>
          </cell>
          <cell r="N8">
            <v>0.58020714841211607</v>
          </cell>
          <cell r="O8">
            <v>0.58020714841211607</v>
          </cell>
          <cell r="P8">
            <v>0.58020714841211607</v>
          </cell>
          <cell r="Q8">
            <v>0.58020714841211607</v>
          </cell>
          <cell r="R8">
            <v>0.58020714841211607</v>
          </cell>
          <cell r="AA8">
            <v>0.58359317008038403</v>
          </cell>
          <cell r="AB8">
            <v>0.58844923065376309</v>
          </cell>
          <cell r="AC8">
            <v>0.42745094611961704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125242.00939130437</v>
          </cell>
          <cell r="H9">
            <v>142320.46521739132</v>
          </cell>
          <cell r="I9">
            <v>116702.78147826086</v>
          </cell>
          <cell r="J9">
            <v>142320.46521739132</v>
          </cell>
          <cell r="K9">
            <v>139474.0559130435</v>
          </cell>
          <cell r="L9">
            <v>130934.82800000001</v>
          </cell>
          <cell r="M9">
            <v>136627.64660869562</v>
          </cell>
          <cell r="N9">
            <v>133781.23730434786</v>
          </cell>
          <cell r="O9">
            <v>125242.00939130437</v>
          </cell>
          <cell r="P9">
            <v>125242.00939130437</v>
          </cell>
          <cell r="Q9">
            <v>119549.1907826087</v>
          </cell>
          <cell r="R9">
            <v>133781.23730434786</v>
          </cell>
          <cell r="AA9">
            <v>132278.57</v>
          </cell>
          <cell r="AB9">
            <v>140698.68</v>
          </cell>
          <cell r="AC9">
            <v>108701.90000000001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0.18808801795339208</v>
          </cell>
          <cell r="H10">
            <v>0.18808801795339203</v>
          </cell>
          <cell r="I10">
            <v>0.18808801795339211</v>
          </cell>
          <cell r="J10">
            <v>0.18808801795339203</v>
          </cell>
          <cell r="K10">
            <v>0.18808801795339217</v>
          </cell>
          <cell r="L10">
            <v>0.18808801795339206</v>
          </cell>
          <cell r="M10">
            <v>0.18808801795339222</v>
          </cell>
          <cell r="N10">
            <v>0.18808801795339206</v>
          </cell>
          <cell r="O10">
            <v>0.18808801795339208</v>
          </cell>
          <cell r="P10">
            <v>0.18808801795339208</v>
          </cell>
          <cell r="Q10">
            <v>0.18808801795339219</v>
          </cell>
          <cell r="R10">
            <v>0.18808801795339206</v>
          </cell>
          <cell r="AA10">
            <v>6.1773147349135561E-2</v>
          </cell>
          <cell r="AB10">
            <v>7.1935659073823571E-2</v>
          </cell>
          <cell r="AC10">
            <v>8.3913054336231765E-2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1.6119185187015043E-2</v>
          </cell>
          <cell r="H11">
            <v>1.611918518701504E-2</v>
          </cell>
          <cell r="I11">
            <v>1.6119185187015043E-2</v>
          </cell>
          <cell r="J11">
            <v>1.611918518701504E-2</v>
          </cell>
          <cell r="K11">
            <v>1.6119185187015054E-2</v>
          </cell>
          <cell r="L11">
            <v>1.6119185187015043E-2</v>
          </cell>
          <cell r="M11">
            <v>1.6119185187015061E-2</v>
          </cell>
          <cell r="N11">
            <v>1.6119185187015043E-2</v>
          </cell>
          <cell r="O11">
            <v>1.6119185187015043E-2</v>
          </cell>
          <cell r="P11">
            <v>1.6119185187015043E-2</v>
          </cell>
          <cell r="Q11">
            <v>1.6119185187015054E-2</v>
          </cell>
          <cell r="R11">
            <v>1.6119185187015043E-2</v>
          </cell>
          <cell r="AA11">
            <v>0.12578826373461691</v>
          </cell>
          <cell r="AB11">
            <v>0.13038675536637387</v>
          </cell>
          <cell r="AC11">
            <v>0.13601546452121813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157380.17469565215</v>
          </cell>
          <cell r="H12">
            <v>178841.10760869563</v>
          </cell>
          <cell r="I12">
            <v>146649.70823913038</v>
          </cell>
          <cell r="J12">
            <v>178841.10760869563</v>
          </cell>
          <cell r="K12">
            <v>175264.28545652176</v>
          </cell>
          <cell r="L12">
            <v>164533.81899999996</v>
          </cell>
          <cell r="M12">
            <v>171687.4633043478</v>
          </cell>
          <cell r="N12">
            <v>168110.64115217392</v>
          </cell>
          <cell r="O12">
            <v>157380.17469565215</v>
          </cell>
          <cell r="P12">
            <v>157380.17469565215</v>
          </cell>
          <cell r="Q12">
            <v>150226.53039130435</v>
          </cell>
          <cell r="R12">
            <v>168110.64115217392</v>
          </cell>
          <cell r="AA12">
            <v>162816.70000000001</v>
          </cell>
          <cell r="AB12">
            <v>176385.4</v>
          </cell>
          <cell r="AC12">
            <v>139348.64000000001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G13">
            <v>19268.001444816058</v>
          </cell>
          <cell r="H13">
            <v>21895.456187290973</v>
          </cell>
          <cell r="I13">
            <v>17954.274073578596</v>
          </cell>
          <cell r="J13">
            <v>21895.456187290973</v>
          </cell>
          <cell r="K13">
            <v>21457.547063545153</v>
          </cell>
          <cell r="L13">
            <v>20143.819692307694</v>
          </cell>
          <cell r="M13">
            <v>21019.637939799326</v>
          </cell>
          <cell r="N13">
            <v>20581.728816053517</v>
          </cell>
          <cell r="O13">
            <v>19268.001444816058</v>
          </cell>
          <cell r="P13">
            <v>19268.001444816058</v>
          </cell>
          <cell r="Q13">
            <v>18392.183197324415</v>
          </cell>
          <cell r="R13">
            <v>20581.728816053517</v>
          </cell>
          <cell r="AA13">
            <v>20350.549230769233</v>
          </cell>
          <cell r="AB13">
            <v>21645.950769230767</v>
          </cell>
          <cell r="AC13">
            <v>16723.369230769233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0.67218669962301048</v>
          </cell>
          <cell r="H14">
            <v>0.67218669962301048</v>
          </cell>
          <cell r="I14">
            <v>0.67218669962301048</v>
          </cell>
          <cell r="J14">
            <v>0.67218669962301048</v>
          </cell>
          <cell r="K14">
            <v>0.67218669962301048</v>
          </cell>
          <cell r="L14">
            <v>0.67218669962301048</v>
          </cell>
          <cell r="M14">
            <v>0.67218669962301059</v>
          </cell>
          <cell r="N14">
            <v>0.67218669962301059</v>
          </cell>
          <cell r="O14">
            <v>0.67218669962301048</v>
          </cell>
          <cell r="P14">
            <v>0.67218669962301048</v>
          </cell>
          <cell r="Q14">
            <v>0.67218669962301059</v>
          </cell>
          <cell r="R14">
            <v>0.67218669962301059</v>
          </cell>
          <cell r="AA14">
            <v>0.76088705838732151</v>
          </cell>
          <cell r="AB14">
            <v>0.71285672692982804</v>
          </cell>
          <cell r="AC14">
            <v>0.76819742963796256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0.54278803061602776</v>
          </cell>
          <cell r="H15">
            <v>0.54278803061602776</v>
          </cell>
          <cell r="I15">
            <v>0.54278803061602776</v>
          </cell>
          <cell r="J15">
            <v>0.54278803061602776</v>
          </cell>
          <cell r="K15">
            <v>0.54278803061602787</v>
          </cell>
          <cell r="L15">
            <v>0.54278803061602776</v>
          </cell>
          <cell r="M15">
            <v>0.54278803061602765</v>
          </cell>
          <cell r="N15">
            <v>0.54278803061602787</v>
          </cell>
          <cell r="O15">
            <v>0.54278803061602776</v>
          </cell>
          <cell r="P15">
            <v>0.54278803061602776</v>
          </cell>
          <cell r="Q15">
            <v>0.54278803061602776</v>
          </cell>
          <cell r="R15">
            <v>0.54278803061602787</v>
          </cell>
          <cell r="AA15">
            <v>0.61499291422842217</v>
          </cell>
          <cell r="AB15">
            <v>0.72339478182543993</v>
          </cell>
          <cell r="AC15">
            <v>0.66194332368881104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0.66205286928304041</v>
          </cell>
          <cell r="H16">
            <v>0.66205286928304041</v>
          </cell>
          <cell r="I16">
            <v>0.66205286928304052</v>
          </cell>
          <cell r="J16">
            <v>0.66205286928304041</v>
          </cell>
          <cell r="K16">
            <v>0.66205286928304052</v>
          </cell>
          <cell r="L16">
            <v>0.66205286928304052</v>
          </cell>
          <cell r="M16">
            <v>0.66205286928304041</v>
          </cell>
          <cell r="N16">
            <v>0.66205286928304052</v>
          </cell>
          <cell r="O16">
            <v>0.66205286928304041</v>
          </cell>
          <cell r="P16">
            <v>0.66205286928304041</v>
          </cell>
          <cell r="Q16">
            <v>0.66205286928304052</v>
          </cell>
          <cell r="R16">
            <v>0.66205286928304052</v>
          </cell>
          <cell r="AA16">
            <v>0.79550453276149657</v>
          </cell>
          <cell r="AB16">
            <v>0.76625899234522099</v>
          </cell>
          <cell r="AC16">
            <v>0.75213715865776054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0.30966252633735936</v>
          </cell>
          <cell r="AB17">
            <v>0.14887709729140938</v>
          </cell>
          <cell r="AC17">
            <v>0.24593285371020307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0.6621513761810649</v>
          </cell>
          <cell r="H18">
            <v>0.66215137618106501</v>
          </cell>
          <cell r="I18">
            <v>0.66215137618106501</v>
          </cell>
          <cell r="J18">
            <v>0.66215137618106501</v>
          </cell>
          <cell r="K18">
            <v>0.66215137618106501</v>
          </cell>
          <cell r="L18">
            <v>0.66215137618106512</v>
          </cell>
          <cell r="M18">
            <v>0.66215137618106512</v>
          </cell>
          <cell r="N18">
            <v>0.66215137618106501</v>
          </cell>
          <cell r="O18">
            <v>0.6621513761810649</v>
          </cell>
          <cell r="P18">
            <v>0.6621513761810649</v>
          </cell>
          <cell r="Q18">
            <v>0.66215137618106501</v>
          </cell>
          <cell r="R18">
            <v>0.66215137618106501</v>
          </cell>
          <cell r="AA18">
            <v>0.67460738349378879</v>
          </cell>
          <cell r="AB18">
            <v>0.69972326677123053</v>
          </cell>
          <cell r="AC18">
            <v>0.67667860451381245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0.24248767408767175</v>
          </cell>
          <cell r="H19">
            <v>0.24248767408767172</v>
          </cell>
          <cell r="I19">
            <v>0.24248767408767183</v>
          </cell>
          <cell r="J19">
            <v>0.24248767408767172</v>
          </cell>
          <cell r="K19">
            <v>0.24248767408767172</v>
          </cell>
          <cell r="L19">
            <v>0.24248767408767177</v>
          </cell>
          <cell r="M19">
            <v>0.24248767408767172</v>
          </cell>
          <cell r="N19">
            <v>0.24248767408767166</v>
          </cell>
          <cell r="O19">
            <v>0.24248767408767175</v>
          </cell>
          <cell r="P19">
            <v>0.24248767408767175</v>
          </cell>
          <cell r="Q19">
            <v>0.24248767408767175</v>
          </cell>
          <cell r="R19">
            <v>0.24248767408767166</v>
          </cell>
          <cell r="AA19">
            <v>0.24257036897103718</v>
          </cell>
          <cell r="AB19">
            <v>0.19856089026197157</v>
          </cell>
          <cell r="AC19">
            <v>0.27410958704953414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AA20">
            <v>1.155421053171247</v>
          </cell>
          <cell r="AB20">
            <v>-0.11317435360495896</v>
          </cell>
          <cell r="AC20">
            <v>-6.005306651992217E-2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0.58866350677985146</v>
          </cell>
          <cell r="H21">
            <v>0.58866350677985135</v>
          </cell>
          <cell r="I21">
            <v>0.58866350677985146</v>
          </cell>
          <cell r="J21">
            <v>0.58866350677985135</v>
          </cell>
          <cell r="K21">
            <v>0.58866350677985146</v>
          </cell>
          <cell r="L21">
            <v>0.58866350677985158</v>
          </cell>
          <cell r="M21">
            <v>0.58866350677985146</v>
          </cell>
          <cell r="N21">
            <v>0.58866350677985146</v>
          </cell>
          <cell r="O21">
            <v>0.58866350677985146</v>
          </cell>
          <cell r="P21">
            <v>0.58866350677985146</v>
          </cell>
          <cell r="Q21">
            <v>0.58866350677985135</v>
          </cell>
          <cell r="R21">
            <v>0.58866350677985146</v>
          </cell>
          <cell r="AA21">
            <v>0.70839981402399133</v>
          </cell>
          <cell r="AB21">
            <v>0.55768073774813554</v>
          </cell>
          <cell r="AC21">
            <v>0.54269090821410237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92643.965533968236</v>
          </cell>
          <cell r="H22">
            <v>105277.23356132754</v>
          </cell>
          <cell r="I22">
            <v>86327.331520288571</v>
          </cell>
          <cell r="J22">
            <v>105277.23356132754</v>
          </cell>
          <cell r="K22">
            <v>103171.68889010101</v>
          </cell>
          <cell r="L22">
            <v>96855.054876421345</v>
          </cell>
          <cell r="M22">
            <v>101066.14421887444</v>
          </cell>
          <cell r="N22">
            <v>98960.599547647915</v>
          </cell>
          <cell r="O22">
            <v>92643.965533968236</v>
          </cell>
          <cell r="P22">
            <v>92643.965533968236</v>
          </cell>
          <cell r="Q22">
            <v>88432.876191515126</v>
          </cell>
          <cell r="R22">
            <v>98960.599547647915</v>
          </cell>
          <cell r="AA22">
            <v>115339.31999999999</v>
          </cell>
          <cell r="AB22">
            <v>98366.739999999991</v>
          </cell>
          <cell r="AC22">
            <v>75623.240000000005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8.0792315475707713E-2</v>
          </cell>
          <cell r="H23">
            <v>7.1097237618622786E-2</v>
          </cell>
          <cell r="I23">
            <v>8.6703948315393659E-2</v>
          </cell>
          <cell r="J23">
            <v>7.1097237618622786E-2</v>
          </cell>
          <cell r="K23">
            <v>7.2548201651655889E-2</v>
          </cell>
          <cell r="L23">
            <v>7.7279606107198695E-2</v>
          </cell>
          <cell r="M23">
            <v>7.4059622519398738E-2</v>
          </cell>
          <cell r="N23">
            <v>7.5635359168747626E-2</v>
          </cell>
          <cell r="O23">
            <v>8.0792315475707713E-2</v>
          </cell>
          <cell r="P23">
            <v>8.0792315475707713E-2</v>
          </cell>
          <cell r="Q23">
            <v>8.4639568593598544E-2</v>
          </cell>
          <cell r="R23">
            <v>7.5635359168747626E-2</v>
          </cell>
          <cell r="AA23">
            <v>0.26454927535074718</v>
          </cell>
          <cell r="AB23">
            <v>0.20094231155186315</v>
          </cell>
          <cell r="AC23">
            <v>0.30791021713595473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0.24950075138831787</v>
          </cell>
          <cell r="H24">
            <v>0.21956066122171974</v>
          </cell>
          <cell r="I24">
            <v>0.26775690392892654</v>
          </cell>
          <cell r="J24">
            <v>0.21956066122171974</v>
          </cell>
          <cell r="K24">
            <v>0.22404149104257109</v>
          </cell>
          <cell r="L24">
            <v>0.23865289263230408</v>
          </cell>
          <cell r="M24">
            <v>0.22870902210595806</v>
          </cell>
          <cell r="N24">
            <v>0.23357517151246776</v>
          </cell>
          <cell r="O24">
            <v>0.24950075138831787</v>
          </cell>
          <cell r="P24">
            <v>0.24950075138831787</v>
          </cell>
          <cell r="Q24">
            <v>0.26138173954966631</v>
          </cell>
          <cell r="R24">
            <v>0.23357517151246776</v>
          </cell>
          <cell r="AA24">
            <v>0.10929038605990664</v>
          </cell>
          <cell r="AB24">
            <v>0.1038136943307099</v>
          </cell>
          <cell r="AC24">
            <v>8.2323587801072171E-2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0.49607108613908724</v>
          </cell>
          <cell r="H25">
            <v>0.49607108613908713</v>
          </cell>
          <cell r="I25">
            <v>0.49607108613908724</v>
          </cell>
          <cell r="J25">
            <v>0.49607108613908713</v>
          </cell>
          <cell r="K25">
            <v>0.49607108613908718</v>
          </cell>
          <cell r="L25">
            <v>0.49607108613908713</v>
          </cell>
          <cell r="M25">
            <v>0.49607108613908724</v>
          </cell>
          <cell r="N25">
            <v>0.49607108613908713</v>
          </cell>
          <cell r="O25">
            <v>0.49607108613908724</v>
          </cell>
          <cell r="P25">
            <v>0.49607108613908724</v>
          </cell>
          <cell r="Q25">
            <v>0.49607108613908724</v>
          </cell>
          <cell r="R25">
            <v>0.49607108613908713</v>
          </cell>
          <cell r="AA25">
            <v>0.54990304688322034</v>
          </cell>
          <cell r="AB25">
            <v>0.58786170899350521</v>
          </cell>
          <cell r="AC25">
            <v>0.6838045780734745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0.3302930668640256</v>
          </cell>
          <cell r="H26">
            <v>0.29065789884034254</v>
          </cell>
          <cell r="I26">
            <v>0.35446085224432022</v>
          </cell>
          <cell r="J26">
            <v>0.29065789884034254</v>
          </cell>
          <cell r="K26">
            <v>0.29658969269422697</v>
          </cell>
          <cell r="L26">
            <v>0.3159324987395028</v>
          </cell>
          <cell r="M26">
            <v>0.3027686446253568</v>
          </cell>
          <cell r="N26">
            <v>0.3092105306812154</v>
          </cell>
          <cell r="O26">
            <v>0.3302930668640256</v>
          </cell>
          <cell r="P26">
            <v>0.3302930668640256</v>
          </cell>
          <cell r="Q26">
            <v>0.34602130814326487</v>
          </cell>
          <cell r="R26">
            <v>0.3092105306812154</v>
          </cell>
          <cell r="AA26">
            <v>0.37383966141065383</v>
          </cell>
          <cell r="AB26">
            <v>0.30475600588257307</v>
          </cell>
          <cell r="AC26">
            <v>0.39023380493702692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0.25837043991582587</v>
          </cell>
          <cell r="H27">
            <v>0.29800560793950881</v>
          </cell>
          <cell r="I27">
            <v>0.23420265453553124</v>
          </cell>
          <cell r="J27">
            <v>0.29800560793950881</v>
          </cell>
          <cell r="K27">
            <v>0.29207381408562449</v>
          </cell>
          <cell r="L27">
            <v>0.27273100804034878</v>
          </cell>
          <cell r="M27">
            <v>0.28589486215449467</v>
          </cell>
          <cell r="N27">
            <v>0.27945297609863606</v>
          </cell>
          <cell r="O27">
            <v>0.25837043991582587</v>
          </cell>
          <cell r="P27">
            <v>0.25837043991582587</v>
          </cell>
          <cell r="Q27">
            <v>0.24264219863658648</v>
          </cell>
          <cell r="R27">
            <v>0.27945297609863606</v>
          </cell>
          <cell r="AA27">
            <v>0.33456015261333749</v>
          </cell>
          <cell r="AB27">
            <v>0.25292473186556247</v>
          </cell>
          <cell r="AC27">
            <v>0.15245710327707546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B28">
            <v>34345.750956465505</v>
          </cell>
          <cell r="C28">
            <v>21244.69000000001</v>
          </cell>
          <cell r="G28">
            <v>40662.384970145169</v>
          </cell>
          <cell r="H28">
            <v>53295.652997504469</v>
          </cell>
          <cell r="I28">
            <v>34345.750956465505</v>
          </cell>
          <cell r="J28">
            <v>53295.652997504469</v>
          </cell>
          <cell r="K28">
            <v>51190.108326277943</v>
          </cell>
          <cell r="L28">
            <v>44873.474312598279</v>
          </cell>
          <cell r="M28">
            <v>49084.563655051374</v>
          </cell>
          <cell r="N28">
            <v>46979.018983824848</v>
          </cell>
          <cell r="O28">
            <v>40662.384970145169</v>
          </cell>
          <cell r="P28">
            <v>40662.384970145169</v>
          </cell>
          <cell r="Q28">
            <v>36451.295627692059</v>
          </cell>
          <cell r="R28">
            <v>46979.018983824848</v>
          </cell>
          <cell r="AA28">
            <v>54471.979999999996</v>
          </cell>
          <cell r="AB28">
            <v>44612.229999999996</v>
          </cell>
          <cell r="AC28">
            <v>21244.69000000001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G29">
            <v>12758.3336729437</v>
          </cell>
          <cell r="H29">
            <v>14498.106446526932</v>
          </cell>
          <cell r="I29">
            <v>11888.447286152081</v>
          </cell>
          <cell r="J29">
            <v>14498.106446526932</v>
          </cell>
          <cell r="K29">
            <v>14208.144317596394</v>
          </cell>
          <cell r="L29">
            <v>13338.257930804779</v>
          </cell>
          <cell r="M29">
            <v>13918.182188665853</v>
          </cell>
          <cell r="N29">
            <v>13628.220059735319</v>
          </cell>
          <cell r="O29">
            <v>12758.3336729437</v>
          </cell>
          <cell r="P29">
            <v>12758.3336729437</v>
          </cell>
          <cell r="Q29">
            <v>12178.40941508262</v>
          </cell>
          <cell r="R29">
            <v>13628.220059735319</v>
          </cell>
          <cell r="AA29">
            <v>13728.630769230767</v>
          </cell>
          <cell r="AB29">
            <v>15146.175384615384</v>
          </cell>
          <cell r="AC29">
            <v>11316.346153846154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6255.751533868488</v>
          </cell>
          <cell r="H30">
            <v>8199.3312303853036</v>
          </cell>
          <cell r="I30">
            <v>5283.9616856100774</v>
          </cell>
          <cell r="J30">
            <v>8199.3312303853036</v>
          </cell>
          <cell r="K30">
            <v>7875.401280965837</v>
          </cell>
          <cell r="L30">
            <v>6903.6114327074274</v>
          </cell>
          <cell r="M30">
            <v>7551.471331546365</v>
          </cell>
          <cell r="N30">
            <v>7227.5413821268994</v>
          </cell>
          <cell r="O30">
            <v>6255.751533868488</v>
          </cell>
          <cell r="P30">
            <v>6255.751533868488</v>
          </cell>
          <cell r="Q30">
            <v>5607.8916350295476</v>
          </cell>
          <cell r="R30">
            <v>7227.5413821268994</v>
          </cell>
          <cell r="AA30">
            <v>8380.3046153846153</v>
          </cell>
          <cell r="AB30">
            <v>6863.4199999999992</v>
          </cell>
          <cell r="AC30">
            <v>3268.4138461538478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1">
          <cell r="G31">
            <v>40662.384970145169</v>
          </cell>
          <cell r="H31">
            <v>53295.652997504469</v>
          </cell>
          <cell r="I31">
            <v>34345.750956465505</v>
          </cell>
          <cell r="J31">
            <v>53295.652997504469</v>
          </cell>
          <cell r="K31">
            <v>51190.108326277943</v>
          </cell>
          <cell r="L31">
            <v>44873.474312598279</v>
          </cell>
          <cell r="M31">
            <v>49084.563655051374</v>
          </cell>
          <cell r="N31">
            <v>46979.018983824848</v>
          </cell>
          <cell r="O31">
            <v>40662.384970145169</v>
          </cell>
          <cell r="P31">
            <v>40662.384970145169</v>
          </cell>
          <cell r="Q31">
            <v>36451.295627692059</v>
          </cell>
          <cell r="R31">
            <v>46979.018983824848</v>
          </cell>
          <cell r="AA31">
            <v>54471.979999999996</v>
          </cell>
          <cell r="AB31">
            <v>44612.229999999996</v>
          </cell>
          <cell r="AC31">
            <v>21244.69000000001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6.5</v>
          </cell>
          <cell r="H33">
            <v>6.5</v>
          </cell>
          <cell r="I33">
            <v>6.5</v>
          </cell>
          <cell r="J33">
            <v>6.5</v>
          </cell>
          <cell r="K33">
            <v>6.5</v>
          </cell>
          <cell r="L33">
            <v>6.5</v>
          </cell>
          <cell r="M33">
            <v>6.5</v>
          </cell>
          <cell r="N33">
            <v>6.5</v>
          </cell>
          <cell r="O33">
            <v>6.5</v>
          </cell>
          <cell r="P33">
            <v>6.5</v>
          </cell>
          <cell r="Q33">
            <v>6.5</v>
          </cell>
          <cell r="R33">
            <v>6.5</v>
          </cell>
          <cell r="AA33">
            <v>6.5</v>
          </cell>
          <cell r="AB33">
            <v>6.5</v>
          </cell>
          <cell r="AC33">
            <v>6.5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40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30">
          <cell r="G30">
            <v>147879.95372336544</v>
          </cell>
          <cell r="H30">
            <v>182141.10238832078</v>
          </cell>
          <cell r="I30">
            <v>130749.37939088763</v>
          </cell>
          <cell r="J30">
            <v>182141.10238832078</v>
          </cell>
          <cell r="K30">
            <v>176430.91094416165</v>
          </cell>
          <cell r="L30">
            <v>159300.33661168377</v>
          </cell>
          <cell r="M30">
            <v>170720.71950000228</v>
          </cell>
          <cell r="N30">
            <v>165010.52805584297</v>
          </cell>
          <cell r="O30">
            <v>147879.95372336544</v>
          </cell>
          <cell r="P30">
            <v>147879.95372336544</v>
          </cell>
          <cell r="Q30">
            <v>136459.57083504699</v>
          </cell>
          <cell r="R30">
            <v>165010.52805584297</v>
          </cell>
          <cell r="AA30">
            <v>149916.16999999995</v>
          </cell>
          <cell r="AB30">
            <v>171037.88999999998</v>
          </cell>
          <cell r="AC30">
            <v>135435.07000000007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</sheetData>
      <sheetData sheetId="41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0.15408806628723593</v>
          </cell>
          <cell r="H6">
            <v>0.15408806628723587</v>
          </cell>
          <cell r="I6">
            <v>0.1540880662872359</v>
          </cell>
          <cell r="J6">
            <v>0.15408806628723587</v>
          </cell>
          <cell r="K6">
            <v>0.15408806628723593</v>
          </cell>
          <cell r="L6">
            <v>0.15408806628723587</v>
          </cell>
          <cell r="M6">
            <v>0.1540880662872359</v>
          </cell>
          <cell r="N6">
            <v>0.15408806628723587</v>
          </cell>
          <cell r="O6">
            <v>0.15408806628723593</v>
          </cell>
          <cell r="P6">
            <v>0.15408806628723593</v>
          </cell>
          <cell r="Q6">
            <v>0.15408806628723587</v>
          </cell>
          <cell r="R6">
            <v>0.15408806628723587</v>
          </cell>
          <cell r="AA6">
            <v>0.19359849363080403</v>
          </cell>
          <cell r="AB6">
            <v>0.2437611526223826</v>
          </cell>
          <cell r="AC6">
            <v>0.25672774494571976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0.54954229750257877</v>
          </cell>
          <cell r="H7">
            <v>0.54954229750257855</v>
          </cell>
          <cell r="I7">
            <v>0.54954229750257866</v>
          </cell>
          <cell r="J7">
            <v>0.54954229750257855</v>
          </cell>
          <cell r="K7">
            <v>0.54954229750257877</v>
          </cell>
          <cell r="L7">
            <v>0.54954229750257855</v>
          </cell>
          <cell r="M7">
            <v>0.54954229750257866</v>
          </cell>
          <cell r="N7">
            <v>0.54954229750257866</v>
          </cell>
          <cell r="O7">
            <v>0.54954229750257877</v>
          </cell>
          <cell r="P7">
            <v>0.54954229750257877</v>
          </cell>
          <cell r="Q7">
            <v>0.54954229750257855</v>
          </cell>
          <cell r="R7">
            <v>0.54954229750257866</v>
          </cell>
          <cell r="AA7">
            <v>0.54686765074128774</v>
          </cell>
          <cell r="AB7">
            <v>0.5112420485883401</v>
          </cell>
          <cell r="AC7">
            <v>0.48586339505973508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0.18593973731860144</v>
          </cell>
          <cell r="H8">
            <v>0.18593973731860139</v>
          </cell>
          <cell r="I8">
            <v>0.18593973731860142</v>
          </cell>
          <cell r="J8">
            <v>0.18593973731860139</v>
          </cell>
          <cell r="K8">
            <v>0.18593973731860144</v>
          </cell>
          <cell r="L8">
            <v>0.18593973731860139</v>
          </cell>
          <cell r="M8">
            <v>0.18593973731860139</v>
          </cell>
          <cell r="N8">
            <v>0.18593973731860139</v>
          </cell>
          <cell r="O8">
            <v>0.18593973731860144</v>
          </cell>
          <cell r="P8">
            <v>0.18593973731860144</v>
          </cell>
          <cell r="Q8">
            <v>0.18593973731860139</v>
          </cell>
          <cell r="R8">
            <v>0.18593973731860139</v>
          </cell>
          <cell r="AA8">
            <v>0.17009358003814437</v>
          </cell>
          <cell r="AB8">
            <v>0.16467142001852519</v>
          </cell>
          <cell r="AC8">
            <v>0.16784932071869277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4.750920289941328E-2</v>
          </cell>
          <cell r="H9">
            <v>4.7509202899413266E-2</v>
          </cell>
          <cell r="I9">
            <v>4.7509202899413273E-2</v>
          </cell>
          <cell r="J9">
            <v>4.7509202899413266E-2</v>
          </cell>
          <cell r="K9">
            <v>4.750920289941328E-2</v>
          </cell>
          <cell r="L9">
            <v>4.7509202899413266E-2</v>
          </cell>
          <cell r="M9">
            <v>4.7509202899413273E-2</v>
          </cell>
          <cell r="N9">
            <v>4.7509202899413266E-2</v>
          </cell>
          <cell r="O9">
            <v>4.750920289941328E-2</v>
          </cell>
          <cell r="P9">
            <v>4.750920289941328E-2</v>
          </cell>
          <cell r="Q9">
            <v>4.750920289941326E-2</v>
          </cell>
          <cell r="R9">
            <v>4.7509202899413266E-2</v>
          </cell>
          <cell r="AA9">
            <v>3.2857016518154619E-2</v>
          </cell>
          <cell r="AB9">
            <v>2.4472184705942514E-2</v>
          </cell>
          <cell r="AC9">
            <v>4.5504641449204221E-2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6.2920695992170789E-2</v>
          </cell>
          <cell r="H10">
            <v>6.2920695992170761E-2</v>
          </cell>
          <cell r="I10">
            <v>6.2920695992170775E-2</v>
          </cell>
          <cell r="J10">
            <v>6.2920695992170761E-2</v>
          </cell>
          <cell r="K10">
            <v>6.2920695992170789E-2</v>
          </cell>
          <cell r="L10">
            <v>6.2920695992170775E-2</v>
          </cell>
          <cell r="M10">
            <v>6.2920695992170775E-2</v>
          </cell>
          <cell r="N10">
            <v>6.2920695992170761E-2</v>
          </cell>
          <cell r="O10">
            <v>6.2920695992170789E-2</v>
          </cell>
          <cell r="P10">
            <v>6.2920695992170789E-2</v>
          </cell>
          <cell r="Q10">
            <v>6.2920695992170775E-2</v>
          </cell>
          <cell r="R10">
            <v>6.2920695992170761E-2</v>
          </cell>
          <cell r="AA10">
            <v>5.6583259071609188E-2</v>
          </cell>
          <cell r="AB10">
            <v>5.1762767522168594E-2</v>
          </cell>
          <cell r="AC10">
            <v>4.4054897826648204E-2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0</v>
          </cell>
          <cell r="AB11">
            <v>4.0904265426408527E-3</v>
          </cell>
          <cell r="AC11">
            <v>0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1.0000000000000002</v>
          </cell>
          <cell r="H12">
            <v>0.99999999999999989</v>
          </cell>
          <cell r="I12">
            <v>1.0000000000000002</v>
          </cell>
          <cell r="J12">
            <v>0.99999999999999989</v>
          </cell>
          <cell r="K12">
            <v>1.0000000000000002</v>
          </cell>
          <cell r="L12">
            <v>0.99999999999999989</v>
          </cell>
          <cell r="M12">
            <v>1</v>
          </cell>
          <cell r="N12">
            <v>0.99999999999999989</v>
          </cell>
          <cell r="O12">
            <v>1.0000000000000002</v>
          </cell>
          <cell r="P12">
            <v>1.0000000000000002</v>
          </cell>
          <cell r="Q12">
            <v>0.99999999999999989</v>
          </cell>
          <cell r="R12">
            <v>0.99999999999999989</v>
          </cell>
          <cell r="AA12">
            <v>1</v>
          </cell>
          <cell r="AB12">
            <v>0.99999999999999978</v>
          </cell>
          <cell r="AC12">
            <v>0.99999999999999989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728104.53900688374</v>
          </cell>
          <cell r="H13">
            <v>827391.52159873175</v>
          </cell>
          <cell r="I13">
            <v>678461.04771096003</v>
          </cell>
          <cell r="J13">
            <v>827391.52159873175</v>
          </cell>
          <cell r="K13">
            <v>810843.69116675702</v>
          </cell>
          <cell r="L13">
            <v>761200.19987083331</v>
          </cell>
          <cell r="M13">
            <v>794295.86073478241</v>
          </cell>
          <cell r="N13">
            <v>777748.03030280804</v>
          </cell>
          <cell r="O13">
            <v>728104.53900688374</v>
          </cell>
          <cell r="P13">
            <v>728104.53900688374</v>
          </cell>
          <cell r="Q13">
            <v>695008.87814293476</v>
          </cell>
          <cell r="R13">
            <v>777748.03030280804</v>
          </cell>
          <cell r="AA13">
            <v>657528.05000000005</v>
          </cell>
          <cell r="AB13">
            <v>769880.59000000008</v>
          </cell>
          <cell r="AC13">
            <v>648128.39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182026.13475172094</v>
          </cell>
          <cell r="H14">
            <v>165478.30431974636</v>
          </cell>
          <cell r="I14">
            <v>135692.20954219199</v>
          </cell>
          <cell r="J14">
            <v>137898.58693312196</v>
          </cell>
          <cell r="K14">
            <v>135140.6151944595</v>
          </cell>
          <cell r="L14">
            <v>126866.69997847221</v>
          </cell>
          <cell r="M14">
            <v>132382.64345579708</v>
          </cell>
          <cell r="N14">
            <v>129624.67171713467</v>
          </cell>
          <cell r="O14">
            <v>121350.75650114729</v>
          </cell>
          <cell r="P14">
            <v>121350.75650114729</v>
          </cell>
          <cell r="Q14">
            <v>115834.81302382245</v>
          </cell>
          <cell r="R14">
            <v>129624.67171713467</v>
          </cell>
          <cell r="AA14">
            <v>164382.01250000001</v>
          </cell>
          <cell r="AB14">
            <v>256626.86333333337</v>
          </cell>
          <cell r="AC14">
            <v>129625.678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32.782835204369135</v>
          </cell>
          <cell r="H15">
            <v>31.169164144266951</v>
          </cell>
          <cell r="I15">
            <v>36.958577527553317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37.170146178284178</v>
          </cell>
          <cell r="AB15">
            <v>33.70082768835934</v>
          </cell>
          <cell r="AC15">
            <v>38.850616046770455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0.19489164593260541</v>
          </cell>
          <cell r="H16">
            <v>0.19489164593260552</v>
          </cell>
          <cell r="I16">
            <v>0.19489164593260538</v>
          </cell>
          <cell r="J16">
            <v>0.19489164593260552</v>
          </cell>
          <cell r="K16">
            <v>0.19489164593260552</v>
          </cell>
          <cell r="L16">
            <v>0.19489164593260541</v>
          </cell>
          <cell r="M16">
            <v>0.19489164593260547</v>
          </cell>
          <cell r="N16">
            <v>0.19489164593260536</v>
          </cell>
          <cell r="O16">
            <v>0.19489164593260541</v>
          </cell>
          <cell r="P16">
            <v>0.19489164593260541</v>
          </cell>
          <cell r="Q16">
            <v>0.19489164593260547</v>
          </cell>
          <cell r="R16">
            <v>0.19489164593260536</v>
          </cell>
          <cell r="AA16">
            <v>0.20436840181862112</v>
          </cell>
          <cell r="AB16">
            <v>0.18264816751460472</v>
          </cell>
          <cell r="AC16">
            <v>0.19189417987128499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G17">
            <v>0.13547415104703411</v>
          </cell>
          <cell r="H17">
            <v>0.13547415104703414</v>
          </cell>
          <cell r="I17">
            <v>0.135474151047034</v>
          </cell>
          <cell r="J17">
            <v>0.13547415104703414</v>
          </cell>
          <cell r="K17">
            <v>0.1354741510470342</v>
          </cell>
          <cell r="L17">
            <v>0.13547415104703397</v>
          </cell>
          <cell r="M17">
            <v>0.13547415104703414</v>
          </cell>
          <cell r="N17">
            <v>0.13547415104703403</v>
          </cell>
          <cell r="O17">
            <v>0.13547415104703411</v>
          </cell>
          <cell r="P17">
            <v>0.13547415104703411</v>
          </cell>
          <cell r="Q17">
            <v>0.13547415104703422</v>
          </cell>
          <cell r="R17">
            <v>0.13547415104703403</v>
          </cell>
          <cell r="AA17">
            <v>0.14841990181789994</v>
          </cell>
          <cell r="AB17">
            <v>0.13264961756533039</v>
          </cell>
          <cell r="AC17">
            <v>0.13357288521573066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G18">
            <v>0.30335934991760372</v>
          </cell>
          <cell r="H18">
            <v>0.30335934991760377</v>
          </cell>
          <cell r="I18">
            <v>0.30335934991760366</v>
          </cell>
          <cell r="J18">
            <v>0.30335934991760377</v>
          </cell>
          <cell r="K18">
            <v>0.30335934991760372</v>
          </cell>
          <cell r="L18">
            <v>0.3033593499176036</v>
          </cell>
          <cell r="M18">
            <v>0.30335934991760366</v>
          </cell>
          <cell r="N18">
            <v>0.30335934991760366</v>
          </cell>
          <cell r="O18">
            <v>0.30335934991760372</v>
          </cell>
          <cell r="P18">
            <v>0.30335934991760372</v>
          </cell>
          <cell r="Q18">
            <v>0.30335934991760377</v>
          </cell>
          <cell r="R18">
            <v>0.30335934991760366</v>
          </cell>
          <cell r="AA18">
            <v>0.28837057509167013</v>
          </cell>
          <cell r="AB18">
            <v>0.30871410527418425</v>
          </cell>
          <cell r="AC18">
            <v>0.30618733276519422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G19">
            <v>2.8011360085387613E-2</v>
          </cell>
          <cell r="H19">
            <v>2.8011360085387634E-2</v>
          </cell>
          <cell r="I19">
            <v>2.8011360085387592E-2</v>
          </cell>
          <cell r="J19">
            <v>2.8011360085387634E-2</v>
          </cell>
          <cell r="K19">
            <v>2.8011360085387724E-2</v>
          </cell>
          <cell r="L19">
            <v>2.8011360085387616E-2</v>
          </cell>
          <cell r="M19">
            <v>2.8011360085387627E-2</v>
          </cell>
          <cell r="N19">
            <v>2.8011360085387519E-2</v>
          </cell>
          <cell r="O19">
            <v>2.8011360085387613E-2</v>
          </cell>
          <cell r="P19">
            <v>2.8011360085387613E-2</v>
          </cell>
          <cell r="Q19">
            <v>2.8011360085387599E-2</v>
          </cell>
          <cell r="R19">
            <v>2.8011360085387519E-2</v>
          </cell>
          <cell r="AA19">
            <v>-2.5798899391374214E-2</v>
          </cell>
          <cell r="AB19">
            <v>-8.6201332649705489E-2</v>
          </cell>
          <cell r="AC19">
            <v>-2.0647716310902568E-2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G20">
            <v>0.16724134190092263</v>
          </cell>
          <cell r="H20">
            <v>0.16724134190092266</v>
          </cell>
          <cell r="I20">
            <v>0.16724134190092257</v>
          </cell>
          <cell r="J20">
            <v>0.16724134190092266</v>
          </cell>
          <cell r="K20">
            <v>0.16724134190092263</v>
          </cell>
          <cell r="L20">
            <v>0.1672413419009226</v>
          </cell>
          <cell r="M20">
            <v>0.16724134190092266</v>
          </cell>
          <cell r="N20">
            <v>0.16724134190092246</v>
          </cell>
          <cell r="O20">
            <v>0.16724134190092263</v>
          </cell>
          <cell r="P20">
            <v>0.16724134190092263</v>
          </cell>
          <cell r="Q20">
            <v>0.16724134190092274</v>
          </cell>
          <cell r="R20">
            <v>0.16724134190092246</v>
          </cell>
          <cell r="AA20">
            <v>0.20882282742034153</v>
          </cell>
          <cell r="AB20">
            <v>0.21024336813366745</v>
          </cell>
          <cell r="AC20">
            <v>0.17962696339433404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0</v>
          </cell>
          <cell r="AB21">
            <v>1.4134430352413676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G22">
            <v>0.1727395499335671</v>
          </cell>
          <cell r="H22">
            <v>0.1727395499335671</v>
          </cell>
          <cell r="I22">
            <v>0.17273954993356702</v>
          </cell>
          <cell r="J22">
            <v>0.1727395499335671</v>
          </cell>
          <cell r="K22">
            <v>0.17273954993356716</v>
          </cell>
          <cell r="L22">
            <v>0.17273954993356697</v>
          </cell>
          <cell r="M22">
            <v>0.1727395499335671</v>
          </cell>
          <cell r="N22">
            <v>0.17273954993356699</v>
          </cell>
          <cell r="O22">
            <v>0.1727395499335671</v>
          </cell>
          <cell r="P22">
            <v>0.1727395499335671</v>
          </cell>
          <cell r="Q22">
            <v>0.17273954993356716</v>
          </cell>
          <cell r="R22">
            <v>0.17273954993356699</v>
          </cell>
          <cell r="AA22">
            <v>0.19206958547243719</v>
          </cell>
          <cell r="AB22">
            <v>0.17772980872267474</v>
          </cell>
          <cell r="AC22">
            <v>0.17619680261190232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</v>
          </cell>
          <cell r="H23">
            <v>0</v>
          </cell>
          <cell r="I23">
            <v>48093.75</v>
          </cell>
          <cell r="J23">
            <v>0</v>
          </cell>
          <cell r="K23">
            <v>0</v>
          </cell>
          <cell r="L23">
            <v>51085.227272727272</v>
          </cell>
          <cell r="M23">
            <v>0</v>
          </cell>
          <cell r="N23">
            <v>0</v>
          </cell>
          <cell r="O23">
            <v>48937.5</v>
          </cell>
          <cell r="P23">
            <v>0</v>
          </cell>
          <cell r="Q23">
            <v>0</v>
          </cell>
          <cell r="R23">
            <v>46099.431818181816</v>
          </cell>
          <cell r="AA23">
            <v>0</v>
          </cell>
          <cell r="AB23">
            <v>0</v>
          </cell>
          <cell r="AC23">
            <v>33400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G24">
            <v>125772.45037263645</v>
          </cell>
          <cell r="H24">
            <v>142923.23905981419</v>
          </cell>
          <cell r="I24">
            <v>165290.80602904758</v>
          </cell>
          <cell r="J24">
            <v>142923.23905981419</v>
          </cell>
          <cell r="K24">
            <v>140064.77427861793</v>
          </cell>
          <cell r="L24">
            <v>182574.60720775623</v>
          </cell>
          <cell r="M24">
            <v>137206.30949742161</v>
          </cell>
          <cell r="N24">
            <v>134347.84471622529</v>
          </cell>
          <cell r="O24">
            <v>174709.95037263643</v>
          </cell>
          <cell r="P24">
            <v>125772.45037263645</v>
          </cell>
          <cell r="Q24">
            <v>120055.52081024396</v>
          </cell>
          <cell r="R24">
            <v>180447.27653440711</v>
          </cell>
          <cell r="AA24">
            <v>126291.13999999996</v>
          </cell>
          <cell r="AB24">
            <v>136830.72999999998</v>
          </cell>
          <cell r="AC24">
            <v>147598.15000000005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G25">
            <v>0.1727395499335671</v>
          </cell>
          <cell r="H25">
            <v>0.1727395499335671</v>
          </cell>
          <cell r="I25">
            <v>0.24362608079965301</v>
          </cell>
          <cell r="J25">
            <v>0.1727395499335671</v>
          </cell>
          <cell r="K25">
            <v>0.17273954993356716</v>
          </cell>
          <cell r="L25">
            <v>0.23985097118831153</v>
          </cell>
          <cell r="M25">
            <v>0.1727395499335671</v>
          </cell>
          <cell r="N25">
            <v>0.17273954993356699</v>
          </cell>
          <cell r="O25">
            <v>0.23995173908809359</v>
          </cell>
          <cell r="P25">
            <v>0.1727395499335671</v>
          </cell>
          <cell r="Q25">
            <v>0.17273954993356716</v>
          </cell>
          <cell r="R25">
            <v>0.23201251498400047</v>
          </cell>
          <cell r="AA25">
            <v>0.19206958547243719</v>
          </cell>
          <cell r="AB25">
            <v>0.17772980872267474</v>
          </cell>
          <cell r="AC25">
            <v>0.22772980211528776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7.3465636254714306E-2</v>
          </cell>
          <cell r="H26">
            <v>6.4649759904148577E-2</v>
          </cell>
          <cell r="I26">
            <v>7.8841170614815326E-2</v>
          </cell>
          <cell r="J26">
            <v>6.4649759904148577E-2</v>
          </cell>
          <cell r="K26">
            <v>6.5969142759335284E-2</v>
          </cell>
          <cell r="L26">
            <v>7.027147815668322E-2</v>
          </cell>
          <cell r="M26">
            <v>6.7343499900154771E-2</v>
          </cell>
          <cell r="N26">
            <v>6.8776340323562293E-2</v>
          </cell>
          <cell r="O26">
            <v>7.3465636254714306E-2</v>
          </cell>
          <cell r="P26">
            <v>7.3465636254714306E-2</v>
          </cell>
          <cell r="Q26">
            <v>7.6963999885891143E-2</v>
          </cell>
          <cell r="R26">
            <v>6.8776340323562293E-2</v>
          </cell>
          <cell r="AA26">
            <v>6.566092503582166E-2</v>
          </cell>
          <cell r="AB26">
            <v>6.1597279650861175E-2</v>
          </cell>
          <cell r="AC26">
            <v>6.6186839925342564E-2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6.1091081969811018E-3</v>
          </cell>
          <cell r="AB27">
            <v>6.8423987673205261E-3</v>
          </cell>
          <cell r="AC27">
            <v>8.3497191042657473E-3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G28">
            <v>7.3465636254714306E-2</v>
          </cell>
          <cell r="H28">
            <v>6.4649759904148577E-2</v>
          </cell>
          <cell r="I28">
            <v>7.8841170614815326E-2</v>
          </cell>
          <cell r="J28">
            <v>6.4649759904148577E-2</v>
          </cell>
          <cell r="K28">
            <v>6.5969142759335284E-2</v>
          </cell>
          <cell r="L28">
            <v>7.027147815668322E-2</v>
          </cell>
          <cell r="M28">
            <v>6.7343499900154771E-2</v>
          </cell>
          <cell r="N28">
            <v>6.8776340323562293E-2</v>
          </cell>
          <cell r="O28">
            <v>7.3465636254714306E-2</v>
          </cell>
          <cell r="P28">
            <v>7.3465636254714306E-2</v>
          </cell>
          <cell r="Q28">
            <v>7.6963999885891143E-2</v>
          </cell>
          <cell r="R28">
            <v>6.8776340323562293E-2</v>
          </cell>
          <cell r="AA28">
            <v>7.177003323280276E-2</v>
          </cell>
          <cell r="AB28">
            <v>6.8439678418181701E-2</v>
          </cell>
          <cell r="AC28">
            <v>7.4536559029608318E-2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9.9273913678852799E-2</v>
          </cell>
          <cell r="H29">
            <v>0.10808979002941853</v>
          </cell>
          <cell r="I29">
            <v>0.16478491018483768</v>
          </cell>
          <cell r="J29">
            <v>0.10808979002941853</v>
          </cell>
          <cell r="K29">
            <v>0.10677040717423188</v>
          </cell>
          <cell r="L29">
            <v>0.16957949303162831</v>
          </cell>
          <cell r="M29">
            <v>0.10539605003341233</v>
          </cell>
          <cell r="N29">
            <v>0.1039632096100047</v>
          </cell>
          <cell r="O29">
            <v>0.16648610283337928</v>
          </cell>
          <cell r="P29">
            <v>9.9273913678852799E-2</v>
          </cell>
          <cell r="Q29">
            <v>9.5775550047676017E-2</v>
          </cell>
          <cell r="R29">
            <v>0.16323617466043816</v>
          </cell>
          <cell r="AA29">
            <v>0.12029955223963443</v>
          </cell>
          <cell r="AB29">
            <v>0.10929013030449304</v>
          </cell>
          <cell r="AC29">
            <v>0.15319324308567944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B30">
            <v>63706.392810961421</v>
          </cell>
          <cell r="C30">
            <v>65888.890000000043</v>
          </cell>
          <cell r="G30">
            <v>72281.787154550286</v>
          </cell>
          <cell r="H30">
            <v>89432.57584172803</v>
          </cell>
          <cell r="I30">
            <v>63706.392810961421</v>
          </cell>
          <cell r="J30">
            <v>89432.57584172803</v>
          </cell>
          <cell r="K30">
            <v>86574.111060531766</v>
          </cell>
          <cell r="L30">
            <v>77998.716716942785</v>
          </cell>
          <cell r="M30">
            <v>83715.646279335444</v>
          </cell>
          <cell r="N30">
            <v>80857.181498139122</v>
          </cell>
          <cell r="O30">
            <v>72281.787154550271</v>
          </cell>
          <cell r="P30">
            <v>72281.787154550286</v>
          </cell>
          <cell r="Q30">
            <v>66564.857592157801</v>
          </cell>
          <cell r="R30">
            <v>80857.181498139136</v>
          </cell>
          <cell r="AA30">
            <v>79100.329999999958</v>
          </cell>
          <cell r="AB30">
            <v>84140.349999999977</v>
          </cell>
          <cell r="AC30">
            <v>65888.890000000043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G31">
            <v>72281.787154550286</v>
          </cell>
          <cell r="H31">
            <v>89432.57584172803</v>
          </cell>
          <cell r="I31">
            <v>111800.14281096142</v>
          </cell>
          <cell r="J31">
            <v>89432.57584172803</v>
          </cell>
          <cell r="K31">
            <v>86574.111060531766</v>
          </cell>
          <cell r="L31">
            <v>129083.94398967005</v>
          </cell>
          <cell r="M31">
            <v>83715.646279335444</v>
          </cell>
          <cell r="N31">
            <v>80857.181498139122</v>
          </cell>
          <cell r="O31">
            <v>121219.28715455027</v>
          </cell>
          <cell r="P31">
            <v>72281.787154550286</v>
          </cell>
          <cell r="Q31">
            <v>66564.857592157801</v>
          </cell>
          <cell r="R31">
            <v>126956.61331632096</v>
          </cell>
          <cell r="AA31">
            <v>79100.329999999958</v>
          </cell>
          <cell r="AB31">
            <v>84140.349999999977</v>
          </cell>
          <cell r="AC31">
            <v>99288.890000000043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4</v>
          </cell>
          <cell r="H33">
            <v>5</v>
          </cell>
          <cell r="I33">
            <v>5</v>
          </cell>
          <cell r="J33">
            <v>6</v>
          </cell>
          <cell r="K33">
            <v>6</v>
          </cell>
          <cell r="L33">
            <v>6</v>
          </cell>
          <cell r="M33">
            <v>6</v>
          </cell>
          <cell r="N33">
            <v>6</v>
          </cell>
          <cell r="O33">
            <v>6</v>
          </cell>
          <cell r="P33">
            <v>6</v>
          </cell>
          <cell r="Q33">
            <v>6</v>
          </cell>
          <cell r="R33">
            <v>6</v>
          </cell>
          <cell r="AA33">
            <v>4</v>
          </cell>
          <cell r="AB33">
            <v>3</v>
          </cell>
          <cell r="AC33">
            <v>5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5">
          <cell r="G35">
            <v>658205.12</v>
          </cell>
          <cell r="H35">
            <v>711143.47500000009</v>
          </cell>
          <cell r="I35">
            <v>691450.625</v>
          </cell>
          <cell r="AA35">
            <v>658205.12</v>
          </cell>
        </row>
        <row r="36">
          <cell r="G36">
            <v>0</v>
          </cell>
          <cell r="H36">
            <v>0</v>
          </cell>
          <cell r="I36">
            <v>48093.75</v>
          </cell>
          <cell r="J36">
            <v>0</v>
          </cell>
          <cell r="K36">
            <v>0</v>
          </cell>
          <cell r="L36">
            <v>51085.227272727272</v>
          </cell>
          <cell r="M36">
            <v>0</v>
          </cell>
          <cell r="N36">
            <v>0</v>
          </cell>
          <cell r="O36">
            <v>48937.5</v>
          </cell>
          <cell r="P36">
            <v>0</v>
          </cell>
          <cell r="Q36">
            <v>0</v>
          </cell>
          <cell r="R36">
            <v>46099.431818181816</v>
          </cell>
          <cell r="AA36">
            <v>0</v>
          </cell>
          <cell r="AB36">
            <v>0</v>
          </cell>
          <cell r="AC36">
            <v>33400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41">
          <cell r="G41">
            <v>45383</v>
          </cell>
          <cell r="H41">
            <v>45413</v>
          </cell>
          <cell r="I41">
            <v>45444</v>
          </cell>
          <cell r="J41">
            <v>45474</v>
          </cell>
          <cell r="K41">
            <v>45505</v>
          </cell>
          <cell r="L41">
            <v>45536</v>
          </cell>
          <cell r="M41">
            <v>45566</v>
          </cell>
          <cell r="N41">
            <v>45597</v>
          </cell>
          <cell r="O41">
            <v>45627</v>
          </cell>
          <cell r="P41">
            <v>45658</v>
          </cell>
          <cell r="Q41">
            <v>45689</v>
          </cell>
          <cell r="R41">
            <v>45717</v>
          </cell>
          <cell r="AA41">
            <v>45383</v>
          </cell>
          <cell r="AB41">
            <v>45413</v>
          </cell>
          <cell r="AC41">
            <v>45444</v>
          </cell>
          <cell r="AD41">
            <v>45474</v>
          </cell>
          <cell r="AE41">
            <v>45505</v>
          </cell>
          <cell r="AF41">
            <v>45536</v>
          </cell>
          <cell r="AG41">
            <v>45566</v>
          </cell>
          <cell r="AH41">
            <v>45597</v>
          </cell>
          <cell r="AI41">
            <v>45627</v>
          </cell>
          <cell r="AJ41">
            <v>45658</v>
          </cell>
          <cell r="AK41">
            <v>45689</v>
          </cell>
          <cell r="AL41">
            <v>45717</v>
          </cell>
        </row>
        <row r="42">
          <cell r="G42">
            <v>0.14875689672201478</v>
          </cell>
          <cell r="H42">
            <v>0.14875689672201478</v>
          </cell>
          <cell r="I42">
            <v>0.14875689672201478</v>
          </cell>
          <cell r="J42">
            <v>0.14875689672201478</v>
          </cell>
          <cell r="K42">
            <v>0.14875689672201478</v>
          </cell>
          <cell r="L42">
            <v>0.14875689672201478</v>
          </cell>
          <cell r="M42">
            <v>0.14875689672201478</v>
          </cell>
          <cell r="N42">
            <v>0.14875689672201478</v>
          </cell>
          <cell r="O42">
            <v>0.14875689672201478</v>
          </cell>
          <cell r="P42">
            <v>0.14875689672201478</v>
          </cell>
          <cell r="Q42">
            <v>0.14875689672201478</v>
          </cell>
          <cell r="R42">
            <v>0.14875689672201478</v>
          </cell>
        </row>
        <row r="43">
          <cell r="G43">
            <v>0.451486561931838</v>
          </cell>
          <cell r="H43">
            <v>0.451486561931838</v>
          </cell>
          <cell r="I43">
            <v>0.451486561931838</v>
          </cell>
          <cell r="J43">
            <v>0.451486561931838</v>
          </cell>
          <cell r="K43">
            <v>0.451486561931838</v>
          </cell>
          <cell r="L43">
            <v>0.451486561931838</v>
          </cell>
          <cell r="M43">
            <v>0.451486561931838</v>
          </cell>
          <cell r="N43">
            <v>0.451486561931838</v>
          </cell>
          <cell r="O43">
            <v>0.451486561931838</v>
          </cell>
          <cell r="P43">
            <v>0.451486561931838</v>
          </cell>
          <cell r="Q43">
            <v>0.451486561931838</v>
          </cell>
          <cell r="R43">
            <v>0.451486561931838</v>
          </cell>
        </row>
        <row r="44">
          <cell r="G44">
            <v>0.20280705101871999</v>
          </cell>
          <cell r="H44">
            <v>0.20280705101871999</v>
          </cell>
          <cell r="I44">
            <v>0.20280705101871999</v>
          </cell>
          <cell r="J44">
            <v>0.20280705101871999</v>
          </cell>
          <cell r="K44">
            <v>0.20280705101871999</v>
          </cell>
          <cell r="L44">
            <v>0.20280705101871999</v>
          </cell>
          <cell r="M44">
            <v>0.20280705101871999</v>
          </cell>
          <cell r="N44">
            <v>0.20280705101871999</v>
          </cell>
          <cell r="O44">
            <v>0.20280705101871999</v>
          </cell>
          <cell r="P44">
            <v>0.20280705101871999</v>
          </cell>
          <cell r="Q44">
            <v>0.20280705101871999</v>
          </cell>
          <cell r="R44">
            <v>0.20280705101871999</v>
          </cell>
        </row>
        <row r="45">
          <cell r="G45">
            <v>0.14192253025039717</v>
          </cell>
          <cell r="H45">
            <v>0.14192253025039717</v>
          </cell>
          <cell r="I45">
            <v>0.14192253025039717</v>
          </cell>
          <cell r="J45">
            <v>0.14192253025039717</v>
          </cell>
          <cell r="K45">
            <v>0.14192253025039717</v>
          </cell>
          <cell r="L45">
            <v>0.14192253025039717</v>
          </cell>
          <cell r="M45">
            <v>0.14192253025039717</v>
          </cell>
          <cell r="N45">
            <v>0.14192253025039717</v>
          </cell>
          <cell r="O45">
            <v>0.14192253025039717</v>
          </cell>
          <cell r="P45">
            <v>0.14192253025039717</v>
          </cell>
          <cell r="Q45">
            <v>0.14192253025039717</v>
          </cell>
          <cell r="R45">
            <v>0.14192253025039717</v>
          </cell>
        </row>
        <row r="46">
          <cell r="G46">
            <v>5.5026960077030035E-2</v>
          </cell>
          <cell r="H46">
            <v>5.5026960077030035E-2</v>
          </cell>
          <cell r="I46">
            <v>5.5026960077030035E-2</v>
          </cell>
          <cell r="J46">
            <v>5.5026960077030035E-2</v>
          </cell>
          <cell r="K46">
            <v>5.5026960077030035E-2</v>
          </cell>
          <cell r="L46">
            <v>5.5026960077030035E-2</v>
          </cell>
          <cell r="M46">
            <v>5.5026960077030035E-2</v>
          </cell>
          <cell r="N46">
            <v>5.5026960077030035E-2</v>
          </cell>
          <cell r="O46">
            <v>5.5026960077030035E-2</v>
          </cell>
          <cell r="P46">
            <v>5.5026960077030035E-2</v>
          </cell>
          <cell r="Q46">
            <v>5.5026960077030035E-2</v>
          </cell>
          <cell r="R46">
            <v>5.5026960077030035E-2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G48">
            <v>0.99999999999999989</v>
          </cell>
          <cell r="H48">
            <v>0.99999999999999989</v>
          </cell>
          <cell r="I48">
            <v>0.99999999999999989</v>
          </cell>
          <cell r="J48">
            <v>0.99999999999999989</v>
          </cell>
          <cell r="K48">
            <v>0.99999999999999989</v>
          </cell>
          <cell r="L48">
            <v>0.99999999999999989</v>
          </cell>
          <cell r="M48">
            <v>0.99999999999999989</v>
          </cell>
          <cell r="N48">
            <v>0.99999999999999989</v>
          </cell>
          <cell r="O48">
            <v>0.99999999999999989</v>
          </cell>
          <cell r="P48">
            <v>0.99999999999999989</v>
          </cell>
          <cell r="Q48">
            <v>0.99999999999999989</v>
          </cell>
          <cell r="R48">
            <v>0.99999999999999989</v>
          </cell>
        </row>
        <row r="49">
          <cell r="G49">
            <v>582483.63120550697</v>
          </cell>
          <cell r="H49">
            <v>661913.21727898542</v>
          </cell>
          <cell r="I49">
            <v>542768.8381687681</v>
          </cell>
          <cell r="J49">
            <v>661913.21727898542</v>
          </cell>
          <cell r="K49">
            <v>648674.95293340564</v>
          </cell>
          <cell r="L49">
            <v>608960.15989666665</v>
          </cell>
          <cell r="M49">
            <v>635436.68858782598</v>
          </cell>
          <cell r="N49">
            <v>622198.42424224643</v>
          </cell>
          <cell r="O49">
            <v>582483.63120550697</v>
          </cell>
          <cell r="P49">
            <v>582483.63120550697</v>
          </cell>
          <cell r="Q49">
            <v>556007.10251434788</v>
          </cell>
          <cell r="R49">
            <v>622198.42424224643</v>
          </cell>
        </row>
        <row r="50">
          <cell r="G50">
            <v>105553.930331564</v>
          </cell>
          <cell r="H50">
            <v>105554.930331564</v>
          </cell>
          <cell r="I50">
            <v>105555.930331564</v>
          </cell>
          <cell r="J50">
            <v>105556.930331564</v>
          </cell>
          <cell r="K50">
            <v>105557.930331564</v>
          </cell>
          <cell r="L50">
            <v>105558.930331564</v>
          </cell>
          <cell r="M50">
            <v>105559.930331564</v>
          </cell>
          <cell r="N50">
            <v>105560.930331564</v>
          </cell>
          <cell r="O50">
            <v>105561.930331564</v>
          </cell>
          <cell r="P50">
            <v>105562.930331564</v>
          </cell>
          <cell r="Q50">
            <v>105563.930331564</v>
          </cell>
          <cell r="R50">
            <v>105564.930331564</v>
          </cell>
        </row>
        <row r="51">
          <cell r="G51">
            <v>32.637076754258402</v>
          </cell>
          <cell r="H51">
            <v>33.637076754258402</v>
          </cell>
          <cell r="I51">
            <v>34.637076754258402</v>
          </cell>
          <cell r="J51">
            <v>35.637076754258402</v>
          </cell>
          <cell r="K51">
            <v>36.637076754258402</v>
          </cell>
          <cell r="L51">
            <v>37.637076754258402</v>
          </cell>
          <cell r="M51">
            <v>38.637076754258402</v>
          </cell>
          <cell r="N51">
            <v>39.637076754258402</v>
          </cell>
          <cell r="O51">
            <v>40.637076754258402</v>
          </cell>
          <cell r="P51">
            <v>41.637076754258402</v>
          </cell>
          <cell r="Q51">
            <v>42.637076754258402</v>
          </cell>
          <cell r="R51">
            <v>43.637076754258402</v>
          </cell>
        </row>
        <row r="52">
          <cell r="G52">
            <v>0.2296207102207192</v>
          </cell>
          <cell r="H52">
            <v>0.2296207102207192</v>
          </cell>
          <cell r="I52">
            <v>0.2296207102207192</v>
          </cell>
          <cell r="J52">
            <v>0.2296207102207192</v>
          </cell>
          <cell r="K52">
            <v>0.2296207102207192</v>
          </cell>
          <cell r="L52">
            <v>0.2296207102207192</v>
          </cell>
          <cell r="M52">
            <v>0.2296207102207192</v>
          </cell>
          <cell r="N52">
            <v>0.2296207102207192</v>
          </cell>
          <cell r="O52">
            <v>0.2296207102207192</v>
          </cell>
          <cell r="P52">
            <v>0.2296207102207192</v>
          </cell>
          <cell r="Q52">
            <v>0.2296207102207192</v>
          </cell>
          <cell r="R52">
            <v>0.2296207102207192</v>
          </cell>
        </row>
        <row r="53">
          <cell r="G53">
            <v>0.14312513771933</v>
          </cell>
          <cell r="H53">
            <v>0.14312513771933</v>
          </cell>
          <cell r="I53">
            <v>0.14312513771933</v>
          </cell>
          <cell r="J53">
            <v>0.14312513771933</v>
          </cell>
          <cell r="K53">
            <v>0.14312513771933</v>
          </cell>
          <cell r="L53">
            <v>0.14312513771933</v>
          </cell>
          <cell r="M53">
            <v>0.14312513771933</v>
          </cell>
          <cell r="N53">
            <v>0.14312513771933</v>
          </cell>
          <cell r="O53">
            <v>0.14312513771933</v>
          </cell>
          <cell r="P53">
            <v>0.14312513771933</v>
          </cell>
          <cell r="Q53">
            <v>0.14312513771933</v>
          </cell>
          <cell r="R53">
            <v>0.14312513771933</v>
          </cell>
        </row>
        <row r="54">
          <cell r="G54">
            <v>0.29257974437511253</v>
          </cell>
          <cell r="H54">
            <v>0.29257974437511253</v>
          </cell>
          <cell r="I54">
            <v>0.29257974437511253</v>
          </cell>
          <cell r="J54">
            <v>0.29257974437511253</v>
          </cell>
          <cell r="K54">
            <v>0.29257974437511253</v>
          </cell>
          <cell r="L54">
            <v>0.29257974437511253</v>
          </cell>
          <cell r="M54">
            <v>0.29257974437511253</v>
          </cell>
          <cell r="N54">
            <v>0.29257974437511253</v>
          </cell>
          <cell r="O54">
            <v>0.29257974437511253</v>
          </cell>
          <cell r="P54">
            <v>0.29257974437511253</v>
          </cell>
          <cell r="Q54">
            <v>0.29257974437511253</v>
          </cell>
          <cell r="R54">
            <v>0.29257974437511253</v>
          </cell>
        </row>
        <row r="55">
          <cell r="G55">
            <v>8.810579150232048E-2</v>
          </cell>
          <cell r="H55">
            <v>8.810579150232048E-2</v>
          </cell>
          <cell r="I55">
            <v>8.810579150232048E-2</v>
          </cell>
          <cell r="J55">
            <v>8.810579150232048E-2</v>
          </cell>
          <cell r="K55">
            <v>8.810579150232048E-2</v>
          </cell>
          <cell r="L55">
            <v>8.810579150232048E-2</v>
          </cell>
          <cell r="M55">
            <v>8.810579150232048E-2</v>
          </cell>
          <cell r="N55">
            <v>8.810579150232048E-2</v>
          </cell>
          <cell r="O55">
            <v>8.810579150232048E-2</v>
          </cell>
          <cell r="P55">
            <v>8.810579150232048E-2</v>
          </cell>
          <cell r="Q55">
            <v>8.810579150232048E-2</v>
          </cell>
          <cell r="R55">
            <v>8.810579150232048E-2</v>
          </cell>
        </row>
        <row r="56">
          <cell r="G56">
            <v>0.17049510552928171</v>
          </cell>
          <cell r="H56">
            <v>0.17049510552928171</v>
          </cell>
          <cell r="I56">
            <v>0.17049510552928171</v>
          </cell>
          <cell r="J56">
            <v>0.17049510552928171</v>
          </cell>
          <cell r="K56">
            <v>0.17049510552928171</v>
          </cell>
          <cell r="L56">
            <v>0.17049510552928171</v>
          </cell>
          <cell r="M56">
            <v>0.17049510552928171</v>
          </cell>
          <cell r="N56">
            <v>0.17049510552928171</v>
          </cell>
          <cell r="O56">
            <v>0.17049510552928171</v>
          </cell>
          <cell r="P56">
            <v>0.17049510552928171</v>
          </cell>
          <cell r="Q56">
            <v>0.17049510552928171</v>
          </cell>
          <cell r="R56">
            <v>0.17049510552928171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G58">
            <v>0.17999999999999991</v>
          </cell>
          <cell r="H58">
            <v>0.17999999999999991</v>
          </cell>
          <cell r="I58">
            <v>0.17999999999999991</v>
          </cell>
          <cell r="J58">
            <v>0.17999999999999991</v>
          </cell>
          <cell r="K58">
            <v>0.17999999999999991</v>
          </cell>
          <cell r="L58">
            <v>0.17999999999999991</v>
          </cell>
          <cell r="M58">
            <v>0.17999999999999991</v>
          </cell>
          <cell r="N58">
            <v>0.17999999999999991</v>
          </cell>
          <cell r="O58">
            <v>0.17999999999999991</v>
          </cell>
          <cell r="P58">
            <v>0.17999999999999991</v>
          </cell>
          <cell r="Q58">
            <v>0.17999999999999991</v>
          </cell>
          <cell r="R58">
            <v>0.17999999999999991</v>
          </cell>
        </row>
        <row r="59">
          <cell r="G59">
            <v>0</v>
          </cell>
          <cell r="H59">
            <v>0</v>
          </cell>
          <cell r="I59">
            <v>38475</v>
          </cell>
          <cell r="J59">
            <v>0</v>
          </cell>
          <cell r="K59">
            <v>0</v>
          </cell>
          <cell r="L59">
            <v>40868.181818181823</v>
          </cell>
          <cell r="M59">
            <v>0</v>
          </cell>
          <cell r="N59">
            <v>0</v>
          </cell>
          <cell r="O59">
            <v>39150</v>
          </cell>
          <cell r="P59">
            <v>0</v>
          </cell>
          <cell r="Q59">
            <v>0</v>
          </cell>
          <cell r="R59">
            <v>36879.545454545456</v>
          </cell>
        </row>
        <row r="60">
          <cell r="G60">
            <v>100617.96029810916</v>
          </cell>
          <cell r="H60">
            <v>114338.59124785136</v>
          </cell>
          <cell r="I60">
            <v>132232.64482323808</v>
          </cell>
          <cell r="J60">
            <v>114338.59124785136</v>
          </cell>
          <cell r="K60">
            <v>112051.81942289435</v>
          </cell>
          <cell r="L60">
            <v>146059.68576620499</v>
          </cell>
          <cell r="M60">
            <v>109765.04759793729</v>
          </cell>
          <cell r="N60">
            <v>107478.27577298024</v>
          </cell>
          <cell r="O60">
            <v>139767.96029810916</v>
          </cell>
          <cell r="P60">
            <v>100617.96029810916</v>
          </cell>
          <cell r="Q60">
            <v>96044.416648195183</v>
          </cell>
          <cell r="R60">
            <v>144357.82122752568</v>
          </cell>
        </row>
        <row r="61">
          <cell r="G61">
            <v>0.17999999999999991</v>
          </cell>
          <cell r="H61">
            <v>0.17999999999999991</v>
          </cell>
          <cell r="I61">
            <v>0.17999999999999991</v>
          </cell>
          <cell r="J61">
            <v>0.17999999999999991</v>
          </cell>
          <cell r="K61">
            <v>0.17999999999999991</v>
          </cell>
          <cell r="L61">
            <v>0.17999999999999991</v>
          </cell>
          <cell r="M61">
            <v>0.17999999999999991</v>
          </cell>
          <cell r="N61">
            <v>0.17999999999999991</v>
          </cell>
          <cell r="O61">
            <v>0.17999999999999991</v>
          </cell>
          <cell r="P61">
            <v>0.17999999999999991</v>
          </cell>
          <cell r="Q61">
            <v>0.17999999999999991</v>
          </cell>
          <cell r="R61">
            <v>0.17999999999999991</v>
          </cell>
        </row>
        <row r="62">
          <cell r="G62">
            <v>7.9412919603078155E-2</v>
          </cell>
          <cell r="H62">
            <v>7.9412919603078155E-2</v>
          </cell>
          <cell r="I62">
            <v>7.9412919603078155E-2</v>
          </cell>
          <cell r="J62">
            <v>7.9412919603078155E-2</v>
          </cell>
          <cell r="K62">
            <v>7.9412919603078155E-2</v>
          </cell>
          <cell r="L62">
            <v>7.9412919603078155E-2</v>
          </cell>
          <cell r="M62">
            <v>7.9412919603078155E-2</v>
          </cell>
          <cell r="N62">
            <v>7.9412919603078155E-2</v>
          </cell>
          <cell r="O62">
            <v>7.9412919603078155E-2</v>
          </cell>
          <cell r="P62">
            <v>7.9412919603078155E-2</v>
          </cell>
          <cell r="Q62">
            <v>7.9412919603078155E-2</v>
          </cell>
          <cell r="R62">
            <v>7.9412919603078155E-2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G64">
            <v>7.9412919603078155E-2</v>
          </cell>
          <cell r="H64">
            <v>7.9412919603078155E-2</v>
          </cell>
          <cell r="I64">
            <v>7.9412919603078155E-2</v>
          </cell>
          <cell r="J64">
            <v>7.9412919603078155E-2</v>
          </cell>
          <cell r="K64">
            <v>7.9412919603078155E-2</v>
          </cell>
          <cell r="L64">
            <v>7.9412919603078155E-2</v>
          </cell>
          <cell r="M64">
            <v>7.9412919603078155E-2</v>
          </cell>
          <cell r="N64">
            <v>7.9412919603078155E-2</v>
          </cell>
          <cell r="O64">
            <v>7.9412919603078155E-2</v>
          </cell>
          <cell r="P64">
            <v>7.9412919603078155E-2</v>
          </cell>
          <cell r="Q64">
            <v>7.9412919603078155E-2</v>
          </cell>
          <cell r="R64">
            <v>7.9412919603078155E-2</v>
          </cell>
        </row>
        <row r="65">
          <cell r="G65">
            <v>0.10058708039692175</v>
          </cell>
          <cell r="H65">
            <v>0.10058708039692175</v>
          </cell>
          <cell r="I65">
            <v>0.10058708039692175</v>
          </cell>
          <cell r="J65">
            <v>0.10058708039692175</v>
          </cell>
          <cell r="K65">
            <v>0.10058708039692175</v>
          </cell>
          <cell r="L65">
            <v>0.10058708039692175</v>
          </cell>
          <cell r="M65">
            <v>0.10058708039692175</v>
          </cell>
          <cell r="N65">
            <v>0.10058708039692175</v>
          </cell>
          <cell r="O65">
            <v>0.10058708039692175</v>
          </cell>
          <cell r="P65">
            <v>0.10058708039692175</v>
          </cell>
          <cell r="Q65">
            <v>0.10058708039692175</v>
          </cell>
          <cell r="R65">
            <v>0.10058708039692175</v>
          </cell>
        </row>
        <row r="66">
          <cell r="G66">
            <v>57825.429723640234</v>
          </cell>
          <cell r="H66">
            <v>71546.060673382424</v>
          </cell>
          <cell r="I66">
            <v>50965.11424876914</v>
          </cell>
          <cell r="J66">
            <v>71546.060673382424</v>
          </cell>
          <cell r="K66">
            <v>69259.288848425422</v>
          </cell>
          <cell r="L66">
            <v>62398.973373554232</v>
          </cell>
          <cell r="M66">
            <v>66972.517023468361</v>
          </cell>
          <cell r="N66">
            <v>64685.7451985113</v>
          </cell>
          <cell r="O66">
            <v>57825.42972364022</v>
          </cell>
          <cell r="P66">
            <v>57825.429723640234</v>
          </cell>
          <cell r="Q66">
            <v>53251.886073726244</v>
          </cell>
          <cell r="R66">
            <v>64685.745198511315</v>
          </cell>
        </row>
        <row r="69">
          <cell r="G69">
            <v>2</v>
          </cell>
          <cell r="H69">
            <v>3</v>
          </cell>
          <cell r="I69">
            <v>3</v>
          </cell>
          <cell r="J69">
            <v>4</v>
          </cell>
          <cell r="K69">
            <v>4</v>
          </cell>
          <cell r="L69">
            <v>4</v>
          </cell>
          <cell r="M69">
            <v>4</v>
          </cell>
          <cell r="N69">
            <v>4</v>
          </cell>
          <cell r="O69">
            <v>4</v>
          </cell>
          <cell r="P69">
            <v>4</v>
          </cell>
          <cell r="Q69">
            <v>4</v>
          </cell>
          <cell r="R69">
            <v>4</v>
          </cell>
        </row>
        <row r="76">
          <cell r="G76">
            <v>45383</v>
          </cell>
          <cell r="H76">
            <v>45413</v>
          </cell>
          <cell r="I76">
            <v>45444</v>
          </cell>
          <cell r="J76">
            <v>45474</v>
          </cell>
          <cell r="K76">
            <v>45505</v>
          </cell>
          <cell r="L76">
            <v>45536</v>
          </cell>
          <cell r="M76">
            <v>45566</v>
          </cell>
          <cell r="N76">
            <v>45597</v>
          </cell>
          <cell r="O76">
            <v>45627</v>
          </cell>
          <cell r="P76">
            <v>45658</v>
          </cell>
          <cell r="Q76">
            <v>45689</v>
          </cell>
          <cell r="R76">
            <v>45717</v>
          </cell>
          <cell r="AA76">
            <v>45383</v>
          </cell>
          <cell r="AB76">
            <v>45413</v>
          </cell>
          <cell r="AC76">
            <v>45444</v>
          </cell>
          <cell r="AD76">
            <v>45474</v>
          </cell>
          <cell r="AE76">
            <v>45505</v>
          </cell>
          <cell r="AF76">
            <v>45536</v>
          </cell>
          <cell r="AG76">
            <v>45566</v>
          </cell>
          <cell r="AH76">
            <v>45597</v>
          </cell>
          <cell r="AI76">
            <v>45627</v>
          </cell>
          <cell r="AJ76">
            <v>45658</v>
          </cell>
          <cell r="AK76">
            <v>45689</v>
          </cell>
          <cell r="AL76">
            <v>45717</v>
          </cell>
        </row>
        <row r="84">
          <cell r="G84">
            <v>145620.90780137674</v>
          </cell>
          <cell r="H84">
            <v>165478.30431974636</v>
          </cell>
          <cell r="I84">
            <v>135692.20954219202</v>
          </cell>
          <cell r="J84">
            <v>165478.30431974636</v>
          </cell>
          <cell r="K84">
            <v>162168.73823335141</v>
          </cell>
          <cell r="L84">
            <v>152240.03997416666</v>
          </cell>
          <cell r="M84">
            <v>158859.17214695649</v>
          </cell>
          <cell r="N84">
            <v>155549.60606056161</v>
          </cell>
          <cell r="O84">
            <v>145620.90780137674</v>
          </cell>
          <cell r="P84">
            <v>145620.90780137674</v>
          </cell>
          <cell r="Q84">
            <v>139001.77562858697</v>
          </cell>
          <cell r="R84">
            <v>155549.60606056161</v>
          </cell>
        </row>
        <row r="85">
          <cell r="G85">
            <v>72810.453900688372</v>
          </cell>
          <cell r="H85">
            <v>82739.152159873178</v>
          </cell>
          <cell r="I85">
            <v>67846.104771096012</v>
          </cell>
          <cell r="J85">
            <v>82739.152159873178</v>
          </cell>
          <cell r="K85">
            <v>81084.369116675705</v>
          </cell>
          <cell r="L85">
            <v>76120.019987083331</v>
          </cell>
          <cell r="M85">
            <v>79429.586073478247</v>
          </cell>
          <cell r="N85">
            <v>77774.803030280804</v>
          </cell>
          <cell r="O85">
            <v>72810.453900688372</v>
          </cell>
          <cell r="P85">
            <v>72810.453900688372</v>
          </cell>
          <cell r="Q85">
            <v>69500.887814293485</v>
          </cell>
          <cell r="R85">
            <v>77774.803030280804</v>
          </cell>
        </row>
        <row r="95">
          <cell r="G95">
            <v>25154.49007452729</v>
          </cell>
          <cell r="H95">
            <v>28584.647811962841</v>
          </cell>
          <cell r="I95">
            <v>33058.16120580952</v>
          </cell>
          <cell r="J95">
            <v>28584.647811962841</v>
          </cell>
          <cell r="K95">
            <v>28012.954855723587</v>
          </cell>
          <cell r="L95">
            <v>36514.921441551247</v>
          </cell>
          <cell r="M95">
            <v>27441.261899484321</v>
          </cell>
          <cell r="N95">
            <v>26869.56894324506</v>
          </cell>
          <cell r="O95">
            <v>34941.99007452729</v>
          </cell>
          <cell r="P95">
            <v>25154.49007452729</v>
          </cell>
          <cell r="Q95">
            <v>24011.104162048796</v>
          </cell>
          <cell r="R95">
            <v>36089.45530688142</v>
          </cell>
        </row>
        <row r="101">
          <cell r="G101">
            <v>14456.357430910059</v>
          </cell>
          <cell r="H101">
            <v>17886.515168345606</v>
          </cell>
          <cell r="I101">
            <v>12741.278562192285</v>
          </cell>
          <cell r="J101">
            <v>17886.515168345606</v>
          </cell>
          <cell r="K101">
            <v>17314.822212106355</v>
          </cell>
          <cell r="L101">
            <v>15599.743343388558</v>
          </cell>
          <cell r="M101">
            <v>16743.12925586709</v>
          </cell>
          <cell r="N101">
            <v>16171.436299627825</v>
          </cell>
          <cell r="O101">
            <v>14456.357430910055</v>
          </cell>
          <cell r="P101">
            <v>14456.357430910059</v>
          </cell>
          <cell r="Q101">
            <v>13312.971518431561</v>
          </cell>
          <cell r="R101">
            <v>16171.436299627829</v>
          </cell>
        </row>
        <row r="104">
          <cell r="G104">
            <v>2</v>
          </cell>
          <cell r="H104">
            <v>2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  <cell r="M104">
            <v>2</v>
          </cell>
          <cell r="N104">
            <v>2</v>
          </cell>
          <cell r="O104">
            <v>2</v>
          </cell>
          <cell r="P104">
            <v>2</v>
          </cell>
          <cell r="Q104">
            <v>2</v>
          </cell>
          <cell r="R104">
            <v>2</v>
          </cell>
        </row>
      </sheetData>
      <sheetData sheetId="42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0.33541752533389113</v>
          </cell>
          <cell r="H6">
            <v>0.33541752533389119</v>
          </cell>
          <cell r="I6">
            <v>0.33541752533389113</v>
          </cell>
          <cell r="J6">
            <v>0.33541752533389119</v>
          </cell>
          <cell r="K6">
            <v>0.33541752533389113</v>
          </cell>
          <cell r="L6">
            <v>0.33541752533389113</v>
          </cell>
          <cell r="M6">
            <v>0.33541752533389119</v>
          </cell>
          <cell r="N6">
            <v>0.33541752533389119</v>
          </cell>
          <cell r="O6">
            <v>0.33541752533389113</v>
          </cell>
          <cell r="P6">
            <v>0.33541752533389113</v>
          </cell>
          <cell r="Q6">
            <v>0.33541752533389113</v>
          </cell>
          <cell r="R6">
            <v>0.33541752533389119</v>
          </cell>
          <cell r="AA6">
            <v>0.27811778464521242</v>
          </cell>
          <cell r="AB6">
            <v>0.28168701449354122</v>
          </cell>
          <cell r="AC6">
            <v>0.25771867703532919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0.41144979401406012</v>
          </cell>
          <cell r="H7">
            <v>0.41144979401406023</v>
          </cell>
          <cell r="I7">
            <v>0.41144979401406007</v>
          </cell>
          <cell r="J7">
            <v>0.41144979401406023</v>
          </cell>
          <cell r="K7">
            <v>0.41144979401406012</v>
          </cell>
          <cell r="L7">
            <v>0.41144979401406018</v>
          </cell>
          <cell r="M7">
            <v>0.41144979401406018</v>
          </cell>
          <cell r="N7">
            <v>0.41144979401406018</v>
          </cell>
          <cell r="O7">
            <v>0.41144979401406012</v>
          </cell>
          <cell r="P7">
            <v>0.41144979401406012</v>
          </cell>
          <cell r="Q7">
            <v>0.41144979401406012</v>
          </cell>
          <cell r="R7">
            <v>0.41144979401406018</v>
          </cell>
          <cell r="AA7">
            <v>0.31799651603242057</v>
          </cell>
          <cell r="AB7">
            <v>0.35091613406802147</v>
          </cell>
          <cell r="AC7">
            <v>0.37195134536091989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0.15604513568566653</v>
          </cell>
          <cell r="H8">
            <v>0.15604513568566658</v>
          </cell>
          <cell r="I8">
            <v>0.15604513568566653</v>
          </cell>
          <cell r="J8">
            <v>0.15604513568566658</v>
          </cell>
          <cell r="K8">
            <v>0.15604513568566653</v>
          </cell>
          <cell r="L8">
            <v>0.15604513568566653</v>
          </cell>
          <cell r="M8">
            <v>0.15604513568566655</v>
          </cell>
          <cell r="N8">
            <v>0.15604513568566655</v>
          </cell>
          <cell r="O8">
            <v>0.15604513568566653</v>
          </cell>
          <cell r="P8">
            <v>0.15604513568566653</v>
          </cell>
          <cell r="Q8">
            <v>0.15604513568566653</v>
          </cell>
          <cell r="R8">
            <v>0.15604513568566655</v>
          </cell>
          <cell r="AA8">
            <v>0.30114258541326633</v>
          </cell>
          <cell r="AB8">
            <v>0.29758085735092205</v>
          </cell>
          <cell r="AC8">
            <v>0.24972453569499259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6.5658066964248779E-2</v>
          </cell>
          <cell r="H9">
            <v>6.5658066964248793E-2</v>
          </cell>
          <cell r="I9">
            <v>6.5658066964248779E-2</v>
          </cell>
          <cell r="J9">
            <v>6.5658066964248793E-2</v>
          </cell>
          <cell r="K9">
            <v>6.5658066964248779E-2</v>
          </cell>
          <cell r="L9">
            <v>6.5658066964248779E-2</v>
          </cell>
          <cell r="M9">
            <v>6.5658066964248793E-2</v>
          </cell>
          <cell r="N9">
            <v>6.5658066964248779E-2</v>
          </cell>
          <cell r="O9">
            <v>6.5658066964248779E-2</v>
          </cell>
          <cell r="P9">
            <v>6.5658066964248779E-2</v>
          </cell>
          <cell r="Q9">
            <v>6.5658066964248779E-2</v>
          </cell>
          <cell r="R9">
            <v>6.5658066964248779E-2</v>
          </cell>
          <cell r="AA9">
            <v>7.8691785537824063E-2</v>
          </cell>
          <cell r="AB9">
            <v>3.5086036485209603E-2</v>
          </cell>
          <cell r="AC9">
            <v>8.7020081760475335E-2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3.1429478002133367E-2</v>
          </cell>
          <cell r="H10">
            <v>3.1429478002133374E-2</v>
          </cell>
          <cell r="I10">
            <v>3.1429478002133367E-2</v>
          </cell>
          <cell r="J10">
            <v>3.1429478002133374E-2</v>
          </cell>
          <cell r="K10">
            <v>3.1429478002133367E-2</v>
          </cell>
          <cell r="L10">
            <v>3.1429478002133367E-2</v>
          </cell>
          <cell r="M10">
            <v>3.1429478002133374E-2</v>
          </cell>
          <cell r="N10">
            <v>3.1429478002133374E-2</v>
          </cell>
          <cell r="O10">
            <v>3.1429478002133367E-2</v>
          </cell>
          <cell r="P10">
            <v>3.1429478002133367E-2</v>
          </cell>
          <cell r="Q10">
            <v>3.1429478002133367E-2</v>
          </cell>
          <cell r="R10">
            <v>3.1429478002133374E-2</v>
          </cell>
          <cell r="AA10">
            <v>2.4051328371276503E-2</v>
          </cell>
          <cell r="AB10">
            <v>3.4729957602305586E-2</v>
          </cell>
          <cell r="AC10">
            <v>3.3585360148282971E-2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0</v>
          </cell>
          <cell r="AB11">
            <v>0</v>
          </cell>
          <cell r="AC11">
            <v>0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</v>
          </cell>
          <cell r="H12">
            <v>1.0000000000000002</v>
          </cell>
          <cell r="I12">
            <v>0.99999999999999978</v>
          </cell>
          <cell r="J12">
            <v>1.0000000000000002</v>
          </cell>
          <cell r="K12">
            <v>1</v>
          </cell>
          <cell r="L12">
            <v>1</v>
          </cell>
          <cell r="M12">
            <v>1.0000000000000002</v>
          </cell>
          <cell r="N12">
            <v>1.0000000000000002</v>
          </cell>
          <cell r="O12">
            <v>1</v>
          </cell>
          <cell r="P12">
            <v>1</v>
          </cell>
          <cell r="Q12">
            <v>1</v>
          </cell>
          <cell r="R12">
            <v>1.0000000000000002</v>
          </cell>
          <cell r="AA12">
            <v>1</v>
          </cell>
          <cell r="AB12">
            <v>0.99999999999999978</v>
          </cell>
          <cell r="AC12">
            <v>1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358511.39189528977</v>
          </cell>
          <cell r="H13">
            <v>407399.30897192005</v>
          </cell>
          <cell r="I13">
            <v>334067.43335697451</v>
          </cell>
          <cell r="J13">
            <v>407399.30897192005</v>
          </cell>
          <cell r="K13">
            <v>399251.32279248181</v>
          </cell>
          <cell r="L13">
            <v>374807.3642541666</v>
          </cell>
          <cell r="M13">
            <v>391103.33661304339</v>
          </cell>
          <cell r="N13">
            <v>382955.35043360497</v>
          </cell>
          <cell r="O13">
            <v>358511.39189528977</v>
          </cell>
          <cell r="P13">
            <v>358511.39189528977</v>
          </cell>
          <cell r="Q13">
            <v>342215.41953641298</v>
          </cell>
          <cell r="R13">
            <v>382955.35043360497</v>
          </cell>
          <cell r="AA13">
            <v>371650.99000000005</v>
          </cell>
          <cell r="AB13">
            <v>443075.98000000004</v>
          </cell>
          <cell r="AC13">
            <v>348366.37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119503.79729842993</v>
          </cell>
          <cell r="H14">
            <v>135799.76965730669</v>
          </cell>
          <cell r="I14">
            <v>111355.81111899151</v>
          </cell>
          <cell r="J14">
            <v>135799.76965730669</v>
          </cell>
          <cell r="K14">
            <v>133083.7742641606</v>
          </cell>
          <cell r="L14">
            <v>124935.7880847222</v>
          </cell>
          <cell r="M14">
            <v>130367.77887101447</v>
          </cell>
          <cell r="N14">
            <v>127651.78347786832</v>
          </cell>
          <cell r="O14">
            <v>119503.79729842993</v>
          </cell>
          <cell r="P14">
            <v>119503.79729842993</v>
          </cell>
          <cell r="Q14">
            <v>114071.80651213766</v>
          </cell>
          <cell r="R14">
            <v>127651.78347786832</v>
          </cell>
          <cell r="AA14">
            <v>123883.66333333334</v>
          </cell>
          <cell r="AB14">
            <v>147691.99333333335</v>
          </cell>
          <cell r="AC14">
            <v>116122.12333333334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50.798707242163346</v>
          </cell>
          <cell r="H15">
            <v>38.638592043107458</v>
          </cell>
          <cell r="I15">
            <v>45.815389625818852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47.368106222203906</v>
          </cell>
          <cell r="AB15">
            <v>35.094778595199116</v>
          </cell>
          <cell r="AC15">
            <v>42.692336070406945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0.19224028288698197</v>
          </cell>
          <cell r="H16">
            <v>0.19224028288698178</v>
          </cell>
          <cell r="I16">
            <v>0.192240282886982</v>
          </cell>
          <cell r="J16">
            <v>0.19224028288698178</v>
          </cell>
          <cell r="K16">
            <v>0.19224028288698183</v>
          </cell>
          <cell r="L16">
            <v>0.19224028288698192</v>
          </cell>
          <cell r="M16">
            <v>0.19224028288698186</v>
          </cell>
          <cell r="N16">
            <v>0.19224028288698183</v>
          </cell>
          <cell r="O16">
            <v>0.19224028288698197</v>
          </cell>
          <cell r="P16">
            <v>0.19224028288698197</v>
          </cell>
          <cell r="Q16">
            <v>0.19224028288698186</v>
          </cell>
          <cell r="R16">
            <v>0.19224028288698183</v>
          </cell>
          <cell r="AA16">
            <v>0.19644310934064732</v>
          </cell>
          <cell r="AB16">
            <v>0.19348587338628098</v>
          </cell>
          <cell r="AC16">
            <v>0.22368181872860607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G17">
            <v>0.16392936677270023</v>
          </cell>
          <cell r="H17">
            <v>0.16392936677270004</v>
          </cell>
          <cell r="I17">
            <v>0.16392936677270017</v>
          </cell>
          <cell r="J17">
            <v>0.16392936677270004</v>
          </cell>
          <cell r="K17">
            <v>0.16392936677270015</v>
          </cell>
          <cell r="L17">
            <v>0.16392936677270023</v>
          </cell>
          <cell r="M17">
            <v>0.16392936677270006</v>
          </cell>
          <cell r="N17">
            <v>0.16392936677270001</v>
          </cell>
          <cell r="O17">
            <v>0.16392936677270023</v>
          </cell>
          <cell r="P17">
            <v>0.16392936677270023</v>
          </cell>
          <cell r="Q17">
            <v>0.16392936677270009</v>
          </cell>
          <cell r="R17">
            <v>0.16392936677270001</v>
          </cell>
          <cell r="AA17">
            <v>0.11662976931171234</v>
          </cell>
          <cell r="AB17">
            <v>0.16192805222915432</v>
          </cell>
          <cell r="AC17">
            <v>0.14924660818949032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G18">
            <v>0.28284580237472062</v>
          </cell>
          <cell r="H18">
            <v>0.28284580237472046</v>
          </cell>
          <cell r="I18">
            <v>0.28284580237472046</v>
          </cell>
          <cell r="J18">
            <v>0.28284580237472046</v>
          </cell>
          <cell r="K18">
            <v>0.28284580237472051</v>
          </cell>
          <cell r="L18">
            <v>0.28284580237472046</v>
          </cell>
          <cell r="M18">
            <v>0.2828458023747204</v>
          </cell>
          <cell r="N18">
            <v>0.28284580237472051</v>
          </cell>
          <cell r="O18">
            <v>0.28284580237472062</v>
          </cell>
          <cell r="P18">
            <v>0.28284580237472062</v>
          </cell>
          <cell r="Q18">
            <v>0.28284580237472046</v>
          </cell>
          <cell r="R18">
            <v>0.28284580237472051</v>
          </cell>
          <cell r="AA18">
            <v>0.18954245329295211</v>
          </cell>
          <cell r="AB18">
            <v>0.17283768874440247</v>
          </cell>
          <cell r="AC18">
            <v>0.1842444269901834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G19">
            <v>6.6665305363144328E-2</v>
          </cell>
          <cell r="H19">
            <v>6.6665305363144078E-2</v>
          </cell>
          <cell r="I19">
            <v>6.6665305363144245E-2</v>
          </cell>
          <cell r="J19">
            <v>6.6665305363144078E-2</v>
          </cell>
          <cell r="K19">
            <v>6.6665305363144134E-2</v>
          </cell>
          <cell r="L19">
            <v>6.6665305363144189E-2</v>
          </cell>
          <cell r="M19">
            <v>6.6665305363144189E-2</v>
          </cell>
          <cell r="N19">
            <v>6.666530536314412E-2</v>
          </cell>
          <cell r="O19">
            <v>6.6665305363144328E-2</v>
          </cell>
          <cell r="P19">
            <v>6.6665305363144328E-2</v>
          </cell>
          <cell r="Q19">
            <v>6.6665305363144162E-2</v>
          </cell>
          <cell r="R19">
            <v>6.666530536314412E-2</v>
          </cell>
          <cell r="AA19">
            <v>4.9373792137559186E-2</v>
          </cell>
          <cell r="AB19">
            <v>7.8463094164461372E-2</v>
          </cell>
          <cell r="AC19">
            <v>4.0486401558047259E-2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G20">
            <v>0.20280214683695802</v>
          </cell>
          <cell r="H20">
            <v>0.20280214683695796</v>
          </cell>
          <cell r="I20">
            <v>0.20280214683695791</v>
          </cell>
          <cell r="J20">
            <v>0.20280214683695796</v>
          </cell>
          <cell r="K20">
            <v>0.20280214683695796</v>
          </cell>
          <cell r="L20">
            <v>0.20280214683695796</v>
          </cell>
          <cell r="M20">
            <v>0.20280214683695794</v>
          </cell>
          <cell r="N20">
            <v>0.20280214683695796</v>
          </cell>
          <cell r="O20">
            <v>0.20280214683695802</v>
          </cell>
          <cell r="P20">
            <v>0.20280214683695802</v>
          </cell>
          <cell r="Q20">
            <v>0.20280214683695785</v>
          </cell>
          <cell r="R20">
            <v>0.20280214683695796</v>
          </cell>
          <cell r="AA20">
            <v>0.17053150905612682</v>
          </cell>
          <cell r="AB20">
            <v>0.21036313337462087</v>
          </cell>
          <cell r="AC20">
            <v>0.17298617693489154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G22">
            <v>0.18681725645312899</v>
          </cell>
          <cell r="H22">
            <v>0.18681725645312888</v>
          </cell>
          <cell r="I22">
            <v>0.18681725645312894</v>
          </cell>
          <cell r="J22">
            <v>0.18681725645312888</v>
          </cell>
          <cell r="K22">
            <v>0.18681725645312891</v>
          </cell>
          <cell r="L22">
            <v>0.18681725645312894</v>
          </cell>
          <cell r="M22">
            <v>0.18681725645312885</v>
          </cell>
          <cell r="N22">
            <v>0.18681725645312888</v>
          </cell>
          <cell r="O22">
            <v>0.18681725645312899</v>
          </cell>
          <cell r="P22">
            <v>0.18681725645312899</v>
          </cell>
          <cell r="Q22">
            <v>0.18681725645312885</v>
          </cell>
          <cell r="R22">
            <v>0.18681725645312888</v>
          </cell>
          <cell r="AA22">
            <v>0.15875507287092114</v>
          </cell>
          <cell r="AB22">
            <v>0.17679306379912538</v>
          </cell>
          <cell r="AC22">
            <v>0.16315016285871678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</v>
          </cell>
          <cell r="H23">
            <v>0</v>
          </cell>
          <cell r="I23">
            <v>28856.25</v>
          </cell>
          <cell r="J23">
            <v>0</v>
          </cell>
          <cell r="K23">
            <v>0</v>
          </cell>
          <cell r="L23">
            <v>25542.613636363636</v>
          </cell>
          <cell r="M23">
            <v>0</v>
          </cell>
          <cell r="N23">
            <v>0</v>
          </cell>
          <cell r="O23">
            <v>24468.75</v>
          </cell>
          <cell r="P23">
            <v>0</v>
          </cell>
          <cell r="Q23">
            <v>0</v>
          </cell>
          <cell r="R23">
            <v>23049.715909090908</v>
          </cell>
          <cell r="AA23">
            <v>0</v>
          </cell>
          <cell r="AB23">
            <v>0</v>
          </cell>
          <cell r="AC23">
            <v>16700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G24">
            <v>66976.114641070584</v>
          </cell>
          <cell r="H24">
            <v>76109.221183034679</v>
          </cell>
          <cell r="I24">
            <v>91265.811370088471</v>
          </cell>
          <cell r="J24">
            <v>76109.221183034679</v>
          </cell>
          <cell r="K24">
            <v>74587.036759374023</v>
          </cell>
          <cell r="L24">
            <v>95563.097124755586</v>
          </cell>
          <cell r="M24">
            <v>73064.852335713309</v>
          </cell>
          <cell r="N24">
            <v>71542.667912052624</v>
          </cell>
          <cell r="O24">
            <v>91444.864641070584</v>
          </cell>
          <cell r="P24">
            <v>66976.114641070584</v>
          </cell>
          <cell r="Q24">
            <v>63931.745793749149</v>
          </cell>
          <cell r="R24">
            <v>94592.383821143536</v>
          </cell>
          <cell r="AA24">
            <v>59001.479999999996</v>
          </cell>
          <cell r="AB24">
            <v>78332.760000000009</v>
          </cell>
          <cell r="AC24">
            <v>73536.029999999984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G25">
            <v>0.18681725645312899</v>
          </cell>
          <cell r="H25">
            <v>0.18681725645312888</v>
          </cell>
          <cell r="I25">
            <v>0.27319577503552867</v>
          </cell>
          <cell r="J25">
            <v>0.18681725645312888</v>
          </cell>
          <cell r="K25">
            <v>0.18681725645312891</v>
          </cell>
          <cell r="L25">
            <v>0.25496590045640555</v>
          </cell>
          <cell r="M25">
            <v>0.18681725645312885</v>
          </cell>
          <cell r="N25">
            <v>0.18681725645312888</v>
          </cell>
          <cell r="O25">
            <v>0.25506822574770188</v>
          </cell>
          <cell r="P25">
            <v>0.18681725645312899</v>
          </cell>
          <cell r="Q25">
            <v>0.18681725645312885</v>
          </cell>
          <cell r="R25">
            <v>0.24700629907387475</v>
          </cell>
          <cell r="AA25">
            <v>0.15875507287092114</v>
          </cell>
          <cell r="AB25">
            <v>0.17679306379912538</v>
          </cell>
          <cell r="AC25">
            <v>0.21108820004640513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7.6786438814974531E-2</v>
          </cell>
          <cell r="H26">
            <v>6.7572066157177604E-2</v>
          </cell>
          <cell r="I26">
            <v>8.2404958728265351E-2</v>
          </cell>
          <cell r="J26">
            <v>6.7572066157177604E-2</v>
          </cell>
          <cell r="K26">
            <v>6.8951087915487333E-2</v>
          </cell>
          <cell r="L26">
            <v>7.3447897996932146E-2</v>
          </cell>
          <cell r="M26">
            <v>7.0387568913726647E-2</v>
          </cell>
          <cell r="N26">
            <v>7.1885176762954875E-2</v>
          </cell>
          <cell r="O26">
            <v>7.6786438814974531E-2</v>
          </cell>
          <cell r="P26">
            <v>7.6786438814974531E-2</v>
          </cell>
          <cell r="Q26">
            <v>8.0442935901401877E-2</v>
          </cell>
          <cell r="R26">
            <v>7.1885176762954875E-2</v>
          </cell>
          <cell r="AA26">
            <v>7.6566700387371484E-2</v>
          </cell>
          <cell r="AB26">
            <v>6.5093350354943624E-2</v>
          </cell>
          <cell r="AC26">
            <v>7.7957065717910723E-2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1.2130466812425281E-3</v>
          </cell>
          <cell r="AB27">
            <v>6.5937900763656833E-3</v>
          </cell>
          <cell r="AC27">
            <v>3.5097819574260282E-3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G28">
            <v>7.6786438814974531E-2</v>
          </cell>
          <cell r="H28">
            <v>6.7572066157177604E-2</v>
          </cell>
          <cell r="I28">
            <v>8.2404958728265351E-2</v>
          </cell>
          <cell r="J28">
            <v>6.7572066157177604E-2</v>
          </cell>
          <cell r="K28">
            <v>6.8951087915487333E-2</v>
          </cell>
          <cell r="L28">
            <v>7.3447897996932146E-2</v>
          </cell>
          <cell r="M28">
            <v>7.0387568913726647E-2</v>
          </cell>
          <cell r="N28">
            <v>7.1885176762954875E-2</v>
          </cell>
          <cell r="O28">
            <v>7.6786438814974531E-2</v>
          </cell>
          <cell r="P28">
            <v>7.6786438814974531E-2</v>
          </cell>
          <cell r="Q28">
            <v>8.0442935901401877E-2</v>
          </cell>
          <cell r="R28">
            <v>7.1885176762954875E-2</v>
          </cell>
          <cell r="AA28">
            <v>7.7779747068614014E-2</v>
          </cell>
          <cell r="AB28">
            <v>7.1687140431309304E-2</v>
          </cell>
          <cell r="AC28">
            <v>8.1466847675336754E-2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0.11003081763815446</v>
          </cell>
          <cell r="H29">
            <v>0.11924519029595128</v>
          </cell>
          <cell r="I29">
            <v>0.1907908163072633</v>
          </cell>
          <cell r="J29">
            <v>0.11924519029595128</v>
          </cell>
          <cell r="K29">
            <v>0.11786616853764158</v>
          </cell>
          <cell r="L29">
            <v>0.18151800245947342</v>
          </cell>
          <cell r="M29">
            <v>0.11642968753940221</v>
          </cell>
          <cell r="N29">
            <v>0.11493207969017401</v>
          </cell>
          <cell r="O29">
            <v>0.17828178693272734</v>
          </cell>
          <cell r="P29">
            <v>0.11003081763815446</v>
          </cell>
          <cell r="Q29">
            <v>0.10637432055172698</v>
          </cell>
          <cell r="R29">
            <v>0.17512112231091986</v>
          </cell>
          <cell r="AA29">
            <v>8.0975325802307124E-2</v>
          </cell>
          <cell r="AB29">
            <v>0.10510592336781607</v>
          </cell>
          <cell r="AC29">
            <v>0.12962135237106837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B30">
            <v>34880.748311849449</v>
          </cell>
          <cell r="C30">
            <v>28455.719999999979</v>
          </cell>
          <cell r="G30">
            <v>39447.301582831562</v>
          </cell>
          <cell r="H30">
            <v>48580.408124795656</v>
          </cell>
          <cell r="I30">
            <v>34880.748311849449</v>
          </cell>
          <cell r="J30">
            <v>48580.408124795656</v>
          </cell>
          <cell r="K30">
            <v>47058.223701135001</v>
          </cell>
          <cell r="L30">
            <v>42491.670430152924</v>
          </cell>
          <cell r="M30">
            <v>45536.039277474287</v>
          </cell>
          <cell r="N30">
            <v>44013.854853813602</v>
          </cell>
          <cell r="O30">
            <v>39447.301582831562</v>
          </cell>
          <cell r="P30">
            <v>39447.301582831562</v>
          </cell>
          <cell r="Q30">
            <v>36402.932735510127</v>
          </cell>
          <cell r="R30">
            <v>44013.854853813595</v>
          </cell>
          <cell r="AA30">
            <v>30094.559999999994</v>
          </cell>
          <cell r="AB30">
            <v>46569.91</v>
          </cell>
          <cell r="AC30">
            <v>28455.719999999979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G31">
            <v>39447.301582831562</v>
          </cell>
          <cell r="H31">
            <v>48580.408124795656</v>
          </cell>
          <cell r="I31">
            <v>63736.998311849449</v>
          </cell>
          <cell r="J31">
            <v>48580.408124795656</v>
          </cell>
          <cell r="K31">
            <v>47058.223701135001</v>
          </cell>
          <cell r="L31">
            <v>68034.284066516557</v>
          </cell>
          <cell r="M31">
            <v>45536.039277474287</v>
          </cell>
          <cell r="N31">
            <v>44013.854853813602</v>
          </cell>
          <cell r="O31">
            <v>63916.051582831562</v>
          </cell>
          <cell r="P31">
            <v>39447.301582831562</v>
          </cell>
          <cell r="Q31">
            <v>36402.932735510127</v>
          </cell>
          <cell r="R31">
            <v>67063.570762904506</v>
          </cell>
          <cell r="AA31">
            <v>30094.559999999994</v>
          </cell>
          <cell r="AB31">
            <v>46569.91</v>
          </cell>
          <cell r="AC31">
            <v>45155.719999999979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3</v>
          </cell>
          <cell r="H33">
            <v>3</v>
          </cell>
          <cell r="I33">
            <v>3</v>
          </cell>
          <cell r="J33">
            <v>3</v>
          </cell>
          <cell r="K33">
            <v>3</v>
          </cell>
          <cell r="L33">
            <v>3</v>
          </cell>
          <cell r="M33">
            <v>3</v>
          </cell>
          <cell r="N33">
            <v>3</v>
          </cell>
          <cell r="O33">
            <v>3</v>
          </cell>
          <cell r="P33">
            <v>3</v>
          </cell>
          <cell r="Q33">
            <v>3</v>
          </cell>
          <cell r="R33">
            <v>3</v>
          </cell>
          <cell r="AA33">
            <v>3</v>
          </cell>
          <cell r="AB33">
            <v>3</v>
          </cell>
          <cell r="AC33">
            <v>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5">
          <cell r="G35">
            <v>493653.84000000008</v>
          </cell>
          <cell r="H35">
            <v>426686.08500000008</v>
          </cell>
          <cell r="I35">
            <v>414870.375</v>
          </cell>
          <cell r="AA35">
            <v>493653.84000000008</v>
          </cell>
        </row>
        <row r="36">
          <cell r="G36">
            <v>0</v>
          </cell>
          <cell r="H36">
            <v>0</v>
          </cell>
          <cell r="I36">
            <v>28856.25</v>
          </cell>
          <cell r="J36">
            <v>0</v>
          </cell>
          <cell r="K36">
            <v>0</v>
          </cell>
          <cell r="L36">
            <v>25542.613636363636</v>
          </cell>
          <cell r="M36">
            <v>0</v>
          </cell>
          <cell r="N36">
            <v>0</v>
          </cell>
          <cell r="O36">
            <v>24468.75</v>
          </cell>
          <cell r="P36">
            <v>0</v>
          </cell>
          <cell r="Q36">
            <v>0</v>
          </cell>
          <cell r="R36">
            <v>23049.715909090908</v>
          </cell>
          <cell r="AA36">
            <v>0</v>
          </cell>
          <cell r="AB36">
            <v>0</v>
          </cell>
          <cell r="AC36">
            <v>16700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43">
        <row r="1">
          <cell r="O1" t="str">
            <v>Month:</v>
          </cell>
          <cell r="AQ1">
            <v>45444</v>
          </cell>
        </row>
        <row r="3">
          <cell r="I3" t="str">
            <v>Month</v>
          </cell>
          <cell r="L3" t="str">
            <v>Month</v>
          </cell>
          <cell r="O3" t="str">
            <v>Month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0.31632478757397914</v>
          </cell>
          <cell r="H6">
            <v>0.31632478757397908</v>
          </cell>
          <cell r="I6">
            <v>0.31632478757397914</v>
          </cell>
          <cell r="J6">
            <v>0.31632478757397908</v>
          </cell>
          <cell r="K6">
            <v>0.31632478757397908</v>
          </cell>
          <cell r="L6">
            <v>0.31632478757397914</v>
          </cell>
          <cell r="M6">
            <v>0.31632478757397914</v>
          </cell>
          <cell r="N6">
            <v>0.31632478757397914</v>
          </cell>
          <cell r="O6">
            <v>0.31632478757397914</v>
          </cell>
          <cell r="P6">
            <v>0.31632478757397914</v>
          </cell>
          <cell r="Q6">
            <v>0.31632478757397914</v>
          </cell>
          <cell r="R6">
            <v>0.31632478757397914</v>
          </cell>
          <cell r="AA6">
            <v>0.28538379780308498</v>
          </cell>
          <cell r="AB6">
            <v>0.25789894117308126</v>
          </cell>
          <cell r="AC6">
            <v>0.30847812289689847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0.32864921167627031</v>
          </cell>
          <cell r="H7">
            <v>0.32864921167627026</v>
          </cell>
          <cell r="I7">
            <v>0.32864921167627026</v>
          </cell>
          <cell r="J7">
            <v>0.32864921167627026</v>
          </cell>
          <cell r="K7">
            <v>0.32864921167627026</v>
          </cell>
          <cell r="L7">
            <v>0.32864921167627031</v>
          </cell>
          <cell r="M7">
            <v>0.32864921167627031</v>
          </cell>
          <cell r="N7">
            <v>0.32864921167627031</v>
          </cell>
          <cell r="O7">
            <v>0.32864921167627031</v>
          </cell>
          <cell r="P7">
            <v>0.32864921167627031</v>
          </cell>
          <cell r="Q7">
            <v>0.32864921167627031</v>
          </cell>
          <cell r="R7">
            <v>0.32864921167627031</v>
          </cell>
          <cell r="AA7">
            <v>0.35427367660909742</v>
          </cell>
          <cell r="AB7">
            <v>0.37183568905940984</v>
          </cell>
          <cell r="AC7">
            <v>0.38343064727763665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0.24848666130115593</v>
          </cell>
          <cell r="H8">
            <v>0.2484866613011559</v>
          </cell>
          <cell r="I8">
            <v>0.24848666130115593</v>
          </cell>
          <cell r="J8">
            <v>0.2484866613011559</v>
          </cell>
          <cell r="K8">
            <v>0.24848666130115588</v>
          </cell>
          <cell r="L8">
            <v>0.2484866613011559</v>
          </cell>
          <cell r="M8">
            <v>0.24848666130115593</v>
          </cell>
          <cell r="N8">
            <v>0.24848666130115593</v>
          </cell>
          <cell r="O8">
            <v>0.24848666130115593</v>
          </cell>
          <cell r="P8">
            <v>0.24848666130115593</v>
          </cell>
          <cell r="Q8">
            <v>0.24848666130115593</v>
          </cell>
          <cell r="R8">
            <v>0.24848666130115593</v>
          </cell>
          <cell r="AA8">
            <v>0.31414379596223962</v>
          </cell>
          <cell r="AB8">
            <v>0.25335829716635005</v>
          </cell>
          <cell r="AC8">
            <v>0.25887553833910415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7.7006430695076983E-2</v>
          </cell>
          <cell r="H9">
            <v>7.7006430695076969E-2</v>
          </cell>
          <cell r="I9">
            <v>7.7006430695076969E-2</v>
          </cell>
          <cell r="J9">
            <v>7.7006430695076969E-2</v>
          </cell>
          <cell r="K9">
            <v>7.7006430695076969E-2</v>
          </cell>
          <cell r="L9">
            <v>7.7006430695076983E-2</v>
          </cell>
          <cell r="M9">
            <v>7.7006430695076983E-2</v>
          </cell>
          <cell r="N9">
            <v>7.7006430695076983E-2</v>
          </cell>
          <cell r="O9">
            <v>7.7006430695076983E-2</v>
          </cell>
          <cell r="P9">
            <v>7.7006430695076983E-2</v>
          </cell>
          <cell r="Q9">
            <v>7.7006430695076983E-2</v>
          </cell>
          <cell r="R9">
            <v>7.7006430695076983E-2</v>
          </cell>
          <cell r="AA9">
            <v>3.9212940322882618E-2</v>
          </cell>
          <cell r="AB9">
            <v>0.10153862904961472</v>
          </cell>
          <cell r="AC9">
            <v>3.8841444191791433E-2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2.9532908753517686E-2</v>
          </cell>
          <cell r="H10">
            <v>2.9532908753517686E-2</v>
          </cell>
          <cell r="I10">
            <v>2.9532908753517686E-2</v>
          </cell>
          <cell r="J10">
            <v>2.9532908753517686E-2</v>
          </cell>
          <cell r="K10">
            <v>2.9532908753517682E-2</v>
          </cell>
          <cell r="L10">
            <v>2.9532908753517693E-2</v>
          </cell>
          <cell r="M10">
            <v>2.9532908753517693E-2</v>
          </cell>
          <cell r="N10">
            <v>2.9532908753517689E-2</v>
          </cell>
          <cell r="O10">
            <v>2.9532908753517686E-2</v>
          </cell>
          <cell r="P10">
            <v>2.9532908753517686E-2</v>
          </cell>
          <cell r="Q10">
            <v>2.9532908753517689E-2</v>
          </cell>
          <cell r="R10">
            <v>2.9532908753517689E-2</v>
          </cell>
          <cell r="AA10">
            <v>6.985789302695185E-3</v>
          </cell>
          <cell r="AB10">
            <v>1.5368443551544094E-2</v>
          </cell>
          <cell r="AC10">
            <v>1.037424729456936E-2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0</v>
          </cell>
          <cell r="AB11">
            <v>0</v>
          </cell>
          <cell r="AC11">
            <v>0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</v>
          </cell>
          <cell r="H12">
            <v>0.99999999999999989</v>
          </cell>
          <cell r="I12">
            <v>1</v>
          </cell>
          <cell r="J12">
            <v>0.99999999999999989</v>
          </cell>
          <cell r="K12">
            <v>0.99999999999999989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AA12">
            <v>0.99999999999999978</v>
          </cell>
          <cell r="AB12">
            <v>1</v>
          </cell>
          <cell r="AC12">
            <v>1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140413.54938695653</v>
          </cell>
          <cell r="H13">
            <v>159560.85157608698</v>
          </cell>
          <cell r="I13">
            <v>130839.8982923913</v>
          </cell>
          <cell r="J13">
            <v>159560.85157608698</v>
          </cell>
          <cell r="K13">
            <v>156369.63454456526</v>
          </cell>
          <cell r="L13">
            <v>146795.98345</v>
          </cell>
          <cell r="M13">
            <v>153178.41751304347</v>
          </cell>
          <cell r="N13">
            <v>149987.20048152175</v>
          </cell>
          <cell r="O13">
            <v>140413.54938695653</v>
          </cell>
          <cell r="P13">
            <v>140413.54938695653</v>
          </cell>
          <cell r="Q13">
            <v>134031.11532391302</v>
          </cell>
          <cell r="R13">
            <v>149987.20048152175</v>
          </cell>
          <cell r="AA13">
            <v>146454.46000000002</v>
          </cell>
          <cell r="AB13">
            <v>188827.84</v>
          </cell>
          <cell r="AC13">
            <v>132051.99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140413.54938695653</v>
          </cell>
          <cell r="H14">
            <v>159560.85157608698</v>
          </cell>
          <cell r="I14">
            <v>130839.8982923913</v>
          </cell>
          <cell r="J14">
            <v>159560.85157608698</v>
          </cell>
          <cell r="K14">
            <v>156369.63454456526</v>
          </cell>
          <cell r="L14">
            <v>146795.98345</v>
          </cell>
          <cell r="M14">
            <v>153178.41751304347</v>
          </cell>
          <cell r="N14">
            <v>149987.20048152175</v>
          </cell>
          <cell r="O14">
            <v>140413.54938695653</v>
          </cell>
          <cell r="P14">
            <v>140413.54938695653</v>
          </cell>
          <cell r="Q14">
            <v>134031.11532391302</v>
          </cell>
          <cell r="R14">
            <v>149987.20048152175</v>
          </cell>
          <cell r="AA14">
            <v>146454.46000000002</v>
          </cell>
          <cell r="AB14">
            <v>188827.84</v>
          </cell>
          <cell r="AC14">
            <v>132051.99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42.098579385656699</v>
          </cell>
          <cell r="H15">
            <v>32.021087204491828</v>
          </cell>
          <cell r="I15">
            <v>37.968738221086817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41.934249239642362</v>
          </cell>
          <cell r="AB15">
            <v>26.846908924664127</v>
          </cell>
          <cell r="AC15">
            <v>39.693020159925794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0.11828879556428665</v>
          </cell>
          <cell r="H16">
            <v>0.11828879556428654</v>
          </cell>
          <cell r="I16">
            <v>0.11828879556428665</v>
          </cell>
          <cell r="J16">
            <v>0.11828879556428654</v>
          </cell>
          <cell r="K16">
            <v>0.11828879556428652</v>
          </cell>
          <cell r="L16">
            <v>0.11828879556428666</v>
          </cell>
          <cell r="M16">
            <v>0.11828879556428654</v>
          </cell>
          <cell r="N16">
            <v>0.11828879556428665</v>
          </cell>
          <cell r="O16">
            <v>0.11828879556428665</v>
          </cell>
          <cell r="P16">
            <v>0.11828879556428665</v>
          </cell>
          <cell r="Q16">
            <v>0.11828879556428666</v>
          </cell>
          <cell r="R16">
            <v>0.11828879556428665</v>
          </cell>
          <cell r="AA16">
            <v>0.15328695060476266</v>
          </cell>
          <cell r="AB16">
            <v>0.14275367824470994</v>
          </cell>
          <cell r="AC16">
            <v>0.13239867780037631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G17">
            <v>0.14113160755505424</v>
          </cell>
          <cell r="H17">
            <v>0.14113160755505427</v>
          </cell>
          <cell r="I17">
            <v>0.14113160755505411</v>
          </cell>
          <cell r="J17">
            <v>0.14113160755505427</v>
          </cell>
          <cell r="K17">
            <v>0.1411316075550543</v>
          </cell>
          <cell r="L17">
            <v>0.1411316075550543</v>
          </cell>
          <cell r="M17">
            <v>0.14113160755505422</v>
          </cell>
          <cell r="N17">
            <v>0.14113160755505424</v>
          </cell>
          <cell r="O17">
            <v>0.14113160755505424</v>
          </cell>
          <cell r="P17">
            <v>0.14113160755505424</v>
          </cell>
          <cell r="Q17">
            <v>0.14113160755505422</v>
          </cell>
          <cell r="R17">
            <v>0.14113160755505424</v>
          </cell>
          <cell r="AA17">
            <v>0.14800069230081309</v>
          </cell>
          <cell r="AB17">
            <v>0.12871503866880349</v>
          </cell>
          <cell r="AC17">
            <v>0.17923961512680114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G18">
            <v>0.29635751118096554</v>
          </cell>
          <cell r="H18">
            <v>0.29635751118096548</v>
          </cell>
          <cell r="I18">
            <v>0.29635751118096548</v>
          </cell>
          <cell r="J18">
            <v>0.29635751118096548</v>
          </cell>
          <cell r="K18">
            <v>0.29635751118096554</v>
          </cell>
          <cell r="L18">
            <v>0.29635751118096554</v>
          </cell>
          <cell r="M18">
            <v>0.29635751118096548</v>
          </cell>
          <cell r="N18">
            <v>0.29635751118096554</v>
          </cell>
          <cell r="O18">
            <v>0.29635751118096554</v>
          </cell>
          <cell r="P18">
            <v>0.29635751118096554</v>
          </cell>
          <cell r="Q18">
            <v>0.29635751118096554</v>
          </cell>
          <cell r="R18">
            <v>0.29635751118096554</v>
          </cell>
          <cell r="AA18">
            <v>0.3184093292088116</v>
          </cell>
          <cell r="AB18">
            <v>0.26867128891267128</v>
          </cell>
          <cell r="AC18">
            <v>0.35280208910157457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G19">
            <v>3.3529683546251063E-2</v>
          </cell>
          <cell r="H19">
            <v>3.3529683546251132E-2</v>
          </cell>
          <cell r="I19">
            <v>3.3529683546251118E-2</v>
          </cell>
          <cell r="J19">
            <v>3.3529683546251132E-2</v>
          </cell>
          <cell r="K19">
            <v>3.3529683546251139E-2</v>
          </cell>
          <cell r="L19">
            <v>3.3529683546251035E-2</v>
          </cell>
          <cell r="M19">
            <v>3.3529683546251007E-2</v>
          </cell>
          <cell r="N19">
            <v>3.3529683546251174E-2</v>
          </cell>
          <cell r="O19">
            <v>3.3529683546251063E-2</v>
          </cell>
          <cell r="P19">
            <v>3.3529683546251063E-2</v>
          </cell>
          <cell r="Q19">
            <v>3.3529683546251098E-2</v>
          </cell>
          <cell r="R19">
            <v>3.3529683546251174E-2</v>
          </cell>
          <cell r="AA19">
            <v>6.2551911835637256E-2</v>
          </cell>
          <cell r="AB19">
            <v>3.7440568456584493E-2</v>
          </cell>
          <cell r="AC19">
            <v>9.4077116993462731E-2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G20">
            <v>0.16463226894064512</v>
          </cell>
          <cell r="H20">
            <v>0.16463226894064528</v>
          </cell>
          <cell r="I20">
            <v>0.16463226894064525</v>
          </cell>
          <cell r="J20">
            <v>0.16463226894064528</v>
          </cell>
          <cell r="K20">
            <v>0.16463226894064525</v>
          </cell>
          <cell r="L20">
            <v>0.16463226894064537</v>
          </cell>
          <cell r="M20">
            <v>0.16463226894064534</v>
          </cell>
          <cell r="N20">
            <v>0.16463226894064531</v>
          </cell>
          <cell r="O20">
            <v>0.16463226894064512</v>
          </cell>
          <cell r="P20">
            <v>0.16463226894064512</v>
          </cell>
          <cell r="Q20">
            <v>0.16463226894064528</v>
          </cell>
          <cell r="R20">
            <v>0.16463226894064531</v>
          </cell>
          <cell r="AA20">
            <v>0.3022773922392728</v>
          </cell>
          <cell r="AB20">
            <v>0.28418085520625491</v>
          </cell>
          <cell r="AC20">
            <v>0.23106121435975294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G22">
            <v>0.16488542922844718</v>
          </cell>
          <cell r="H22">
            <v>0.16488542922844712</v>
          </cell>
          <cell r="I22">
            <v>0.16488542922844709</v>
          </cell>
          <cell r="J22">
            <v>0.16488542922844712</v>
          </cell>
          <cell r="K22">
            <v>0.16488542922844712</v>
          </cell>
          <cell r="L22">
            <v>0.16488542922844718</v>
          </cell>
          <cell r="M22">
            <v>0.16488542922844709</v>
          </cell>
          <cell r="N22">
            <v>0.16488542922844718</v>
          </cell>
          <cell r="O22">
            <v>0.16488542922844718</v>
          </cell>
          <cell r="P22">
            <v>0.16488542922844718</v>
          </cell>
          <cell r="Q22">
            <v>0.16488542922844718</v>
          </cell>
          <cell r="R22">
            <v>0.16488542922844718</v>
          </cell>
          <cell r="AA22">
            <v>0.1961943664945402</v>
          </cell>
          <cell r="AB22">
            <v>0.15831775653420596</v>
          </cell>
          <cell r="AC22">
            <v>0.20849560843422346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</v>
          </cell>
          <cell r="H23">
            <v>0</v>
          </cell>
          <cell r="I23">
            <v>9618.75</v>
          </cell>
          <cell r="J23">
            <v>0</v>
          </cell>
          <cell r="K23">
            <v>0</v>
          </cell>
          <cell r="L23">
            <v>8514.204545454546</v>
          </cell>
          <cell r="M23">
            <v>0</v>
          </cell>
          <cell r="N23">
            <v>0</v>
          </cell>
          <cell r="O23">
            <v>8156.25</v>
          </cell>
          <cell r="P23">
            <v>0</v>
          </cell>
          <cell r="Q23">
            <v>0</v>
          </cell>
          <cell r="R23">
            <v>7683.238636363636</v>
          </cell>
          <cell r="AA23">
            <v>0</v>
          </cell>
          <cell r="AB23">
            <v>0</v>
          </cell>
          <cell r="AC23">
            <v>16700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G24">
            <v>23152.148360158091</v>
          </cell>
          <cell r="H24">
            <v>26309.259500179644</v>
          </cell>
          <cell r="I24">
            <v>31192.342790147301</v>
          </cell>
          <cell r="J24">
            <v>26309.259500179644</v>
          </cell>
          <cell r="K24">
            <v>25783.074310176056</v>
          </cell>
          <cell r="L24">
            <v>32718.723285619824</v>
          </cell>
          <cell r="M24">
            <v>25256.889120172451</v>
          </cell>
          <cell r="N24">
            <v>24730.703930168875</v>
          </cell>
          <cell r="O24">
            <v>31308.398360158091</v>
          </cell>
          <cell r="P24">
            <v>23152.148360158091</v>
          </cell>
          <cell r="Q24">
            <v>22099.777980150902</v>
          </cell>
          <cell r="R24">
            <v>32413.942566532511</v>
          </cell>
          <cell r="AA24">
            <v>28733.539999999983</v>
          </cell>
          <cell r="AB24">
            <v>29894.799999999996</v>
          </cell>
          <cell r="AC24">
            <v>44232.259999999995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G25">
            <v>0.16488542922844718</v>
          </cell>
          <cell r="H25">
            <v>0.16488542922844712</v>
          </cell>
          <cell r="I25">
            <v>0.23840084864970598</v>
          </cell>
          <cell r="J25">
            <v>0.16488542922844712</v>
          </cell>
          <cell r="K25">
            <v>0.16488542922844712</v>
          </cell>
          <cell r="L25">
            <v>0.22288568472150402</v>
          </cell>
          <cell r="M25">
            <v>0.16488542922844709</v>
          </cell>
          <cell r="N25">
            <v>0.16488542922844718</v>
          </cell>
          <cell r="O25">
            <v>0.22297277219221431</v>
          </cell>
          <cell r="P25">
            <v>0.16488542922844718</v>
          </cell>
          <cell r="Q25">
            <v>0.16488542922844718</v>
          </cell>
          <cell r="R25">
            <v>0.21611139125518827</v>
          </cell>
          <cell r="AA25">
            <v>0.1961943664945402</v>
          </cell>
          <cell r="AB25">
            <v>0.15831775653420596</v>
          </cell>
          <cell r="AC25">
            <v>0.33496094985013097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7.7962256163124077E-2</v>
          </cell>
          <cell r="H26">
            <v>6.8606785423549185E-2</v>
          </cell>
          <cell r="I26">
            <v>8.3666811492133161E-2</v>
          </cell>
          <cell r="J26">
            <v>6.8606785423549185E-2</v>
          </cell>
          <cell r="K26">
            <v>7.0006923901580795E-2</v>
          </cell>
          <cell r="L26">
            <v>7.4572592851683911E-2</v>
          </cell>
          <cell r="M26">
            <v>7.1465401482863747E-2</v>
          </cell>
          <cell r="N26">
            <v>7.2985941939945939E-2</v>
          </cell>
          <cell r="O26">
            <v>7.7962256163124077E-2</v>
          </cell>
          <cell r="P26">
            <v>7.7962256163124077E-2</v>
          </cell>
          <cell r="Q26">
            <v>8.1674744551844286E-2</v>
          </cell>
          <cell r="R26">
            <v>7.2985941939945939E-2</v>
          </cell>
          <cell r="AA26">
            <v>7.4083780036470023E-2</v>
          </cell>
          <cell r="AB26">
            <v>4.6413653834095653E-2</v>
          </cell>
          <cell r="AC26">
            <v>5.2687505883099527E-2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4.9290407407189913E-3</v>
          </cell>
          <cell r="AB27">
            <v>1.8371761282658322E-3</v>
          </cell>
          <cell r="AC27">
            <v>2.5632328600273275E-3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G28">
            <v>7.7962256163124077E-2</v>
          </cell>
          <cell r="H28">
            <v>6.8606785423549185E-2</v>
          </cell>
          <cell r="I28">
            <v>8.3666811492133161E-2</v>
          </cell>
          <cell r="J28">
            <v>6.8606785423549185E-2</v>
          </cell>
          <cell r="K28">
            <v>7.0006923901580795E-2</v>
          </cell>
          <cell r="L28">
            <v>7.4572592851683911E-2</v>
          </cell>
          <cell r="M28">
            <v>7.1465401482863747E-2</v>
          </cell>
          <cell r="N28">
            <v>7.2985941939945939E-2</v>
          </cell>
          <cell r="O28">
            <v>7.7962256163124077E-2</v>
          </cell>
          <cell r="P28">
            <v>7.7962256163124077E-2</v>
          </cell>
          <cell r="Q28">
            <v>8.1674744551844286E-2</v>
          </cell>
          <cell r="R28">
            <v>7.2985941939945939E-2</v>
          </cell>
          <cell r="AA28">
            <v>7.9012820777189019E-2</v>
          </cell>
          <cell r="AB28">
            <v>4.8250829962361484E-2</v>
          </cell>
          <cell r="AC28">
            <v>5.5250738743126852E-2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8.6923173065323101E-2</v>
          </cell>
          <cell r="H29">
            <v>9.6278643804897937E-2</v>
          </cell>
          <cell r="I29">
            <v>0.15473403715757283</v>
          </cell>
          <cell r="J29">
            <v>9.6278643804897937E-2</v>
          </cell>
          <cell r="K29">
            <v>9.4878505326866328E-2</v>
          </cell>
          <cell r="L29">
            <v>0.14831309186982011</v>
          </cell>
          <cell r="M29">
            <v>9.3420027745583348E-2</v>
          </cell>
          <cell r="N29">
            <v>9.1899487288501239E-2</v>
          </cell>
          <cell r="O29">
            <v>0.14501051602909024</v>
          </cell>
          <cell r="P29">
            <v>8.6923173065323101E-2</v>
          </cell>
          <cell r="Q29">
            <v>8.3210684676602892E-2</v>
          </cell>
          <cell r="R29">
            <v>0.14312544931524235</v>
          </cell>
          <cell r="AA29">
            <v>0.11718154571735118</v>
          </cell>
          <cell r="AB29">
            <v>0.11006692657184447</v>
          </cell>
          <cell r="AC29">
            <v>0.27971021110700411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B30">
            <v>10626.635684067922</v>
          </cell>
          <cell r="C30">
            <v>20236.289999999994</v>
          </cell>
          <cell r="G30">
            <v>12205.191254078713</v>
          </cell>
          <cell r="H30">
            <v>15362.302394100265</v>
          </cell>
          <cell r="I30">
            <v>10626.635684067922</v>
          </cell>
          <cell r="J30">
            <v>15362.302394100265</v>
          </cell>
          <cell r="K30">
            <v>14836.117204096678</v>
          </cell>
          <cell r="L30">
            <v>13257.5616340859</v>
          </cell>
          <cell r="M30">
            <v>14309.932014093072</v>
          </cell>
          <cell r="N30">
            <v>13783.746824089496</v>
          </cell>
          <cell r="O30">
            <v>12205.191254078713</v>
          </cell>
          <cell r="P30">
            <v>12205.191254078713</v>
          </cell>
          <cell r="Q30">
            <v>11152.820874071524</v>
          </cell>
          <cell r="R30">
            <v>13783.746824089496</v>
          </cell>
          <cell r="AA30">
            <v>17161.759999999984</v>
          </cell>
          <cell r="AB30">
            <v>20783.699999999993</v>
          </cell>
          <cell r="AC30">
            <v>20236.289999999994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G31">
            <v>12205.191254078713</v>
          </cell>
          <cell r="H31">
            <v>15362.302394100265</v>
          </cell>
          <cell r="I31">
            <v>20245.385684067922</v>
          </cell>
          <cell r="J31">
            <v>15362.302394100265</v>
          </cell>
          <cell r="K31">
            <v>14836.117204096678</v>
          </cell>
          <cell r="L31">
            <v>21771.766179540446</v>
          </cell>
          <cell r="M31">
            <v>14309.932014093072</v>
          </cell>
          <cell r="N31">
            <v>13783.746824089496</v>
          </cell>
          <cell r="O31">
            <v>20361.441254078713</v>
          </cell>
          <cell r="P31">
            <v>12205.191254078713</v>
          </cell>
          <cell r="Q31">
            <v>11152.820874071524</v>
          </cell>
          <cell r="R31">
            <v>21466.985460453132</v>
          </cell>
          <cell r="AA31">
            <v>17161.759999999984</v>
          </cell>
          <cell r="AB31">
            <v>20783.699999999993</v>
          </cell>
          <cell r="AC31">
            <v>36936.289999999994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5">
          <cell r="G35">
            <v>164551.28</v>
          </cell>
          <cell r="H35">
            <v>142228.69500000001</v>
          </cell>
          <cell r="I35">
            <v>138290.125</v>
          </cell>
          <cell r="AA35">
            <v>164551.28</v>
          </cell>
        </row>
        <row r="36">
          <cell r="G36">
            <v>0</v>
          </cell>
          <cell r="H36">
            <v>0</v>
          </cell>
          <cell r="I36">
            <v>9618.75</v>
          </cell>
          <cell r="J36">
            <v>0</v>
          </cell>
          <cell r="K36">
            <v>0</v>
          </cell>
          <cell r="L36">
            <v>8514.204545454546</v>
          </cell>
          <cell r="M36">
            <v>0</v>
          </cell>
          <cell r="N36">
            <v>0</v>
          </cell>
          <cell r="O36">
            <v>8156.25</v>
          </cell>
          <cell r="P36">
            <v>0</v>
          </cell>
          <cell r="Q36">
            <v>0</v>
          </cell>
          <cell r="R36">
            <v>7683.238636363636</v>
          </cell>
          <cell r="AA36">
            <v>0</v>
          </cell>
          <cell r="AB36">
            <v>0</v>
          </cell>
          <cell r="AC36">
            <v>16700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44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0.11625010930929895</v>
          </cell>
          <cell r="H6">
            <v>0.11625010930929895</v>
          </cell>
          <cell r="I6">
            <v>0.11625010930929895</v>
          </cell>
          <cell r="J6">
            <v>0.11625010930929895</v>
          </cell>
          <cell r="K6">
            <v>0.11625010930929895</v>
          </cell>
          <cell r="L6">
            <v>0.11625010930929897</v>
          </cell>
          <cell r="M6">
            <v>0.11625010930929895</v>
          </cell>
          <cell r="N6">
            <v>0.11625010930929894</v>
          </cell>
          <cell r="O6">
            <v>0.11625010930929895</v>
          </cell>
          <cell r="P6">
            <v>0.11625010930929895</v>
          </cell>
          <cell r="Q6">
            <v>0.11625010930929894</v>
          </cell>
          <cell r="R6">
            <v>0.11625010930929894</v>
          </cell>
          <cell r="AA6">
            <v>9.3593088020016937E-2</v>
          </cell>
          <cell r="AB6">
            <v>5.0559152004080045E-2</v>
          </cell>
          <cell r="AC6">
            <v>3.3548328964755764E-2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1.0827583297422859E-2</v>
          </cell>
          <cell r="H7">
            <v>1.0827583297422859E-2</v>
          </cell>
          <cell r="I7">
            <v>1.0827583297422859E-2</v>
          </cell>
          <cell r="J7">
            <v>1.0827583297422859E-2</v>
          </cell>
          <cell r="K7">
            <v>1.0827583297422859E-2</v>
          </cell>
          <cell r="L7">
            <v>1.0827583297422859E-2</v>
          </cell>
          <cell r="M7">
            <v>1.0827583297422859E-2</v>
          </cell>
          <cell r="N7">
            <v>1.0827583297422859E-2</v>
          </cell>
          <cell r="O7">
            <v>1.0827583297422859E-2</v>
          </cell>
          <cell r="P7">
            <v>1.0827583297422859E-2</v>
          </cell>
          <cell r="Q7">
            <v>1.0827583297422857E-2</v>
          </cell>
          <cell r="R7">
            <v>1.0827583297422859E-2</v>
          </cell>
          <cell r="AA7">
            <v>3.8798621575555194E-3</v>
          </cell>
          <cell r="AB7">
            <v>1.6039246909378239E-2</v>
          </cell>
          <cell r="AC7">
            <v>1.9176302695152091E-2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0.11875200296573882</v>
          </cell>
          <cell r="H8">
            <v>0.1187520029657388</v>
          </cell>
          <cell r="I8">
            <v>0.1187520029657388</v>
          </cell>
          <cell r="J8">
            <v>0.1187520029657388</v>
          </cell>
          <cell r="K8">
            <v>0.1187520029657388</v>
          </cell>
          <cell r="L8">
            <v>0.11875200296573882</v>
          </cell>
          <cell r="M8">
            <v>0.1187520029657388</v>
          </cell>
          <cell r="N8">
            <v>0.11875200296573879</v>
          </cell>
          <cell r="O8">
            <v>0.11875200296573882</v>
          </cell>
          <cell r="P8">
            <v>0.11875200296573882</v>
          </cell>
          <cell r="Q8">
            <v>0.11875200296573879</v>
          </cell>
          <cell r="R8">
            <v>0.11875200296573879</v>
          </cell>
          <cell r="AA8">
            <v>0.13717227010931815</v>
          </cell>
          <cell r="AB8">
            <v>0.14165456864287843</v>
          </cell>
          <cell r="AC8">
            <v>0.18814479012236943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5.0698014096062137E-2</v>
          </cell>
          <cell r="H9">
            <v>5.0698014096062144E-2</v>
          </cell>
          <cell r="I9">
            <v>5.069801409606213E-2</v>
          </cell>
          <cell r="J9">
            <v>5.0698014096062144E-2</v>
          </cell>
          <cell r="K9">
            <v>5.0698014096062144E-2</v>
          </cell>
          <cell r="L9">
            <v>5.0698014096062137E-2</v>
          </cell>
          <cell r="M9">
            <v>5.0698014096062137E-2</v>
          </cell>
          <cell r="N9">
            <v>5.069801409606213E-2</v>
          </cell>
          <cell r="O9">
            <v>5.0698014096062137E-2</v>
          </cell>
          <cell r="P9">
            <v>5.0698014096062137E-2</v>
          </cell>
          <cell r="Q9">
            <v>5.069801409606213E-2</v>
          </cell>
          <cell r="R9">
            <v>5.069801409606213E-2</v>
          </cell>
          <cell r="AA9">
            <v>4.5421374197921756E-2</v>
          </cell>
          <cell r="AB9">
            <v>3.5363985316216984E-2</v>
          </cell>
          <cell r="AC9">
            <v>6.0477637586049682E-2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0.70347229033147729</v>
          </cell>
          <cell r="H10">
            <v>0.70347229033147729</v>
          </cell>
          <cell r="I10">
            <v>0.7034722903314774</v>
          </cell>
          <cell r="J10">
            <v>0.70347229033147729</v>
          </cell>
          <cell r="K10">
            <v>0.70347229033147729</v>
          </cell>
          <cell r="L10">
            <v>0.70347229033147729</v>
          </cell>
          <cell r="M10">
            <v>0.70347229033147729</v>
          </cell>
          <cell r="N10">
            <v>0.70347229033147718</v>
          </cell>
          <cell r="O10">
            <v>0.70347229033147729</v>
          </cell>
          <cell r="P10">
            <v>0.70347229033147729</v>
          </cell>
          <cell r="Q10">
            <v>0.70347229033147718</v>
          </cell>
          <cell r="R10">
            <v>0.70347229033147718</v>
          </cell>
          <cell r="AA10">
            <v>0.71993340551518759</v>
          </cell>
          <cell r="AB10">
            <v>0.75638304712744631</v>
          </cell>
          <cell r="AC10">
            <v>0.69865294063167305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0</v>
          </cell>
          <cell r="AB11">
            <v>0</v>
          </cell>
          <cell r="AC11">
            <v>0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0.99999999999999989</v>
          </cell>
          <cell r="O12">
            <v>1</v>
          </cell>
          <cell r="P12">
            <v>1</v>
          </cell>
          <cell r="Q12">
            <v>0.99999999999999989</v>
          </cell>
          <cell r="R12">
            <v>0.99999999999999989</v>
          </cell>
          <cell r="AA12">
            <v>1</v>
          </cell>
          <cell r="AB12">
            <v>1</v>
          </cell>
          <cell r="AC12">
            <v>1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202826.31312644927</v>
          </cell>
          <cell r="H13">
            <v>230484.4467346014</v>
          </cell>
          <cell r="I13">
            <v>188997.24632237316</v>
          </cell>
          <cell r="J13">
            <v>230484.4467346014</v>
          </cell>
          <cell r="K13">
            <v>225874.75779990939</v>
          </cell>
          <cell r="L13">
            <v>212045.69099583328</v>
          </cell>
          <cell r="M13">
            <v>221265.06886521736</v>
          </cell>
          <cell r="N13">
            <v>216655.37993052538</v>
          </cell>
          <cell r="O13">
            <v>202826.31312644927</v>
          </cell>
          <cell r="P13">
            <v>202826.31312644927</v>
          </cell>
          <cell r="Q13">
            <v>193606.93525706523</v>
          </cell>
          <cell r="R13">
            <v>216655.37993052538</v>
          </cell>
          <cell r="AA13">
            <v>200022.57</v>
          </cell>
          <cell r="AB13">
            <v>232193.57</v>
          </cell>
          <cell r="AC13">
            <v>207092.58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G14">
            <v>202826.31312644927</v>
          </cell>
          <cell r="H14">
            <v>230484.4467346014</v>
          </cell>
          <cell r="I14">
            <v>188997.24632237316</v>
          </cell>
          <cell r="J14">
            <v>230484.4467346014</v>
          </cell>
          <cell r="K14">
            <v>225874.75779990939</v>
          </cell>
          <cell r="L14">
            <v>212045.69099583328</v>
          </cell>
          <cell r="M14">
            <v>221265.06886521736</v>
          </cell>
          <cell r="N14">
            <v>216655.37993052538</v>
          </cell>
          <cell r="O14">
            <v>202826.31312644927</v>
          </cell>
          <cell r="P14">
            <v>202826.31312644927</v>
          </cell>
          <cell r="Q14">
            <v>193606.93525706523</v>
          </cell>
          <cell r="R14">
            <v>216655.37993052538</v>
          </cell>
          <cell r="AA14">
            <v>200022.57</v>
          </cell>
          <cell r="AB14">
            <v>232193.57</v>
          </cell>
          <cell r="AC14">
            <v>103546.29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G15">
            <v>29.475636366863863</v>
          </cell>
          <cell r="H15">
            <v>28.02475571280241</v>
          </cell>
          <cell r="I15">
            <v>48.334721954783383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28.730062545089524</v>
          </cell>
          <cell r="AB15">
            <v>25.708586268200431</v>
          </cell>
          <cell r="AC15">
            <v>41.396702856926687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0.22600691033339873</v>
          </cell>
          <cell r="H16">
            <v>0.22600691033339862</v>
          </cell>
          <cell r="I16">
            <v>0.22600691033339854</v>
          </cell>
          <cell r="J16">
            <v>0.22600691033339862</v>
          </cell>
          <cell r="K16">
            <v>0.22600691033339859</v>
          </cell>
          <cell r="L16">
            <v>0.22600691033339865</v>
          </cell>
          <cell r="M16">
            <v>0.22600691033339856</v>
          </cell>
          <cell r="N16">
            <v>0.22600691033339854</v>
          </cell>
          <cell r="O16">
            <v>0.22600691033339873</v>
          </cell>
          <cell r="P16">
            <v>0.22600691033339873</v>
          </cell>
          <cell r="Q16">
            <v>0.22600691033339854</v>
          </cell>
          <cell r="R16">
            <v>0.22600691033339854</v>
          </cell>
          <cell r="AA16">
            <v>0.22210725756954991</v>
          </cell>
          <cell r="AB16">
            <v>0.24291388652507648</v>
          </cell>
          <cell r="AC16">
            <v>0.22906870132318879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G17">
            <v>0.23066739026034447</v>
          </cell>
          <cell r="H17">
            <v>0.23066739026034441</v>
          </cell>
          <cell r="I17">
            <v>0.23066739026034447</v>
          </cell>
          <cell r="J17">
            <v>0.23066739026034441</v>
          </cell>
          <cell r="K17">
            <v>0.23066739026034441</v>
          </cell>
          <cell r="L17">
            <v>0.23066739026034444</v>
          </cell>
          <cell r="M17">
            <v>0.23066739026034452</v>
          </cell>
          <cell r="N17">
            <v>0.23066739026034452</v>
          </cell>
          <cell r="O17">
            <v>0.23066739026034447</v>
          </cell>
          <cell r="P17">
            <v>0.23066739026034447</v>
          </cell>
          <cell r="Q17">
            <v>0.23066739026034444</v>
          </cell>
          <cell r="R17">
            <v>0.23066739026034452</v>
          </cell>
          <cell r="AA17">
            <v>-1.3373063938355285</v>
          </cell>
          <cell r="AB17">
            <v>5.2819255627368084E-2</v>
          </cell>
          <cell r="AC17">
            <v>0.12057603738854325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G18">
            <v>0.33319340061311103</v>
          </cell>
          <cell r="H18">
            <v>0.33319340061311092</v>
          </cell>
          <cell r="I18">
            <v>0.33319340061311087</v>
          </cell>
          <cell r="J18">
            <v>0.33319340061311092</v>
          </cell>
          <cell r="K18">
            <v>0.33319340061311092</v>
          </cell>
          <cell r="L18">
            <v>0.33319340061311098</v>
          </cell>
          <cell r="M18">
            <v>0.33319340061311087</v>
          </cell>
          <cell r="N18">
            <v>0.33319340061311103</v>
          </cell>
          <cell r="O18">
            <v>0.33319340061311103</v>
          </cell>
          <cell r="P18">
            <v>0.33319340061311103</v>
          </cell>
          <cell r="Q18">
            <v>0.33319340061311092</v>
          </cell>
          <cell r="R18">
            <v>0.33319340061311103</v>
          </cell>
          <cell r="AA18">
            <v>0.31129929603772938</v>
          </cell>
          <cell r="AB18">
            <v>0.29367479769714039</v>
          </cell>
          <cell r="AC18">
            <v>0.27335044512297324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G19">
            <v>8.245122567948622E-2</v>
          </cell>
          <cell r="H19">
            <v>8.2451225679486206E-2</v>
          </cell>
          <cell r="I19">
            <v>8.245122567948597E-2</v>
          </cell>
          <cell r="J19">
            <v>8.2451225679486206E-2</v>
          </cell>
          <cell r="K19">
            <v>8.2451225679486165E-2</v>
          </cell>
          <cell r="L19">
            <v>8.2451225679486109E-2</v>
          </cell>
          <cell r="M19">
            <v>8.2451225679486151E-2</v>
          </cell>
          <cell r="N19">
            <v>8.2451225679486123E-2</v>
          </cell>
          <cell r="O19">
            <v>8.245122567948622E-2</v>
          </cell>
          <cell r="P19">
            <v>8.245122567948622E-2</v>
          </cell>
          <cell r="Q19">
            <v>8.2451225679485998E-2</v>
          </cell>
          <cell r="R19">
            <v>8.2451225679486123E-2</v>
          </cell>
          <cell r="AA19">
            <v>3.9573817045116734E-2</v>
          </cell>
          <cell r="AB19">
            <v>6.2024359144543795E-2</v>
          </cell>
          <cell r="AC19">
            <v>5.1432116488761594E-2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G20">
            <v>0.1446501409796328</v>
          </cell>
          <cell r="H20">
            <v>0.14465014097963286</v>
          </cell>
          <cell r="I20">
            <v>0.14465014097963286</v>
          </cell>
          <cell r="J20">
            <v>0.14465014097963286</v>
          </cell>
          <cell r="K20">
            <v>0.1446501409796328</v>
          </cell>
          <cell r="L20">
            <v>0.14465014097963286</v>
          </cell>
          <cell r="M20">
            <v>0.1446501409796328</v>
          </cell>
          <cell r="N20">
            <v>0.14465014097963286</v>
          </cell>
          <cell r="O20">
            <v>0.1446501409796328</v>
          </cell>
          <cell r="P20">
            <v>0.1446501409796328</v>
          </cell>
          <cell r="Q20">
            <v>0.14465014097963275</v>
          </cell>
          <cell r="R20">
            <v>0.14465014097963286</v>
          </cell>
          <cell r="AA20">
            <v>0.11032671349117686</v>
          </cell>
          <cell r="AB20">
            <v>6.6158856414561498E-2</v>
          </cell>
          <cell r="AC20">
            <v>7.2722527650252319E-2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G22">
            <v>0.17427576148417989</v>
          </cell>
          <cell r="H22">
            <v>0.17427576148417989</v>
          </cell>
          <cell r="I22">
            <v>0.17427576148417986</v>
          </cell>
          <cell r="J22">
            <v>0.17427576148417989</v>
          </cell>
          <cell r="K22">
            <v>0.17427576148417984</v>
          </cell>
          <cell r="L22">
            <v>0.17427576148417992</v>
          </cell>
          <cell r="M22">
            <v>0.17427576148417984</v>
          </cell>
          <cell r="N22">
            <v>0.17427576148417989</v>
          </cell>
          <cell r="O22">
            <v>0.17427576148417989</v>
          </cell>
          <cell r="P22">
            <v>0.17427576148417989</v>
          </cell>
          <cell r="Q22">
            <v>0.17427576148417975</v>
          </cell>
          <cell r="R22">
            <v>0.17427576148417989</v>
          </cell>
          <cell r="AA22">
            <v>0.14097274122615261</v>
          </cell>
          <cell r="AB22">
            <v>0.10650915096399952</v>
          </cell>
          <cell r="AC22">
            <v>0.12012810888733912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</v>
          </cell>
          <cell r="H23">
            <v>0</v>
          </cell>
          <cell r="I23">
            <v>9618.75</v>
          </cell>
          <cell r="J23">
            <v>0</v>
          </cell>
          <cell r="K23">
            <v>0</v>
          </cell>
          <cell r="L23">
            <v>8514.204545454546</v>
          </cell>
          <cell r="M23">
            <v>0</v>
          </cell>
          <cell r="N23">
            <v>0</v>
          </cell>
          <cell r="O23">
            <v>8156.25</v>
          </cell>
          <cell r="P23">
            <v>0</v>
          </cell>
          <cell r="Q23">
            <v>0</v>
          </cell>
          <cell r="R23">
            <v>7683.238636363636</v>
          </cell>
          <cell r="AA23">
            <v>0</v>
          </cell>
          <cell r="AB23">
            <v>0</v>
          </cell>
          <cell r="AC23">
            <v>16700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G24">
            <v>35347.710169140657</v>
          </cell>
          <cell r="H24">
            <v>40167.852464932555</v>
          </cell>
          <cell r="I24">
            <v>42556.389021244693</v>
          </cell>
          <cell r="J24">
            <v>40167.852464932555</v>
          </cell>
          <cell r="K24">
            <v>39364.495415633901</v>
          </cell>
          <cell r="L24">
            <v>45468.628813192503</v>
          </cell>
          <cell r="M24">
            <v>38561.138366335246</v>
          </cell>
          <cell r="N24">
            <v>37757.781317036613</v>
          </cell>
          <cell r="O24">
            <v>43503.960169140657</v>
          </cell>
          <cell r="P24">
            <v>35347.710169140657</v>
          </cell>
          <cell r="Q24">
            <v>33740.996070543333</v>
          </cell>
          <cell r="R24">
            <v>45441.019953400246</v>
          </cell>
          <cell r="AA24">
            <v>28197.729999999996</v>
          </cell>
          <cell r="AB24">
            <v>24730.739999999991</v>
          </cell>
          <cell r="AC24">
            <v>41577.639999999985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G25">
            <v>0.17427576148417989</v>
          </cell>
          <cell r="H25">
            <v>0.17427576148417989</v>
          </cell>
          <cell r="I25">
            <v>0.22516936013266636</v>
          </cell>
          <cell r="J25">
            <v>0.17427576148417989</v>
          </cell>
          <cell r="K25">
            <v>0.17427576148417984</v>
          </cell>
          <cell r="L25">
            <v>0.2144284498291737</v>
          </cell>
          <cell r="M25">
            <v>0.17427576148417984</v>
          </cell>
          <cell r="N25">
            <v>0.17427576148417989</v>
          </cell>
          <cell r="O25">
            <v>0.21448873915101299</v>
          </cell>
          <cell r="P25">
            <v>0.17427576148417989</v>
          </cell>
          <cell r="Q25">
            <v>0.17427576148417975</v>
          </cell>
          <cell r="R25">
            <v>0.20973871024099083</v>
          </cell>
          <cell r="AA25">
            <v>0.14097274122615261</v>
          </cell>
          <cell r="AB25">
            <v>0.10650915096399952</v>
          </cell>
          <cell r="AC25">
            <v>0.20076837132455438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5.6215765407752319E-2</v>
          </cell>
          <cell r="H26">
            <v>4.9469873558822049E-2</v>
          </cell>
          <cell r="I26">
            <v>6.0329114096124445E-2</v>
          </cell>
          <cell r="J26">
            <v>4.9469873558822049E-2</v>
          </cell>
          <cell r="K26">
            <v>5.047946281512454E-2</v>
          </cell>
          <cell r="L26">
            <v>5.3771601694371798E-2</v>
          </cell>
          <cell r="M26">
            <v>5.1531118290439631E-2</v>
          </cell>
          <cell r="N26">
            <v>5.2627525062576633E-2</v>
          </cell>
          <cell r="O26">
            <v>5.6215765407752319E-2</v>
          </cell>
          <cell r="P26">
            <v>5.6215765407752319E-2</v>
          </cell>
          <cell r="Q26">
            <v>5.8892706617645285E-2</v>
          </cell>
          <cell r="R26">
            <v>5.2627525062576633E-2</v>
          </cell>
          <cell r="AA26">
            <v>2.1104718332536174E-2</v>
          </cell>
          <cell r="AB26">
            <v>1.7876033345798507E-2</v>
          </cell>
          <cell r="AC26">
            <v>1.7910105712140918E-2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2.083714852778864E-3</v>
          </cell>
          <cell r="AB27">
            <v>4.4622682703918115E-3</v>
          </cell>
          <cell r="AC27">
            <v>1.5182581626053432E-3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G28">
            <v>5.6215765407752319E-2</v>
          </cell>
          <cell r="H28">
            <v>4.9469873558822049E-2</v>
          </cell>
          <cell r="I28">
            <v>6.0329114096124445E-2</v>
          </cell>
          <cell r="J28">
            <v>4.9469873558822049E-2</v>
          </cell>
          <cell r="K28">
            <v>5.047946281512454E-2</v>
          </cell>
          <cell r="L28">
            <v>5.3771601694371798E-2</v>
          </cell>
          <cell r="M28">
            <v>5.1531118290439631E-2</v>
          </cell>
          <cell r="N28">
            <v>5.2627525062576633E-2</v>
          </cell>
          <cell r="O28">
            <v>5.6215765407752319E-2</v>
          </cell>
          <cell r="P28">
            <v>5.6215765407752319E-2</v>
          </cell>
          <cell r="Q28">
            <v>5.8892706617645285E-2</v>
          </cell>
          <cell r="R28">
            <v>5.2627525062576633E-2</v>
          </cell>
          <cell r="AA28">
            <v>2.3188433185315039E-2</v>
          </cell>
          <cell r="AB28">
            <v>2.2338301616190319E-2</v>
          </cell>
          <cell r="AC28">
            <v>1.9428363874746262E-2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0.11805999607642757</v>
          </cell>
          <cell r="H29">
            <v>0.12480588792535785</v>
          </cell>
          <cell r="I29">
            <v>0.1648402460365419</v>
          </cell>
          <cell r="J29">
            <v>0.12480588792535785</v>
          </cell>
          <cell r="K29">
            <v>0.1237962986690553</v>
          </cell>
          <cell r="L29">
            <v>0.16065684813480191</v>
          </cell>
          <cell r="M29">
            <v>0.1227446431937402</v>
          </cell>
          <cell r="N29">
            <v>0.12164823642160326</v>
          </cell>
          <cell r="O29">
            <v>0.15827297374326066</v>
          </cell>
          <cell r="P29">
            <v>0.11805999607642757</v>
          </cell>
          <cell r="Q29">
            <v>0.11538305486653447</v>
          </cell>
          <cell r="R29">
            <v>0.15711118517841421</v>
          </cell>
          <cell r="AA29">
            <v>0.11778430804083757</v>
          </cell>
          <cell r="AB29">
            <v>8.417084934780919E-2</v>
          </cell>
          <cell r="AC29">
            <v>0.18134000744980813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B30">
            <v>21535.602584008906</v>
          </cell>
          <cell r="C30">
            <v>20854.169999999984</v>
          </cell>
          <cell r="G30">
            <v>23945.67373190487</v>
          </cell>
          <cell r="H30">
            <v>28765.816027696768</v>
          </cell>
          <cell r="I30">
            <v>21535.602584008906</v>
          </cell>
          <cell r="J30">
            <v>28765.816027696768</v>
          </cell>
          <cell r="K30">
            <v>27962.458978398114</v>
          </cell>
          <cell r="L30">
            <v>25552.387830502172</v>
          </cell>
          <cell r="M30">
            <v>27159.101929099459</v>
          </cell>
          <cell r="N30">
            <v>26355.744879800826</v>
          </cell>
          <cell r="O30">
            <v>23945.67373190487</v>
          </cell>
          <cell r="P30">
            <v>23945.67373190487</v>
          </cell>
          <cell r="Q30">
            <v>22338.959633307546</v>
          </cell>
          <cell r="R30">
            <v>26355.744879800823</v>
          </cell>
          <cell r="AA30">
            <v>23559.519999999997</v>
          </cell>
          <cell r="AB30">
            <v>19543.929999999989</v>
          </cell>
          <cell r="AC30">
            <v>20854.169999999984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G31">
            <v>23945.67373190487</v>
          </cell>
          <cell r="H31">
            <v>28765.816027696768</v>
          </cell>
          <cell r="I31">
            <v>31154.352584008906</v>
          </cell>
          <cell r="J31">
            <v>28765.816027696768</v>
          </cell>
          <cell r="K31">
            <v>27962.458978398114</v>
          </cell>
          <cell r="L31">
            <v>34066.592375956716</v>
          </cell>
          <cell r="M31">
            <v>27159.101929099459</v>
          </cell>
          <cell r="N31">
            <v>26355.744879800826</v>
          </cell>
          <cell r="O31">
            <v>32101.92373190487</v>
          </cell>
          <cell r="P31">
            <v>23945.67373190487</v>
          </cell>
          <cell r="Q31">
            <v>22338.959633307546</v>
          </cell>
          <cell r="R31">
            <v>34038.983516164459</v>
          </cell>
          <cell r="AA31">
            <v>23559.519999999997</v>
          </cell>
          <cell r="AB31">
            <v>19543.929999999989</v>
          </cell>
          <cell r="AC31">
            <v>37554.169999999984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AA33">
            <v>1</v>
          </cell>
          <cell r="AB33">
            <v>1</v>
          </cell>
          <cell r="AC33">
            <v>2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L33">
            <v>1</v>
          </cell>
        </row>
        <row r="35">
          <cell r="G35">
            <v>164551.28</v>
          </cell>
          <cell r="H35">
            <v>177785.86875000002</v>
          </cell>
          <cell r="I35">
            <v>251436.59090909091</v>
          </cell>
          <cell r="AA35">
            <v>164551.28</v>
          </cell>
        </row>
        <row r="36">
          <cell r="G36">
            <v>0</v>
          </cell>
          <cell r="H36">
            <v>0</v>
          </cell>
          <cell r="I36">
            <v>9618.75</v>
          </cell>
          <cell r="J36">
            <v>0</v>
          </cell>
          <cell r="K36">
            <v>0</v>
          </cell>
          <cell r="L36">
            <v>8514.204545454546</v>
          </cell>
          <cell r="M36">
            <v>0</v>
          </cell>
          <cell r="N36">
            <v>0</v>
          </cell>
          <cell r="O36">
            <v>8156.25</v>
          </cell>
          <cell r="P36">
            <v>0</v>
          </cell>
          <cell r="Q36">
            <v>0</v>
          </cell>
          <cell r="R36">
            <v>7683.238636363636</v>
          </cell>
          <cell r="AA36">
            <v>0</v>
          </cell>
          <cell r="AB36">
            <v>0</v>
          </cell>
          <cell r="AC36">
            <v>16700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45"/>
      <sheetData sheetId="46">
        <row r="1">
          <cell r="AQ1">
            <v>45444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B6">
            <v>633656.11495631398</v>
          </cell>
          <cell r="C6">
            <v>648035.90999999898</v>
          </cell>
          <cell r="G6">
            <v>657758.56764083006</v>
          </cell>
          <cell r="H6">
            <v>649423.87489521259</v>
          </cell>
          <cell r="I6">
            <v>633656.11495631398</v>
          </cell>
          <cell r="J6">
            <v>630610.43170470756</v>
          </cell>
          <cell r="K6">
            <v>637563.00218082208</v>
          </cell>
          <cell r="L6">
            <v>632145.45189617074</v>
          </cell>
          <cell r="M6">
            <v>647498.25840228656</v>
          </cell>
          <cell r="N6">
            <v>633088.98616565973</v>
          </cell>
          <cell r="O6">
            <v>627633.62729496462</v>
          </cell>
          <cell r="P6">
            <v>645481.80047995981</v>
          </cell>
          <cell r="Q6">
            <v>648749.3025049303</v>
          </cell>
          <cell r="R6">
            <v>641996.7226451704</v>
          </cell>
          <cell r="AA6">
            <v>635723.82999999984</v>
          </cell>
          <cell r="AB6">
            <v>651544.61999999918</v>
          </cell>
          <cell r="AC6">
            <v>648035.90999999898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0.15456201155809196</v>
          </cell>
          <cell r="H7">
            <v>0.13725551150633228</v>
          </cell>
          <cell r="I7">
            <v>0.11353386537118269</v>
          </cell>
          <cell r="J7">
            <v>0.13121206550346404</v>
          </cell>
          <cell r="K7">
            <v>0.13294551979743435</v>
          </cell>
          <cell r="L7">
            <v>0.10837557009477168</v>
          </cell>
          <cell r="M7">
            <v>0.13707362592874858</v>
          </cell>
          <cell r="N7">
            <v>0.1290584144830926</v>
          </cell>
          <cell r="O7">
            <v>0.11584457082196337</v>
          </cell>
          <cell r="P7">
            <v>0.15155629595541337</v>
          </cell>
          <cell r="Q7">
            <v>0.1560895223780388</v>
          </cell>
          <cell r="R7">
            <v>0.1113178560162876</v>
          </cell>
          <cell r="AA7">
            <v>0.16088808050220291</v>
          </cell>
          <cell r="AB7">
            <v>0.15379201672140788</v>
          </cell>
          <cell r="AC7">
            <v>0.13581922804058791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0.11738385032667392</v>
          </cell>
          <cell r="H8">
            <v>0.10424023507946426</v>
          </cell>
          <cell r="I8">
            <v>8.6224565308084811E-2</v>
          </cell>
          <cell r="J8">
            <v>9.9650472343415814E-2</v>
          </cell>
          <cell r="K8">
            <v>0.10096696361666159</v>
          </cell>
          <cell r="L8">
            <v>8.2307040202380263E-2</v>
          </cell>
          <cell r="M8">
            <v>0.1041021000409743</v>
          </cell>
          <cell r="N8">
            <v>9.8014857961312915E-2</v>
          </cell>
          <cell r="O8">
            <v>8.7979456435918771E-2</v>
          </cell>
          <cell r="P8">
            <v>0.11510112595687129</v>
          </cell>
          <cell r="Q8">
            <v>0.11854393552259947</v>
          </cell>
          <cell r="R8">
            <v>8.4541592190594358E-2</v>
          </cell>
          <cell r="AA8">
            <v>0.10192181720545217</v>
          </cell>
          <cell r="AB8">
            <v>0.1004492532954252</v>
          </cell>
          <cell r="AC8">
            <v>0.10016494578897563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5.4955866505407305E-2</v>
          </cell>
          <cell r="H9">
            <v>4.8802390001493771E-2</v>
          </cell>
          <cell r="I9">
            <v>4.0367952553700737E-2</v>
          </cell>
          <cell r="J9">
            <v>4.66535902516831E-2</v>
          </cell>
          <cell r="K9">
            <v>4.7269934991327298E-2</v>
          </cell>
          <cell r="L9">
            <v>3.8533875837512478E-2</v>
          </cell>
          <cell r="M9">
            <v>4.8737719003619305E-2</v>
          </cell>
          <cell r="N9">
            <v>4.5887840914044048E-2</v>
          </cell>
          <cell r="O9">
            <v>4.1189543959029282E-2</v>
          </cell>
          <cell r="P9">
            <v>5.3887158200249523E-2</v>
          </cell>
          <cell r="Q9">
            <v>5.5498986253011091E-2</v>
          </cell>
          <cell r="R9">
            <v>3.9580031168266541E-2</v>
          </cell>
          <cell r="AA9">
            <v>3.2465696764574177E-2</v>
          </cell>
          <cell r="AB9">
            <v>3.4104463143928537E-2</v>
          </cell>
          <cell r="AC9">
            <v>3.0704927236534351E-2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3.5723464160235725E-3</v>
          </cell>
          <cell r="H10">
            <v>3.1723463590200528E-3</v>
          </cell>
          <cell r="I10">
            <v>2.6240749131529626E-3</v>
          </cell>
          <cell r="J10">
            <v>3.0326659650400352E-3</v>
          </cell>
          <cell r="K10">
            <v>3.0727307854443563E-3</v>
          </cell>
          <cell r="L10">
            <v>2.504852748160937E-3</v>
          </cell>
          <cell r="M10">
            <v>3.1681424910407385E-3</v>
          </cell>
          <cell r="N10">
            <v>2.9828892610075709E-3</v>
          </cell>
          <cell r="O10">
            <v>2.6774815701469416E-3</v>
          </cell>
          <cell r="P10">
            <v>3.5028761933435363E-3</v>
          </cell>
          <cell r="Q10">
            <v>3.607651325348096E-3</v>
          </cell>
          <cell r="R10">
            <v>2.5728569392340682E-3</v>
          </cell>
          <cell r="AA10">
            <v>6.4614195410420501E-3</v>
          </cell>
          <cell r="AB10">
            <v>1.9460904910564236E-2</v>
          </cell>
          <cell r="AC10">
            <v>2.0100728363420986E-2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8.9767950167867396E-3</v>
          </cell>
          <cell r="H11">
            <v>7.9716521498134716E-3</v>
          </cell>
          <cell r="I11">
            <v>6.5939245137057196E-3</v>
          </cell>
          <cell r="J11">
            <v>7.6206553206710327E-3</v>
          </cell>
          <cell r="K11">
            <v>7.7213324774385722E-3</v>
          </cell>
          <cell r="L11">
            <v>6.2943362845825678E-3</v>
          </cell>
          <cell r="M11">
            <v>7.9610884315361313E-3</v>
          </cell>
          <cell r="N11">
            <v>7.4955735909971039E-3</v>
          </cell>
          <cell r="O11">
            <v>6.7281277953965372E-3</v>
          </cell>
          <cell r="P11">
            <v>8.8022262946796104E-3</v>
          </cell>
          <cell r="Q11">
            <v>9.0655111985856081E-3</v>
          </cell>
          <cell r="R11">
            <v>6.465221079183593E-3</v>
          </cell>
          <cell r="AA11">
            <v>2.5024774878361827E-2</v>
          </cell>
          <cell r="AB11">
            <v>2.0734457604691017E-2</v>
          </cell>
          <cell r="AC11">
            <v>2.1160746491710139E-2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3.7570807232598234E-3</v>
          </cell>
          <cell r="H12">
            <v>3.3363957368514842E-3</v>
          </cell>
          <cell r="I12">
            <v>2.7597719046437616E-3</v>
          </cell>
          <cell r="J12">
            <v>3.189492146179051E-3</v>
          </cell>
          <cell r="K12">
            <v>3.2316288112423158E-3</v>
          </cell>
          <cell r="L12">
            <v>2.6343844853644644E-3</v>
          </cell>
          <cell r="M12">
            <v>3.3319744771222021E-3</v>
          </cell>
          <cell r="N12">
            <v>3.1371413734911239E-3</v>
          </cell>
          <cell r="O12">
            <v>2.8159403435683321E-3</v>
          </cell>
          <cell r="P12">
            <v>3.6840180344620607E-3</v>
          </cell>
          <cell r="Q12">
            <v>3.794211331216722E-3</v>
          </cell>
          <cell r="R12">
            <v>2.7059053306653902E-3</v>
          </cell>
          <cell r="AA12">
            <v>2.3447690479924333E-2</v>
          </cell>
          <cell r="AB12">
            <v>2.1077053624170877E-2</v>
          </cell>
          <cell r="AC12">
            <v>2.1632358894048034E-2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2.1856424913697485E-2</v>
          </cell>
          <cell r="H13">
            <v>1.9409133919700429E-2</v>
          </cell>
          <cell r="I13">
            <v>1.605468496839824E-2</v>
          </cell>
          <cell r="J13">
            <v>1.8554537615924779E-2</v>
          </cell>
          <cell r="K13">
            <v>1.8799663266371225E-2</v>
          </cell>
          <cell r="L13">
            <v>1.5325256745673642E-2</v>
          </cell>
          <cell r="M13">
            <v>1.9383413702751467E-2</v>
          </cell>
          <cell r="N13">
            <v>1.824999246060138E-2</v>
          </cell>
          <cell r="O13">
            <v>1.6381438998535051E-2</v>
          </cell>
          <cell r="P13">
            <v>2.1431390348479094E-2</v>
          </cell>
          <cell r="Q13">
            <v>2.2072428349499566E-2</v>
          </cell>
          <cell r="R13">
            <v>1.5741321797299031E-2</v>
          </cell>
          <cell r="AA13">
            <v>2.7493460413012014E-2</v>
          </cell>
          <cell r="AB13">
            <v>2.7818799389138994E-2</v>
          </cell>
          <cell r="AC13">
            <v>3.3904588778927144E-2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8.3997685146900744E-2</v>
          </cell>
          <cell r="H14">
            <v>7.4592360205227359E-2</v>
          </cell>
          <cell r="I14">
            <v>6.1700684280851945E-2</v>
          </cell>
          <cell r="J14">
            <v>7.1308011939868327E-2</v>
          </cell>
          <cell r="K14">
            <v>7.2250068442198043E-2</v>
          </cell>
          <cell r="L14">
            <v>5.8897376675348452E-2</v>
          </cell>
          <cell r="M14">
            <v>7.4493513358420541E-2</v>
          </cell>
          <cell r="N14">
            <v>7.0137596916785699E-2</v>
          </cell>
          <cell r="O14">
            <v>6.2956451509586245E-2</v>
          </cell>
          <cell r="P14">
            <v>8.2364210334494897E-2</v>
          </cell>
          <cell r="Q14">
            <v>8.4827820389182809E-2</v>
          </cell>
          <cell r="R14">
            <v>6.0496380233572483E-2</v>
          </cell>
          <cell r="AA14">
            <v>7.0717052822357185E-3</v>
          </cell>
          <cell r="AB14">
            <v>4.6195577389017287E-3</v>
          </cell>
          <cell r="AC14">
            <v>3.3625386017148676E-3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2.6772129151574887E-2</v>
          </cell>
          <cell r="H15">
            <v>2.3774420659839163E-2</v>
          </cell>
          <cell r="I15">
            <v>1.966552632276276E-2</v>
          </cell>
          <cell r="J15">
            <v>2.272761805111052E-2</v>
          </cell>
          <cell r="K15">
            <v>2.3027874639186059E-2</v>
          </cell>
          <cell r="L15">
            <v>1.8772043209092683E-2</v>
          </cell>
          <cell r="M15">
            <v>2.3742915737479574E-2</v>
          </cell>
          <cell r="N15">
            <v>2.235457798335018E-2</v>
          </cell>
          <cell r="O15">
            <v>2.0065770238689652E-2</v>
          </cell>
          <cell r="P15">
            <v>2.6251500534642255E-2</v>
          </cell>
          <cell r="Q15">
            <v>2.7036713680074476E-2</v>
          </cell>
          <cell r="R15">
            <v>1.9281684989098102E-2</v>
          </cell>
          <cell r="AA15">
            <v>7.072660387481397E-2</v>
          </cell>
          <cell r="AB15">
            <v>4.2648758851108776E-2</v>
          </cell>
          <cell r="AC15">
            <v>5.9960222300248368E-2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0.4758341897584164</v>
          </cell>
          <cell r="H16">
            <v>0.42255444561774225</v>
          </cell>
          <cell r="I16">
            <v>0.34952505013648366</v>
          </cell>
          <cell r="J16">
            <v>0.40394910913735665</v>
          </cell>
          <cell r="K16">
            <v>0.4092857168273038</v>
          </cell>
          <cell r="L16">
            <v>0.33364473628288716</v>
          </cell>
          <cell r="M16">
            <v>0.4219944931716928</v>
          </cell>
          <cell r="N16">
            <v>0.39731888494468259</v>
          </cell>
          <cell r="O16">
            <v>0.35663878167283419</v>
          </cell>
          <cell r="P16">
            <v>0.46658080185263567</v>
          </cell>
          <cell r="Q16">
            <v>0.4805367804275566</v>
          </cell>
          <cell r="R16">
            <v>0.34270284974420118</v>
          </cell>
          <cell r="AA16">
            <v>0.45550124894161914</v>
          </cell>
          <cell r="AB16">
            <v>0.42470526527933727</v>
          </cell>
          <cell r="AC16">
            <v>0.42681028449616742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 Page"/>
      <sheetName val="TNZ Submitted Budget"/>
      <sheetName val="TB 3-25"/>
      <sheetName val="TB 2-25"/>
      <sheetName val="TB 1-25"/>
      <sheetName val="TB 12-24"/>
      <sheetName val="TB 11-24"/>
      <sheetName val="TB 10-24"/>
      <sheetName val="TB 9-24"/>
      <sheetName val="TB 8-24"/>
      <sheetName val="TB 7-24"/>
      <sheetName val="TB 6-24"/>
      <sheetName val="TB 5-24"/>
      <sheetName val="TB 4-24"/>
      <sheetName val="Input Sheet"/>
      <sheetName val="Export"/>
      <sheetName val="OVERALL"/>
      <sheetName val="LEX NEW VEHICLE"/>
      <sheetName val="LEX USED VEHICLE"/>
      <sheetName val="LEX F&amp;I"/>
      <sheetName val="LEX PARTS"/>
      <sheetName val="LEX SERVICE"/>
      <sheetName val="Retail Detailing"/>
      <sheetName val="Bridgestone"/>
      <sheetName val="Bridgestone 935"/>
      <sheetName val="Bridgestone 936"/>
      <sheetName val="LEX ADMIN &amp; OT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3441778.0610398552</v>
          </cell>
          <cell r="E6">
            <v>3498001.8875452904</v>
          </cell>
          <cell r="F6">
            <v>3461166.1477871379</v>
          </cell>
          <cell r="G6">
            <v>3507001.8875452904</v>
          </cell>
          <cell r="H6">
            <v>3534797.9164610505</v>
          </cell>
          <cell r="I6">
            <v>3526186.0032083336</v>
          </cell>
          <cell r="J6">
            <v>3533593.9453768115</v>
          </cell>
          <cell r="K6">
            <v>3553389.9742925726</v>
          </cell>
          <cell r="L6">
            <v>3521778.0610398552</v>
          </cell>
          <cell r="M6">
            <v>3353778.0610398552</v>
          </cell>
          <cell r="N6">
            <v>3313370.1188713773</v>
          </cell>
          <cell r="O6">
            <v>3796389.9742925726</v>
          </cell>
        </row>
        <row r="7">
          <cell r="D7">
            <v>180583.6005815097</v>
          </cell>
          <cell r="E7">
            <v>180583.6005815097</v>
          </cell>
          <cell r="F7">
            <v>180390.82058150973</v>
          </cell>
          <cell r="G7">
            <v>180583.6005815097</v>
          </cell>
          <cell r="H7">
            <v>180583.6005815097</v>
          </cell>
          <cell r="I7">
            <v>180390.82058150973</v>
          </cell>
          <cell r="J7">
            <v>180583.6005815097</v>
          </cell>
          <cell r="K7">
            <v>180583.6005815097</v>
          </cell>
          <cell r="L7">
            <v>180390.82058150973</v>
          </cell>
          <cell r="M7">
            <v>162940.6005815097</v>
          </cell>
          <cell r="N7">
            <v>162940.6005815097</v>
          </cell>
          <cell r="O7">
            <v>202982.61558150972</v>
          </cell>
          <cell r="T7">
            <v>122930.1500000001</v>
          </cell>
          <cell r="U7">
            <v>199167.48999999982</v>
          </cell>
          <cell r="V7">
            <v>107795.5400000001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37910.081929228967</v>
          </cell>
          <cell r="E8">
            <v>37910.081929228967</v>
          </cell>
          <cell r="F8">
            <v>37845.821929228958</v>
          </cell>
          <cell r="G8">
            <v>37910.081929228967</v>
          </cell>
          <cell r="H8">
            <v>37910.081929228967</v>
          </cell>
          <cell r="I8">
            <v>37845.821929228958</v>
          </cell>
          <cell r="J8">
            <v>37910.081929228967</v>
          </cell>
          <cell r="K8">
            <v>37910.081929228967</v>
          </cell>
          <cell r="L8">
            <v>37845.821929228958</v>
          </cell>
          <cell r="M8">
            <v>37910.081929228967</v>
          </cell>
          <cell r="N8">
            <v>37910.081929228967</v>
          </cell>
          <cell r="O8">
            <v>37846.586929228964</v>
          </cell>
          <cell r="T8">
            <v>-10273.09</v>
          </cell>
          <cell r="U8">
            <v>13588.559999999972</v>
          </cell>
          <cell r="V8">
            <v>16468.51999999996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23114.837553085858</v>
          </cell>
          <cell r="E9">
            <v>23114.837553085858</v>
          </cell>
          <cell r="F9">
            <v>23114.837553085861</v>
          </cell>
          <cell r="G9">
            <v>23114.837553085858</v>
          </cell>
          <cell r="H9">
            <v>23114.837553085858</v>
          </cell>
          <cell r="I9">
            <v>23114.837553085861</v>
          </cell>
          <cell r="J9">
            <v>23114.837553085858</v>
          </cell>
          <cell r="K9">
            <v>23114.837553085858</v>
          </cell>
          <cell r="L9">
            <v>23114.837553085861</v>
          </cell>
          <cell r="M9">
            <v>21409.934324170197</v>
          </cell>
          <cell r="N9">
            <v>21409.934324170197</v>
          </cell>
          <cell r="O9">
            <v>25672.192396459366</v>
          </cell>
          <cell r="T9">
            <v>20237.259999999995</v>
          </cell>
          <cell r="U9">
            <v>6440.8599999999969</v>
          </cell>
          <cell r="V9">
            <v>9518.6500000000015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692.01260301354341</v>
          </cell>
          <cell r="E10">
            <v>1469.9874894494214</v>
          </cell>
          <cell r="F10">
            <v>303.02515979560849</v>
          </cell>
          <cell r="G10">
            <v>1469.9874894494214</v>
          </cell>
          <cell r="H10">
            <v>1340.3250083767707</v>
          </cell>
          <cell r="I10">
            <v>951.33756515883579</v>
          </cell>
          <cell r="J10">
            <v>1210.6625273041273</v>
          </cell>
          <cell r="K10">
            <v>1081.000046231482</v>
          </cell>
          <cell r="L10">
            <v>692.01260301354341</v>
          </cell>
          <cell r="M10">
            <v>692.01260301354341</v>
          </cell>
          <cell r="N10">
            <v>432.68764086825104</v>
          </cell>
          <cell r="O10">
            <v>1081.000046231482</v>
          </cell>
          <cell r="T10">
            <v>3926.08</v>
          </cell>
          <cell r="U10">
            <v>2724.7699999999995</v>
          </cell>
          <cell r="V10">
            <v>2634.0599999999977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D11">
            <v>26960.958439412949</v>
          </cell>
          <cell r="E11">
            <v>35797.689373107947</v>
          </cell>
          <cell r="F11">
            <v>22542.592972565468</v>
          </cell>
          <cell r="G11">
            <v>35797.689373107947</v>
          </cell>
          <cell r="H11">
            <v>34324.900884158807</v>
          </cell>
          <cell r="I11">
            <v>29906.535417311316</v>
          </cell>
          <cell r="J11">
            <v>32852.11239520961</v>
          </cell>
          <cell r="K11">
            <v>31379.32390626047</v>
          </cell>
          <cell r="L11">
            <v>26960.958439412949</v>
          </cell>
          <cell r="M11">
            <v>26960.958439412949</v>
          </cell>
          <cell r="N11">
            <v>24015.381461514622</v>
          </cell>
          <cell r="O11">
            <v>31379.32390626047</v>
          </cell>
          <cell r="T11">
            <v>-2368.1499999999996</v>
          </cell>
          <cell r="U11">
            <v>15276.619999999994</v>
          </cell>
          <cell r="V11">
            <v>8838.3699999999953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D12">
            <v>22159.76737640021</v>
          </cell>
          <cell r="E12">
            <v>37105.124492724644</v>
          </cell>
          <cell r="F12">
            <v>33847.688650681186</v>
          </cell>
          <cell r="G12">
            <v>41358.036227588047</v>
          </cell>
          <cell r="H12">
            <v>53742.219784764675</v>
          </cell>
          <cell r="I12">
            <v>54107.846730303674</v>
          </cell>
          <cell r="J12">
            <v>54578.448500389466</v>
          </cell>
          <cell r="K12">
            <v>64020.120689163145</v>
          </cell>
          <cell r="L12">
            <v>54909.083837746177</v>
          </cell>
          <cell r="M12">
            <v>51704.135407976137</v>
          </cell>
          <cell r="N12">
            <v>37978.129756906623</v>
          </cell>
          <cell r="O12">
            <v>65221.976350326891</v>
          </cell>
          <cell r="T12">
            <v>54047.979999999996</v>
          </cell>
          <cell r="U12">
            <v>46908.81</v>
          </cell>
          <cell r="V12">
            <v>34797.43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D13">
            <v>-3005.8703471897315</v>
          </cell>
          <cell r="E13">
            <v>-3005.8703471897315</v>
          </cell>
          <cell r="F13">
            <v>-3005.8703471897315</v>
          </cell>
          <cell r="G13">
            <v>-3005.8703471897315</v>
          </cell>
          <cell r="H13">
            <v>-3005.8703471897315</v>
          </cell>
          <cell r="I13">
            <v>-3005.8703471897315</v>
          </cell>
          <cell r="J13">
            <v>-3005.8703471897315</v>
          </cell>
          <cell r="K13">
            <v>-3005.8703471897315</v>
          </cell>
          <cell r="L13">
            <v>-3005.8703471897315</v>
          </cell>
          <cell r="M13">
            <v>-3005.8703471897315</v>
          </cell>
          <cell r="N13">
            <v>-3005.8703471897315</v>
          </cell>
          <cell r="O13">
            <v>-3005.8703471897315</v>
          </cell>
          <cell r="T13">
            <v>-9931.0299999999952</v>
          </cell>
          <cell r="U13">
            <v>-20094.2</v>
          </cell>
          <cell r="V13">
            <v>-24888.350000000002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D14">
            <v>288415.38813546149</v>
          </cell>
          <cell r="E14">
            <v>312975.45107191685</v>
          </cell>
          <cell r="F14">
            <v>295038.91649967706</v>
          </cell>
          <cell r="G14">
            <v>317228.36280678026</v>
          </cell>
          <cell r="H14">
            <v>328010.09539393504</v>
          </cell>
          <cell r="I14">
            <v>323311.32942940865</v>
          </cell>
          <cell r="J14">
            <v>327243.87313953799</v>
          </cell>
          <cell r="K14">
            <v>335083.09435828991</v>
          </cell>
          <cell r="L14">
            <v>320907.6645968075</v>
          </cell>
          <cell r="M14">
            <v>298611.85293812177</v>
          </cell>
          <cell r="N14">
            <v>281680.94534700864</v>
          </cell>
          <cell r="O14">
            <v>361177.8248628272</v>
          </cell>
          <cell r="T14">
            <v>178569.2000000001</v>
          </cell>
          <cell r="U14">
            <v>264012.90999999974</v>
          </cell>
          <cell r="V14">
            <v>155164.22000000003</v>
          </cell>
          <cell r="W14" t="e">
            <v>#DIV/0!</v>
          </cell>
          <cell r="X14" t="e">
            <v>#DIV/0!</v>
          </cell>
          <cell r="Y14" t="e">
            <v>#DIV/0!</v>
          </cell>
          <cell r="Z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</row>
        <row r="15">
          <cell r="D15">
            <v>193818.16992750479</v>
          </cell>
          <cell r="E15">
            <v>192232.86267312229</v>
          </cell>
          <cell r="F15">
            <v>189233.74261202087</v>
          </cell>
          <cell r="G15">
            <v>188654.43586362732</v>
          </cell>
          <cell r="H15">
            <v>189976.85538751274</v>
          </cell>
          <cell r="I15">
            <v>188946.40567216405</v>
          </cell>
          <cell r="J15">
            <v>191866.59916604825</v>
          </cell>
          <cell r="K15">
            <v>189125.87140267532</v>
          </cell>
          <cell r="L15">
            <v>188088.23027337031</v>
          </cell>
          <cell r="M15">
            <v>191483.05708837512</v>
          </cell>
          <cell r="N15">
            <v>192104.5550634047</v>
          </cell>
          <cell r="O15">
            <v>190820.17492316457</v>
          </cell>
          <cell r="T15">
            <v>222525.47000000006</v>
          </cell>
          <cell r="U15">
            <v>213530.79</v>
          </cell>
          <cell r="V15">
            <v>210145.5100000001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D16">
            <v>2.7484984949719939E-2</v>
          </cell>
          <cell r="E16">
            <v>3.451758812043558E-2</v>
          </cell>
          <cell r="F16">
            <v>7.182699797482979E-2</v>
          </cell>
          <cell r="G16">
            <v>3.6662063798644735E-2</v>
          </cell>
          <cell r="H16">
            <v>3.9049824988189895E-2</v>
          </cell>
          <cell r="I16">
            <v>7.8601901177380737E-2</v>
          </cell>
          <cell r="J16">
            <v>3.831149703847863E-2</v>
          </cell>
          <cell r="K16">
            <v>4.1075486791925367E-2</v>
          </cell>
          <cell r="L16">
            <v>7.8261443380692935E-2</v>
          </cell>
          <cell r="M16">
            <v>3.194272068692907E-2</v>
          </cell>
          <cell r="N16">
            <v>2.7034827704100883E-2</v>
          </cell>
          <cell r="O16">
            <v>8.2040478467363023E-2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D17">
            <v>94597.218207956699</v>
          </cell>
          <cell r="E17">
            <v>120742.58839879456</v>
          </cell>
          <cell r="F17">
            <v>248605.17388765619</v>
          </cell>
          <cell r="G17">
            <v>128573.92694315294</v>
          </cell>
          <cell r="H17">
            <v>138033.2400064223</v>
          </cell>
          <cell r="I17">
            <v>277164.9237572446</v>
          </cell>
          <cell r="J17">
            <v>135377.27397348973</v>
          </cell>
          <cell r="K17">
            <v>145957.22295561459</v>
          </cell>
          <cell r="L17">
            <v>275619.43432343716</v>
          </cell>
          <cell r="M17">
            <v>107128.79584974665</v>
          </cell>
          <cell r="N17">
            <v>89576.390283603949</v>
          </cell>
          <cell r="O17">
            <v>311457.64993966266</v>
          </cell>
          <cell r="T17">
            <v>-43956.26999999996</v>
          </cell>
          <cell r="U17">
            <v>50482.119999999733</v>
          </cell>
          <cell r="V17">
            <v>38149.139999999927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</row>
        <row r="19">
          <cell r="B19">
            <v>142800</v>
          </cell>
          <cell r="C19">
            <v>93130.43</v>
          </cell>
          <cell r="D19">
            <v>0</v>
          </cell>
          <cell r="E19">
            <v>0</v>
          </cell>
          <cell r="F19">
            <v>142800</v>
          </cell>
          <cell r="G19">
            <v>0</v>
          </cell>
          <cell r="H19">
            <v>0</v>
          </cell>
          <cell r="I19">
            <v>142800</v>
          </cell>
          <cell r="J19">
            <v>0</v>
          </cell>
          <cell r="K19">
            <v>0</v>
          </cell>
          <cell r="L19">
            <v>142800</v>
          </cell>
          <cell r="M19">
            <v>0</v>
          </cell>
          <cell r="N19">
            <v>0</v>
          </cell>
          <cell r="O19">
            <v>141100</v>
          </cell>
          <cell r="T19">
            <v>0</v>
          </cell>
          <cell r="U19">
            <v>0</v>
          </cell>
          <cell r="V19">
            <v>93130.43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</row>
      </sheetData>
      <sheetData sheetId="17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28</v>
          </cell>
          <cell r="E6">
            <v>28</v>
          </cell>
          <cell r="F6">
            <v>28</v>
          </cell>
          <cell r="G6">
            <v>28</v>
          </cell>
          <cell r="H6">
            <v>28</v>
          </cell>
          <cell r="I6">
            <v>28</v>
          </cell>
          <cell r="J6">
            <v>28</v>
          </cell>
          <cell r="K6">
            <v>28</v>
          </cell>
          <cell r="L6">
            <v>28</v>
          </cell>
          <cell r="M6">
            <v>26</v>
          </cell>
          <cell r="N6">
            <v>26</v>
          </cell>
          <cell r="O6">
            <v>31</v>
          </cell>
          <cell r="T6">
            <v>23</v>
          </cell>
          <cell r="U6">
            <v>26</v>
          </cell>
          <cell r="V6">
            <v>15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D7">
            <v>7</v>
          </cell>
          <cell r="E7">
            <v>7</v>
          </cell>
          <cell r="F7">
            <v>7</v>
          </cell>
          <cell r="G7">
            <v>7</v>
          </cell>
          <cell r="H7">
            <v>7</v>
          </cell>
          <cell r="I7">
            <v>7</v>
          </cell>
          <cell r="J7">
            <v>7</v>
          </cell>
          <cell r="K7">
            <v>7</v>
          </cell>
          <cell r="L7">
            <v>7</v>
          </cell>
          <cell r="M7">
            <v>6.5</v>
          </cell>
          <cell r="N7">
            <v>6.5</v>
          </cell>
          <cell r="O7">
            <v>7.75</v>
          </cell>
          <cell r="T7">
            <v>5.75</v>
          </cell>
          <cell r="U7">
            <v>6.5</v>
          </cell>
          <cell r="V7">
            <v>3.75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9500</v>
          </cell>
          <cell r="E8">
            <v>9500</v>
          </cell>
          <cell r="F8">
            <v>9500</v>
          </cell>
          <cell r="G8">
            <v>9500</v>
          </cell>
          <cell r="H8">
            <v>9500</v>
          </cell>
          <cell r="I8">
            <v>9500</v>
          </cell>
          <cell r="J8">
            <v>9500</v>
          </cell>
          <cell r="K8">
            <v>9500</v>
          </cell>
          <cell r="L8">
            <v>9500</v>
          </cell>
          <cell r="M8">
            <v>9500</v>
          </cell>
          <cell r="N8">
            <v>9500</v>
          </cell>
          <cell r="O8">
            <v>9500</v>
          </cell>
          <cell r="T8">
            <v>9244.3543478260908</v>
          </cell>
          <cell r="U8">
            <v>10703.701153846147</v>
          </cell>
          <cell r="V8">
            <v>11407.665333333338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0</v>
          </cell>
          <cell r="E9">
            <v>0</v>
          </cell>
          <cell r="F9">
            <v>2295</v>
          </cell>
          <cell r="G9">
            <v>0</v>
          </cell>
          <cell r="H9">
            <v>0</v>
          </cell>
          <cell r="I9">
            <v>2295</v>
          </cell>
          <cell r="J9">
            <v>0</v>
          </cell>
          <cell r="K9">
            <v>0</v>
          </cell>
          <cell r="L9">
            <v>2295</v>
          </cell>
          <cell r="M9">
            <v>0</v>
          </cell>
          <cell r="N9">
            <v>0</v>
          </cell>
          <cell r="O9">
            <v>2048.2258064516127</v>
          </cell>
          <cell r="T9">
            <v>0</v>
          </cell>
          <cell r="U9">
            <v>0</v>
          </cell>
          <cell r="V9">
            <v>1164.1293333333333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0</v>
          </cell>
          <cell r="U10">
            <v>0</v>
          </cell>
          <cell r="V10">
            <v>0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9500</v>
          </cell>
          <cell r="E11">
            <v>9500</v>
          </cell>
          <cell r="F11">
            <v>11795</v>
          </cell>
          <cell r="G11">
            <v>9500</v>
          </cell>
          <cell r="H11">
            <v>9500</v>
          </cell>
          <cell r="I11">
            <v>11795</v>
          </cell>
          <cell r="J11">
            <v>9500</v>
          </cell>
          <cell r="K11">
            <v>9500</v>
          </cell>
          <cell r="L11">
            <v>11795</v>
          </cell>
          <cell r="M11">
            <v>9500</v>
          </cell>
          <cell r="N11">
            <v>9500</v>
          </cell>
          <cell r="O11">
            <v>11548.225806451614</v>
          </cell>
          <cell r="T11">
            <v>9244.3543478260908</v>
          </cell>
          <cell r="U11">
            <v>10703.701153846147</v>
          </cell>
          <cell r="V11">
            <v>12571.794666666672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266000</v>
          </cell>
          <cell r="E12">
            <v>266000</v>
          </cell>
          <cell r="F12">
            <v>330260</v>
          </cell>
          <cell r="G12">
            <v>266000</v>
          </cell>
          <cell r="H12">
            <v>266000</v>
          </cell>
          <cell r="I12">
            <v>330260</v>
          </cell>
          <cell r="J12">
            <v>266000</v>
          </cell>
          <cell r="K12">
            <v>266000</v>
          </cell>
          <cell r="L12">
            <v>330260</v>
          </cell>
          <cell r="M12">
            <v>247000</v>
          </cell>
          <cell r="N12">
            <v>247000</v>
          </cell>
          <cell r="O12">
            <v>357995</v>
          </cell>
          <cell r="T12">
            <v>212620.15000000008</v>
          </cell>
          <cell r="U12">
            <v>278296.22999999981</v>
          </cell>
          <cell r="V12">
            <v>188576.92000000007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</row>
        <row r="13">
          <cell r="D13">
            <v>929.13301876660262</v>
          </cell>
          <cell r="E13">
            <v>929.13301876660262</v>
          </cell>
          <cell r="F13">
            <v>936.01801876660261</v>
          </cell>
          <cell r="G13">
            <v>929.13301876660262</v>
          </cell>
          <cell r="H13">
            <v>929.13301876660262</v>
          </cell>
          <cell r="I13">
            <v>936.01801876660261</v>
          </cell>
          <cell r="J13">
            <v>929.13301876660262</v>
          </cell>
          <cell r="K13">
            <v>929.13301876660262</v>
          </cell>
          <cell r="L13">
            <v>936.01801876660261</v>
          </cell>
          <cell r="M13">
            <v>948.41248174864893</v>
          </cell>
          <cell r="N13">
            <v>948.41248174864893</v>
          </cell>
          <cell r="O13">
            <v>1036.0228879182218</v>
          </cell>
          <cell r="T13">
            <v>1224.1878260869564</v>
          </cell>
          <cell r="U13">
            <v>1266.7173076923077</v>
          </cell>
          <cell r="V13">
            <v>1048.5340000000001</v>
          </cell>
          <cell r="W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T14">
            <v>313.84260869565225</v>
          </cell>
          <cell r="U14">
            <v>234.56653846153844</v>
          </cell>
          <cell r="V14">
            <v>507.62200000000001</v>
          </cell>
          <cell r="W14" t="e">
            <v>#DIV/0!</v>
          </cell>
          <cell r="X14" t="e">
            <v>#DIV/0!</v>
          </cell>
          <cell r="Y14" t="e">
            <v>#DIV/0!</v>
          </cell>
          <cell r="Z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</row>
        <row r="15">
          <cell r="D15">
            <v>929.13301876660262</v>
          </cell>
          <cell r="E15">
            <v>929.13301876660262</v>
          </cell>
          <cell r="F15">
            <v>936.01801876660261</v>
          </cell>
          <cell r="G15">
            <v>929.13301876660262</v>
          </cell>
          <cell r="H15">
            <v>929.13301876660262</v>
          </cell>
          <cell r="I15">
            <v>936.01801876660261</v>
          </cell>
          <cell r="J15">
            <v>929.13301876660262</v>
          </cell>
          <cell r="K15">
            <v>929.13301876660262</v>
          </cell>
          <cell r="L15">
            <v>936.01801876660261</v>
          </cell>
          <cell r="M15">
            <v>948.41248174864893</v>
          </cell>
          <cell r="N15">
            <v>948.41248174864893</v>
          </cell>
          <cell r="O15">
            <v>1036.0228879182218</v>
          </cell>
          <cell r="T15">
            <v>1538.0304347826086</v>
          </cell>
          <cell r="U15">
            <v>1501.2838461538461</v>
          </cell>
          <cell r="V15">
            <v>1556.1560000000002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922.20999999999992</v>
          </cell>
          <cell r="U16">
            <v>891.50538461538474</v>
          </cell>
          <cell r="V16">
            <v>1362.1573333333331</v>
          </cell>
          <cell r="W16" t="e">
            <v>#DIV/0!</v>
          </cell>
          <cell r="X16" t="e">
            <v>#DIV/0!</v>
          </cell>
          <cell r="Y16" t="e">
            <v>#DIV/0!</v>
          </cell>
          <cell r="Z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</row>
        <row r="17">
          <cell r="D17">
            <v>2121.4526747509076</v>
          </cell>
          <cell r="E17">
            <v>2121.4526747509076</v>
          </cell>
          <cell r="F17">
            <v>2121.4526747509076</v>
          </cell>
          <cell r="G17">
            <v>2121.4526747509076</v>
          </cell>
          <cell r="H17">
            <v>2121.4526747509076</v>
          </cell>
          <cell r="I17">
            <v>2121.4526747509076</v>
          </cell>
          <cell r="J17">
            <v>2121.4526747509076</v>
          </cell>
          <cell r="K17">
            <v>2121.4526747509076</v>
          </cell>
          <cell r="L17">
            <v>2121.4526747509076</v>
          </cell>
          <cell r="M17">
            <v>2284.6413420394392</v>
          </cell>
          <cell r="N17">
            <v>2284.6413420394392</v>
          </cell>
          <cell r="O17">
            <v>1916.1508030008199</v>
          </cell>
          <cell r="T17">
            <v>201.67347826086956</v>
          </cell>
          <cell r="U17">
            <v>98.963461538461544</v>
          </cell>
          <cell r="V17">
            <v>132.77199999999999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1205.4034782608694</v>
          </cell>
          <cell r="U18">
            <v>533.20384615384614</v>
          </cell>
          <cell r="V18">
            <v>1101.5719999999999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32.247826086956522</v>
          </cell>
          <cell r="U19">
            <v>18.456538461538461</v>
          </cell>
          <cell r="V19">
            <v>68.638666666666666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</row>
        <row r="20">
          <cell r="D20">
            <v>2121.4526747509076</v>
          </cell>
          <cell r="E20">
            <v>2121.4526747509076</v>
          </cell>
          <cell r="F20">
            <v>2121.4526747509076</v>
          </cell>
          <cell r="G20">
            <v>2121.4526747509076</v>
          </cell>
          <cell r="H20">
            <v>2121.4526747509076</v>
          </cell>
          <cell r="I20">
            <v>2121.4526747509076</v>
          </cell>
          <cell r="J20">
            <v>2121.4526747509076</v>
          </cell>
          <cell r="K20">
            <v>2121.4526747509076</v>
          </cell>
          <cell r="L20">
            <v>2121.4526747509076</v>
          </cell>
          <cell r="M20">
            <v>2284.6413420394392</v>
          </cell>
          <cell r="N20">
            <v>2284.6413420394392</v>
          </cell>
          <cell r="O20">
            <v>1916.1508030008199</v>
          </cell>
          <cell r="T20">
            <v>2361.5347826086954</v>
          </cell>
          <cell r="U20">
            <v>1542.1292307692308</v>
          </cell>
          <cell r="V20">
            <v>2665.1399999999994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</row>
        <row r="21">
          <cell r="D21">
            <v>3050.5856935175102</v>
          </cell>
          <cell r="E21">
            <v>3050.5856935175102</v>
          </cell>
          <cell r="F21">
            <v>3057.47069351751</v>
          </cell>
          <cell r="G21">
            <v>3050.5856935175102</v>
          </cell>
          <cell r="H21">
            <v>3050.5856935175102</v>
          </cell>
          <cell r="I21">
            <v>3057.47069351751</v>
          </cell>
          <cell r="J21">
            <v>3050.5856935175102</v>
          </cell>
          <cell r="K21">
            <v>3050.5856935175102</v>
          </cell>
          <cell r="L21">
            <v>3057.47069351751</v>
          </cell>
          <cell r="M21">
            <v>3233.0538237880883</v>
          </cell>
          <cell r="N21">
            <v>3233.0538237880883</v>
          </cell>
          <cell r="O21">
            <v>2952.1736909190417</v>
          </cell>
          <cell r="T21">
            <v>3899.565217391304</v>
          </cell>
          <cell r="U21">
            <v>3043.4130769230769</v>
          </cell>
          <cell r="V21">
            <v>4221.2959999999994</v>
          </cell>
          <cell r="W21" t="e">
            <v>#DIV/0!</v>
          </cell>
          <cell r="X21" t="e">
            <v>#DIV/0!</v>
          </cell>
          <cell r="Y21" t="e">
            <v>#DIV/0!</v>
          </cell>
          <cell r="Z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  <cell r="AE21" t="e">
            <v>#DIV/0!</v>
          </cell>
        </row>
        <row r="22">
          <cell r="D22">
            <v>6449.4143064824893</v>
          </cell>
          <cell r="E22">
            <v>6449.4143064824893</v>
          </cell>
          <cell r="F22">
            <v>8737.5293064824909</v>
          </cell>
          <cell r="G22">
            <v>6449.4143064824893</v>
          </cell>
          <cell r="H22">
            <v>6449.4143064824893</v>
          </cell>
          <cell r="I22">
            <v>8737.5293064824909</v>
          </cell>
          <cell r="J22">
            <v>6449.4143064824893</v>
          </cell>
          <cell r="K22">
            <v>6449.4143064824893</v>
          </cell>
          <cell r="L22">
            <v>8737.5293064824909</v>
          </cell>
          <cell r="M22">
            <v>6266.9461762119117</v>
          </cell>
          <cell r="N22">
            <v>6266.9461762119117</v>
          </cell>
          <cell r="O22">
            <v>8596.0521155325714</v>
          </cell>
          <cell r="T22">
            <v>5344.7891304347868</v>
          </cell>
          <cell r="U22">
            <v>7660.2880769230696</v>
          </cell>
          <cell r="V22">
            <v>8350.4986666666737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</row>
        <row r="23">
          <cell r="D23">
            <v>180583.6005815097</v>
          </cell>
          <cell r="E23">
            <v>180583.6005815097</v>
          </cell>
          <cell r="F23">
            <v>244650.82058150973</v>
          </cell>
          <cell r="G23">
            <v>180583.6005815097</v>
          </cell>
          <cell r="H23">
            <v>180583.6005815097</v>
          </cell>
          <cell r="I23">
            <v>244650.82058150973</v>
          </cell>
          <cell r="J23">
            <v>180583.6005815097</v>
          </cell>
          <cell r="K23">
            <v>180583.6005815097</v>
          </cell>
          <cell r="L23">
            <v>244650.82058150973</v>
          </cell>
          <cell r="M23">
            <v>162940.6005815097</v>
          </cell>
          <cell r="N23">
            <v>162940.6005815097</v>
          </cell>
          <cell r="O23">
            <v>266477.61558150972</v>
          </cell>
          <cell r="T23">
            <v>122930.1500000001</v>
          </cell>
          <cell r="U23">
            <v>199167.48999999982</v>
          </cell>
          <cell r="V23">
            <v>125257.4800000001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T24">
            <v>0</v>
          </cell>
          <cell r="U24">
            <v>0</v>
          </cell>
          <cell r="V24">
            <v>0</v>
          </cell>
          <cell r="W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  <cell r="AE24" t="e">
            <v>#DIV/0!</v>
          </cell>
        </row>
        <row r="25">
          <cell r="B25">
            <v>180390.82058150973</v>
          </cell>
          <cell r="C25">
            <v>107795.5400000001</v>
          </cell>
          <cell r="D25">
            <v>180583.6005815097</v>
          </cell>
          <cell r="E25">
            <v>180583.6005815097</v>
          </cell>
          <cell r="F25">
            <v>180390.82058150973</v>
          </cell>
          <cell r="G25">
            <v>180583.6005815097</v>
          </cell>
          <cell r="H25">
            <v>180583.6005815097</v>
          </cell>
          <cell r="I25">
            <v>180390.82058150973</v>
          </cell>
          <cell r="J25">
            <v>180583.6005815097</v>
          </cell>
          <cell r="K25">
            <v>180583.6005815097</v>
          </cell>
          <cell r="L25">
            <v>180390.82058150973</v>
          </cell>
          <cell r="M25">
            <v>162940.6005815097</v>
          </cell>
          <cell r="N25">
            <v>162940.6005815097</v>
          </cell>
          <cell r="O25">
            <v>202982.61558150972</v>
          </cell>
          <cell r="T25">
            <v>122930.1500000001</v>
          </cell>
          <cell r="U25">
            <v>199167.48999999982</v>
          </cell>
          <cell r="V25">
            <v>107795.5400000001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D26">
            <v>180583.6005815097</v>
          </cell>
          <cell r="E26">
            <v>180583.6005815097</v>
          </cell>
          <cell r="F26">
            <v>244650.82058150973</v>
          </cell>
          <cell r="G26">
            <v>180583.6005815097</v>
          </cell>
          <cell r="H26">
            <v>180583.6005815097</v>
          </cell>
          <cell r="I26">
            <v>244650.82058150973</v>
          </cell>
          <cell r="J26">
            <v>180583.6005815097</v>
          </cell>
          <cell r="K26">
            <v>180583.6005815097</v>
          </cell>
          <cell r="L26">
            <v>244650.82058150973</v>
          </cell>
          <cell r="M26">
            <v>162940.6005815097</v>
          </cell>
          <cell r="N26">
            <v>162940.6005815097</v>
          </cell>
          <cell r="O26">
            <v>266477.61558150972</v>
          </cell>
          <cell r="T26">
            <v>122930.1500000001</v>
          </cell>
          <cell r="U26">
            <v>199167.48999999982</v>
          </cell>
          <cell r="V26">
            <v>125257.4800000001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</row>
        <row r="27">
          <cell r="D27">
            <v>4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T27">
            <v>4</v>
          </cell>
          <cell r="U27">
            <v>4</v>
          </cell>
          <cell r="V27">
            <v>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D28">
            <v>0</v>
          </cell>
          <cell r="E28">
            <v>0</v>
          </cell>
          <cell r="F28">
            <v>64260</v>
          </cell>
          <cell r="G28">
            <v>0</v>
          </cell>
          <cell r="H28">
            <v>0</v>
          </cell>
          <cell r="I28">
            <v>64260</v>
          </cell>
          <cell r="J28">
            <v>0</v>
          </cell>
          <cell r="K28">
            <v>0</v>
          </cell>
          <cell r="L28">
            <v>64260</v>
          </cell>
          <cell r="M28">
            <v>0</v>
          </cell>
          <cell r="N28">
            <v>0</v>
          </cell>
          <cell r="O28">
            <v>63494.999999999993</v>
          </cell>
          <cell r="T28">
            <v>0</v>
          </cell>
          <cell r="U28">
            <v>0</v>
          </cell>
          <cell r="V28">
            <v>17461.939999999999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</row>
        <row r="29">
          <cell r="T29">
            <v>429893.18</v>
          </cell>
        </row>
      </sheetData>
      <sheetData sheetId="18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13</v>
          </cell>
          <cell r="E6">
            <v>13</v>
          </cell>
          <cell r="F6">
            <v>13</v>
          </cell>
          <cell r="G6">
            <v>13</v>
          </cell>
          <cell r="H6">
            <v>13</v>
          </cell>
          <cell r="I6">
            <v>13</v>
          </cell>
          <cell r="J6">
            <v>13</v>
          </cell>
          <cell r="K6">
            <v>13</v>
          </cell>
          <cell r="L6">
            <v>13</v>
          </cell>
          <cell r="M6">
            <v>13</v>
          </cell>
          <cell r="N6">
            <v>13</v>
          </cell>
          <cell r="O6">
            <v>13</v>
          </cell>
          <cell r="T6">
            <v>9</v>
          </cell>
          <cell r="U6">
            <v>16</v>
          </cell>
          <cell r="V6">
            <v>10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D7">
            <v>13</v>
          </cell>
          <cell r="E7">
            <v>13</v>
          </cell>
          <cell r="F7">
            <v>13</v>
          </cell>
          <cell r="G7">
            <v>13</v>
          </cell>
          <cell r="H7">
            <v>13</v>
          </cell>
          <cell r="I7">
            <v>13</v>
          </cell>
          <cell r="J7">
            <v>13</v>
          </cell>
          <cell r="K7">
            <v>13</v>
          </cell>
          <cell r="L7">
            <v>13</v>
          </cell>
          <cell r="M7">
            <v>13</v>
          </cell>
          <cell r="N7">
            <v>13</v>
          </cell>
          <cell r="O7">
            <v>13</v>
          </cell>
          <cell r="T7">
            <v>9</v>
          </cell>
          <cell r="U7">
            <v>16</v>
          </cell>
          <cell r="V7">
            <v>10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D9">
            <v>3.25</v>
          </cell>
          <cell r="E9">
            <v>3.25</v>
          </cell>
          <cell r="F9">
            <v>3.25</v>
          </cell>
          <cell r="G9">
            <v>3.25</v>
          </cell>
          <cell r="H9">
            <v>3.25</v>
          </cell>
          <cell r="I9">
            <v>3.25</v>
          </cell>
          <cell r="J9">
            <v>3.25</v>
          </cell>
          <cell r="K9">
            <v>3.25</v>
          </cell>
          <cell r="L9">
            <v>3.25</v>
          </cell>
          <cell r="M9">
            <v>3.25</v>
          </cell>
          <cell r="N9">
            <v>3.25</v>
          </cell>
          <cell r="O9">
            <v>3.25</v>
          </cell>
          <cell r="T9">
            <v>2.25</v>
          </cell>
          <cell r="U9">
            <v>4</v>
          </cell>
          <cell r="V9">
            <v>2.5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321.80521846153846</v>
          </cell>
          <cell r="E10">
            <v>241.89199384615387</v>
          </cell>
          <cell r="F10">
            <v>292.66121538461539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634.07377228823964</v>
          </cell>
          <cell r="U10">
            <v>350.37405370136162</v>
          </cell>
          <cell r="V10">
            <v>351.32653014110906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5000</v>
          </cell>
          <cell r="E11">
            <v>5000</v>
          </cell>
          <cell r="F11">
            <v>5000</v>
          </cell>
          <cell r="G11">
            <v>5000</v>
          </cell>
          <cell r="H11">
            <v>5000</v>
          </cell>
          <cell r="I11">
            <v>5000</v>
          </cell>
          <cell r="J11">
            <v>5000</v>
          </cell>
          <cell r="K11">
            <v>5000</v>
          </cell>
          <cell r="L11">
            <v>5000</v>
          </cell>
          <cell r="M11">
            <v>5000</v>
          </cell>
          <cell r="N11">
            <v>5000</v>
          </cell>
          <cell r="O11">
            <v>5000</v>
          </cell>
          <cell r="T11">
            <v>3665.4233333333332</v>
          </cell>
          <cell r="U11">
            <v>2804.677499999998</v>
          </cell>
          <cell r="V11">
            <v>5414.6149999999961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5000</v>
          </cell>
          <cell r="E12">
            <v>5000</v>
          </cell>
          <cell r="F12">
            <v>5000</v>
          </cell>
          <cell r="G12">
            <v>5000</v>
          </cell>
          <cell r="H12">
            <v>5000</v>
          </cell>
          <cell r="I12">
            <v>5000</v>
          </cell>
          <cell r="J12">
            <v>5000</v>
          </cell>
          <cell r="K12">
            <v>5000</v>
          </cell>
          <cell r="L12">
            <v>5000</v>
          </cell>
          <cell r="M12">
            <v>5000</v>
          </cell>
          <cell r="N12">
            <v>5000</v>
          </cell>
          <cell r="O12">
            <v>5000</v>
          </cell>
          <cell r="T12">
            <v>3665.4233333333332</v>
          </cell>
          <cell r="U12">
            <v>2804.677499999998</v>
          </cell>
          <cell r="V12">
            <v>5414.6149999999961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T13">
            <v>0</v>
          </cell>
          <cell r="U13">
            <v>0</v>
          </cell>
          <cell r="V13">
            <v>1505.13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D15">
            <v>5000</v>
          </cell>
          <cell r="E15">
            <v>5000</v>
          </cell>
          <cell r="F15">
            <v>6647.6923076923076</v>
          </cell>
          <cell r="G15">
            <v>5000</v>
          </cell>
          <cell r="H15">
            <v>5000</v>
          </cell>
          <cell r="I15">
            <v>6647.6923076923076</v>
          </cell>
          <cell r="J15">
            <v>5000</v>
          </cell>
          <cell r="K15">
            <v>5000</v>
          </cell>
          <cell r="L15">
            <v>6647.6923076923076</v>
          </cell>
          <cell r="M15">
            <v>5000</v>
          </cell>
          <cell r="N15">
            <v>5000</v>
          </cell>
          <cell r="O15">
            <v>6628.0769230769229</v>
          </cell>
          <cell r="T15">
            <v>3665.4233333333332</v>
          </cell>
          <cell r="U15">
            <v>2804.677499999998</v>
          </cell>
          <cell r="V15">
            <v>7311.323999999996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65000</v>
          </cell>
          <cell r="E16">
            <v>65000</v>
          </cell>
          <cell r="F16">
            <v>86420</v>
          </cell>
          <cell r="G16">
            <v>65000</v>
          </cell>
          <cell r="H16">
            <v>65000</v>
          </cell>
          <cell r="I16">
            <v>86420</v>
          </cell>
          <cell r="J16">
            <v>65000</v>
          </cell>
          <cell r="K16">
            <v>65000</v>
          </cell>
          <cell r="L16">
            <v>86420</v>
          </cell>
          <cell r="M16">
            <v>65000</v>
          </cell>
          <cell r="N16">
            <v>65000</v>
          </cell>
          <cell r="O16">
            <v>86165</v>
          </cell>
          <cell r="T16">
            <v>32988.81</v>
          </cell>
          <cell r="U16">
            <v>44874.839999999967</v>
          </cell>
          <cell r="V16">
            <v>73113.239999999962</v>
          </cell>
          <cell r="W16" t="e">
            <v>#DIV/0!</v>
          </cell>
          <cell r="X16" t="e">
            <v>#DIV/0!</v>
          </cell>
          <cell r="Y16" t="e">
            <v>#DIV/0!</v>
          </cell>
          <cell r="Z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</row>
        <row r="17">
          <cell r="D17">
            <v>713.54389080371959</v>
          </cell>
          <cell r="E17">
            <v>713.54389080371959</v>
          </cell>
          <cell r="F17">
            <v>718.48696772679659</v>
          </cell>
          <cell r="G17">
            <v>713.54389080371959</v>
          </cell>
          <cell r="H17">
            <v>713.54389080371959</v>
          </cell>
          <cell r="I17">
            <v>718.48696772679659</v>
          </cell>
          <cell r="J17">
            <v>713.54389080371959</v>
          </cell>
          <cell r="K17">
            <v>713.54389080371959</v>
          </cell>
          <cell r="L17">
            <v>718.48696772679659</v>
          </cell>
          <cell r="M17">
            <v>713.54389080371959</v>
          </cell>
          <cell r="N17">
            <v>713.54389080371959</v>
          </cell>
          <cell r="O17">
            <v>718.42812157295043</v>
          </cell>
          <cell r="T17">
            <v>1930.6744444444444</v>
          </cell>
          <cell r="U17">
            <v>315.59937500000001</v>
          </cell>
          <cell r="V17">
            <v>1492.241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665.54666666666662</v>
          </cell>
          <cell r="U18">
            <v>293.08125000000001</v>
          </cell>
          <cell r="V18">
            <v>414.44899999999996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</row>
        <row r="19">
          <cell r="D19">
            <v>713.54389080371959</v>
          </cell>
          <cell r="E19">
            <v>713.54389080371959</v>
          </cell>
          <cell r="F19">
            <v>718.48696772679659</v>
          </cell>
          <cell r="G19">
            <v>713.54389080371959</v>
          </cell>
          <cell r="H19">
            <v>713.54389080371959</v>
          </cell>
          <cell r="I19">
            <v>718.48696772679659</v>
          </cell>
          <cell r="J19">
            <v>713.54389080371959</v>
          </cell>
          <cell r="K19">
            <v>713.54389080371959</v>
          </cell>
          <cell r="L19">
            <v>718.48696772679659</v>
          </cell>
          <cell r="M19">
            <v>713.54389080371959</v>
          </cell>
          <cell r="N19">
            <v>713.54389080371959</v>
          </cell>
          <cell r="O19">
            <v>718.42812157295043</v>
          </cell>
          <cell r="T19">
            <v>2596.221111111111</v>
          </cell>
          <cell r="U19">
            <v>608.68062499999996</v>
          </cell>
          <cell r="V19">
            <v>1906.69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T20">
            <v>1010.0288888888889</v>
          </cell>
          <cell r="U20">
            <v>620.90437499999996</v>
          </cell>
          <cell r="V20">
            <v>870.01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</row>
        <row r="21">
          <cell r="D21">
            <v>1370.2959607940525</v>
          </cell>
          <cell r="E21">
            <v>1370.2959607940525</v>
          </cell>
          <cell r="F21">
            <v>1370.2959607940525</v>
          </cell>
          <cell r="G21">
            <v>1370.2959607940525</v>
          </cell>
          <cell r="H21">
            <v>1370.2959607940525</v>
          </cell>
          <cell r="I21">
            <v>1370.2959607940525</v>
          </cell>
          <cell r="J21">
            <v>1370.2959607940525</v>
          </cell>
          <cell r="K21">
            <v>1370.2959607940525</v>
          </cell>
          <cell r="L21">
            <v>1370.2959607940525</v>
          </cell>
          <cell r="M21">
            <v>1370.2959607940525</v>
          </cell>
          <cell r="N21">
            <v>1370.2959607940525</v>
          </cell>
          <cell r="O21">
            <v>1370.2959607940525</v>
          </cell>
          <cell r="T21">
            <v>71.041111111111107</v>
          </cell>
          <cell r="U21">
            <v>68.943749999999994</v>
          </cell>
          <cell r="V21">
            <v>116.42</v>
          </cell>
          <cell r="W21" t="e">
            <v>#DIV/0!</v>
          </cell>
          <cell r="X21" t="e">
            <v>#DIV/0!</v>
          </cell>
          <cell r="Y21" t="e">
            <v>#DIV/0!</v>
          </cell>
          <cell r="Z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  <cell r="AE21" t="e">
            <v>#DIV/0!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T22">
            <v>1125.5555555555557</v>
          </cell>
          <cell r="U22">
            <v>640.72249999999997</v>
          </cell>
          <cell r="V22">
            <v>1025.1559999999999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4.0311111111111115</v>
          </cell>
          <cell r="U23">
            <v>16.141249999999999</v>
          </cell>
          <cell r="V23">
            <v>0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</row>
        <row r="24">
          <cell r="D24">
            <v>1370.2959607940525</v>
          </cell>
          <cell r="E24">
            <v>1370.2959607940525</v>
          </cell>
          <cell r="F24">
            <v>1370.2959607940525</v>
          </cell>
          <cell r="G24">
            <v>1370.2959607940525</v>
          </cell>
          <cell r="H24">
            <v>1370.2959607940525</v>
          </cell>
          <cell r="I24">
            <v>1370.2959607940525</v>
          </cell>
          <cell r="J24">
            <v>1370.2959607940525</v>
          </cell>
          <cell r="K24">
            <v>1370.2959607940525</v>
          </cell>
          <cell r="L24">
            <v>1370.2959607940525</v>
          </cell>
          <cell r="M24">
            <v>1370.2959607940525</v>
          </cell>
          <cell r="N24">
            <v>1370.2959607940525</v>
          </cell>
          <cell r="O24">
            <v>1370.2959607940525</v>
          </cell>
          <cell r="T24">
            <v>2210.6566666666663</v>
          </cell>
          <cell r="U24">
            <v>1346.7118749999997</v>
          </cell>
          <cell r="V24">
            <v>2011.5859999999998</v>
          </cell>
          <cell r="W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  <cell r="AE24" t="e">
            <v>#DIV/0!</v>
          </cell>
        </row>
        <row r="25">
          <cell r="D25">
            <v>2083.8398515977719</v>
          </cell>
          <cell r="E25">
            <v>2083.8398515977719</v>
          </cell>
          <cell r="F25">
            <v>2088.7829285208491</v>
          </cell>
          <cell r="G25">
            <v>2083.8398515977719</v>
          </cell>
          <cell r="H25">
            <v>2083.8398515977719</v>
          </cell>
          <cell r="I25">
            <v>2088.7829285208491</v>
          </cell>
          <cell r="J25">
            <v>2083.8398515977719</v>
          </cell>
          <cell r="K25">
            <v>2083.8398515977719</v>
          </cell>
          <cell r="L25">
            <v>2088.7829285208491</v>
          </cell>
          <cell r="M25">
            <v>2083.8398515977719</v>
          </cell>
          <cell r="N25">
            <v>2083.8398515977719</v>
          </cell>
          <cell r="O25">
            <v>2088.7240823670027</v>
          </cell>
          <cell r="T25">
            <v>4806.8777777777777</v>
          </cell>
          <cell r="U25">
            <v>1955.3924999999997</v>
          </cell>
          <cell r="V25">
            <v>3918.2759999999998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D26">
            <v>2916.1601484022281</v>
          </cell>
          <cell r="E26">
            <v>2916.1601484022281</v>
          </cell>
          <cell r="F26">
            <v>4558.9093791714586</v>
          </cell>
          <cell r="G26">
            <v>2916.1601484022281</v>
          </cell>
          <cell r="H26">
            <v>2916.1601484022281</v>
          </cell>
          <cell r="I26">
            <v>4558.9093791714586</v>
          </cell>
          <cell r="J26">
            <v>2916.1601484022281</v>
          </cell>
          <cell r="K26">
            <v>2916.1601484022281</v>
          </cell>
          <cell r="L26">
            <v>4558.9093791714586</v>
          </cell>
          <cell r="M26">
            <v>2916.1601484022281</v>
          </cell>
          <cell r="N26">
            <v>2916.1601484022281</v>
          </cell>
          <cell r="O26">
            <v>4539.3528407099202</v>
          </cell>
          <cell r="T26">
            <v>-1141.4544444444446</v>
          </cell>
          <cell r="U26">
            <v>849.28499999999826</v>
          </cell>
          <cell r="V26">
            <v>3393.0479999999961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</row>
        <row r="27">
          <cell r="B27">
            <v>37845.821929228958</v>
          </cell>
          <cell r="C27">
            <v>16468.51999999996</v>
          </cell>
          <cell r="D27">
            <v>37910.081929228967</v>
          </cell>
          <cell r="E27">
            <v>37910.081929228967</v>
          </cell>
          <cell r="F27">
            <v>37845.821929228958</v>
          </cell>
          <cell r="G27">
            <v>37910.081929228967</v>
          </cell>
          <cell r="H27">
            <v>37910.081929228967</v>
          </cell>
          <cell r="I27">
            <v>37845.821929228958</v>
          </cell>
          <cell r="J27">
            <v>37910.081929228967</v>
          </cell>
          <cell r="K27">
            <v>37910.081929228967</v>
          </cell>
          <cell r="L27">
            <v>37845.821929228958</v>
          </cell>
          <cell r="M27">
            <v>37910.081929228967</v>
          </cell>
          <cell r="N27">
            <v>37910.081929228967</v>
          </cell>
          <cell r="O27">
            <v>37846.586929228964</v>
          </cell>
          <cell r="T27">
            <v>-10273.09</v>
          </cell>
          <cell r="U27">
            <v>13588.559999999972</v>
          </cell>
          <cell r="V27">
            <v>16468.51999999996</v>
          </cell>
          <cell r="W27" t="e">
            <v>#DIV/0!</v>
          </cell>
          <cell r="X27" t="e">
            <v>#DIV/0!</v>
          </cell>
          <cell r="Y27" t="e">
            <v>#DIV/0!</v>
          </cell>
          <cell r="Z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</row>
        <row r="28">
          <cell r="D28">
            <v>37910.081929228967</v>
          </cell>
          <cell r="E28">
            <v>37910.081929228967</v>
          </cell>
          <cell r="F28">
            <v>59265.821929228958</v>
          </cell>
          <cell r="G28">
            <v>37910.081929228967</v>
          </cell>
          <cell r="H28">
            <v>37910.081929228967</v>
          </cell>
          <cell r="I28">
            <v>59265.821929228958</v>
          </cell>
          <cell r="J28">
            <v>37910.081929228967</v>
          </cell>
          <cell r="K28">
            <v>37910.081929228967</v>
          </cell>
          <cell r="L28">
            <v>59265.821929228958</v>
          </cell>
          <cell r="M28">
            <v>37910.081929228967</v>
          </cell>
          <cell r="N28">
            <v>37910.081929228967</v>
          </cell>
          <cell r="O28">
            <v>59011.586929228964</v>
          </cell>
          <cell r="T28">
            <v>-10273.09</v>
          </cell>
          <cell r="U28">
            <v>13588.559999999972</v>
          </cell>
          <cell r="V28">
            <v>33930.47999999996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</row>
        <row r="29">
          <cell r="D29">
            <v>4</v>
          </cell>
          <cell r="E29">
            <v>4</v>
          </cell>
          <cell r="F29">
            <v>4</v>
          </cell>
          <cell r="G29">
            <v>4</v>
          </cell>
          <cell r="H29">
            <v>4</v>
          </cell>
          <cell r="I29">
            <v>4</v>
          </cell>
          <cell r="J29">
            <v>4</v>
          </cell>
          <cell r="K29">
            <v>4</v>
          </cell>
          <cell r="L29">
            <v>4</v>
          </cell>
          <cell r="M29">
            <v>4</v>
          </cell>
          <cell r="N29">
            <v>4</v>
          </cell>
          <cell r="O29">
            <v>4</v>
          </cell>
          <cell r="T29">
            <v>4</v>
          </cell>
          <cell r="U29">
            <v>4</v>
          </cell>
          <cell r="V29">
            <v>4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1">
          <cell r="T31">
            <v>697244.64</v>
          </cell>
          <cell r="U31">
            <v>524099.32</v>
          </cell>
          <cell r="V31">
            <v>634099.30000000005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D32">
            <v>0</v>
          </cell>
          <cell r="E32">
            <v>0</v>
          </cell>
          <cell r="F32">
            <v>21420</v>
          </cell>
          <cell r="G32">
            <v>0</v>
          </cell>
          <cell r="H32">
            <v>0</v>
          </cell>
          <cell r="I32">
            <v>21420</v>
          </cell>
          <cell r="J32">
            <v>0</v>
          </cell>
          <cell r="K32">
            <v>0</v>
          </cell>
          <cell r="L32">
            <v>21420</v>
          </cell>
          <cell r="M32">
            <v>0</v>
          </cell>
          <cell r="N32">
            <v>0</v>
          </cell>
          <cell r="O32">
            <v>21165</v>
          </cell>
          <cell r="T32">
            <v>0</v>
          </cell>
          <cell r="U32">
            <v>0</v>
          </cell>
          <cell r="V32">
            <v>17461.96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</sheetData>
      <sheetData sheetId="19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852.45161445783117</v>
          </cell>
          <cell r="E6">
            <v>852.45161445783117</v>
          </cell>
          <cell r="F6">
            <v>852.45161445783117</v>
          </cell>
          <cell r="G6">
            <v>852.45161445783117</v>
          </cell>
          <cell r="H6">
            <v>852.45161445783117</v>
          </cell>
          <cell r="I6">
            <v>852.45161445783117</v>
          </cell>
          <cell r="J6">
            <v>852.45161445783117</v>
          </cell>
          <cell r="K6">
            <v>852.45161445783117</v>
          </cell>
          <cell r="L6">
            <v>852.45161445783117</v>
          </cell>
          <cell r="M6">
            <v>852.45161445783128</v>
          </cell>
          <cell r="N6">
            <v>852.45161445783128</v>
          </cell>
          <cell r="O6">
            <v>852.45161445783128</v>
          </cell>
          <cell r="T6">
            <v>814.24593749999997</v>
          </cell>
          <cell r="U6">
            <v>283.09571428571428</v>
          </cell>
          <cell r="V6">
            <v>629.50199999999995</v>
          </cell>
          <cell r="W6" t="e">
            <v>#DIV/0!</v>
          </cell>
          <cell r="X6" t="e">
            <v>#DIV/0!</v>
          </cell>
          <cell r="Y6" t="e">
            <v>#DIV/0!</v>
          </cell>
          <cell r="Z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T7">
            <v>43.0078125</v>
          </cell>
          <cell r="U7">
            <v>29.821428571428573</v>
          </cell>
          <cell r="V7">
            <v>46.65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-56.612187499999997</v>
          </cell>
          <cell r="U8">
            <v>-23.274761904761906</v>
          </cell>
          <cell r="V8">
            <v>-17.129200000000001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314.58531249999999</v>
          </cell>
          <cell r="U9">
            <v>195.59238095238098</v>
          </cell>
          <cell r="V9">
            <v>286.04320000000001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0</v>
          </cell>
          <cell r="U10">
            <v>0</v>
          </cell>
          <cell r="V10">
            <v>0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0</v>
          </cell>
          <cell r="E11">
            <v>0</v>
          </cell>
          <cell r="F11">
            <v>870.73170731707319</v>
          </cell>
          <cell r="G11">
            <v>0</v>
          </cell>
          <cell r="H11">
            <v>0</v>
          </cell>
          <cell r="I11">
            <v>870.73170731707319</v>
          </cell>
          <cell r="J11">
            <v>0</v>
          </cell>
          <cell r="K11">
            <v>0</v>
          </cell>
          <cell r="L11">
            <v>870.73170731707319</v>
          </cell>
          <cell r="M11">
            <v>0</v>
          </cell>
          <cell r="N11">
            <v>0</v>
          </cell>
          <cell r="O11">
            <v>801.7045454545455</v>
          </cell>
          <cell r="T11">
            <v>0</v>
          </cell>
          <cell r="U11">
            <v>0</v>
          </cell>
          <cell r="V11">
            <v>931.30439999999999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T12">
            <v>0</v>
          </cell>
          <cell r="U12">
            <v>0</v>
          </cell>
          <cell r="V12">
            <v>0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</row>
        <row r="13">
          <cell r="D13">
            <v>852.45161445783117</v>
          </cell>
          <cell r="E13">
            <v>852.45161445783117</v>
          </cell>
          <cell r="F13">
            <v>1723.1833217749045</v>
          </cell>
          <cell r="G13">
            <v>852.45161445783117</v>
          </cell>
          <cell r="H13">
            <v>852.45161445783117</v>
          </cell>
          <cell r="I13">
            <v>1723.1833217749045</v>
          </cell>
          <cell r="J13">
            <v>852.45161445783117</v>
          </cell>
          <cell r="K13">
            <v>852.45161445783117</v>
          </cell>
          <cell r="L13">
            <v>1723.1833217749045</v>
          </cell>
          <cell r="M13">
            <v>852.45161445783128</v>
          </cell>
          <cell r="N13">
            <v>852.45161445783128</v>
          </cell>
          <cell r="O13">
            <v>1654.1561599123768</v>
          </cell>
          <cell r="T13">
            <v>1115.2268749999998</v>
          </cell>
          <cell r="U13">
            <v>485.23476190476185</v>
          </cell>
          <cell r="V13">
            <v>1876.3704</v>
          </cell>
          <cell r="W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</row>
        <row r="14">
          <cell r="D14">
            <v>34950.51619277108</v>
          </cell>
          <cell r="E14">
            <v>34950.51619277108</v>
          </cell>
          <cell r="F14">
            <v>70650.516192771087</v>
          </cell>
          <cell r="G14">
            <v>34950.51619277108</v>
          </cell>
          <cell r="H14">
            <v>34950.51619277108</v>
          </cell>
          <cell r="I14">
            <v>70650.516192771087</v>
          </cell>
          <cell r="J14">
            <v>34950.51619277108</v>
          </cell>
          <cell r="K14">
            <v>34950.51619277108</v>
          </cell>
          <cell r="L14">
            <v>70650.516192771087</v>
          </cell>
          <cell r="M14">
            <v>33245.612963855419</v>
          </cell>
          <cell r="N14">
            <v>33245.612963855419</v>
          </cell>
          <cell r="O14">
            <v>72782.871036144585</v>
          </cell>
          <cell r="T14">
            <v>35687.259999999995</v>
          </cell>
          <cell r="U14">
            <v>20379.859999999997</v>
          </cell>
          <cell r="V14">
            <v>46909.26</v>
          </cell>
          <cell r="W14" t="e">
            <v>#DIV/0!</v>
          </cell>
          <cell r="X14" t="e">
            <v>#DIV/0!</v>
          </cell>
          <cell r="Y14" t="e">
            <v>#DIV/0!</v>
          </cell>
          <cell r="Z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</row>
        <row r="15">
          <cell r="D15">
            <v>288.67508877281023</v>
          </cell>
          <cell r="E15">
            <v>288.67508877281023</v>
          </cell>
          <cell r="F15">
            <v>288.67508877281023</v>
          </cell>
          <cell r="G15">
            <v>288.67508877281023</v>
          </cell>
          <cell r="H15">
            <v>288.67508877281023</v>
          </cell>
          <cell r="I15">
            <v>288.67508877281023</v>
          </cell>
          <cell r="J15">
            <v>288.67508877281023</v>
          </cell>
          <cell r="K15">
            <v>288.67508877281023</v>
          </cell>
          <cell r="L15">
            <v>288.67508877281023</v>
          </cell>
          <cell r="M15">
            <v>303.47893947910819</v>
          </cell>
          <cell r="N15">
            <v>303.47893947910819</v>
          </cell>
          <cell r="O15">
            <v>268.99269635648221</v>
          </cell>
          <cell r="T15">
            <v>482.8125</v>
          </cell>
          <cell r="U15">
            <v>331.88095238095241</v>
          </cell>
          <cell r="V15">
            <v>564.32000000000005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</v>
          </cell>
          <cell r="U16">
            <v>0</v>
          </cell>
          <cell r="V16">
            <v>0</v>
          </cell>
          <cell r="W16" t="e">
            <v>#DIV/0!</v>
          </cell>
          <cell r="X16" t="e">
            <v>#DIV/0!</v>
          </cell>
          <cell r="Y16" t="e">
            <v>#DIV/0!</v>
          </cell>
          <cell r="Z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</row>
        <row r="17">
          <cell r="D17">
            <v>288.67508877281023</v>
          </cell>
          <cell r="E17">
            <v>288.67508877281023</v>
          </cell>
          <cell r="F17">
            <v>288.67508877281023</v>
          </cell>
          <cell r="G17">
            <v>288.67508877281023</v>
          </cell>
          <cell r="H17">
            <v>288.67508877281023</v>
          </cell>
          <cell r="I17">
            <v>288.67508877281023</v>
          </cell>
          <cell r="J17">
            <v>288.67508877281023</v>
          </cell>
          <cell r="K17">
            <v>288.67508877281023</v>
          </cell>
          <cell r="L17">
            <v>288.67508877281023</v>
          </cell>
          <cell r="M17">
            <v>303.47893947910819</v>
          </cell>
          <cell r="N17">
            <v>303.47893947910819</v>
          </cell>
          <cell r="O17">
            <v>268.99269635648221</v>
          </cell>
          <cell r="T17">
            <v>482.8125</v>
          </cell>
          <cell r="U17">
            <v>331.88095238095241</v>
          </cell>
          <cell r="V17">
            <v>564.32000000000005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</row>
        <row r="18">
          <cell r="D18">
            <v>563.77652568502094</v>
          </cell>
          <cell r="E18">
            <v>563.77652568502094</v>
          </cell>
          <cell r="F18">
            <v>1434.5082330020941</v>
          </cell>
          <cell r="G18">
            <v>563.77652568502094</v>
          </cell>
          <cell r="H18">
            <v>563.77652568502094</v>
          </cell>
          <cell r="I18">
            <v>1434.5082330020941</v>
          </cell>
          <cell r="J18">
            <v>563.77652568502094</v>
          </cell>
          <cell r="K18">
            <v>563.77652568502094</v>
          </cell>
          <cell r="L18">
            <v>1434.5082330020941</v>
          </cell>
          <cell r="M18">
            <v>548.97267497872303</v>
          </cell>
          <cell r="N18">
            <v>548.97267497872303</v>
          </cell>
          <cell r="O18">
            <v>1385.1634635558946</v>
          </cell>
          <cell r="T18">
            <v>632.41437499999984</v>
          </cell>
          <cell r="U18">
            <v>153.35380952380945</v>
          </cell>
          <cell r="V18">
            <v>1312.0504000000001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</row>
        <row r="19">
          <cell r="B19">
            <v>23114.837553085861</v>
          </cell>
          <cell r="C19">
            <v>9518.6500000000015</v>
          </cell>
          <cell r="D19">
            <v>23114.837553085858</v>
          </cell>
          <cell r="E19">
            <v>23114.837553085858</v>
          </cell>
          <cell r="F19">
            <v>23114.837553085861</v>
          </cell>
          <cell r="G19">
            <v>23114.837553085858</v>
          </cell>
          <cell r="H19">
            <v>23114.837553085858</v>
          </cell>
          <cell r="I19">
            <v>23114.837553085861</v>
          </cell>
          <cell r="J19">
            <v>23114.837553085858</v>
          </cell>
          <cell r="K19">
            <v>23114.837553085858</v>
          </cell>
          <cell r="L19">
            <v>23114.837553085861</v>
          </cell>
          <cell r="M19">
            <v>21409.934324170197</v>
          </cell>
          <cell r="N19">
            <v>21409.934324170197</v>
          </cell>
          <cell r="O19">
            <v>25672.192396459366</v>
          </cell>
          <cell r="T19">
            <v>20237.259999999995</v>
          </cell>
          <cell r="U19">
            <v>6440.8599999999969</v>
          </cell>
          <cell r="V19">
            <v>9518.6500000000015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</row>
        <row r="20">
          <cell r="D20">
            <v>23114.837553085858</v>
          </cell>
          <cell r="E20">
            <v>23114.837553085858</v>
          </cell>
          <cell r="F20">
            <v>58814.837553085861</v>
          </cell>
          <cell r="G20">
            <v>23114.837553085858</v>
          </cell>
          <cell r="H20">
            <v>23114.837553085858</v>
          </cell>
          <cell r="I20">
            <v>58814.837553085861</v>
          </cell>
          <cell r="J20">
            <v>23114.837553085858</v>
          </cell>
          <cell r="K20">
            <v>23114.837553085858</v>
          </cell>
          <cell r="L20">
            <v>58814.837553085861</v>
          </cell>
          <cell r="M20">
            <v>21409.934324170197</v>
          </cell>
          <cell r="N20">
            <v>21409.934324170197</v>
          </cell>
          <cell r="O20">
            <v>60947.192396459366</v>
          </cell>
          <cell r="T20">
            <v>20237.259999999995</v>
          </cell>
          <cell r="U20">
            <v>6440.8599999999969</v>
          </cell>
          <cell r="V20">
            <v>32801.26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</row>
        <row r="21">
          <cell r="D21">
            <v>0</v>
          </cell>
          <cell r="E21">
            <v>0</v>
          </cell>
          <cell r="F21">
            <v>35700</v>
          </cell>
          <cell r="G21">
            <v>0</v>
          </cell>
          <cell r="H21">
            <v>0</v>
          </cell>
          <cell r="I21">
            <v>35700</v>
          </cell>
          <cell r="J21">
            <v>0</v>
          </cell>
          <cell r="K21">
            <v>0</v>
          </cell>
          <cell r="L21">
            <v>35700</v>
          </cell>
          <cell r="M21">
            <v>0</v>
          </cell>
          <cell r="N21">
            <v>0</v>
          </cell>
          <cell r="O21">
            <v>35275</v>
          </cell>
          <cell r="T21">
            <v>0</v>
          </cell>
          <cell r="U21">
            <v>0</v>
          </cell>
          <cell r="V21">
            <v>23282.61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</sheetData>
      <sheetData sheetId="20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T6">
            <v>0</v>
          </cell>
          <cell r="U6">
            <v>0</v>
          </cell>
          <cell r="V6">
            <v>0</v>
          </cell>
          <cell r="W6" t="e">
            <v>#DIV/0!</v>
          </cell>
          <cell r="X6" t="e">
            <v>#DIV/0!</v>
          </cell>
          <cell r="Y6" t="e">
            <v>#DIV/0!</v>
          </cell>
          <cell r="Z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T7">
            <v>0</v>
          </cell>
          <cell r="U7">
            <v>0</v>
          </cell>
          <cell r="V7">
            <v>0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0.3</v>
          </cell>
          <cell r="E8">
            <v>0.3</v>
          </cell>
          <cell r="F8">
            <v>0.3</v>
          </cell>
          <cell r="G8">
            <v>0.3</v>
          </cell>
          <cell r="H8">
            <v>0.29999999999999993</v>
          </cell>
          <cell r="I8">
            <v>0.3</v>
          </cell>
          <cell r="J8">
            <v>0.3</v>
          </cell>
          <cell r="K8">
            <v>0.29999999999999993</v>
          </cell>
          <cell r="L8">
            <v>0.3</v>
          </cell>
          <cell r="M8">
            <v>0.3</v>
          </cell>
          <cell r="N8">
            <v>0.29999999999999993</v>
          </cell>
          <cell r="O8">
            <v>0.29999999999999993</v>
          </cell>
          <cell r="T8">
            <v>0.74578262008666607</v>
          </cell>
          <cell r="U8">
            <v>0.39070283229023978</v>
          </cell>
          <cell r="V8">
            <v>0.57759737402780809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0.5</v>
          </cell>
          <cell r="E9">
            <v>0.5</v>
          </cell>
          <cell r="F9">
            <v>0.5</v>
          </cell>
          <cell r="G9">
            <v>0.5</v>
          </cell>
          <cell r="H9">
            <v>0.49999999999999994</v>
          </cell>
          <cell r="I9">
            <v>0.5</v>
          </cell>
          <cell r="J9">
            <v>0.50000000000000011</v>
          </cell>
          <cell r="K9">
            <v>0.49999999999999994</v>
          </cell>
          <cell r="L9">
            <v>0.5</v>
          </cell>
          <cell r="M9">
            <v>0.5</v>
          </cell>
          <cell r="N9">
            <v>0.49999999999999994</v>
          </cell>
          <cell r="O9">
            <v>0.49999999999999994</v>
          </cell>
          <cell r="T9">
            <v>0.23942736372236598</v>
          </cell>
          <cell r="U9">
            <v>0.59057692041174226</v>
          </cell>
          <cell r="V9">
            <v>0.38907514870892052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0.20000000000000004</v>
          </cell>
          <cell r="E10">
            <v>0.2</v>
          </cell>
          <cell r="F10">
            <v>0.2</v>
          </cell>
          <cell r="G10">
            <v>0.2</v>
          </cell>
          <cell r="H10">
            <v>0.19999999999999998</v>
          </cell>
          <cell r="I10">
            <v>0.2</v>
          </cell>
          <cell r="J10">
            <v>0.20000000000000004</v>
          </cell>
          <cell r="K10">
            <v>0.19999999999999998</v>
          </cell>
          <cell r="L10">
            <v>0.20000000000000004</v>
          </cell>
          <cell r="M10">
            <v>0.20000000000000004</v>
          </cell>
          <cell r="N10">
            <v>0.19999999999999998</v>
          </cell>
          <cell r="O10">
            <v>0.19999999999999998</v>
          </cell>
          <cell r="T10">
            <v>1.4790016190967915E-2</v>
          </cell>
          <cell r="U10">
            <v>1.8720247298017877E-2</v>
          </cell>
          <cell r="V10">
            <v>3.3327477263271441E-2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  <cell r="U11">
            <v>0</v>
          </cell>
          <cell r="V11">
            <v>0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0.99999999999999978</v>
          </cell>
          <cell r="I12">
            <v>1</v>
          </cell>
          <cell r="J12">
            <v>1</v>
          </cell>
          <cell r="K12">
            <v>0.99999999999999978</v>
          </cell>
          <cell r="L12">
            <v>1</v>
          </cell>
          <cell r="M12">
            <v>1</v>
          </cell>
          <cell r="N12">
            <v>0.99999999999999978</v>
          </cell>
          <cell r="O12">
            <v>0.99999999999999978</v>
          </cell>
          <cell r="T12">
            <v>0.99999999999999989</v>
          </cell>
          <cell r="U12">
            <v>1</v>
          </cell>
          <cell r="V12">
            <v>1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</row>
        <row r="13">
          <cell r="D13">
            <v>27024.274032608697</v>
          </cell>
          <cell r="E13">
            <v>30709.40230978261</v>
          </cell>
          <cell r="F13">
            <v>25181.70989402174</v>
          </cell>
          <cell r="G13">
            <v>30709.40230978261</v>
          </cell>
          <cell r="H13">
            <v>30095.21426358696</v>
          </cell>
          <cell r="I13">
            <v>28252.650125</v>
          </cell>
          <cell r="J13">
            <v>29481.0262173913</v>
          </cell>
          <cell r="K13">
            <v>28866.838171195661</v>
          </cell>
          <cell r="L13">
            <v>27024.274032608697</v>
          </cell>
          <cell r="M13">
            <v>27024.274032608697</v>
          </cell>
          <cell r="N13">
            <v>25795.897940217394</v>
          </cell>
          <cell r="O13">
            <v>28866.838171195661</v>
          </cell>
          <cell r="T13">
            <v>36489.480000000003</v>
          </cell>
          <cell r="U13">
            <v>44014.91</v>
          </cell>
          <cell r="V13">
            <v>32615.729999999996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D14">
            <v>54048.548065217394</v>
          </cell>
          <cell r="E14">
            <v>61418.80461956522</v>
          </cell>
          <cell r="F14">
            <v>50363.41978804348</v>
          </cell>
          <cell r="G14">
            <v>61418.80461956522</v>
          </cell>
          <cell r="H14">
            <v>60190.428527173921</v>
          </cell>
          <cell r="I14">
            <v>56505.30025</v>
          </cell>
          <cell r="J14">
            <v>58962.052434782599</v>
          </cell>
          <cell r="K14">
            <v>57733.676342391322</v>
          </cell>
          <cell r="L14">
            <v>54048.548065217394</v>
          </cell>
          <cell r="M14">
            <v>54048.548065217394</v>
          </cell>
          <cell r="N14">
            <v>51591.795880434787</v>
          </cell>
          <cell r="O14">
            <v>57733.676342391322</v>
          </cell>
          <cell r="T14">
            <v>72978.960000000006</v>
          </cell>
          <cell r="U14">
            <v>88029.82</v>
          </cell>
          <cell r="V14">
            <v>65231.459999999992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D18">
            <v>0.21111202322446543</v>
          </cell>
          <cell r="E18">
            <v>0.21111202322446562</v>
          </cell>
          <cell r="F18">
            <v>0.21111202322446559</v>
          </cell>
          <cell r="G18">
            <v>0.21111202322446562</v>
          </cell>
          <cell r="H18">
            <v>0.21111202322446543</v>
          </cell>
          <cell r="I18">
            <v>0.21111202322446557</v>
          </cell>
          <cell r="J18">
            <v>0.21111202322446554</v>
          </cell>
          <cell r="K18">
            <v>0.21111202322446546</v>
          </cell>
          <cell r="L18">
            <v>0.21111202322446543</v>
          </cell>
          <cell r="M18">
            <v>0.21111202322446543</v>
          </cell>
          <cell r="N18">
            <v>0.2111120232244654</v>
          </cell>
          <cell r="O18">
            <v>0.21111202322446546</v>
          </cell>
          <cell r="T18">
            <v>0.24396488177437287</v>
          </cell>
          <cell r="U18">
            <v>0.20766249436666817</v>
          </cell>
          <cell r="V18">
            <v>0.17381398775715592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D19">
            <v>0.21111202322446548</v>
          </cell>
          <cell r="E19">
            <v>0.21111202322446559</v>
          </cell>
          <cell r="F19">
            <v>0.21111202322446557</v>
          </cell>
          <cell r="G19">
            <v>0.21111202322446559</v>
          </cell>
          <cell r="H19">
            <v>0.21111202322446546</v>
          </cell>
          <cell r="I19">
            <v>0.21111202322446554</v>
          </cell>
          <cell r="J19">
            <v>0.21111202322446559</v>
          </cell>
          <cell r="K19">
            <v>0.21111202322446551</v>
          </cell>
          <cell r="L19">
            <v>0.21111202322446548</v>
          </cell>
          <cell r="M19">
            <v>0.21111202322446548</v>
          </cell>
          <cell r="N19">
            <v>0.21111202322446546</v>
          </cell>
          <cell r="O19">
            <v>0.21111202322446551</v>
          </cell>
          <cell r="T19">
            <v>0.19368791907130709</v>
          </cell>
          <cell r="U19">
            <v>0.13336403250110887</v>
          </cell>
          <cell r="V19">
            <v>0.23298557837410175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D20">
            <v>0.21111202322446557</v>
          </cell>
          <cell r="E20">
            <v>0.21111202322446568</v>
          </cell>
          <cell r="F20">
            <v>0.21111202322446559</v>
          </cell>
          <cell r="G20">
            <v>0.21111202322446568</v>
          </cell>
          <cell r="H20">
            <v>0.21111202322446551</v>
          </cell>
          <cell r="I20">
            <v>0.21111202322446548</v>
          </cell>
          <cell r="J20">
            <v>0.21111202322446551</v>
          </cell>
          <cell r="K20">
            <v>0.21111202322446559</v>
          </cell>
          <cell r="L20">
            <v>0.21111202322446557</v>
          </cell>
          <cell r="M20">
            <v>0.21111202322446557</v>
          </cell>
          <cell r="N20">
            <v>0.21111202322446546</v>
          </cell>
          <cell r="O20">
            <v>0.21111202322446559</v>
          </cell>
          <cell r="T20">
            <v>0.30173436110287577</v>
          </cell>
          <cell r="U20">
            <v>0.24267873830357906</v>
          </cell>
          <cell r="V20">
            <v>0.34318307267709286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D22">
            <v>0.21111202322446548</v>
          </cell>
          <cell r="E22">
            <v>0.21111202322446562</v>
          </cell>
          <cell r="F22">
            <v>0.21111202322446557</v>
          </cell>
          <cell r="G22">
            <v>0.21111202322446562</v>
          </cell>
          <cell r="H22">
            <v>0.21111202322446546</v>
          </cell>
          <cell r="I22">
            <v>0.21111202322446554</v>
          </cell>
          <cell r="J22">
            <v>0.21111202322446557</v>
          </cell>
          <cell r="K22">
            <v>0.21111202322446548</v>
          </cell>
          <cell r="L22">
            <v>0.21111202322446548</v>
          </cell>
          <cell r="M22">
            <v>0.21111202322446548</v>
          </cell>
          <cell r="N22">
            <v>0.21111202322446543</v>
          </cell>
          <cell r="O22">
            <v>0.21111202322446548</v>
          </cell>
          <cell r="T22">
            <v>0.23278161267302244</v>
          </cell>
          <cell r="U22">
            <v>0.16443905031272354</v>
          </cell>
          <cell r="V22">
            <v>0.2024808275025578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D23">
            <v>0</v>
          </cell>
          <cell r="E23">
            <v>0</v>
          </cell>
          <cell r="F23">
            <v>21420</v>
          </cell>
          <cell r="G23">
            <v>0</v>
          </cell>
          <cell r="H23">
            <v>0</v>
          </cell>
          <cell r="I23">
            <v>21420</v>
          </cell>
          <cell r="J23">
            <v>0</v>
          </cell>
          <cell r="K23">
            <v>0</v>
          </cell>
          <cell r="L23">
            <v>21420</v>
          </cell>
          <cell r="M23">
            <v>0</v>
          </cell>
          <cell r="N23">
            <v>0</v>
          </cell>
          <cell r="O23">
            <v>21165</v>
          </cell>
          <cell r="T23">
            <v>0</v>
          </cell>
          <cell r="U23">
            <v>0</v>
          </cell>
          <cell r="V23">
            <v>34923.919999999998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D24">
            <v>5705.1491671964068</v>
          </cell>
          <cell r="E24">
            <v>6483.1240536322848</v>
          </cell>
          <cell r="F24">
            <v>26736.161723978472</v>
          </cell>
          <cell r="G24">
            <v>6483.1240536322848</v>
          </cell>
          <cell r="H24">
            <v>6353.4615725596341</v>
          </cell>
          <cell r="I24">
            <v>27384.474129341699</v>
          </cell>
          <cell r="J24">
            <v>6223.7990914869906</v>
          </cell>
          <cell r="K24">
            <v>6094.1366104143453</v>
          </cell>
          <cell r="L24">
            <v>27125.149167196407</v>
          </cell>
          <cell r="M24">
            <v>5705.1491671964068</v>
          </cell>
          <cell r="N24">
            <v>5445.8242050511144</v>
          </cell>
          <cell r="O24">
            <v>27259.136610414345</v>
          </cell>
          <cell r="T24">
            <v>8494.08</v>
          </cell>
          <cell r="U24">
            <v>7237.7699999999995</v>
          </cell>
          <cell r="V24">
            <v>41527.979999999996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D25">
            <v>0.21111202322446548</v>
          </cell>
          <cell r="E25">
            <v>0.21111202322446562</v>
          </cell>
          <cell r="F25">
            <v>1.0617293994926758</v>
          </cell>
          <cell r="G25">
            <v>0.21111202322446562</v>
          </cell>
          <cell r="H25">
            <v>0.21111202322446546</v>
          </cell>
          <cell r="I25">
            <v>0.96927098902873976</v>
          </cell>
          <cell r="J25">
            <v>0.21111202322446557</v>
          </cell>
          <cell r="K25">
            <v>0.21111202322446548</v>
          </cell>
          <cell r="L25">
            <v>1.0037327602016612</v>
          </cell>
          <cell r="M25">
            <v>0.21111202322446548</v>
          </cell>
          <cell r="N25">
            <v>0.21111202322446543</v>
          </cell>
          <cell r="O25">
            <v>0.94430628144146611</v>
          </cell>
          <cell r="T25">
            <v>0.23278161267302244</v>
          </cell>
          <cell r="U25">
            <v>0.16443905031272354</v>
          </cell>
          <cell r="V25">
            <v>1.2732500544982437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D26">
            <v>0.18550494855601998</v>
          </cell>
          <cell r="E26">
            <v>0.1632443547292976</v>
          </cell>
          <cell r="F26">
            <v>0.1990784813771922</v>
          </cell>
          <cell r="G26">
            <v>0.1632443547292976</v>
          </cell>
          <cell r="H26">
            <v>0.16657587217275263</v>
          </cell>
          <cell r="I26">
            <v>0.1774395160101061</v>
          </cell>
          <cell r="J26">
            <v>0.17004620284301836</v>
          </cell>
          <cell r="K26">
            <v>0.17366420715882719</v>
          </cell>
          <cell r="L26">
            <v>0.18550494855601998</v>
          </cell>
          <cell r="M26">
            <v>0.18550494855601998</v>
          </cell>
          <cell r="N26">
            <v>0.19433851753487807</v>
          </cell>
          <cell r="O26">
            <v>0.17366420715882719</v>
          </cell>
          <cell r="T26">
            <v>0.12518676615835578</v>
          </cell>
          <cell r="U26">
            <v>0.10253343696488303</v>
          </cell>
          <cell r="V26">
            <v>0.12172040914000699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D28">
            <v>0.18550494855601998</v>
          </cell>
          <cell r="E28">
            <v>0.1632443547292976</v>
          </cell>
          <cell r="F28">
            <v>0.1990784813771922</v>
          </cell>
          <cell r="G28">
            <v>0.1632443547292976</v>
          </cell>
          <cell r="H28">
            <v>0.16657587217275263</v>
          </cell>
          <cell r="I28">
            <v>0.1774395160101061</v>
          </cell>
          <cell r="J28">
            <v>0.17004620284301836</v>
          </cell>
          <cell r="K28">
            <v>0.17366420715882719</v>
          </cell>
          <cell r="L28">
            <v>0.18550494855601998</v>
          </cell>
          <cell r="M28">
            <v>0.18550494855601998</v>
          </cell>
          <cell r="N28">
            <v>0.19433851753487807</v>
          </cell>
          <cell r="O28">
            <v>0.17366420715882719</v>
          </cell>
          <cell r="T28">
            <v>0.12518676615835578</v>
          </cell>
          <cell r="U28">
            <v>0.10253343696488303</v>
          </cell>
          <cell r="V28">
            <v>0.12172040914000699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</row>
        <row r="29">
          <cell r="D29">
            <v>2.5607074668445501E-2</v>
          </cell>
          <cell r="E29">
            <v>4.786766849516802E-2</v>
          </cell>
          <cell r="F29">
            <v>0.86265091811548356</v>
          </cell>
          <cell r="G29">
            <v>4.786766849516802E-2</v>
          </cell>
          <cell r="H29">
            <v>4.4536151051712825E-2</v>
          </cell>
          <cell r="I29">
            <v>0.79183147301863366</v>
          </cell>
          <cell r="J29">
            <v>4.106582038144721E-2</v>
          </cell>
          <cell r="K29">
            <v>3.7447816065638295E-2</v>
          </cell>
          <cell r="L29">
            <v>0.81822781164564129</v>
          </cell>
          <cell r="M29">
            <v>2.5607074668445501E-2</v>
          </cell>
          <cell r="N29">
            <v>1.6773505689587354E-2</v>
          </cell>
          <cell r="O29">
            <v>0.77064207428263898</v>
          </cell>
          <cell r="T29">
            <v>0.10759484651466666</v>
          </cell>
          <cell r="U29">
            <v>6.1905613347840519E-2</v>
          </cell>
          <cell r="V29">
            <v>1.1515296453582367</v>
          </cell>
          <cell r="W29" t="e">
            <v>#DIV/0!</v>
          </cell>
          <cell r="X29" t="e">
            <v>#DIV/0!</v>
          </cell>
          <cell r="Y29" t="e">
            <v>#DIV/0!</v>
          </cell>
          <cell r="Z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  <cell r="AE29" t="e">
            <v>#DIV/0!</v>
          </cell>
        </row>
        <row r="30">
          <cell r="B30">
            <v>303.02515979560849</v>
          </cell>
          <cell r="C30">
            <v>2634.0599999999977</v>
          </cell>
          <cell r="D30">
            <v>692.01260301354341</v>
          </cell>
          <cell r="E30">
            <v>1469.9874894494214</v>
          </cell>
          <cell r="F30">
            <v>303.02515979560849</v>
          </cell>
          <cell r="G30">
            <v>1469.9874894494214</v>
          </cell>
          <cell r="H30">
            <v>1340.3250083767707</v>
          </cell>
          <cell r="I30">
            <v>951.33756515883579</v>
          </cell>
          <cell r="J30">
            <v>1210.6625273041273</v>
          </cell>
          <cell r="K30">
            <v>1081.000046231482</v>
          </cell>
          <cell r="L30">
            <v>692.01260301354341</v>
          </cell>
          <cell r="M30">
            <v>692.01260301354341</v>
          </cell>
          <cell r="N30">
            <v>432.68764086825104</v>
          </cell>
          <cell r="O30">
            <v>1081.000046231482</v>
          </cell>
          <cell r="T30">
            <v>3926.08</v>
          </cell>
          <cell r="U30">
            <v>2724.7699999999995</v>
          </cell>
          <cell r="V30">
            <v>2634.0599999999977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D31">
            <v>692.01260301354341</v>
          </cell>
          <cell r="E31">
            <v>1469.9874894494214</v>
          </cell>
          <cell r="F31">
            <v>21723.025159795608</v>
          </cell>
          <cell r="G31">
            <v>1469.9874894494214</v>
          </cell>
          <cell r="H31">
            <v>1340.3250083767707</v>
          </cell>
          <cell r="I31">
            <v>22371.337565158836</v>
          </cell>
          <cell r="J31">
            <v>1210.6625273041273</v>
          </cell>
          <cell r="K31">
            <v>1081.000046231482</v>
          </cell>
          <cell r="L31">
            <v>22112.012603013543</v>
          </cell>
          <cell r="M31">
            <v>692.01260301354341</v>
          </cell>
          <cell r="N31">
            <v>432.68764086825104</v>
          </cell>
          <cell r="O31">
            <v>22246.000046231482</v>
          </cell>
          <cell r="T31">
            <v>3926.08</v>
          </cell>
          <cell r="U31">
            <v>2724.7699999999995</v>
          </cell>
          <cell r="V31">
            <v>37557.979999999996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D32">
            <v>0</v>
          </cell>
          <cell r="E32">
            <v>0</v>
          </cell>
          <cell r="F32">
            <v>21420</v>
          </cell>
          <cell r="G32">
            <v>0</v>
          </cell>
          <cell r="H32">
            <v>0</v>
          </cell>
          <cell r="I32">
            <v>21420</v>
          </cell>
          <cell r="J32">
            <v>0</v>
          </cell>
          <cell r="K32">
            <v>0</v>
          </cell>
          <cell r="L32">
            <v>21420</v>
          </cell>
          <cell r="M32">
            <v>0</v>
          </cell>
          <cell r="N32">
            <v>0</v>
          </cell>
          <cell r="O32">
            <v>21165</v>
          </cell>
          <cell r="T32">
            <v>0</v>
          </cell>
          <cell r="U32">
            <v>0</v>
          </cell>
          <cell r="V32">
            <v>34923.919999999998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D33">
            <v>0.5</v>
          </cell>
          <cell r="E33">
            <v>0.5</v>
          </cell>
          <cell r="F33">
            <v>0.5</v>
          </cell>
          <cell r="G33">
            <v>0.5</v>
          </cell>
          <cell r="H33">
            <v>0.5</v>
          </cell>
          <cell r="I33">
            <v>0.5</v>
          </cell>
          <cell r="J33">
            <v>0.5</v>
          </cell>
          <cell r="K33">
            <v>0.5</v>
          </cell>
          <cell r="L33">
            <v>0.5</v>
          </cell>
          <cell r="M33">
            <v>0.5</v>
          </cell>
          <cell r="N33">
            <v>0.5</v>
          </cell>
          <cell r="O33">
            <v>0.5</v>
          </cell>
          <cell r="T33">
            <v>0.5</v>
          </cell>
          <cell r="U33">
            <v>0.5</v>
          </cell>
          <cell r="V33">
            <v>0.5</v>
          </cell>
          <cell r="W33">
            <v>0.5</v>
          </cell>
          <cell r="X33">
            <v>0.5</v>
          </cell>
          <cell r="Y33">
            <v>0.5</v>
          </cell>
          <cell r="Z33">
            <v>0.5</v>
          </cell>
          <cell r="AA33">
            <v>0.5</v>
          </cell>
          <cell r="AB33">
            <v>0.5</v>
          </cell>
          <cell r="AC33">
            <v>0.5</v>
          </cell>
          <cell r="AD33">
            <v>0.5</v>
          </cell>
          <cell r="AE33">
            <v>0.5</v>
          </cell>
        </row>
      </sheetData>
      <sheetData sheetId="21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0.34</v>
          </cell>
          <cell r="E6">
            <v>0.34</v>
          </cell>
          <cell r="F6">
            <v>0.34</v>
          </cell>
          <cell r="G6">
            <v>0.34</v>
          </cell>
          <cell r="H6">
            <v>0.33999999999999997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T6">
            <v>0.696936757650372</v>
          </cell>
          <cell r="U6">
            <v>0.62641817783913945</v>
          </cell>
          <cell r="V6">
            <v>0.71278536320193608</v>
          </cell>
          <cell r="W6" t="e">
            <v>#DIV/0!</v>
          </cell>
          <cell r="X6" t="e">
            <v>#DIV/0!</v>
          </cell>
          <cell r="Y6" t="e">
            <v>#DIV/0!</v>
          </cell>
          <cell r="Z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</row>
        <row r="7">
          <cell r="D7">
            <v>0.39</v>
          </cell>
          <cell r="E7">
            <v>0.39</v>
          </cell>
          <cell r="F7">
            <v>0.39</v>
          </cell>
          <cell r="G7">
            <v>0.39</v>
          </cell>
          <cell r="H7">
            <v>0.38999999999999996</v>
          </cell>
          <cell r="I7">
            <v>0.39</v>
          </cell>
          <cell r="J7">
            <v>0.38999999999999996</v>
          </cell>
          <cell r="K7">
            <v>0.39</v>
          </cell>
          <cell r="L7">
            <v>0.39</v>
          </cell>
          <cell r="M7">
            <v>0.39</v>
          </cell>
          <cell r="N7">
            <v>0.39</v>
          </cell>
          <cell r="O7">
            <v>0.39</v>
          </cell>
          <cell r="T7">
            <v>6.4846244665723182E-2</v>
          </cell>
          <cell r="U7">
            <v>3.9980713829837637E-2</v>
          </cell>
          <cell r="V7">
            <v>4.7927241014383552E-2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0.27</v>
          </cell>
          <cell r="E8">
            <v>0.27</v>
          </cell>
          <cell r="F8">
            <v>0.27</v>
          </cell>
          <cell r="G8">
            <v>0.27</v>
          </cell>
          <cell r="H8">
            <v>0.26999999999999996</v>
          </cell>
          <cell r="I8">
            <v>0.27</v>
          </cell>
          <cell r="J8">
            <v>0.27</v>
          </cell>
          <cell r="K8">
            <v>0.27</v>
          </cell>
          <cell r="L8">
            <v>0.27</v>
          </cell>
          <cell r="M8">
            <v>0.27</v>
          </cell>
          <cell r="N8">
            <v>0.27</v>
          </cell>
          <cell r="O8">
            <v>0.27</v>
          </cell>
          <cell r="T8">
            <v>0.23821699768390486</v>
          </cell>
          <cell r="U8">
            <v>0.33360110833102297</v>
          </cell>
          <cell r="V8">
            <v>0.23928739578368041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77995.75897826087</v>
          </cell>
          <cell r="E9">
            <v>88631.544293478262</v>
          </cell>
          <cell r="F9">
            <v>72677.866320652174</v>
          </cell>
          <cell r="G9">
            <v>88631.544293478262</v>
          </cell>
          <cell r="H9">
            <v>86858.913407608721</v>
          </cell>
          <cell r="I9">
            <v>81541.020750000011</v>
          </cell>
          <cell r="J9">
            <v>85086.282521739136</v>
          </cell>
          <cell r="K9">
            <v>83313.651635869581</v>
          </cell>
          <cell r="L9">
            <v>77995.75897826087</v>
          </cell>
          <cell r="M9">
            <v>77995.75897826087</v>
          </cell>
          <cell r="N9">
            <v>74450.497206521744</v>
          </cell>
          <cell r="O9">
            <v>83313.651635869581</v>
          </cell>
          <cell r="T9">
            <v>58831.78</v>
          </cell>
          <cell r="U9">
            <v>75349.33</v>
          </cell>
          <cell r="V9">
            <v>61552.26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D10">
            <v>0.25242335444169184</v>
          </cell>
          <cell r="E10">
            <v>0.25242335444169178</v>
          </cell>
          <cell r="F10">
            <v>0.25242335444169184</v>
          </cell>
          <cell r="G10">
            <v>0.25242335444169178</v>
          </cell>
          <cell r="H10">
            <v>0.25242335444169178</v>
          </cell>
          <cell r="I10">
            <v>0.25242335444169178</v>
          </cell>
          <cell r="J10">
            <v>0.25242335444169178</v>
          </cell>
          <cell r="K10">
            <v>0.25242335444169184</v>
          </cell>
          <cell r="L10">
            <v>0.25242335444169184</v>
          </cell>
          <cell r="M10">
            <v>0.25242335444169184</v>
          </cell>
          <cell r="N10">
            <v>0.25242335444169178</v>
          </cell>
          <cell r="O10">
            <v>0.25242335444169184</v>
          </cell>
          <cell r="T10">
            <v>0.12645340483995232</v>
          </cell>
          <cell r="U10">
            <v>0.11494789963085839</v>
          </cell>
          <cell r="V10">
            <v>0.11574000468068679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6.310583861042296E-2</v>
          </cell>
          <cell r="E11">
            <v>6.3105838610422946E-2</v>
          </cell>
          <cell r="F11">
            <v>6.310583861042296E-2</v>
          </cell>
          <cell r="G11">
            <v>6.3105838610422946E-2</v>
          </cell>
          <cell r="H11">
            <v>6.3105838610422946E-2</v>
          </cell>
          <cell r="I11">
            <v>6.3105838610422946E-2</v>
          </cell>
          <cell r="J11">
            <v>6.3105838610422946E-2</v>
          </cell>
          <cell r="K11">
            <v>6.310583861042296E-2</v>
          </cell>
          <cell r="L11">
            <v>6.310583861042296E-2</v>
          </cell>
          <cell r="M11">
            <v>6.310583861042296E-2</v>
          </cell>
          <cell r="N11">
            <v>6.3105838610422946E-2</v>
          </cell>
          <cell r="O11">
            <v>6.310583861042296E-2</v>
          </cell>
          <cell r="T11">
            <v>0.2258322211802247</v>
          </cell>
          <cell r="U11">
            <v>0.20404006862782403</v>
          </cell>
          <cell r="V11">
            <v>0.22437256980318063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113950.45367391304</v>
          </cell>
          <cell r="E12">
            <v>129489.15190217389</v>
          </cell>
          <cell r="F12">
            <v>106181.1045597826</v>
          </cell>
          <cell r="G12">
            <v>129489.15190217389</v>
          </cell>
          <cell r="H12">
            <v>126899.36886413046</v>
          </cell>
          <cell r="I12">
            <v>119130.01974999999</v>
          </cell>
          <cell r="J12">
            <v>124309.58582608694</v>
          </cell>
          <cell r="K12">
            <v>121719.8027880435</v>
          </cell>
          <cell r="L12">
            <v>113950.45367391304</v>
          </cell>
          <cell r="M12">
            <v>113950.45367391304</v>
          </cell>
          <cell r="N12">
            <v>108770.88759782608</v>
          </cell>
          <cell r="O12">
            <v>121719.8027880435</v>
          </cell>
          <cell r="T12">
            <v>90829.82</v>
          </cell>
          <cell r="U12">
            <v>110643.17</v>
          </cell>
          <cell r="V12">
            <v>93276.91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D13">
            <v>0.67</v>
          </cell>
          <cell r="E13">
            <v>0.67</v>
          </cell>
          <cell r="F13">
            <v>0.66999999999999993</v>
          </cell>
          <cell r="G13">
            <v>0.67</v>
          </cell>
          <cell r="H13">
            <v>0.67</v>
          </cell>
          <cell r="I13">
            <v>0.67</v>
          </cell>
          <cell r="J13">
            <v>0.67</v>
          </cell>
          <cell r="K13">
            <v>0.67</v>
          </cell>
          <cell r="L13">
            <v>0.67</v>
          </cell>
          <cell r="M13">
            <v>0.67</v>
          </cell>
          <cell r="N13">
            <v>0.67</v>
          </cell>
          <cell r="O13">
            <v>0.67</v>
          </cell>
          <cell r="T13">
            <v>0.8046799146286171</v>
          </cell>
          <cell r="U13">
            <v>0.81388782545155014</v>
          </cell>
          <cell r="V13">
            <v>0.78653539547175921</v>
          </cell>
          <cell r="W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</row>
        <row r="14">
          <cell r="D14">
            <v>0.66999999999999993</v>
          </cell>
          <cell r="E14">
            <v>0.67</v>
          </cell>
          <cell r="F14">
            <v>0.67</v>
          </cell>
          <cell r="G14">
            <v>0.67</v>
          </cell>
          <cell r="H14">
            <v>0.67</v>
          </cell>
          <cell r="I14">
            <v>0.67</v>
          </cell>
          <cell r="J14">
            <v>0.66999999999999993</v>
          </cell>
          <cell r="K14">
            <v>0.66999999999999993</v>
          </cell>
          <cell r="L14">
            <v>0.66999999999999993</v>
          </cell>
          <cell r="M14">
            <v>0.66999999999999993</v>
          </cell>
          <cell r="N14">
            <v>0.67000000000000015</v>
          </cell>
          <cell r="O14">
            <v>0.66999999999999993</v>
          </cell>
          <cell r="T14">
            <v>0.80934569150358326</v>
          </cell>
          <cell r="U14">
            <v>0.72390224795188085</v>
          </cell>
          <cell r="V14">
            <v>0.79908339915187299</v>
          </cell>
          <cell r="W14" t="e">
            <v>#DIV/0!</v>
          </cell>
          <cell r="X14" t="e">
            <v>#DIV/0!</v>
          </cell>
          <cell r="Y14" t="e">
            <v>#DIV/0!</v>
          </cell>
          <cell r="Z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</row>
        <row r="15">
          <cell r="D15">
            <v>0.67</v>
          </cell>
          <cell r="E15">
            <v>0.67</v>
          </cell>
          <cell r="F15">
            <v>0.67</v>
          </cell>
          <cell r="G15">
            <v>0.67</v>
          </cell>
          <cell r="H15">
            <v>0.67</v>
          </cell>
          <cell r="I15">
            <v>0.67</v>
          </cell>
          <cell r="J15">
            <v>0.67</v>
          </cell>
          <cell r="K15">
            <v>0.67</v>
          </cell>
          <cell r="L15">
            <v>0.67</v>
          </cell>
          <cell r="M15">
            <v>0.67</v>
          </cell>
          <cell r="N15">
            <v>0.67000000000000015</v>
          </cell>
          <cell r="O15">
            <v>0.67</v>
          </cell>
          <cell r="T15">
            <v>0.47031444772749814</v>
          </cell>
          <cell r="U15">
            <v>0.63731519989561047</v>
          </cell>
          <cell r="V15">
            <v>0.52596159329960324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0.26714065820635458</v>
          </cell>
          <cell r="U16">
            <v>0.12731344312638126</v>
          </cell>
          <cell r="V16">
            <v>0.24146701210867991</v>
          </cell>
          <cell r="W16" t="e">
            <v>#DIV/0!</v>
          </cell>
          <cell r="X16" t="e">
            <v>#DIV/0!</v>
          </cell>
          <cell r="Y16" t="e">
            <v>#DIV/0!</v>
          </cell>
          <cell r="Z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</row>
        <row r="17">
          <cell r="D17">
            <v>0.67</v>
          </cell>
          <cell r="E17">
            <v>0.67</v>
          </cell>
          <cell r="F17">
            <v>0.66999999999999993</v>
          </cell>
          <cell r="G17">
            <v>0.67</v>
          </cell>
          <cell r="H17">
            <v>0.67</v>
          </cell>
          <cell r="I17">
            <v>0.67000000000000015</v>
          </cell>
          <cell r="J17">
            <v>0.67</v>
          </cell>
          <cell r="K17">
            <v>0.67000000000000015</v>
          </cell>
          <cell r="L17">
            <v>0.67</v>
          </cell>
          <cell r="M17">
            <v>0.67</v>
          </cell>
          <cell r="N17">
            <v>0.67</v>
          </cell>
          <cell r="O17">
            <v>0.67000000000000015</v>
          </cell>
          <cell r="T17">
            <v>0.62520902818170709</v>
          </cell>
          <cell r="U17">
            <v>0.71511571503024651</v>
          </cell>
          <cell r="V17">
            <v>0.63717432958594866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</row>
        <row r="18">
          <cell r="D18">
            <v>0.34892620016727899</v>
          </cell>
          <cell r="E18">
            <v>0.34892620016727893</v>
          </cell>
          <cell r="F18">
            <v>0.34892620016727904</v>
          </cell>
          <cell r="G18">
            <v>0.34892620016727893</v>
          </cell>
          <cell r="H18">
            <v>0.34892620016727888</v>
          </cell>
          <cell r="I18">
            <v>0.34892620016727899</v>
          </cell>
          <cell r="J18">
            <v>0.34892620016727893</v>
          </cell>
          <cell r="K18">
            <v>0.34892620016727893</v>
          </cell>
          <cell r="L18">
            <v>0.34892620016727899</v>
          </cell>
          <cell r="M18">
            <v>0.34892620016727899</v>
          </cell>
          <cell r="N18">
            <v>0.34892620016727893</v>
          </cell>
          <cell r="O18">
            <v>0.34892620016727893</v>
          </cell>
          <cell r="T18">
            <v>9.6022546218180058E-2</v>
          </cell>
          <cell r="U18">
            <v>7.6130270006762091E-2</v>
          </cell>
          <cell r="V18">
            <v>8.603753101880629E-2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</row>
        <row r="19">
          <cell r="D19">
            <v>0.34892620016727899</v>
          </cell>
          <cell r="E19">
            <v>0.34892620016727893</v>
          </cell>
          <cell r="F19">
            <v>0.34892620016727904</v>
          </cell>
          <cell r="G19">
            <v>0.34892620016727893</v>
          </cell>
          <cell r="H19">
            <v>0.34892620016727888</v>
          </cell>
          <cell r="I19">
            <v>0.34892620016727899</v>
          </cell>
          <cell r="J19">
            <v>0.34892620016727893</v>
          </cell>
          <cell r="K19">
            <v>0.34892620016727893</v>
          </cell>
          <cell r="L19">
            <v>0.34892620016727899</v>
          </cell>
          <cell r="M19">
            <v>0.34892620016727899</v>
          </cell>
          <cell r="N19">
            <v>0.34892620016727893</v>
          </cell>
          <cell r="O19">
            <v>0.34892620016727893</v>
          </cell>
          <cell r="T19">
            <v>0.62394758266991024</v>
          </cell>
          <cell r="U19">
            <v>0.56385068153106632</v>
          </cell>
          <cell r="V19">
            <v>0.51092132460659434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</row>
        <row r="20">
          <cell r="D20">
            <v>0.56869184302860531</v>
          </cell>
          <cell r="E20">
            <v>0.56869184302860531</v>
          </cell>
          <cell r="F20">
            <v>0.56869184302860543</v>
          </cell>
          <cell r="G20">
            <v>0.56869184302860531</v>
          </cell>
          <cell r="H20">
            <v>0.56869184302860531</v>
          </cell>
          <cell r="I20">
            <v>0.56869184302860554</v>
          </cell>
          <cell r="J20">
            <v>0.56869184302860531</v>
          </cell>
          <cell r="K20">
            <v>0.56869184302860531</v>
          </cell>
          <cell r="L20">
            <v>0.56869184302860531</v>
          </cell>
          <cell r="M20">
            <v>0.56869184302860531</v>
          </cell>
          <cell r="N20">
            <v>0.56869184302860531</v>
          </cell>
          <cell r="O20">
            <v>0.56869184302860531</v>
          </cell>
          <cell r="T20">
            <v>0.55800672070031621</v>
          </cell>
          <cell r="U20">
            <v>0.61080155241394463</v>
          </cell>
          <cell r="V20">
            <v>0.54505804276749725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</row>
        <row r="21">
          <cell r="D21">
            <v>64802.693513763312</v>
          </cell>
          <cell r="E21">
            <v>73639.42444745831</v>
          </cell>
          <cell r="F21">
            <v>60384.328046915827</v>
          </cell>
          <cell r="G21">
            <v>73639.42444745831</v>
          </cell>
          <cell r="H21">
            <v>72166.63595850917</v>
          </cell>
          <cell r="I21">
            <v>67748.270491661679</v>
          </cell>
          <cell r="J21">
            <v>70693.847469559973</v>
          </cell>
          <cell r="K21">
            <v>69221.058980610833</v>
          </cell>
          <cell r="L21">
            <v>64802.693513763312</v>
          </cell>
          <cell r="M21">
            <v>64802.693513763312</v>
          </cell>
          <cell r="N21">
            <v>61857.116535864981</v>
          </cell>
          <cell r="O21">
            <v>69221.058980610833</v>
          </cell>
          <cell r="T21">
            <v>50683.65</v>
          </cell>
          <cell r="U21">
            <v>67581.01999999999</v>
          </cell>
          <cell r="V21">
            <v>50841.329999999994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D22">
            <v>0.26567150093243419</v>
          </cell>
          <cell r="E22">
            <v>0.23379092082054212</v>
          </cell>
          <cell r="F22">
            <v>0.2851108790494416</v>
          </cell>
          <cell r="G22">
            <v>0.23379092082054212</v>
          </cell>
          <cell r="H22">
            <v>0.2385621641025939</v>
          </cell>
          <cell r="I22">
            <v>0.25412056610928491</v>
          </cell>
          <cell r="J22">
            <v>0.2435322091880647</v>
          </cell>
          <cell r="K22">
            <v>0.24871374555376813</v>
          </cell>
          <cell r="L22">
            <v>0.26567150093243419</v>
          </cell>
          <cell r="M22">
            <v>0.26567150093243419</v>
          </cell>
          <cell r="N22">
            <v>0.27832252478635966</v>
          </cell>
          <cell r="O22">
            <v>0.24871374555376813</v>
          </cell>
          <cell r="T22">
            <v>0.544664626661156</v>
          </cell>
          <cell r="U22">
            <v>0.40093093862007023</v>
          </cell>
          <cell r="V22">
            <v>0.40349171086392116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</row>
        <row r="23">
          <cell r="D23">
            <v>6.6417875233108548E-2</v>
          </cell>
          <cell r="E23">
            <v>5.844773020513553E-2</v>
          </cell>
          <cell r="F23">
            <v>7.12777197623604E-2</v>
          </cell>
          <cell r="G23">
            <v>5.844773020513553E-2</v>
          </cell>
          <cell r="H23">
            <v>5.9640541025648475E-2</v>
          </cell>
          <cell r="I23">
            <v>6.3530141527321227E-2</v>
          </cell>
          <cell r="J23">
            <v>6.0883052297016176E-2</v>
          </cell>
          <cell r="K23">
            <v>6.2178436388442032E-2</v>
          </cell>
          <cell r="L23">
            <v>6.6417875233108548E-2</v>
          </cell>
          <cell r="M23">
            <v>6.6417875233108548E-2</v>
          </cell>
          <cell r="N23">
            <v>6.9580631196589915E-2</v>
          </cell>
          <cell r="O23">
            <v>6.2178436388442032E-2</v>
          </cell>
          <cell r="T23">
            <v>3.9414478637081959E-2</v>
          </cell>
          <cell r="U23">
            <v>7.1799551657820357E-2</v>
          </cell>
          <cell r="V23">
            <v>4.6812228235262078E-2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</row>
        <row r="24">
          <cell r="D24">
            <v>0.33208937616554274</v>
          </cell>
          <cell r="E24">
            <v>0.29223865102567764</v>
          </cell>
          <cell r="F24">
            <v>0.35638859881180202</v>
          </cell>
          <cell r="G24">
            <v>0.29223865102567764</v>
          </cell>
          <cell r="H24">
            <v>0.29820270512824237</v>
          </cell>
          <cell r="I24">
            <v>0.31765070763660613</v>
          </cell>
          <cell r="J24">
            <v>0.30441526148508086</v>
          </cell>
          <cell r="K24">
            <v>0.31089218194221013</v>
          </cell>
          <cell r="L24">
            <v>0.33208937616554274</v>
          </cell>
          <cell r="M24">
            <v>0.33208937616554274</v>
          </cell>
          <cell r="N24">
            <v>0.34790315598294957</v>
          </cell>
          <cell r="O24">
            <v>0.31089218194221013</v>
          </cell>
          <cell r="T24">
            <v>0.58407910529823792</v>
          </cell>
          <cell r="U24">
            <v>0.4727304902778906</v>
          </cell>
          <cell r="V24">
            <v>0.45030393909918326</v>
          </cell>
          <cell r="W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  <cell r="AE24" t="e">
            <v>#DIV/0!</v>
          </cell>
        </row>
        <row r="25">
          <cell r="D25">
            <v>0.23660246686306258</v>
          </cell>
          <cell r="E25">
            <v>0.27645319200292767</v>
          </cell>
          <cell r="F25">
            <v>0.21230324421680341</v>
          </cell>
          <cell r="G25">
            <v>0.27645319200292767</v>
          </cell>
          <cell r="H25">
            <v>0.27048913790036294</v>
          </cell>
          <cell r="I25">
            <v>0.2510411353919994</v>
          </cell>
          <cell r="J25">
            <v>0.26427658154352446</v>
          </cell>
          <cell r="K25">
            <v>0.25779966108639518</v>
          </cell>
          <cell r="L25">
            <v>0.23660246686306258</v>
          </cell>
          <cell r="M25">
            <v>0.23660246686306258</v>
          </cell>
          <cell r="N25">
            <v>0.22078868704565574</v>
          </cell>
          <cell r="O25">
            <v>0.25779966108639518</v>
          </cell>
          <cell r="T25">
            <v>-2.6072384597921716E-2</v>
          </cell>
          <cell r="U25">
            <v>0.13807106213605402</v>
          </cell>
          <cell r="V25">
            <v>9.4754103668313994E-2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B26">
            <v>22542.592972565468</v>
          </cell>
          <cell r="C26">
            <v>8838.3699999999953</v>
          </cell>
          <cell r="D26">
            <v>26960.958439412949</v>
          </cell>
          <cell r="E26">
            <v>35797.689373107947</v>
          </cell>
          <cell r="F26">
            <v>22542.592972565468</v>
          </cell>
          <cell r="G26">
            <v>35797.689373107947</v>
          </cell>
          <cell r="H26">
            <v>34324.900884158807</v>
          </cell>
          <cell r="I26">
            <v>29906.535417311316</v>
          </cell>
          <cell r="J26">
            <v>32852.11239520961</v>
          </cell>
          <cell r="K26">
            <v>31379.32390626047</v>
          </cell>
          <cell r="L26">
            <v>26960.958439412949</v>
          </cell>
          <cell r="M26">
            <v>26960.958439412949</v>
          </cell>
          <cell r="N26">
            <v>24015.381461514622</v>
          </cell>
          <cell r="O26">
            <v>31379.32390626047</v>
          </cell>
          <cell r="T26">
            <v>-2368.1499999999996</v>
          </cell>
          <cell r="U26">
            <v>15276.619999999994</v>
          </cell>
          <cell r="V26">
            <v>8838.3699999999953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D27">
            <v>0.30572108007151144</v>
          </cell>
          <cell r="E27">
            <v>0.3057210800715115</v>
          </cell>
          <cell r="F27">
            <v>0.3057210800715115</v>
          </cell>
          <cell r="G27">
            <v>0.3057210800715115</v>
          </cell>
          <cell r="H27">
            <v>0.30572108007151144</v>
          </cell>
          <cell r="I27">
            <v>0.30572108007151144</v>
          </cell>
          <cell r="J27">
            <v>0.30572108007151139</v>
          </cell>
          <cell r="K27">
            <v>0.30572108007151144</v>
          </cell>
          <cell r="L27">
            <v>0.30572108007151144</v>
          </cell>
          <cell r="M27">
            <v>0.30572108007151144</v>
          </cell>
          <cell r="N27">
            <v>0.30572108007151139</v>
          </cell>
          <cell r="O27">
            <v>0.30572108007151144</v>
          </cell>
          <cell r="T27">
            <v>0.66370421171829785</v>
          </cell>
          <cell r="U27">
            <v>0.3643364571201938</v>
          </cell>
          <cell r="V27">
            <v>0.42938763788204959</v>
          </cell>
          <cell r="W27" t="e">
            <v>#DIV/0!</v>
          </cell>
          <cell r="X27" t="e">
            <v>#DIV/0!</v>
          </cell>
          <cell r="Y27" t="e">
            <v>#DIV/0!</v>
          </cell>
          <cell r="Z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</row>
        <row r="28">
          <cell r="D28">
            <v>31198.30359130435</v>
          </cell>
          <cell r="E28">
            <v>35452.617717391302</v>
          </cell>
          <cell r="F28">
            <v>29071.14652826087</v>
          </cell>
          <cell r="G28">
            <v>35452.617717391302</v>
          </cell>
          <cell r="H28">
            <v>34743.56536304349</v>
          </cell>
          <cell r="I28">
            <v>32616.408300000003</v>
          </cell>
          <cell r="J28">
            <v>34034.513008695656</v>
          </cell>
          <cell r="K28">
            <v>33325.460654347829</v>
          </cell>
          <cell r="L28">
            <v>31198.30359130435</v>
          </cell>
          <cell r="M28">
            <v>31198.30359130435</v>
          </cell>
          <cell r="N28">
            <v>29780.198882608696</v>
          </cell>
          <cell r="O28">
            <v>33325.460654347829</v>
          </cell>
          <cell r="T28">
            <v>23532.712</v>
          </cell>
          <cell r="U28">
            <v>30139.732</v>
          </cell>
          <cell r="V28">
            <v>24620.904000000002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</row>
        <row r="29">
          <cell r="D29">
            <v>20902.863406173914</v>
          </cell>
          <cell r="E29">
            <v>23753.253870652177</v>
          </cell>
          <cell r="F29">
            <v>19477.66817393478</v>
          </cell>
          <cell r="G29">
            <v>23753.253870652177</v>
          </cell>
          <cell r="H29">
            <v>23278.188793239136</v>
          </cell>
          <cell r="I29">
            <v>21852.993561000007</v>
          </cell>
          <cell r="J29">
            <v>22803.123715826088</v>
          </cell>
          <cell r="K29">
            <v>22328.058638413051</v>
          </cell>
          <cell r="L29">
            <v>20902.863406173914</v>
          </cell>
          <cell r="M29">
            <v>20902.863406173914</v>
          </cell>
          <cell r="N29">
            <v>19952.733251347829</v>
          </cell>
          <cell r="O29">
            <v>22328.058638413051</v>
          </cell>
          <cell r="T29">
            <v>14712.863999999998</v>
          </cell>
          <cell r="U29">
            <v>21553.396000000001</v>
          </cell>
          <cell r="V29">
            <v>15687.807999999999</v>
          </cell>
          <cell r="W29" t="e">
            <v>#DIV/0!</v>
          </cell>
          <cell r="X29" t="e">
            <v>#DIV/0!</v>
          </cell>
          <cell r="Y29" t="e">
            <v>#DIV/0!</v>
          </cell>
          <cell r="Z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  <cell r="AE29" t="e">
            <v>#DIV/0!</v>
          </cell>
        </row>
        <row r="30">
          <cell r="D30">
            <v>10784.383375765179</v>
          </cell>
          <cell r="E30">
            <v>14319.075749243179</v>
          </cell>
          <cell r="F30">
            <v>9017.0371890261868</v>
          </cell>
          <cell r="G30">
            <v>14319.075749243179</v>
          </cell>
          <cell r="H30">
            <v>13729.960353663522</v>
          </cell>
          <cell r="I30">
            <v>11962.614166924526</v>
          </cell>
          <cell r="J30">
            <v>13140.844958083844</v>
          </cell>
          <cell r="K30">
            <v>12551.729562504188</v>
          </cell>
          <cell r="L30">
            <v>10784.383375765179</v>
          </cell>
          <cell r="M30">
            <v>10784.383375765179</v>
          </cell>
          <cell r="N30">
            <v>9606.1525846058485</v>
          </cell>
          <cell r="O30">
            <v>12551.729562504188</v>
          </cell>
          <cell r="T30">
            <v>-947.25999999999988</v>
          </cell>
          <cell r="U30">
            <v>6110.6479999999974</v>
          </cell>
          <cell r="V30">
            <v>3535.3479999999981</v>
          </cell>
          <cell r="W30" t="e">
            <v>#DIV/0!</v>
          </cell>
          <cell r="X30" t="e">
            <v>#DIV/0!</v>
          </cell>
          <cell r="Y30" t="e">
            <v>#DIV/0!</v>
          </cell>
          <cell r="Z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  <cell r="AE30" t="e">
            <v>#DIV/0!</v>
          </cell>
        </row>
        <row r="31">
          <cell r="D31">
            <v>26960.958439412949</v>
          </cell>
          <cell r="E31">
            <v>35797.689373107947</v>
          </cell>
          <cell r="F31">
            <v>22542.592972565468</v>
          </cell>
          <cell r="G31">
            <v>35797.689373107947</v>
          </cell>
          <cell r="H31">
            <v>34324.900884158807</v>
          </cell>
          <cell r="I31">
            <v>29906.535417311316</v>
          </cell>
          <cell r="J31">
            <v>32852.11239520961</v>
          </cell>
          <cell r="K31">
            <v>31379.32390626047</v>
          </cell>
          <cell r="L31">
            <v>26960.958439412949</v>
          </cell>
          <cell r="M31">
            <v>26960.958439412949</v>
          </cell>
          <cell r="N31">
            <v>24015.381461514622</v>
          </cell>
          <cell r="O31">
            <v>31379.32390626047</v>
          </cell>
          <cell r="T31">
            <v>-2368.1499999999996</v>
          </cell>
          <cell r="U31">
            <v>15276.619999999994</v>
          </cell>
          <cell r="V31">
            <v>8838.3699999999953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D32">
            <v>2.5</v>
          </cell>
          <cell r="E32">
            <v>2.5</v>
          </cell>
          <cell r="F32">
            <v>2.5</v>
          </cell>
          <cell r="G32">
            <v>2.5</v>
          </cell>
          <cell r="H32">
            <v>2.5</v>
          </cell>
          <cell r="I32">
            <v>2.5</v>
          </cell>
          <cell r="J32">
            <v>2.5</v>
          </cell>
          <cell r="K32">
            <v>2.5</v>
          </cell>
          <cell r="L32">
            <v>2.5</v>
          </cell>
          <cell r="M32">
            <v>2.5</v>
          </cell>
          <cell r="N32">
            <v>2.5</v>
          </cell>
          <cell r="O32">
            <v>2.5</v>
          </cell>
          <cell r="T32">
            <v>2.5</v>
          </cell>
          <cell r="U32">
            <v>2.5</v>
          </cell>
          <cell r="V32">
            <v>2.5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</sheetData>
      <sheetData sheetId="22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0.59793598772749468</v>
          </cell>
          <cell r="E6">
            <v>0.59793598772749468</v>
          </cell>
          <cell r="F6">
            <v>0.59793598772749468</v>
          </cell>
          <cell r="G6">
            <v>0.59793598772749468</v>
          </cell>
          <cell r="H6">
            <v>0.59793598772749468</v>
          </cell>
          <cell r="I6">
            <v>0.59793598772749468</v>
          </cell>
          <cell r="J6">
            <v>0.59793598772749468</v>
          </cell>
          <cell r="K6">
            <v>0.59793598772749468</v>
          </cell>
          <cell r="L6">
            <v>0.59793598772749468</v>
          </cell>
          <cell r="M6">
            <v>0.59793598772749468</v>
          </cell>
          <cell r="N6">
            <v>0.59793598772749468</v>
          </cell>
          <cell r="O6">
            <v>0.59793598772749468</v>
          </cell>
          <cell r="T6">
            <v>0.58025751485368637</v>
          </cell>
          <cell r="U6">
            <v>0.48882135822452388</v>
          </cell>
          <cell r="V6">
            <v>0.37617656604998378</v>
          </cell>
          <cell r="W6" t="e">
            <v>#DIV/0!</v>
          </cell>
          <cell r="X6" t="e">
            <v>#DIV/0!</v>
          </cell>
          <cell r="Y6" t="e">
            <v>#DIV/0!</v>
          </cell>
          <cell r="Z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T7">
            <v>0</v>
          </cell>
          <cell r="U7">
            <v>0</v>
          </cell>
          <cell r="V7">
            <v>0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0.40206401227250543</v>
          </cell>
          <cell r="E8">
            <v>0.40206401227250543</v>
          </cell>
          <cell r="F8">
            <v>0.40206401227250543</v>
          </cell>
          <cell r="G8">
            <v>0.40206401227250543</v>
          </cell>
          <cell r="H8">
            <v>0.40206401227250543</v>
          </cell>
          <cell r="I8">
            <v>0.40206401227250543</v>
          </cell>
          <cell r="J8">
            <v>0.40206401227250543</v>
          </cell>
          <cell r="K8">
            <v>0.40206401227250543</v>
          </cell>
          <cell r="L8">
            <v>0.40206401227250543</v>
          </cell>
          <cell r="M8">
            <v>0.40206401227250543</v>
          </cell>
          <cell r="N8">
            <v>0.40206401227250543</v>
          </cell>
          <cell r="O8">
            <v>0.40206401227250543</v>
          </cell>
          <cell r="T8">
            <v>0.41974248514631368</v>
          </cell>
          <cell r="U8">
            <v>0.51117864177547601</v>
          </cell>
          <cell r="V8">
            <v>0.62382343395001627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47803.333333333328</v>
          </cell>
          <cell r="E9">
            <v>47803.333333333328</v>
          </cell>
          <cell r="F9">
            <v>47803.333333333328</v>
          </cell>
          <cell r="G9">
            <v>47803.333333333328</v>
          </cell>
          <cell r="H9">
            <v>47803.333333333328</v>
          </cell>
          <cell r="I9">
            <v>47803.333333333328</v>
          </cell>
          <cell r="J9">
            <v>47803.333333333328</v>
          </cell>
          <cell r="K9">
            <v>47803.333333333328</v>
          </cell>
          <cell r="L9">
            <v>47803.333333333328</v>
          </cell>
          <cell r="M9">
            <v>47803.333333333328</v>
          </cell>
          <cell r="N9">
            <v>47803.333333333328</v>
          </cell>
          <cell r="O9">
            <v>47803.333333333328</v>
          </cell>
          <cell r="T9">
            <v>45789.979999999996</v>
          </cell>
          <cell r="U9">
            <v>37599.380000000005</v>
          </cell>
          <cell r="V9">
            <v>30810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0</v>
          </cell>
          <cell r="U10">
            <v>0</v>
          </cell>
          <cell r="V10">
            <v>0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  <cell r="U11">
            <v>0</v>
          </cell>
          <cell r="V11">
            <v>0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47803.333333333328</v>
          </cell>
          <cell r="E12">
            <v>47803.333333333328</v>
          </cell>
          <cell r="F12">
            <v>47803.333333333328</v>
          </cell>
          <cell r="G12">
            <v>47803.333333333328</v>
          </cell>
          <cell r="H12">
            <v>47803.333333333328</v>
          </cell>
          <cell r="I12">
            <v>47803.333333333328</v>
          </cell>
          <cell r="J12">
            <v>47803.333333333328</v>
          </cell>
          <cell r="K12">
            <v>47803.333333333328</v>
          </cell>
          <cell r="L12">
            <v>47803.333333333328</v>
          </cell>
          <cell r="M12">
            <v>47803.333333333328</v>
          </cell>
          <cell r="N12">
            <v>47803.333333333328</v>
          </cell>
          <cell r="O12">
            <v>47803.333333333328</v>
          </cell>
          <cell r="T12">
            <v>45789.979999999996</v>
          </cell>
          <cell r="U12">
            <v>37599.380000000005</v>
          </cell>
          <cell r="V12">
            <v>30810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D13">
            <v>0.91321022641360605</v>
          </cell>
          <cell r="E13">
            <v>0.91321022641360605</v>
          </cell>
          <cell r="F13">
            <v>0.91321022641360605</v>
          </cell>
          <cell r="G13">
            <v>0.91321022641360605</v>
          </cell>
          <cell r="H13">
            <v>0.91321022641360605</v>
          </cell>
          <cell r="I13">
            <v>0.91321022641360605</v>
          </cell>
          <cell r="J13">
            <v>0.91321022641360605</v>
          </cell>
          <cell r="K13">
            <v>0.91321022641360605</v>
          </cell>
          <cell r="L13">
            <v>0.91321022641360605</v>
          </cell>
          <cell r="M13">
            <v>0.91321022641360605</v>
          </cell>
          <cell r="N13">
            <v>0.91321022641360605</v>
          </cell>
          <cell r="O13">
            <v>0.91321022641360605</v>
          </cell>
          <cell r="T13">
            <v>0.99352502335342363</v>
          </cell>
          <cell r="U13">
            <v>1</v>
          </cell>
          <cell r="V13">
            <v>1</v>
          </cell>
          <cell r="W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D15">
            <v>0.91321022641360594</v>
          </cell>
          <cell r="E15">
            <v>0.91321022641360594</v>
          </cell>
          <cell r="F15">
            <v>0.91321022641360594</v>
          </cell>
          <cell r="G15">
            <v>0.91321022641360594</v>
          </cell>
          <cell r="H15">
            <v>0.91321022641360594</v>
          </cell>
          <cell r="I15">
            <v>0.91321022641360594</v>
          </cell>
          <cell r="J15">
            <v>0.91321022641360594</v>
          </cell>
          <cell r="K15">
            <v>0.91321022641360594</v>
          </cell>
          <cell r="L15">
            <v>0.91321022641360594</v>
          </cell>
          <cell r="M15">
            <v>0.91321022641360594</v>
          </cell>
          <cell r="N15">
            <v>0.91321022641360594</v>
          </cell>
          <cell r="O15">
            <v>0.91321022641360594</v>
          </cell>
          <cell r="T15">
            <v>1</v>
          </cell>
          <cell r="U15">
            <v>1</v>
          </cell>
          <cell r="V15">
            <v>0.99599375650364208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D17">
            <v>0.91321022641360616</v>
          </cell>
          <cell r="E17">
            <v>0.91321022641360616</v>
          </cell>
          <cell r="F17">
            <v>0.91321022641360616</v>
          </cell>
          <cell r="G17">
            <v>0.91321022641360616</v>
          </cell>
          <cell r="H17">
            <v>0.91321022641360616</v>
          </cell>
          <cell r="I17">
            <v>0.91321022641360616</v>
          </cell>
          <cell r="J17">
            <v>0.91321022641360616</v>
          </cell>
          <cell r="K17">
            <v>0.91321022641360616</v>
          </cell>
          <cell r="L17">
            <v>0.91321022641360616</v>
          </cell>
          <cell r="M17">
            <v>0.91321022641360616</v>
          </cell>
          <cell r="N17">
            <v>0.91321022641360616</v>
          </cell>
          <cell r="O17">
            <v>0.91321022641360616</v>
          </cell>
          <cell r="T17">
            <v>0.99624284614232195</v>
          </cell>
          <cell r="U17">
            <v>1</v>
          </cell>
          <cell r="V17">
            <v>0.99750081142486202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D20">
            <v>0.91321022641360616</v>
          </cell>
          <cell r="E20">
            <v>0.91321022641360616</v>
          </cell>
          <cell r="F20">
            <v>0.91321022641360616</v>
          </cell>
          <cell r="G20">
            <v>0.91321022641360616</v>
          </cell>
          <cell r="H20">
            <v>0.91321022641360616</v>
          </cell>
          <cell r="I20">
            <v>0.91321022641360616</v>
          </cell>
          <cell r="J20">
            <v>0.91321022641360616</v>
          </cell>
          <cell r="K20">
            <v>0.91321022641360616</v>
          </cell>
          <cell r="L20">
            <v>0.91321022641360616</v>
          </cell>
          <cell r="M20">
            <v>0.91321022641360616</v>
          </cell>
          <cell r="N20">
            <v>0.91321022641360616</v>
          </cell>
          <cell r="O20">
            <v>0.91321022641360616</v>
          </cell>
          <cell r="T20">
            <v>0.90948762152767926</v>
          </cell>
          <cell r="U20">
            <v>0.85601650878285762</v>
          </cell>
          <cell r="V20">
            <v>0.92063096397273614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D21">
            <v>43654.492856658413</v>
          </cell>
          <cell r="E21">
            <v>43654.492856658413</v>
          </cell>
          <cell r="F21">
            <v>43654.492856658413</v>
          </cell>
          <cell r="G21">
            <v>43654.492856658413</v>
          </cell>
          <cell r="H21">
            <v>43654.492856658413</v>
          </cell>
          <cell r="I21">
            <v>43654.492856658413</v>
          </cell>
          <cell r="J21">
            <v>43654.492856658413</v>
          </cell>
          <cell r="K21">
            <v>43654.492856658413</v>
          </cell>
          <cell r="L21">
            <v>43654.492856658413</v>
          </cell>
          <cell r="M21">
            <v>43654.492856658413</v>
          </cell>
          <cell r="N21">
            <v>43654.492856658413</v>
          </cell>
          <cell r="O21">
            <v>43654.492856658413</v>
          </cell>
          <cell r="T21">
            <v>41645.42</v>
          </cell>
          <cell r="U21">
            <v>32185.690000000006</v>
          </cell>
          <cell r="V21">
            <v>28364.639999999999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D22">
            <v>0.95656835520056871</v>
          </cell>
          <cell r="E22">
            <v>0.95656835520056871</v>
          </cell>
          <cell r="F22">
            <v>0.95656835520056871</v>
          </cell>
          <cell r="G22">
            <v>0.95656835520056871</v>
          </cell>
          <cell r="H22">
            <v>0.95656835520056871</v>
          </cell>
          <cell r="I22">
            <v>0.95656835520056871</v>
          </cell>
          <cell r="J22">
            <v>0.95656835520056871</v>
          </cell>
          <cell r="K22">
            <v>0.95656835520056871</v>
          </cell>
          <cell r="L22">
            <v>0.95656835520056871</v>
          </cell>
          <cell r="M22">
            <v>0.95656835520056871</v>
          </cell>
          <cell r="N22">
            <v>0.95656835520056871</v>
          </cell>
          <cell r="O22">
            <v>0.95656835520056871</v>
          </cell>
          <cell r="T22">
            <v>1.1195783444325593</v>
          </cell>
          <cell r="U22">
            <v>1.3418104234697488</v>
          </cell>
          <cell r="V22">
            <v>1.718515741642324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</row>
        <row r="23">
          <cell r="D23">
            <v>1.9521803167358544E-2</v>
          </cell>
          <cell r="E23">
            <v>1.9521803167358544E-2</v>
          </cell>
          <cell r="F23">
            <v>1.9521803167358544E-2</v>
          </cell>
          <cell r="G23">
            <v>1.9521803167358544E-2</v>
          </cell>
          <cell r="H23">
            <v>1.9521803167358544E-2</v>
          </cell>
          <cell r="I23">
            <v>1.9521803167358544E-2</v>
          </cell>
          <cell r="J23">
            <v>1.9521803167358544E-2</v>
          </cell>
          <cell r="K23">
            <v>1.9521803167358544E-2</v>
          </cell>
          <cell r="L23">
            <v>1.9521803167358544E-2</v>
          </cell>
          <cell r="M23">
            <v>1.9521803167358544E-2</v>
          </cell>
          <cell r="N23">
            <v>1.9521803167358544E-2</v>
          </cell>
          <cell r="O23">
            <v>1.9521803167358544E-2</v>
          </cell>
          <cell r="T23">
            <v>6.7914421452029469E-3</v>
          </cell>
          <cell r="U23">
            <v>4.8635110472566301E-2</v>
          </cell>
          <cell r="V23">
            <v>9.9162609542356363E-3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</row>
        <row r="24">
          <cell r="D24">
            <v>0.97609015836792723</v>
          </cell>
          <cell r="E24">
            <v>0.97609015836792723</v>
          </cell>
          <cell r="F24">
            <v>0.97609015836792723</v>
          </cell>
          <cell r="G24">
            <v>0.97609015836792723</v>
          </cell>
          <cell r="H24">
            <v>0.97609015836792723</v>
          </cell>
          <cell r="I24">
            <v>0.97609015836792723</v>
          </cell>
          <cell r="J24">
            <v>0.97609015836792723</v>
          </cell>
          <cell r="K24">
            <v>0.97609015836792723</v>
          </cell>
          <cell r="L24">
            <v>0.97609015836792723</v>
          </cell>
          <cell r="M24">
            <v>0.97609015836792723</v>
          </cell>
          <cell r="N24">
            <v>0.97609015836792723</v>
          </cell>
          <cell r="O24">
            <v>0.97609015836792723</v>
          </cell>
          <cell r="T24">
            <v>1.1263697865777622</v>
          </cell>
          <cell r="U24">
            <v>1.390445533942315</v>
          </cell>
          <cell r="V24">
            <v>1.7284320025965596</v>
          </cell>
          <cell r="W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  <cell r="AE24" t="e">
            <v>#DIV/0!</v>
          </cell>
        </row>
        <row r="25">
          <cell r="D25">
            <v>-6.2879931954321067E-2</v>
          </cell>
          <cell r="E25">
            <v>-6.2879931954321067E-2</v>
          </cell>
          <cell r="F25">
            <v>-6.2879931954321067E-2</v>
          </cell>
          <cell r="G25">
            <v>-6.2879931954321067E-2</v>
          </cell>
          <cell r="H25">
            <v>-6.2879931954321067E-2</v>
          </cell>
          <cell r="I25">
            <v>-6.2879931954321067E-2</v>
          </cell>
          <cell r="J25">
            <v>-6.2879931954321067E-2</v>
          </cell>
          <cell r="K25">
            <v>-6.2879931954321067E-2</v>
          </cell>
          <cell r="L25">
            <v>-6.2879931954321067E-2</v>
          </cell>
          <cell r="M25">
            <v>-6.2879931954321067E-2</v>
          </cell>
          <cell r="N25">
            <v>-6.2879931954321067E-2</v>
          </cell>
          <cell r="O25">
            <v>-6.2879931954321067E-2</v>
          </cell>
          <cell r="T25">
            <v>-0.21688216505008295</v>
          </cell>
          <cell r="U25">
            <v>-0.53442902515945734</v>
          </cell>
          <cell r="V25">
            <v>-0.80780103862382346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B26">
            <v>-3005.8703471897315</v>
          </cell>
          <cell r="C26">
            <v>-24888.350000000002</v>
          </cell>
          <cell r="D26">
            <v>-3005.8703471897315</v>
          </cell>
          <cell r="E26">
            <v>-3005.8703471897315</v>
          </cell>
          <cell r="F26">
            <v>-3005.8703471897315</v>
          </cell>
          <cell r="G26">
            <v>-3005.8703471897315</v>
          </cell>
          <cell r="H26">
            <v>-3005.8703471897315</v>
          </cell>
          <cell r="I26">
            <v>-3005.8703471897315</v>
          </cell>
          <cell r="J26">
            <v>-3005.8703471897315</v>
          </cell>
          <cell r="K26">
            <v>-3005.8703471897315</v>
          </cell>
          <cell r="L26">
            <v>-3005.8703471897315</v>
          </cell>
          <cell r="M26">
            <v>-3005.8703471897315</v>
          </cell>
          <cell r="N26">
            <v>-3005.8703471897315</v>
          </cell>
          <cell r="O26">
            <v>-3005.8703471897315</v>
          </cell>
          <cell r="T26">
            <v>-9931.0299999999952</v>
          </cell>
          <cell r="U26">
            <v>-20094.2</v>
          </cell>
          <cell r="V26">
            <v>-24888.350000000002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T27">
            <v>4.2093106581186737</v>
          </cell>
          <cell r="U27">
            <v>0</v>
          </cell>
          <cell r="V27">
            <v>0</v>
          </cell>
          <cell r="W27" t="e">
            <v>#DIV/0!</v>
          </cell>
          <cell r="X27" t="e">
            <v>#DIV/0!</v>
          </cell>
          <cell r="Y27" t="e">
            <v>#DIV/0!</v>
          </cell>
          <cell r="Z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</row>
        <row r="28">
          <cell r="D28">
            <v>6829.0476190476184</v>
          </cell>
          <cell r="E28">
            <v>6829.0476190476184</v>
          </cell>
          <cell r="F28">
            <v>6829.0476190476184</v>
          </cell>
          <cell r="G28">
            <v>6829.0476190476184</v>
          </cell>
          <cell r="H28">
            <v>6829.0476190476184</v>
          </cell>
          <cell r="I28">
            <v>6829.0476190476184</v>
          </cell>
          <cell r="J28">
            <v>6829.0476190476184</v>
          </cell>
          <cell r="K28">
            <v>6829.0476190476184</v>
          </cell>
          <cell r="L28">
            <v>6829.0476190476184</v>
          </cell>
          <cell r="M28">
            <v>6829.0476190476184</v>
          </cell>
          <cell r="N28">
            <v>6829.0476190476184</v>
          </cell>
          <cell r="O28">
            <v>20487.142857142859</v>
          </cell>
          <cell r="T28">
            <v>6541.4257142857141</v>
          </cell>
          <cell r="U28">
            <v>5371.3400000000011</v>
          </cell>
          <cell r="V28">
            <v>4401.4285714285716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D29">
            <v>6236.3561223797733</v>
          </cell>
          <cell r="E29">
            <v>6236.3561223797733</v>
          </cell>
          <cell r="F29">
            <v>6236.3561223797733</v>
          </cell>
          <cell r="G29">
            <v>6236.3561223797733</v>
          </cell>
          <cell r="H29">
            <v>6236.3561223797733</v>
          </cell>
          <cell r="I29">
            <v>6236.3561223797733</v>
          </cell>
          <cell r="J29">
            <v>6236.3561223797733</v>
          </cell>
          <cell r="K29">
            <v>6236.3561223797733</v>
          </cell>
          <cell r="L29">
            <v>6236.3561223797733</v>
          </cell>
          <cell r="M29">
            <v>6236.3561223797733</v>
          </cell>
          <cell r="N29">
            <v>6236.3561223797733</v>
          </cell>
          <cell r="O29">
            <v>6236.3561223797733</v>
          </cell>
          <cell r="T29">
            <v>6516.8485714285707</v>
          </cell>
          <cell r="U29">
            <v>5371.3400000000011</v>
          </cell>
          <cell r="V29">
            <v>4390.4285714285716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D30">
            <v>-429.41004959853308</v>
          </cell>
          <cell r="E30">
            <v>-429.41004959853308</v>
          </cell>
          <cell r="F30">
            <v>-429.41004959853308</v>
          </cell>
          <cell r="G30">
            <v>-429.41004959853308</v>
          </cell>
          <cell r="H30">
            <v>-429.41004959853308</v>
          </cell>
          <cell r="I30">
            <v>-429.41004959853308</v>
          </cell>
          <cell r="J30">
            <v>-429.41004959853308</v>
          </cell>
          <cell r="K30">
            <v>-429.41004959853308</v>
          </cell>
          <cell r="L30">
            <v>-429.41004959853308</v>
          </cell>
          <cell r="M30">
            <v>-429.41004959853308</v>
          </cell>
          <cell r="N30">
            <v>-429.41004959853308</v>
          </cell>
          <cell r="O30">
            <v>-429.41004959853308</v>
          </cell>
          <cell r="T30">
            <v>-1418.7185714285708</v>
          </cell>
          <cell r="U30">
            <v>-2870.6</v>
          </cell>
          <cell r="V30">
            <v>-3555.4785714285717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2">
          <cell r="D32">
            <v>7</v>
          </cell>
          <cell r="E32">
            <v>7</v>
          </cell>
          <cell r="F32">
            <v>7</v>
          </cell>
          <cell r="G32">
            <v>7</v>
          </cell>
          <cell r="H32">
            <v>7</v>
          </cell>
          <cell r="I32">
            <v>7</v>
          </cell>
          <cell r="J32">
            <v>7</v>
          </cell>
          <cell r="K32">
            <v>7</v>
          </cell>
          <cell r="L32">
            <v>7</v>
          </cell>
          <cell r="M32">
            <v>7</v>
          </cell>
          <cell r="N32">
            <v>7</v>
          </cell>
          <cell r="O32">
            <v>7</v>
          </cell>
          <cell r="T32">
            <v>7</v>
          </cell>
          <cell r="U32">
            <v>7</v>
          </cell>
          <cell r="V32">
            <v>7</v>
          </cell>
          <cell r="W32">
            <v>7</v>
          </cell>
          <cell r="X32">
            <v>7</v>
          </cell>
          <cell r="Y32">
            <v>7</v>
          </cell>
          <cell r="Z32">
            <v>7</v>
          </cell>
          <cell r="AA32">
            <v>7</v>
          </cell>
          <cell r="AB32">
            <v>7</v>
          </cell>
          <cell r="AC32">
            <v>7</v>
          </cell>
          <cell r="AD32">
            <v>7</v>
          </cell>
          <cell r="AE32">
            <v>7</v>
          </cell>
        </row>
      </sheetData>
      <sheetData sheetId="23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30">
          <cell r="D30">
            <v>22159.76737640021</v>
          </cell>
          <cell r="E30">
            <v>37105.124492724644</v>
          </cell>
          <cell r="F30">
            <v>33847.688650681186</v>
          </cell>
          <cell r="G30">
            <v>41358.036227588047</v>
          </cell>
          <cell r="H30">
            <v>53742.219784764675</v>
          </cell>
          <cell r="I30">
            <v>54107.846730303674</v>
          </cell>
          <cell r="J30">
            <v>54578.448500389466</v>
          </cell>
          <cell r="K30">
            <v>64020.120689163145</v>
          </cell>
          <cell r="L30">
            <v>54909.083837746177</v>
          </cell>
          <cell r="M30">
            <v>51704.135407976137</v>
          </cell>
          <cell r="N30">
            <v>37978.129756906623</v>
          </cell>
          <cell r="O30">
            <v>65221.976350326891</v>
          </cell>
          <cell r="T30">
            <v>54047.979999999996</v>
          </cell>
          <cell r="U30">
            <v>46908.81</v>
          </cell>
          <cell r="V30">
            <v>34797.43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</sheetData>
      <sheetData sheetId="24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0.75</v>
          </cell>
          <cell r="E6">
            <v>0.75</v>
          </cell>
          <cell r="F6">
            <v>0.75</v>
          </cell>
          <cell r="G6">
            <v>0.75</v>
          </cell>
          <cell r="H6">
            <v>0.75</v>
          </cell>
          <cell r="I6">
            <v>0.75</v>
          </cell>
          <cell r="J6">
            <v>0.75</v>
          </cell>
          <cell r="K6">
            <v>0.75</v>
          </cell>
          <cell r="L6">
            <v>0.75</v>
          </cell>
          <cell r="M6">
            <v>0.75</v>
          </cell>
          <cell r="N6">
            <v>0.75</v>
          </cell>
          <cell r="O6">
            <v>0.75</v>
          </cell>
          <cell r="T6">
            <v>0.79372641028794522</v>
          </cell>
          <cell r="U6">
            <v>0.79982885719307917</v>
          </cell>
          <cell r="V6">
            <v>0.79145425471765407</v>
          </cell>
          <cell r="W6" t="e">
            <v>#DIV/0!</v>
          </cell>
          <cell r="X6" t="e">
            <v>#DIV/0!</v>
          </cell>
          <cell r="Y6" t="e">
            <v>#DIV/0!</v>
          </cell>
          <cell r="Z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</row>
        <row r="7">
          <cell r="D7">
            <v>0.1</v>
          </cell>
          <cell r="E7">
            <v>0.1</v>
          </cell>
          <cell r="F7">
            <v>0.1</v>
          </cell>
          <cell r="G7">
            <v>0.1</v>
          </cell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T7">
            <v>0.12554805113865322</v>
          </cell>
          <cell r="U7">
            <v>0.11172248780069576</v>
          </cell>
          <cell r="V7">
            <v>0.16856277253918722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  <cell r="U8">
            <v>0</v>
          </cell>
          <cell r="V8">
            <v>0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0</v>
          </cell>
          <cell r="U9">
            <v>0</v>
          </cell>
          <cell r="V9">
            <v>0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0.15</v>
          </cell>
          <cell r="E10">
            <v>0.15</v>
          </cell>
          <cell r="F10">
            <v>0.15</v>
          </cell>
          <cell r="G10">
            <v>0.15</v>
          </cell>
          <cell r="H10">
            <v>0.15</v>
          </cell>
          <cell r="I10">
            <v>0.15</v>
          </cell>
          <cell r="J10">
            <v>0.15</v>
          </cell>
          <cell r="K10">
            <v>0.15</v>
          </cell>
          <cell r="L10">
            <v>0.15</v>
          </cell>
          <cell r="M10">
            <v>0.15</v>
          </cell>
          <cell r="N10">
            <v>0.15</v>
          </cell>
          <cell r="O10">
            <v>0.15</v>
          </cell>
          <cell r="T10">
            <v>8.0725538573401506E-2</v>
          </cell>
          <cell r="U10">
            <v>8.8448655006225022E-2</v>
          </cell>
          <cell r="V10">
            <v>3.99829727431587E-2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  <cell r="U11">
            <v>0</v>
          </cell>
          <cell r="V11">
            <v>0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T12">
            <v>0.99999999999999989</v>
          </cell>
          <cell r="U12">
            <v>0.99999999999999989</v>
          </cell>
          <cell r="V12">
            <v>1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</row>
        <row r="13">
          <cell r="D13">
            <v>130000</v>
          </cell>
          <cell r="E13">
            <v>160000</v>
          </cell>
          <cell r="F13">
            <v>155000</v>
          </cell>
          <cell r="G13">
            <v>132000</v>
          </cell>
          <cell r="H13">
            <v>165000</v>
          </cell>
          <cell r="I13">
            <v>168000</v>
          </cell>
          <cell r="J13">
            <v>165000</v>
          </cell>
          <cell r="K13">
            <v>175000</v>
          </cell>
          <cell r="L13">
            <v>170000</v>
          </cell>
          <cell r="M13">
            <v>162000</v>
          </cell>
          <cell r="N13">
            <v>134000</v>
          </cell>
          <cell r="O13">
            <v>178000</v>
          </cell>
          <cell r="T13">
            <v>151723.98000000001</v>
          </cell>
          <cell r="U13">
            <v>151043.45000000001</v>
          </cell>
          <cell r="V13">
            <v>142853.31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D14">
            <v>26000</v>
          </cell>
          <cell r="E14">
            <v>32000</v>
          </cell>
          <cell r="F14">
            <v>31000</v>
          </cell>
          <cell r="G14">
            <v>26400</v>
          </cell>
          <cell r="H14">
            <v>33000</v>
          </cell>
          <cell r="I14">
            <v>33600</v>
          </cell>
          <cell r="J14">
            <v>33000</v>
          </cell>
          <cell r="K14">
            <v>35000</v>
          </cell>
          <cell r="L14">
            <v>34000</v>
          </cell>
          <cell r="M14">
            <v>32400</v>
          </cell>
          <cell r="N14">
            <v>26800</v>
          </cell>
          <cell r="O14">
            <v>35600</v>
          </cell>
          <cell r="T14">
            <v>30344.796000000002</v>
          </cell>
          <cell r="U14">
            <v>30208.690000000002</v>
          </cell>
          <cell r="V14">
            <v>28570.662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T15">
            <v>37.144167187783466</v>
          </cell>
          <cell r="U15">
            <v>34.795959294000447</v>
          </cell>
          <cell r="V15">
            <v>35.079320397843119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0.40061855372125527</v>
          </cell>
          <cell r="E16">
            <v>0.40061855372125538</v>
          </cell>
          <cell r="F16">
            <v>0.40061855372125532</v>
          </cell>
          <cell r="G16">
            <v>0.40061855372125532</v>
          </cell>
          <cell r="H16">
            <v>0.40061855372125532</v>
          </cell>
          <cell r="I16">
            <v>0.40061855372125543</v>
          </cell>
          <cell r="J16">
            <v>0.40061855372125532</v>
          </cell>
          <cell r="K16">
            <v>0.40061855372125527</v>
          </cell>
          <cell r="L16">
            <v>0.40061855372125532</v>
          </cell>
          <cell r="M16">
            <v>0.40061855372125532</v>
          </cell>
          <cell r="N16">
            <v>0.40061855372125538</v>
          </cell>
          <cell r="O16">
            <v>0.40061855372125527</v>
          </cell>
          <cell r="T16">
            <v>0.4622657498094494</v>
          </cell>
          <cell r="U16">
            <v>0.43578962843055202</v>
          </cell>
          <cell r="V16">
            <v>0.41514087951498413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D17">
            <v>0.40061855372125527</v>
          </cell>
          <cell r="E17">
            <v>0.40061855372125538</v>
          </cell>
          <cell r="F17">
            <v>0.40061855372125527</v>
          </cell>
          <cell r="G17">
            <v>0.40061855372125532</v>
          </cell>
          <cell r="H17">
            <v>0.40061855372125521</v>
          </cell>
          <cell r="I17">
            <v>0.40061855372125527</v>
          </cell>
          <cell r="J17">
            <v>0.40061855372125521</v>
          </cell>
          <cell r="K17">
            <v>0.40061855372125532</v>
          </cell>
          <cell r="L17">
            <v>0.40061855372125521</v>
          </cell>
          <cell r="M17">
            <v>0.40061855372125532</v>
          </cell>
          <cell r="N17">
            <v>0.40061855372125538</v>
          </cell>
          <cell r="O17">
            <v>0.40061855372125527</v>
          </cell>
          <cell r="T17">
            <v>0.5056258580004358</v>
          </cell>
          <cell r="U17">
            <v>0.53035534920103466</v>
          </cell>
          <cell r="V17">
            <v>0.45584401831414367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D20">
            <v>0.40061855372125527</v>
          </cell>
          <cell r="E20">
            <v>0.40061855372125538</v>
          </cell>
          <cell r="F20">
            <v>0.40061855372125527</v>
          </cell>
          <cell r="G20">
            <v>0.40061855372125532</v>
          </cell>
          <cell r="H20">
            <v>0.40061855372125532</v>
          </cell>
          <cell r="I20">
            <v>0.40061855372125543</v>
          </cell>
          <cell r="J20">
            <v>0.40061855372125532</v>
          </cell>
          <cell r="K20">
            <v>0.40061855372125532</v>
          </cell>
          <cell r="L20">
            <v>0.40061855372125538</v>
          </cell>
          <cell r="M20">
            <v>0.40061855372125532</v>
          </cell>
          <cell r="N20">
            <v>0.40061855372125543</v>
          </cell>
          <cell r="O20">
            <v>0.40061855372125532</v>
          </cell>
          <cell r="T20">
            <v>0.42343811234487266</v>
          </cell>
          <cell r="U20">
            <v>0.52779838303420989</v>
          </cell>
          <cell r="V20">
            <v>0.48644536652835407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D22">
            <v>0.40061855372125527</v>
          </cell>
          <cell r="E22">
            <v>0.40061855372125543</v>
          </cell>
          <cell r="F22">
            <v>0.40061855372125538</v>
          </cell>
          <cell r="G22">
            <v>0.40061855372125532</v>
          </cell>
          <cell r="H22">
            <v>0.40061855372125532</v>
          </cell>
          <cell r="I22">
            <v>0.40061855372125538</v>
          </cell>
          <cell r="J22">
            <v>0.40061855372125532</v>
          </cell>
          <cell r="K22">
            <v>0.40061855372125532</v>
          </cell>
          <cell r="L22">
            <v>0.40061855372125532</v>
          </cell>
          <cell r="M22">
            <v>0.40061855372125532</v>
          </cell>
          <cell r="N22">
            <v>0.40061855372125532</v>
          </cell>
          <cell r="O22">
            <v>0.40061855372125521</v>
          </cell>
          <cell r="T22">
            <v>0.44773324559506011</v>
          </cell>
          <cell r="U22">
            <v>0.44404725924891153</v>
          </cell>
          <cell r="V22">
            <v>0.41982912401539735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D24">
            <v>52080.411983763188</v>
          </cell>
          <cell r="E24">
            <v>64098.968595400867</v>
          </cell>
          <cell r="F24">
            <v>62095.875826794581</v>
          </cell>
          <cell r="G24">
            <v>52881.649091205705</v>
          </cell>
          <cell r="H24">
            <v>66102.061364007124</v>
          </cell>
          <cell r="I24">
            <v>67303.9170251709</v>
          </cell>
          <cell r="J24">
            <v>66102.061364007124</v>
          </cell>
          <cell r="K24">
            <v>70108.246901219682</v>
          </cell>
          <cell r="L24">
            <v>68105.154132613403</v>
          </cell>
          <cell r="M24">
            <v>64900.205702843363</v>
          </cell>
          <cell r="N24">
            <v>53682.886198648215</v>
          </cell>
          <cell r="O24">
            <v>71310.102562383428</v>
          </cell>
          <cell r="T24">
            <v>67931.87</v>
          </cell>
          <cell r="U24">
            <v>67070.430000000008</v>
          </cell>
          <cell r="V24">
            <v>59973.98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D25">
            <v>0.40061855372125527</v>
          </cell>
          <cell r="E25">
            <v>0.40061855372125543</v>
          </cell>
          <cell r="F25">
            <v>0.40061855372125538</v>
          </cell>
          <cell r="G25">
            <v>0.40061855372125532</v>
          </cell>
          <cell r="H25">
            <v>0.40061855372125532</v>
          </cell>
          <cell r="I25">
            <v>0.40061855372125538</v>
          </cell>
          <cell r="J25">
            <v>0.40061855372125532</v>
          </cell>
          <cell r="K25">
            <v>0.40061855372125532</v>
          </cell>
          <cell r="L25">
            <v>0.40061855372125532</v>
          </cell>
          <cell r="M25">
            <v>0.40061855372125532</v>
          </cell>
          <cell r="N25">
            <v>0.40061855372125532</v>
          </cell>
          <cell r="O25">
            <v>0.40061855372125521</v>
          </cell>
          <cell r="T25">
            <v>0.44773324559506011</v>
          </cell>
          <cell r="U25">
            <v>0.44404725924891153</v>
          </cell>
          <cell r="V25">
            <v>0.41982912401539735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D26">
            <v>0.28101724227798119</v>
          </cell>
          <cell r="E26">
            <v>0.22832650935085971</v>
          </cell>
          <cell r="F26">
            <v>0.23569188062024229</v>
          </cell>
          <cell r="G26">
            <v>0.27675940527376935</v>
          </cell>
          <cell r="H26">
            <v>0.22140752421901549</v>
          </cell>
          <cell r="I26">
            <v>0.21745381842939021</v>
          </cell>
          <cell r="J26">
            <v>0.22140752421901549</v>
          </cell>
          <cell r="K26">
            <v>0.2087556656922146</v>
          </cell>
          <cell r="L26">
            <v>0.21489553821257384</v>
          </cell>
          <cell r="M26">
            <v>0.22550766355640467</v>
          </cell>
          <cell r="N26">
            <v>0.27262866788162354</v>
          </cell>
          <cell r="O26">
            <v>0.20523731177605367</v>
          </cell>
          <cell r="T26">
            <v>0.18135926832396562</v>
          </cell>
          <cell r="U26">
            <v>0.20882924747812631</v>
          </cell>
          <cell r="V26">
            <v>0.22201340661969959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2.5874815569694388E-2</v>
          </cell>
          <cell r="U27">
            <v>3.6332922745077649E-2</v>
          </cell>
          <cell r="V27">
            <v>3.746598521238325E-2</v>
          </cell>
          <cell r="W27" t="e">
            <v>#DIV/0!</v>
          </cell>
          <cell r="X27" t="e">
            <v>#DIV/0!</v>
          </cell>
          <cell r="Y27" t="e">
            <v>#DIV/0!</v>
          </cell>
          <cell r="Z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</row>
        <row r="28">
          <cell r="D28">
            <v>0.28101724227798119</v>
          </cell>
          <cell r="E28">
            <v>0.22832650935085971</v>
          </cell>
          <cell r="F28">
            <v>0.23569188062024229</v>
          </cell>
          <cell r="G28">
            <v>0.27675940527376935</v>
          </cell>
          <cell r="H28">
            <v>0.22140752421901549</v>
          </cell>
          <cell r="I28">
            <v>0.21745381842939021</v>
          </cell>
          <cell r="J28">
            <v>0.22140752421901549</v>
          </cell>
          <cell r="K28">
            <v>0.2087556656922146</v>
          </cell>
          <cell r="L28">
            <v>0.21489553821257384</v>
          </cell>
          <cell r="M28">
            <v>0.22550766355640467</v>
          </cell>
          <cell r="N28">
            <v>0.27262866788162354</v>
          </cell>
          <cell r="O28">
            <v>0.20523731177605367</v>
          </cell>
          <cell r="T28">
            <v>0.20723408389366002</v>
          </cell>
          <cell r="U28">
            <v>0.24516217022320397</v>
          </cell>
          <cell r="V28">
            <v>0.25947939183208285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</row>
        <row r="29">
          <cell r="D29">
            <v>0.11960131144327407</v>
          </cell>
          <cell r="E29">
            <v>0.17229204437039572</v>
          </cell>
          <cell r="F29">
            <v>0.16492667310101308</v>
          </cell>
          <cell r="G29">
            <v>0.12385914844748597</v>
          </cell>
          <cell r="H29">
            <v>0.17921102950223983</v>
          </cell>
          <cell r="I29">
            <v>0.18316473529186517</v>
          </cell>
          <cell r="J29">
            <v>0.17921102950223983</v>
          </cell>
          <cell r="K29">
            <v>0.19186288802904072</v>
          </cell>
          <cell r="L29">
            <v>0.18572301550868148</v>
          </cell>
          <cell r="M29">
            <v>0.17511089016485065</v>
          </cell>
          <cell r="N29">
            <v>0.12798988583963178</v>
          </cell>
          <cell r="O29">
            <v>0.19538124194520154</v>
          </cell>
          <cell r="T29">
            <v>0.24049916170140009</v>
          </cell>
          <cell r="U29">
            <v>0.19888508902570756</v>
          </cell>
          <cell r="V29">
            <v>0.1603497321833145</v>
          </cell>
          <cell r="W29" t="e">
            <v>#DIV/0!</v>
          </cell>
          <cell r="X29" t="e">
            <v>#DIV/0!</v>
          </cell>
          <cell r="Y29" t="e">
            <v>#DIV/0!</v>
          </cell>
          <cell r="Z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  <cell r="AE29" t="e">
            <v>#DIV/0!</v>
          </cell>
        </row>
        <row r="30">
          <cell r="B30">
            <v>25563.634330657027</v>
          </cell>
          <cell r="C30">
            <v>22906.490000000005</v>
          </cell>
          <cell r="D30">
            <v>15548.170487625634</v>
          </cell>
          <cell r="E30">
            <v>27566.727099263313</v>
          </cell>
          <cell r="F30">
            <v>25563.634330657027</v>
          </cell>
          <cell r="G30">
            <v>16349.407595068151</v>
          </cell>
          <cell r="H30">
            <v>29569.81986786957</v>
          </cell>
          <cell r="I30">
            <v>30771.675529033346</v>
          </cell>
          <cell r="J30">
            <v>29569.81986786957</v>
          </cell>
          <cell r="K30">
            <v>33576.005405082127</v>
          </cell>
          <cell r="L30">
            <v>31572.912636475849</v>
          </cell>
          <cell r="M30">
            <v>28367.964206705808</v>
          </cell>
          <cell r="N30">
            <v>17150.644702510661</v>
          </cell>
          <cell r="O30">
            <v>34777.861066245874</v>
          </cell>
          <cell r="T30">
            <v>36489.49</v>
          </cell>
          <cell r="U30">
            <v>30040.290000000008</v>
          </cell>
          <cell r="V30">
            <v>22906.490000000005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3">
          <cell r="D33">
            <v>5</v>
          </cell>
          <cell r="E33">
            <v>5</v>
          </cell>
          <cell r="F33">
            <v>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5</v>
          </cell>
          <cell r="N33">
            <v>5</v>
          </cell>
          <cell r="O33">
            <v>5</v>
          </cell>
          <cell r="T33">
            <v>5</v>
          </cell>
          <cell r="U33">
            <v>5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</row>
        <row r="35">
          <cell r="T35">
            <v>103746.27142857143</v>
          </cell>
          <cell r="U35">
            <v>97397.392857142855</v>
          </cell>
          <cell r="V35">
            <v>96911.685714285704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</sheetData>
      <sheetData sheetId="25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0.75</v>
          </cell>
          <cell r="E6">
            <v>0.75</v>
          </cell>
          <cell r="F6">
            <v>0.75</v>
          </cell>
          <cell r="G6">
            <v>0.75</v>
          </cell>
          <cell r="H6">
            <v>0.75</v>
          </cell>
          <cell r="I6">
            <v>0.75</v>
          </cell>
          <cell r="J6">
            <v>0.75</v>
          </cell>
          <cell r="K6">
            <v>0.75</v>
          </cell>
          <cell r="L6">
            <v>0.75</v>
          </cell>
          <cell r="M6">
            <v>0.75</v>
          </cell>
          <cell r="N6">
            <v>0.75</v>
          </cell>
          <cell r="O6">
            <v>0.75</v>
          </cell>
          <cell r="T6">
            <v>0.95949670476976545</v>
          </cell>
          <cell r="U6">
            <v>0.90754395375513663</v>
          </cell>
          <cell r="V6">
            <v>0.91246815322494546</v>
          </cell>
          <cell r="W6" t="e">
            <v>#DIV/0!</v>
          </cell>
          <cell r="X6" t="e">
            <v>#DIV/0!</v>
          </cell>
          <cell r="Y6" t="e">
            <v>#DIV/0!</v>
          </cell>
          <cell r="Z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</row>
        <row r="7">
          <cell r="D7">
            <v>0.1</v>
          </cell>
          <cell r="E7">
            <v>0.1</v>
          </cell>
          <cell r="F7">
            <v>0.1</v>
          </cell>
          <cell r="G7">
            <v>0.1</v>
          </cell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T7">
            <v>4.0503295230234451E-2</v>
          </cell>
          <cell r="U7">
            <v>6.0473349036006187E-2</v>
          </cell>
          <cell r="V7">
            <v>8.7531846775054475E-2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  <cell r="U8">
            <v>0</v>
          </cell>
          <cell r="V8">
            <v>0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0</v>
          </cell>
          <cell r="U9">
            <v>0</v>
          </cell>
          <cell r="V9">
            <v>0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</row>
        <row r="10">
          <cell r="D10">
            <v>0.15</v>
          </cell>
          <cell r="E10">
            <v>0.15</v>
          </cell>
          <cell r="F10">
            <v>0.15</v>
          </cell>
          <cell r="G10">
            <v>0.15</v>
          </cell>
          <cell r="H10">
            <v>0.15</v>
          </cell>
          <cell r="I10">
            <v>0.15</v>
          </cell>
          <cell r="J10">
            <v>0.15</v>
          </cell>
          <cell r="K10">
            <v>0.15</v>
          </cell>
          <cell r="L10">
            <v>0.15</v>
          </cell>
          <cell r="M10">
            <v>0.15</v>
          </cell>
          <cell r="N10">
            <v>0.15</v>
          </cell>
          <cell r="O10">
            <v>0.15</v>
          </cell>
          <cell r="T10">
            <v>0</v>
          </cell>
          <cell r="U10">
            <v>3.1982697208857082E-2</v>
          </cell>
          <cell r="V10">
            <v>0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  <cell r="U11">
            <v>0</v>
          </cell>
          <cell r="V11">
            <v>0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T12">
            <v>0.99999999999999989</v>
          </cell>
          <cell r="U12">
            <v>0.99999999999999989</v>
          </cell>
          <cell r="V12">
            <v>0.99999999999999989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</row>
        <row r="13">
          <cell r="D13">
            <v>38000</v>
          </cell>
          <cell r="E13">
            <v>45000</v>
          </cell>
          <cell r="F13">
            <v>42000</v>
          </cell>
          <cell r="G13">
            <v>82000</v>
          </cell>
          <cell r="H13">
            <v>80000</v>
          </cell>
          <cell r="I13">
            <v>78000</v>
          </cell>
          <cell r="J13">
            <v>82000</v>
          </cell>
          <cell r="K13">
            <v>95000</v>
          </cell>
          <cell r="L13">
            <v>78000</v>
          </cell>
          <cell r="M13">
            <v>78000</v>
          </cell>
          <cell r="N13">
            <v>72000</v>
          </cell>
          <cell r="O13">
            <v>95000</v>
          </cell>
          <cell r="T13">
            <v>69034.63</v>
          </cell>
          <cell r="U13">
            <v>76602.67</v>
          </cell>
          <cell r="V13">
            <v>71471.13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D14">
            <v>19000</v>
          </cell>
          <cell r="E14">
            <v>22500</v>
          </cell>
          <cell r="F14">
            <v>21000</v>
          </cell>
          <cell r="G14">
            <v>41000</v>
          </cell>
          <cell r="H14">
            <v>40000</v>
          </cell>
          <cell r="I14">
            <v>39000</v>
          </cell>
          <cell r="J14">
            <v>41000</v>
          </cell>
          <cell r="K14">
            <v>38000</v>
          </cell>
          <cell r="L14">
            <v>31200</v>
          </cell>
          <cell r="M14">
            <v>31200</v>
          </cell>
          <cell r="N14">
            <v>28800</v>
          </cell>
          <cell r="O14">
            <v>38000</v>
          </cell>
          <cell r="T14">
            <v>34517.315000000002</v>
          </cell>
          <cell r="U14">
            <v>38301.334999999999</v>
          </cell>
          <cell r="V14">
            <v>35735.565000000002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T15">
            <v>29.77374624449542</v>
          </cell>
          <cell r="U15">
            <v>24.348272832235626</v>
          </cell>
          <cell r="V15">
            <v>28.149035103419212</v>
          </cell>
          <cell r="W15" t="e">
            <v>#DIV/0!</v>
          </cell>
          <cell r="X15" t="e">
            <v>#DIV/0!</v>
          </cell>
          <cell r="Y15" t="e">
            <v>#DIV/0!</v>
          </cell>
          <cell r="Z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</row>
        <row r="16">
          <cell r="D16">
            <v>0.41811435781239342</v>
          </cell>
          <cell r="E16">
            <v>0.41811435781239353</v>
          </cell>
          <cell r="F16">
            <v>0.41811435781239353</v>
          </cell>
          <cell r="G16">
            <v>0.41811435781239353</v>
          </cell>
          <cell r="H16">
            <v>0.41811435781239353</v>
          </cell>
          <cell r="I16">
            <v>0.41811435781239353</v>
          </cell>
          <cell r="J16">
            <v>0.41811435781239353</v>
          </cell>
          <cell r="K16">
            <v>0.41811435781239353</v>
          </cell>
          <cell r="L16">
            <v>0.41811435781239353</v>
          </cell>
          <cell r="M16">
            <v>0.41811435781239353</v>
          </cell>
          <cell r="N16">
            <v>0.41811435781239359</v>
          </cell>
          <cell r="O16">
            <v>0.41811435781239353</v>
          </cell>
          <cell r="T16">
            <v>0.38836250820897217</v>
          </cell>
          <cell r="U16">
            <v>0.39970474806707507</v>
          </cell>
          <cell r="V16">
            <v>0.42954955391486604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D17">
            <v>0.41811435781239353</v>
          </cell>
          <cell r="E17">
            <v>0.41811435781239348</v>
          </cell>
          <cell r="F17">
            <v>0.41811435781239348</v>
          </cell>
          <cell r="G17">
            <v>0.41811435781239353</v>
          </cell>
          <cell r="H17">
            <v>0.41811435781239348</v>
          </cell>
          <cell r="I17">
            <v>0.41811435781239348</v>
          </cell>
          <cell r="J17">
            <v>0.41811435781239353</v>
          </cell>
          <cell r="K17">
            <v>0.41811435781239348</v>
          </cell>
          <cell r="L17">
            <v>0.41811435781239348</v>
          </cell>
          <cell r="M17">
            <v>0.41811435781239348</v>
          </cell>
          <cell r="N17">
            <v>0.41811435781239359</v>
          </cell>
          <cell r="O17">
            <v>0.41811435781239348</v>
          </cell>
          <cell r="T17">
            <v>0.45551530150601011</v>
          </cell>
          <cell r="U17">
            <v>0.4889906355641328</v>
          </cell>
          <cell r="V17">
            <v>0.42766144501278769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D20">
            <v>0.41811435781239348</v>
          </cell>
          <cell r="E20">
            <v>0.41811435781239353</v>
          </cell>
          <cell r="F20">
            <v>0.41811435781239353</v>
          </cell>
          <cell r="G20">
            <v>0.41811435781239359</v>
          </cell>
          <cell r="H20">
            <v>0.41811435781239359</v>
          </cell>
          <cell r="I20">
            <v>0.41811435781239359</v>
          </cell>
          <cell r="J20">
            <v>0.41811435781239359</v>
          </cell>
          <cell r="K20">
            <v>0.41811435781239359</v>
          </cell>
          <cell r="L20">
            <v>0.41811435781239359</v>
          </cell>
          <cell r="M20">
            <v>0.41811435781239359</v>
          </cell>
          <cell r="N20">
            <v>0.41811435781239359</v>
          </cell>
          <cell r="O20">
            <v>0.41811435781239359</v>
          </cell>
          <cell r="T20">
            <v>0</v>
          </cell>
          <cell r="U20">
            <v>0.14538196541984352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D22">
            <v>0.41811435781239342</v>
          </cell>
          <cell r="E22">
            <v>0.41811435781239353</v>
          </cell>
          <cell r="F22">
            <v>0.41811435781239353</v>
          </cell>
          <cell r="G22">
            <v>0.41811435781239348</v>
          </cell>
          <cell r="H22">
            <v>0.41811435781239353</v>
          </cell>
          <cell r="I22">
            <v>0.41811435781239353</v>
          </cell>
          <cell r="J22">
            <v>0.41811435781239348</v>
          </cell>
          <cell r="K22">
            <v>0.41811435781239353</v>
          </cell>
          <cell r="L22">
            <v>0.41811435781239353</v>
          </cell>
          <cell r="M22">
            <v>0.41811435781239353</v>
          </cell>
          <cell r="N22">
            <v>0.41811435781239353</v>
          </cell>
          <cell r="O22">
            <v>0.41811435781239353</v>
          </cell>
          <cell r="T22">
            <v>0.41145161493586629</v>
          </cell>
          <cell r="U22">
            <v>0.37336231230582428</v>
          </cell>
          <cell r="V22">
            <v>0.4219528920278719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1183.6400000000001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D24">
            <v>15888.34559687095</v>
          </cell>
          <cell r="E24">
            <v>18815.146101557708</v>
          </cell>
          <cell r="F24">
            <v>17560.803028120528</v>
          </cell>
          <cell r="G24">
            <v>34285.377340616265</v>
          </cell>
          <cell r="H24">
            <v>33449.148624991481</v>
          </cell>
          <cell r="I24">
            <v>32612.919909366698</v>
          </cell>
          <cell r="J24">
            <v>34285.377340616265</v>
          </cell>
          <cell r="K24">
            <v>39720.863992177387</v>
          </cell>
          <cell r="L24">
            <v>32612.919909366698</v>
          </cell>
          <cell r="M24">
            <v>32612.919909366698</v>
          </cell>
          <cell r="N24">
            <v>30104.233762492335</v>
          </cell>
          <cell r="O24">
            <v>39720.863992177387</v>
          </cell>
          <cell r="T24">
            <v>28404.410000000003</v>
          </cell>
          <cell r="U24">
            <v>28600.549999999996</v>
          </cell>
          <cell r="V24">
            <v>30157.449999999997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D25">
            <v>0.41811435781239342</v>
          </cell>
          <cell r="E25">
            <v>0.41811435781239353</v>
          </cell>
          <cell r="F25">
            <v>0.41811435781239353</v>
          </cell>
          <cell r="G25">
            <v>0.41811435781239348</v>
          </cell>
          <cell r="H25">
            <v>0.41811435781239353</v>
          </cell>
          <cell r="I25">
            <v>0.41811435781239353</v>
          </cell>
          <cell r="J25">
            <v>0.41811435781239348</v>
          </cell>
          <cell r="K25">
            <v>0.41811435781239353</v>
          </cell>
          <cell r="L25">
            <v>0.41811435781239353</v>
          </cell>
          <cell r="M25">
            <v>0.41811435781239353</v>
          </cell>
          <cell r="N25">
            <v>0.41811435781239353</v>
          </cell>
          <cell r="O25">
            <v>0.41811435781239353</v>
          </cell>
          <cell r="T25">
            <v>0.41145161493586629</v>
          </cell>
          <cell r="U25">
            <v>0.37336231230582428</v>
          </cell>
          <cell r="V25">
            <v>0.4219528920278719</v>
          </cell>
          <cell r="W25" t="e">
            <v>#DIV/0!</v>
          </cell>
          <cell r="X25" t="e">
            <v>#DIV/0!</v>
          </cell>
          <cell r="Y25" t="e">
            <v>#DIV/0!</v>
          </cell>
          <cell r="Z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</row>
        <row r="26">
          <cell r="D26">
            <v>0.24412496600253614</v>
          </cell>
          <cell r="E26">
            <v>0.20614997129103052</v>
          </cell>
          <cell r="F26">
            <v>0.22087496924038982</v>
          </cell>
          <cell r="G26">
            <v>0.11313108180605333</v>
          </cell>
          <cell r="H26">
            <v>0.11595935885120466</v>
          </cell>
          <cell r="I26">
            <v>0.11893267574482529</v>
          </cell>
          <cell r="J26">
            <v>0.11313108180605333</v>
          </cell>
          <cell r="K26">
            <v>9.7649986401014452E-2</v>
          </cell>
          <cell r="L26">
            <v>0.11893267574482529</v>
          </cell>
          <cell r="M26">
            <v>0.11893267574482529</v>
          </cell>
          <cell r="N26">
            <v>0.12884373205689406</v>
          </cell>
          <cell r="O26">
            <v>9.7649986401014452E-2</v>
          </cell>
          <cell r="T26">
            <v>0.14166353900933487</v>
          </cell>
          <cell r="U26">
            <v>0.13511487262780791</v>
          </cell>
          <cell r="V26">
            <v>0.24293991154190511</v>
          </cell>
          <cell r="W26" t="e">
            <v>#DIV/0!</v>
          </cell>
          <cell r="X26" t="e">
            <v>#DIV/0!</v>
          </cell>
          <cell r="Y26" t="e">
            <v>#DIV/0!</v>
          </cell>
          <cell r="Z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1.5444857168061883E-2</v>
          </cell>
          <cell r="U27">
            <v>1.8039449538769341E-2</v>
          </cell>
          <cell r="V27">
            <v>1.2638949461132067E-2</v>
          </cell>
          <cell r="W27" t="e">
            <v>#DIV/0!</v>
          </cell>
          <cell r="X27" t="e">
            <v>#DIV/0!</v>
          </cell>
          <cell r="Y27" t="e">
            <v>#DIV/0!</v>
          </cell>
          <cell r="Z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</row>
        <row r="28">
          <cell r="D28">
            <v>0.24412496600253614</v>
          </cell>
          <cell r="E28">
            <v>0.20614997129103052</v>
          </cell>
          <cell r="F28">
            <v>0.22087496924038982</v>
          </cell>
          <cell r="G28">
            <v>0.11313108180605333</v>
          </cell>
          <cell r="H28">
            <v>0.11595935885120466</v>
          </cell>
          <cell r="I28">
            <v>0.11893267574482529</v>
          </cell>
          <cell r="J28">
            <v>0.11313108180605333</v>
          </cell>
          <cell r="K28">
            <v>9.7649986401014452E-2</v>
          </cell>
          <cell r="L28">
            <v>0.11893267574482529</v>
          </cell>
          <cell r="M28">
            <v>0.11893267574482529</v>
          </cell>
          <cell r="N28">
            <v>0.12884373205689406</v>
          </cell>
          <cell r="O28">
            <v>9.7649986401014452E-2</v>
          </cell>
          <cell r="T28">
            <v>0.15710839617739675</v>
          </cell>
          <cell r="U28">
            <v>0.15315432216657726</v>
          </cell>
          <cell r="V28">
            <v>0.25557886100303717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</row>
        <row r="29">
          <cell r="D29">
            <v>0.17398939180985729</v>
          </cell>
          <cell r="E29">
            <v>0.21196438652136301</v>
          </cell>
          <cell r="F29">
            <v>0.19723938857200371</v>
          </cell>
          <cell r="G29">
            <v>0.30498327600634012</v>
          </cell>
          <cell r="H29">
            <v>0.30215499896118886</v>
          </cell>
          <cell r="I29">
            <v>0.29918168206756823</v>
          </cell>
          <cell r="J29">
            <v>0.30498327600634012</v>
          </cell>
          <cell r="K29">
            <v>0.32046437141137907</v>
          </cell>
          <cell r="L29">
            <v>0.29918168206756823</v>
          </cell>
          <cell r="M29">
            <v>0.29918168206756823</v>
          </cell>
          <cell r="N29">
            <v>0.28927062575549944</v>
          </cell>
          <cell r="O29">
            <v>0.32046437141137907</v>
          </cell>
          <cell r="T29">
            <v>0.25434321875846955</v>
          </cell>
          <cell r="U29">
            <v>0.22020799013924702</v>
          </cell>
          <cell r="V29">
            <v>0.16637403102483472</v>
          </cell>
          <cell r="W29" t="e">
            <v>#DIV/0!</v>
          </cell>
          <cell r="X29" t="e">
            <v>#DIV/0!</v>
          </cell>
          <cell r="Y29" t="e">
            <v>#DIV/0!</v>
          </cell>
          <cell r="Z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  <cell r="AE29" t="e">
            <v>#DIV/0!</v>
          </cell>
        </row>
        <row r="30">
          <cell r="B30">
            <v>8284.0543200241555</v>
          </cell>
          <cell r="C30">
            <v>11890.939999999995</v>
          </cell>
          <cell r="D30">
            <v>6611.5968887745767</v>
          </cell>
          <cell r="E30">
            <v>9538.397393461335</v>
          </cell>
          <cell r="F30">
            <v>8284.0543200241555</v>
          </cell>
          <cell r="G30">
            <v>25008.628632519893</v>
          </cell>
          <cell r="H30">
            <v>24172.399916895109</v>
          </cell>
          <cell r="I30">
            <v>23336.171201270325</v>
          </cell>
          <cell r="J30">
            <v>25008.628632519893</v>
          </cell>
          <cell r="K30">
            <v>30444.115284081014</v>
          </cell>
          <cell r="L30">
            <v>23336.171201270325</v>
          </cell>
          <cell r="M30">
            <v>23336.171201270325</v>
          </cell>
          <cell r="N30">
            <v>20827.485054395962</v>
          </cell>
          <cell r="O30">
            <v>30444.115284081014</v>
          </cell>
          <cell r="T30">
            <v>17558.490000000002</v>
          </cell>
          <cell r="U30">
            <v>16868.519999999993</v>
          </cell>
          <cell r="V30">
            <v>11890.939999999995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3">
          <cell r="D33">
            <v>2</v>
          </cell>
          <cell r="E33">
            <v>2</v>
          </cell>
          <cell r="F33">
            <v>2</v>
          </cell>
          <cell r="G33">
            <v>2</v>
          </cell>
          <cell r="H33">
            <v>2</v>
          </cell>
          <cell r="I33">
            <v>2</v>
          </cell>
          <cell r="J33">
            <v>2</v>
          </cell>
          <cell r="K33">
            <v>2.5</v>
          </cell>
          <cell r="L33">
            <v>2.5</v>
          </cell>
          <cell r="M33">
            <v>2.5</v>
          </cell>
          <cell r="N33">
            <v>2.5</v>
          </cell>
          <cell r="O33">
            <v>2.5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  <cell r="AD33">
            <v>2</v>
          </cell>
          <cell r="AE33">
            <v>2</v>
          </cell>
        </row>
        <row r="34">
          <cell r="T34">
            <v>41498.508571428574</v>
          </cell>
          <cell r="U34">
            <v>38958.957142857143</v>
          </cell>
          <cell r="V34">
            <v>38764.674285714282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</sheetData>
      <sheetData sheetId="26">
        <row r="1">
          <cell r="AI1">
            <v>45444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B6">
            <v>189233.74261202087</v>
          </cell>
          <cell r="C6">
            <v>210145.5100000001</v>
          </cell>
          <cell r="D6">
            <v>193818.16992750479</v>
          </cell>
          <cell r="E6">
            <v>192232.86267312229</v>
          </cell>
          <cell r="F6">
            <v>189233.74261202087</v>
          </cell>
          <cell r="G6">
            <v>188654.43586362732</v>
          </cell>
          <cell r="H6">
            <v>189976.85538751274</v>
          </cell>
          <cell r="I6">
            <v>188946.40567216405</v>
          </cell>
          <cell r="J6">
            <v>191866.59916604825</v>
          </cell>
          <cell r="K6">
            <v>189125.87140267532</v>
          </cell>
          <cell r="L6">
            <v>188088.23027337031</v>
          </cell>
          <cell r="M6">
            <v>191483.05708837512</v>
          </cell>
          <cell r="N6">
            <v>192104.5550634047</v>
          </cell>
          <cell r="O6">
            <v>190820.17492316457</v>
          </cell>
          <cell r="T6">
            <v>222525.47000000006</v>
          </cell>
          <cell r="U6">
            <v>213530.79</v>
          </cell>
          <cell r="V6">
            <v>210145.5100000001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D7">
            <v>0.11486729029663532</v>
          </cell>
          <cell r="E7">
            <v>0.10904149607443826</v>
          </cell>
          <cell r="F7">
            <v>8.8092365386266289E-2</v>
          </cell>
          <cell r="G7">
            <v>0.10622278333824936</v>
          </cell>
          <cell r="H7">
            <v>0.10500491389740838</v>
          </cell>
          <cell r="I7">
            <v>8.4533420007623622E-2</v>
          </cell>
          <cell r="J7">
            <v>0.10618787162569039</v>
          </cell>
          <cell r="K7">
            <v>0.10329138685217175</v>
          </cell>
          <cell r="L7">
            <v>8.4428994786120426E-2</v>
          </cell>
          <cell r="M7">
            <v>0.11168216333503359</v>
          </cell>
          <cell r="N7">
            <v>0.11555771054595965</v>
          </cell>
          <cell r="O7">
            <v>8.0695407899340835E-2</v>
          </cell>
          <cell r="T7">
            <v>0.13570267171053366</v>
          </cell>
          <cell r="U7">
            <v>0.12654428871516082</v>
          </cell>
          <cell r="V7">
            <v>0.11453698113904928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D8">
            <v>8.7237249798234301E-2</v>
          </cell>
          <cell r="E8">
            <v>8.2812785144088949E-2</v>
          </cell>
          <cell r="F8">
            <v>6.6902733273095649E-2</v>
          </cell>
          <cell r="G8">
            <v>8.0672082195134845E-2</v>
          </cell>
          <cell r="H8">
            <v>7.9747157611661901E-2</v>
          </cell>
          <cell r="I8">
            <v>6.4199852355358744E-2</v>
          </cell>
          <cell r="J8">
            <v>8.0645568104121421E-2</v>
          </cell>
          <cell r="K8">
            <v>7.8445800310594657E-2</v>
          </cell>
          <cell r="L8">
            <v>6.4120545451626751E-2</v>
          </cell>
          <cell r="M8">
            <v>8.4818269463007565E-2</v>
          </cell>
          <cell r="N8">
            <v>8.776159718729977E-2</v>
          </cell>
          <cell r="O8">
            <v>6.1285031085053905E-2</v>
          </cell>
          <cell r="T8">
            <v>0.13901750350319822</v>
          </cell>
          <cell r="U8">
            <v>0.11392131749621257</v>
          </cell>
          <cell r="V8">
            <v>0.11979027260364898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D9">
            <v>4.0842063374719753E-2</v>
          </cell>
          <cell r="E9">
            <v>3.877065160713479E-2</v>
          </cell>
          <cell r="F9">
            <v>3.1322006122401283E-2</v>
          </cell>
          <cell r="G9">
            <v>3.77684337963963E-2</v>
          </cell>
          <cell r="H9">
            <v>3.733540973222179E-2</v>
          </cell>
          <cell r="I9">
            <v>3.0056592162288499E-2</v>
          </cell>
          <cell r="J9">
            <v>3.775602063357883E-2</v>
          </cell>
          <cell r="K9">
            <v>3.6726150299052233E-2</v>
          </cell>
          <cell r="L9">
            <v>3.0019462867225136E-2</v>
          </cell>
          <cell r="M9">
            <v>3.970956380163565E-2</v>
          </cell>
          <cell r="N9">
            <v>4.1087548294798173E-2</v>
          </cell>
          <cell r="O9">
            <v>2.8691953601087762E-2</v>
          </cell>
          <cell r="T9">
            <v>3.1954894878971532E-2</v>
          </cell>
          <cell r="U9">
            <v>4.4633508095425434E-2</v>
          </cell>
          <cell r="V9">
            <v>4.7310231607608444E-2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D10">
            <v>2.654893972153672E-3</v>
          </cell>
          <cell r="E10">
            <v>2.5202440999091301E-3</v>
          </cell>
          <cell r="F10">
            <v>2.0360529899572971E-3</v>
          </cell>
          <cell r="G10">
            <v>2.4550960196051941E-3</v>
          </cell>
          <cell r="H10">
            <v>2.4269477606098863E-3</v>
          </cell>
          <cell r="I10">
            <v>1.9537961298138891E-3</v>
          </cell>
          <cell r="J10">
            <v>2.4542891154378634E-3</v>
          </cell>
          <cell r="K10">
            <v>2.3873435128577807E-3</v>
          </cell>
          <cell r="L10">
            <v>1.9513825803134728E-3</v>
          </cell>
          <cell r="M10">
            <v>2.5812770673841489E-3</v>
          </cell>
          <cell r="N10">
            <v>2.6708514527684795E-3</v>
          </cell>
          <cell r="O10">
            <v>1.8650892822420588E-3</v>
          </cell>
          <cell r="T10">
            <v>6.1872401339601677E-3</v>
          </cell>
          <cell r="U10">
            <v>6.5518255168887044E-3</v>
          </cell>
          <cell r="V10">
            <v>1.216317255760159E-2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</row>
        <row r="11">
          <cell r="D11">
            <v>6.6713683959727637E-3</v>
          </cell>
          <cell r="E11">
            <v>6.3330125476277919E-3</v>
          </cell>
          <cell r="F11">
            <v>5.1163096199687815E-3</v>
          </cell>
          <cell r="G11">
            <v>6.1693047504213375E-3</v>
          </cell>
          <cell r="H11">
            <v>6.0985722061342234E-3</v>
          </cell>
          <cell r="I11">
            <v>4.9096099088433995E-3</v>
          </cell>
          <cell r="J11">
            <v>6.167277115789984E-3</v>
          </cell>
          <cell r="K11">
            <v>5.9990524024919932E-3</v>
          </cell>
          <cell r="L11">
            <v>4.9035450045466248E-3</v>
          </cell>
          <cell r="M11">
            <v>6.4863796555409466E-3</v>
          </cell>
          <cell r="N11">
            <v>6.7114672597954174E-3</v>
          </cell>
          <cell r="O11">
            <v>4.6867023028884193E-3</v>
          </cell>
          <cell r="T11">
            <v>1.074822713453169E-2</v>
          </cell>
          <cell r="U11">
            <v>9.5114591589029636E-3</v>
          </cell>
          <cell r="V11">
            <v>1.0059411147781331E-2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</row>
        <row r="12">
          <cell r="D12">
            <v>2.7921846885667328E-3</v>
          </cell>
          <cell r="E12">
            <v>2.6505717595601218E-3</v>
          </cell>
          <cell r="F12">
            <v>2.1413420058570293E-3</v>
          </cell>
          <cell r="G12">
            <v>2.5820547211314261E-3</v>
          </cell>
          <cell r="H12">
            <v>2.55245085046809E-3</v>
          </cell>
          <cell r="I12">
            <v>2.0548314529569892E-3</v>
          </cell>
          <cell r="J12">
            <v>2.5812060900806976E-3</v>
          </cell>
          <cell r="K12">
            <v>2.5107985753356379E-3</v>
          </cell>
          <cell r="L12">
            <v>2.0522930932217812E-3</v>
          </cell>
          <cell r="M12">
            <v>2.7147608831443295E-3</v>
          </cell>
          <cell r="N12">
            <v>2.8089673674639324E-3</v>
          </cell>
          <cell r="O12">
            <v>1.9615373688395121E-3</v>
          </cell>
          <cell r="T12">
            <v>9.5356382561267664E-3</v>
          </cell>
          <cell r="U12">
            <v>8.8238871065896354E-3</v>
          </cell>
          <cell r="V12">
            <v>1.0038813024482118E-2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D13">
            <v>1.6243242955366818E-2</v>
          </cell>
          <cell r="E13">
            <v>1.5419424523550888E-2</v>
          </cell>
          <cell r="F13">
            <v>1.2457033588821269E-2</v>
          </cell>
          <cell r="G13">
            <v>1.5020833804843526E-2</v>
          </cell>
          <cell r="H13">
            <v>1.4848616377546241E-2</v>
          </cell>
          <cell r="I13">
            <v>1.1953767477982524E-2</v>
          </cell>
          <cell r="J13">
            <v>1.501589698229275E-2</v>
          </cell>
          <cell r="K13">
            <v>1.4606308614957838E-2</v>
          </cell>
          <cell r="L13">
            <v>1.1939000835197063E-2</v>
          </cell>
          <cell r="M13">
            <v>1.57928380494325E-2</v>
          </cell>
          <cell r="N13">
            <v>1.6340874437942222E-2</v>
          </cell>
          <cell r="O13">
            <v>1.14110388824051E-2</v>
          </cell>
          <cell r="T13">
            <v>1.4378197853865867E-2</v>
          </cell>
          <cell r="U13">
            <v>1.0032964536920312E-2</v>
          </cell>
          <cell r="V13">
            <v>1.1875029838402908E-2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D14">
            <v>6.2425342338327486E-2</v>
          </cell>
          <cell r="E14">
            <v>5.9259278284982668E-2</v>
          </cell>
          <cell r="F14">
            <v>4.7874343100019888E-2</v>
          </cell>
          <cell r="G14">
            <v>5.7727431341822469E-2</v>
          </cell>
          <cell r="H14">
            <v>5.706557263016003E-2</v>
          </cell>
          <cell r="I14">
            <v>4.5940212129824229E-2</v>
          </cell>
          <cell r="J14">
            <v>5.7708458354799937E-2</v>
          </cell>
          <cell r="K14">
            <v>5.6134345714920333E-2</v>
          </cell>
          <cell r="L14">
            <v>4.5883461594626106E-2</v>
          </cell>
          <cell r="M14">
            <v>6.0694365308612969E-2</v>
          </cell>
          <cell r="N14">
            <v>6.2800555510938105E-2</v>
          </cell>
          <cell r="O14">
            <v>4.3854420612156497E-2</v>
          </cell>
          <cell r="T14">
            <v>5.2100126730659346E-3</v>
          </cell>
          <cell r="U14">
            <v>3.3880274440786372E-3</v>
          </cell>
          <cell r="V14">
            <v>2.3211389876657668E-3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D15">
            <v>1.9896492677032349E-2</v>
          </cell>
          <cell r="E15">
            <v>1.8887390157241852E-2</v>
          </cell>
          <cell r="F15">
            <v>1.52587311695438E-2</v>
          </cell>
          <cell r="G15">
            <v>1.8399152842951495E-2</v>
          </cell>
          <cell r="H15">
            <v>1.8188202185469293E-2</v>
          </cell>
          <cell r="I15">
            <v>1.4642276037005549E-2</v>
          </cell>
          <cell r="J15">
            <v>1.8393105685127205E-2</v>
          </cell>
          <cell r="K15">
            <v>1.7891397253278374E-2</v>
          </cell>
          <cell r="L15">
            <v>1.4624188245001661E-2</v>
          </cell>
          <cell r="M15">
            <v>1.9344787704247912E-2</v>
          </cell>
          <cell r="N15">
            <v>2.0016082347854059E-2</v>
          </cell>
          <cell r="O15">
            <v>1.3977482956141459E-2</v>
          </cell>
          <cell r="T15">
            <v>0.11235672522625657</v>
          </cell>
          <cell r="U15">
            <v>6.7512666314053449E-2</v>
          </cell>
          <cell r="V15">
            <v>7.6447297295216141E-2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D16">
            <v>0.3536301284970092</v>
          </cell>
          <cell r="E16">
            <v>0.33569485419853445</v>
          </cell>
          <cell r="F16">
            <v>0.27120091725593126</v>
          </cell>
          <cell r="G16">
            <v>0.32701717281055598</v>
          </cell>
          <cell r="H16">
            <v>0.32326784325167984</v>
          </cell>
          <cell r="I16">
            <v>0.26024435766169746</v>
          </cell>
          <cell r="J16">
            <v>0.32690969370691908</v>
          </cell>
          <cell r="K16">
            <v>0.31799258353566062</v>
          </cell>
          <cell r="L16">
            <v>0.25992287445787898</v>
          </cell>
          <cell r="M16">
            <v>0.34382440526803953</v>
          </cell>
          <cell r="N16">
            <v>0.35575565440481982</v>
          </cell>
          <cell r="O16">
            <v>0.24842866399015553</v>
          </cell>
          <cell r="T16">
            <v>0.46509111137051035</v>
          </cell>
          <cell r="U16">
            <v>0.3909199443842325</v>
          </cell>
          <cell r="V16">
            <v>0.40454234820145651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5109-8E40-4CC9-90C6-83293466F2A0}">
  <sheetPr codeName="Sheet1"/>
  <dimension ref="A1:AO110"/>
  <sheetViews>
    <sheetView showGridLines="0" tabSelected="1" zoomScale="70" zoomScaleNormal="75" workbookViewId="0">
      <selection activeCell="AF46" sqref="AF46"/>
    </sheetView>
  </sheetViews>
  <sheetFormatPr defaultRowHeight="14.4" outlineLevelRow="1" x14ac:dyDescent="0.3"/>
  <cols>
    <col min="1" max="1" width="2.6640625" customWidth="1"/>
    <col min="2" max="2" width="23.44140625" bestFit="1" customWidth="1"/>
    <col min="3" max="4" width="15" bestFit="1" customWidth="1"/>
    <col min="5" max="5" width="14" style="26" bestFit="1" customWidth="1"/>
    <col min="6" max="6" width="14.5546875" style="26" bestFit="1" customWidth="1"/>
    <col min="7" max="7" width="6.44140625" style="15" hidden="1" customWidth="1"/>
    <col min="8" max="8" width="6" style="15" hidden="1" customWidth="1"/>
    <col min="9" max="9" width="2.5546875" customWidth="1"/>
    <col min="10" max="10" width="23.44140625" bestFit="1" customWidth="1"/>
    <col min="11" max="12" width="17.109375" bestFit="1" customWidth="1"/>
    <col min="13" max="13" width="14" bestFit="1" customWidth="1"/>
    <col min="14" max="14" width="14.5546875" bestFit="1" customWidth="1"/>
    <col min="15" max="15" width="6.44140625" style="16" hidden="1" customWidth="1"/>
    <col min="16" max="16" width="7.44140625" style="16" hidden="1" customWidth="1"/>
    <col min="17" max="17" width="2.88671875" customWidth="1"/>
    <col min="18" max="18" width="23.44140625" bestFit="1" customWidth="1"/>
    <col min="19" max="20" width="17.109375" bestFit="1" customWidth="1"/>
    <col min="21" max="21" width="14" bestFit="1" customWidth="1"/>
    <col min="22" max="22" width="14.5546875" bestFit="1" customWidth="1"/>
    <col min="23" max="23" width="8.33203125" style="16" hidden="1" customWidth="1"/>
    <col min="24" max="24" width="7.44140625" style="16" hidden="1" customWidth="1"/>
    <col min="25" max="25" width="9.109375" hidden="1" customWidth="1"/>
    <col min="26" max="26" width="10" style="21" hidden="1" customWidth="1"/>
    <col min="27" max="28" width="14" style="21" hidden="1" customWidth="1"/>
    <col min="29" max="29" width="15" style="21" bestFit="1" customWidth="1"/>
    <col min="30" max="30" width="14" style="21" bestFit="1" customWidth="1"/>
    <col min="31" max="31" width="14.5546875" style="21" bestFit="1" customWidth="1"/>
    <col min="32" max="32" width="9.109375" style="21"/>
    <col min="33" max="33" width="23.44140625" style="21" bestFit="1" customWidth="1"/>
    <col min="34" max="35" width="14.5546875" style="21" bestFit="1" customWidth="1"/>
    <col min="36" max="36" width="14" style="21" bestFit="1" customWidth="1"/>
    <col min="37" max="37" width="14.5546875" style="21" bestFit="1" customWidth="1"/>
    <col min="38" max="38" width="9.109375" style="21"/>
    <col min="39" max="39" width="23.44140625" style="21" bestFit="1" customWidth="1"/>
    <col min="40" max="41" width="14.5546875" style="21" bestFit="1" customWidth="1"/>
    <col min="42" max="42" width="14" bestFit="1" customWidth="1"/>
    <col min="43" max="43" width="14.5546875" bestFit="1" customWidth="1"/>
  </cols>
  <sheetData>
    <row r="1" spans="1:24" x14ac:dyDescent="0.3">
      <c r="A1" s="22"/>
      <c r="B1" s="22" t="s">
        <v>29</v>
      </c>
      <c r="C1" s="23">
        <f>'[1]Manual Page'!$A$14</f>
        <v>45444</v>
      </c>
    </row>
    <row r="3" spans="1:24" ht="57.6" x14ac:dyDescent="0.3">
      <c r="B3" s="38" t="s">
        <v>20</v>
      </c>
      <c r="C3" s="38"/>
      <c r="D3" s="38"/>
      <c r="E3" s="38"/>
      <c r="F3" s="38"/>
      <c r="G3" s="15" t="s">
        <v>23</v>
      </c>
      <c r="H3" s="15" t="s">
        <v>24</v>
      </c>
      <c r="J3" s="38" t="s">
        <v>21</v>
      </c>
      <c r="K3" s="38"/>
      <c r="L3" s="38"/>
      <c r="M3" s="38"/>
      <c r="N3" s="38"/>
      <c r="O3" s="16" t="s">
        <v>23</v>
      </c>
      <c r="P3" s="16" t="s">
        <v>24</v>
      </c>
      <c r="R3" s="38" t="s">
        <v>22</v>
      </c>
      <c r="S3" s="38"/>
      <c r="T3" s="38"/>
      <c r="U3" s="38"/>
      <c r="V3" s="38"/>
      <c r="W3" s="16" t="s">
        <v>23</v>
      </c>
      <c r="X3" s="16" t="s">
        <v>24</v>
      </c>
    </row>
    <row r="4" spans="1:24" x14ac:dyDescent="0.3">
      <c r="B4" s="1" t="s">
        <v>19</v>
      </c>
      <c r="C4" s="2" t="s">
        <v>12</v>
      </c>
      <c r="D4" s="2" t="s">
        <v>13</v>
      </c>
      <c r="E4" s="27" t="s">
        <v>14</v>
      </c>
      <c r="F4" s="27" t="s">
        <v>15</v>
      </c>
      <c r="J4" s="1" t="s">
        <v>19</v>
      </c>
      <c r="K4" s="2" t="s">
        <v>12</v>
      </c>
      <c r="L4" s="2" t="s">
        <v>13</v>
      </c>
      <c r="M4" s="2" t="s">
        <v>14</v>
      </c>
      <c r="N4" s="2" t="s">
        <v>15</v>
      </c>
      <c r="R4" s="1" t="s">
        <v>19</v>
      </c>
      <c r="S4" s="2" t="s">
        <v>12</v>
      </c>
      <c r="T4" s="2" t="s">
        <v>13</v>
      </c>
      <c r="U4" s="2" t="s">
        <v>14</v>
      </c>
      <c r="V4" s="2" t="s">
        <v>15</v>
      </c>
    </row>
    <row r="5" spans="1:24" hidden="1" x14ac:dyDescent="0.3">
      <c r="B5" s="3" t="s">
        <v>0</v>
      </c>
      <c r="C5" s="19">
        <f>SUM(C6:C8)</f>
        <v>250091.82162262744</v>
      </c>
      <c r="D5" s="19">
        <f>SUM(D6:D8)</f>
        <v>124064.57000000011</v>
      </c>
      <c r="E5" s="34">
        <f>D5-C5</f>
        <v>-126027.25162262733</v>
      </c>
      <c r="F5" s="28">
        <f>IF(C5&gt;0,D5/C5,(D5-C5)/ABS(C5))</f>
        <v>0.49607607795830128</v>
      </c>
      <c r="G5" s="17">
        <v>0</v>
      </c>
      <c r="H5" s="17">
        <v>0</v>
      </c>
      <c r="I5" s="17"/>
      <c r="J5" s="3" t="s">
        <v>0</v>
      </c>
      <c r="K5" s="19">
        <f>SUM(K6:K8)</f>
        <v>750911.11236788228</v>
      </c>
      <c r="L5" s="19">
        <f>SUM(L6:L8)</f>
        <v>627739.29</v>
      </c>
      <c r="M5" s="34">
        <f>L5-K5</f>
        <v>-123171.82236788224</v>
      </c>
      <c r="N5" s="9">
        <f>IF(K5&gt;0,L5/K5,(L5-K5)/ABS(K5))</f>
        <v>0.83597016965233217</v>
      </c>
      <c r="O5" s="17">
        <f>IF('[1]NEW VEHICLE GROUP'!$AQ$1='[1]NEW VEHICLE GROUP'!$G$5,'[1]NEW VEHICLE GROUP'!$G$25,IF('[1]NEW VEHICLE GROUP'!$AQ$1='[1]NEW VEHICLE GROUP'!$H$5,'[1]NEW VEHICLE GROUP'!$G$25+'[1]NEW VEHICLE GROUP'!$H$25,IF('[1]NEW VEHICLE GROUP'!$AQ$1='[1]NEW VEHICLE GROUP'!$I$5,'[1]NEW VEHICLE GROUP'!$G$25+'[1]NEW VEHICLE GROUP'!$H$25+'[1]NEW VEHICLE GROUP'!$I$25,IF('[1]NEW VEHICLE GROUP'!$AQ$1='[1]NEW VEHICLE GROUP'!$J$5,'[1]NEW VEHICLE GROUP'!$J$25,IF('[1]NEW VEHICLE GROUP'!$AQ$1='[1]NEW VEHICLE GROUP'!$K$5,'[1]NEW VEHICLE GROUP'!$J$25+'[1]NEW VEHICLE GROUP'!$K$25,IF('[1]NEW VEHICLE GROUP'!$AQ$1='[1]NEW VEHICLE GROUP'!$L$5,'[1]NEW VEHICLE GROUP'!$J$25+'[1]NEW VEHICLE GROUP'!$K$25+'[1]NEW VEHICLE GROUP'!$L$25,IF('[1]NEW VEHICLE GROUP'!$AQ$1='[1]NEW VEHICLE GROUP'!$M$5,'[1]NEW VEHICLE GROUP'!$M$25,IF('[1]NEW VEHICLE GROUP'!$AQ$1='[1]NEW VEHICLE GROUP'!$N$5,'[1]NEW VEHICLE GROUP'!$M$25+'[1]NEW VEHICLE GROUP'!$N$25,IF('[1]NEW VEHICLE GROUP'!$AQ$1='[1]NEW VEHICLE GROUP'!$O$5,'[1]NEW VEHICLE GROUP'!$M$25+'[1]NEW VEHICLE GROUP'!$N$25+'[1]NEW VEHICLE GROUP'!$O$25,IF('[1]NEW VEHICLE GROUP'!$AQ$1='[1]NEW VEHICLE GROUP'!$P$5,'[1]NEW VEHICLE GROUP'!$P$25,IF('[1]NEW VEHICLE GROUP'!$AQ$1='[1]NEW VEHICLE GROUP'!$Q$5,'[1]NEW VEHICLE GROUP'!$P$25+'[1]NEW VEHICLE GROUP'!$Q$25,IF('[1]NEW VEHICLE GROUP'!$AQ$1='[1]NEW VEHICLE GROUP'!$R$5,'[1]NEW VEHICLE GROUP'!$P$25+'[1]NEW VEHICLE GROUP'!$Q$25+'[1]NEW VEHICLE GROUP'!$R$25))))))))))))-K6-K7</f>
        <v>0</v>
      </c>
      <c r="P5" s="17">
        <f>IF('[1]NEW VEHICLE GROUP'!$AQ$1='[1]NEW VEHICLE GROUP'!$AA$5,'[1]NEW VEHICLE GROUP'!$AA$25,IF('[1]NEW VEHICLE GROUP'!$AQ$1='[1]NEW VEHICLE GROUP'!$AB$5,'[1]NEW VEHICLE GROUP'!$AA$25+'[1]NEW VEHICLE GROUP'!$AB$25,IF('[1]NEW VEHICLE GROUP'!$AQ$1='[1]NEW VEHICLE GROUP'!$AC$5,'[1]NEW VEHICLE GROUP'!$AA$25+'[1]NEW VEHICLE GROUP'!$AB$25+'[1]NEW VEHICLE GROUP'!$AC$25,IF('[1]NEW VEHICLE GROUP'!$AQ$1='[1]NEW VEHICLE GROUP'!$AD$5,'[1]NEW VEHICLE GROUP'!$AD$25,IF('[1]NEW VEHICLE GROUP'!$AQ$1='[1]NEW VEHICLE GROUP'!$AE$5,'[1]NEW VEHICLE GROUP'!$AD$25+'[1]NEW VEHICLE GROUP'!$AE$25,IF('[1]NEW VEHICLE GROUP'!$AQ$1='[1]NEW VEHICLE GROUP'!$AF$5,'[1]NEW VEHICLE GROUP'!$AD$25+'[1]NEW VEHICLE GROUP'!$AE$25+'[1]NEW VEHICLE GROUP'!$AF$25,IF('[1]NEW VEHICLE GROUP'!$AQ$1='[1]NEW VEHICLE GROUP'!$AG$5,'[1]NEW VEHICLE GROUP'!$AG$25,IF('[1]NEW VEHICLE GROUP'!$AQ$1='[1]NEW VEHICLE GROUP'!$AH$5,'[1]NEW VEHICLE GROUP'!$AG$25+'[1]NEW VEHICLE GROUP'!$AH$25,IF('[1]NEW VEHICLE GROUP'!$AQ$1='[1]NEW VEHICLE GROUP'!$AI$5,'[1]NEW VEHICLE GROUP'!$AG$25+'[1]NEW VEHICLE GROUP'!$AH$25+'[1]NEW VEHICLE GROUP'!$AI$25,IF('[1]NEW VEHICLE GROUP'!$AQ$1='[1]NEW VEHICLE GROUP'!$AJ$5,'[1]NEW VEHICLE GROUP'!$AJ$25,IF('[1]NEW VEHICLE GROUP'!$AQ$1='[1]NEW VEHICLE GROUP'!$AK$5,'[1]NEW VEHICLE GROUP'!$AJ$25+'[1]NEW VEHICLE GROUP'!$AK$25,IF('[1]NEW VEHICLE GROUP'!$AQ$1='[1]NEW VEHICLE GROUP'!$AL$5,'[1]NEW VEHICLE GROUP'!$AJ$25+'[1]NEW VEHICLE GROUP'!$AK$25+'[1]NEW VEHICLE GROUP'!$AL$25))))))))))))-L6-L7</f>
        <v>0</v>
      </c>
      <c r="R5" s="3" t="s">
        <v>0</v>
      </c>
      <c r="S5" s="12">
        <f ca="1">SUM(S6:S8)</f>
        <v>750911.11236788228</v>
      </c>
      <c r="T5" s="12">
        <f ca="1">SUM(T6:T8)</f>
        <v>627739.29</v>
      </c>
      <c r="U5" s="34">
        <f ca="1">T5-S5</f>
        <v>-123171.82236788224</v>
      </c>
      <c r="V5" s="9">
        <f ca="1">IF(S5&gt;0,T5/S5,(T5-S5)/ABS(S5))</f>
        <v>0.83597016965233217</v>
      </c>
      <c r="W5" s="17">
        <f ca="1">IF('[1]NEW VEHICLE GROUP'!$AQ$1='[1]NEW VEHICLE GROUP'!$G$5,'[1]NEW VEHICLE GROUP'!$G$25,IF('[1]NEW VEHICLE GROUP'!$AQ$1='[1]NEW VEHICLE GROUP'!$H$5,SUM('[1]NEW VEHICLE GROUP'!$G$25:$H$25),IF('[1]NEW VEHICLE GROUP'!$AQ$1='[1]NEW VEHICLE GROUP'!$I$5,SUM('[1]NEW VEHICLE GROUP'!$G$25:$I$25),IF('[1]NEW VEHICLE GROUP'!$AQ$1='[1]NEW VEHICLE GROUP'!$J$5,SUM('[1]NEW VEHICLE GROUP'!$G$25:$J$25),IF('[1]NEW VEHICLE GROUP'!$AQ$1='[1]NEW VEHICLE GROUP'!$K$5,SUM('[1]NEW VEHICLE GROUP'!$G$25:$K$25),IF('[1]NEW VEHICLE GROUP'!$AQ$1='[1]NEW VEHICLE GROUP'!$L$5,SUM('[1]NEW VEHICLE GROUP'!$G$25:$L$25),IF('[1]NEW VEHICLE GROUP'!$AQ$1='[1]NEW VEHICLE GROUP'!$M$5,SUM('[1]NEW VEHICLE GROUP'!$G$25:$M$25),IF('[1]NEW VEHICLE GROUP'!$AQ$1='[1]NEW VEHICLE GROUP'!$N$5,SUM('[1]NEW VEHICLE GROUP'!$G$25:$N$25),IF('[1]NEW VEHICLE GROUP'!$AQ$1='[1]NEW VEHICLE GROUP'!$O$5,SUM('[1]NEW VEHICLE GROUP'!$G$25:$O$25),IF('[1]NEW VEHICLE GROUP'!$AQ$1='[1]NEW VEHICLE GROUP'!$P$5,SUM('[1]NEW VEHICLE GROUP'!$G$25:$P$25),IF('[1]NEW VEHICLE GROUP'!$AQ$1='[1]NEW VEHICLE GROUP'!$Q$5,SUM('[1]NEW VEHICLE GROUP'!$G$25:$Q$25),IF('[1]NEW VEHICLE GROUP'!$AQ$1='[1]NEW VEHICLE GROUP'!$R$5,SUM('[1]NEW VEHICLE GROUP'!$G$25:$R$25)))))))))))))-S6-S7</f>
        <v>0</v>
      </c>
      <c r="X5" s="17">
        <f ca="1">IF('[1]NEW VEHICLE GROUP'!$AQ$1='[1]NEW VEHICLE GROUP'!$AA$5,'[1]NEW VEHICLE GROUP'!$AA$25,IF('[1]NEW VEHICLE GROUP'!$AQ$1='[1]NEW VEHICLE GROUP'!$AB$5,SUM('[1]NEW VEHICLE GROUP'!$AA$25:$AB$25),IF('[1]NEW VEHICLE GROUP'!$AQ$1='[1]NEW VEHICLE GROUP'!$AC$5,SUM('[1]NEW VEHICLE GROUP'!$AA$25:$AC$25),IF('[1]NEW VEHICLE GROUP'!$AQ$1='[1]NEW VEHICLE GROUP'!$AD$5,SUM('[1]NEW VEHICLE GROUP'!$AA$25:$AD$25),IF('[1]NEW VEHICLE GROUP'!$AQ$1='[1]NEW VEHICLE GROUP'!$AE$5,SUM('[1]NEW VEHICLE GROUP'!$AA$25:$AE$25),IF('[1]NEW VEHICLE GROUP'!$AQ$1='[1]NEW VEHICLE GROUP'!$AF$5,SUM('[1]NEW VEHICLE GROUP'!$AA$25:$AF$25),IF('[1]NEW VEHICLE GROUP'!$AQ$1='[1]NEW VEHICLE GROUP'!$AG$5,SUM('[1]NEW VEHICLE GROUP'!$AA$25:$AG$25),IF('[1]NEW VEHICLE GROUP'!$AQ$1='[1]NEW VEHICLE GROUP'!$AH$5,SUM('[1]NEW VEHICLE GROUP'!$AA$25:$AH$25),IF('[1]NEW VEHICLE GROUP'!$AQ$1='[1]NEW VEHICLE GROUP'!$AI$5,SUM('[1]NEW VEHICLE GROUP'!$AA$25:$AI$25),IF('[1]NEW VEHICLE GROUP'!$AQ$1='[1]NEW VEHICLE GROUP'!$AJ$5,SUM('[1]NEW VEHICLE GROUP'!$AA$25:$AJ$25),IF('[1]NEW VEHICLE GROUP'!$AQ$1='[1]NEW VEHICLE GROUP'!$AK$5,SUM('[1]NEW VEHICLE GROUP'!$AA$25:$AK$25),IF('[1]NEW VEHICLE GROUP'!$AQ$1='[1]NEW VEHICLE GROUP'!$AL$5,SUM('[1]NEW VEHICLE GROUP'!$AA$25:$AL$25)))))))))))))-T6-T7</f>
        <v>0</v>
      </c>
    </row>
    <row r="6" spans="1:24" hidden="1" outlineLevel="1" x14ac:dyDescent="0.3">
      <c r="B6" s="4" t="s">
        <v>10</v>
      </c>
      <c r="C6" s="11">
        <f>'[1]NS NEW VEHICLE'!$B$25</f>
        <v>36726.734782811502</v>
      </c>
      <c r="D6" s="11">
        <f>'[1]NS NEW VEHICLE'!$C$25</f>
        <v>-90.900000000008731</v>
      </c>
      <c r="E6" s="29">
        <f>D6-C6</f>
        <v>-36817.63478281151</v>
      </c>
      <c r="F6" s="30">
        <f t="shared" ref="F6:F38" si="0">IF(C6&gt;0,D6/C6,(D6-C6)/ABS(C6))</f>
        <v>-2.4750362518627953E-3</v>
      </c>
      <c r="G6" s="17"/>
      <c r="H6" s="17"/>
      <c r="I6" s="17"/>
      <c r="J6" s="4" t="s">
        <v>10</v>
      </c>
      <c r="K6" s="11">
        <f>IF('[1]NS NEW VEHICLE'!$AQ$1='[1]NS NEW VEHICLE'!$G$5,'[1]NS NEW VEHICLE'!$G$25,IF('[1]NS NEW VEHICLE'!$AQ$1='[1]NS NEW VEHICLE'!$H$5,'[1]NS NEW VEHICLE'!$G$25+'[1]NS NEW VEHICLE'!$H$25,IF('[1]NS NEW VEHICLE'!$AQ$1='[1]NS NEW VEHICLE'!$I$5,'[1]NS NEW VEHICLE'!$G$25+'[1]NS NEW VEHICLE'!$H$25+'[1]NS NEW VEHICLE'!$I$25,IF('[1]NS NEW VEHICLE'!$AQ$1='[1]NS NEW VEHICLE'!$J$5,'[1]NS NEW VEHICLE'!$J$25,IF('[1]NS NEW VEHICLE'!$AQ$1='[1]NS NEW VEHICLE'!$K$5,'[1]NS NEW VEHICLE'!$J$25+'[1]NS NEW VEHICLE'!$K$25,IF('[1]NS NEW VEHICLE'!$AQ$1='[1]NS NEW VEHICLE'!$L$5,'[1]NS NEW VEHICLE'!$J$25+'[1]NS NEW VEHICLE'!$K$25+'[1]NS NEW VEHICLE'!$L$25,IF('[1]NS NEW VEHICLE'!$AQ$1='[1]NS NEW VEHICLE'!$M$5,'[1]NS NEW VEHICLE'!$M$25,IF('[1]NS NEW VEHICLE'!$AQ$1='[1]NS NEW VEHICLE'!$N$5,'[1]NS NEW VEHICLE'!$M$25+'[1]NS NEW VEHICLE'!$N$25,IF('[1]NS NEW VEHICLE'!$AQ$1='[1]NS NEW VEHICLE'!$O$5,'[1]NS NEW VEHICLE'!$M$25+'[1]NS NEW VEHICLE'!$N$25+'[1]NS NEW VEHICLE'!$O$25,IF('[1]NS NEW VEHICLE'!$AQ$1='[1]NS NEW VEHICLE'!$P$5,'[1]NS NEW VEHICLE'!$P$25,IF('[1]NS NEW VEHICLE'!$AQ$1='[1]NS NEW VEHICLE'!$Q$5,'[1]NS NEW VEHICLE'!$P$25+'[1]NS NEW VEHICLE'!$Q$25,IF('[1]NS NEW VEHICLE'!$AQ$1='[1]NS NEW VEHICLE'!$R$5,'[1]NS NEW VEHICLE'!$P$25+'[1]NS NEW VEHICLE'!$Q$25+'[1]NS NEW VEHICLE'!$R$25))))))))))))</f>
        <v>110329.37934843451</v>
      </c>
      <c r="L6" s="11">
        <f>IF('[1]NS NEW VEHICLE'!$AQ$1='[1]NS NEW VEHICLE'!$AA$5,'[1]NS NEW VEHICLE'!$AA$25,IF('[1]NS NEW VEHICLE'!$AQ$1='[1]NS NEW VEHICLE'!$AB$5,'[1]NS NEW VEHICLE'!$AA$25+'[1]NS NEW VEHICLE'!$AB$25,IF('[1]NS NEW VEHICLE'!$AQ$1='[1]NS NEW VEHICLE'!$AC$5,'[1]NS NEW VEHICLE'!$AA$25+'[1]NS NEW VEHICLE'!$AB$25+'[1]NS NEW VEHICLE'!$AC$25,IF('[1]NS NEW VEHICLE'!$AQ$1='[1]NS NEW VEHICLE'!$AD$5,'[1]NS NEW VEHICLE'!$AD$25,IF('[1]NS NEW VEHICLE'!$AQ$1='[1]NS NEW VEHICLE'!$AE$5,'[1]NS NEW VEHICLE'!$AD$25+'[1]NS NEW VEHICLE'!$AE$25,IF('[1]NS NEW VEHICLE'!$AQ$1='[1]NS NEW VEHICLE'!$AF$5,'[1]NS NEW VEHICLE'!$AD$25+'[1]NS NEW VEHICLE'!$AE$25+'[1]NS NEW VEHICLE'!$AF$25,IF('[1]NS NEW VEHICLE'!$AQ$1='[1]NS NEW VEHICLE'!$AG$5,'[1]NS NEW VEHICLE'!$AG$25,IF('[1]NS NEW VEHICLE'!$AQ$1='[1]NS NEW VEHICLE'!$AH$5,'[1]NS NEW VEHICLE'!$AG$25+'[1]NS NEW VEHICLE'!$AH$25,IF('[1]NS NEW VEHICLE'!$AQ$1='[1]NS NEW VEHICLE'!$AI$5,'[1]NS NEW VEHICLE'!$AG$25+'[1]NS NEW VEHICLE'!$AH$25+'[1]NS NEW VEHICLE'!$AI$25,IF('[1]NS NEW VEHICLE'!$AQ$1='[1]NS NEW VEHICLE'!$AJ$5,'[1]NS NEW VEHICLE'!$AJ$25,IF('[1]NS NEW VEHICLE'!$AQ$1='[1]NS NEW VEHICLE'!$AK$5,'[1]NS NEW VEHICLE'!$AJ$25+'[1]NS NEW VEHICLE'!$AK$25,IF('[1]NS NEW VEHICLE'!$AQ$1='[1]NS NEW VEHICLE'!$AL$5,'[1]NS NEW VEHICLE'!$AJ$25+'[1]NS NEW VEHICLE'!$AK$25+'[1]NS NEW VEHICLE'!$AL$25))))))))))))</f>
        <v>78502.499999999942</v>
      </c>
      <c r="M6" s="29">
        <f t="shared" ref="M6:M35" si="1">L6-K6</f>
        <v>-31826.879348434566</v>
      </c>
      <c r="N6" s="8">
        <f t="shared" ref="N6:N36" si="2">IF(K6&gt;0,L6/K6,(L6-K6)/ABS(K6))</f>
        <v>0.71152851999718814</v>
      </c>
      <c r="R6" s="4" t="s">
        <v>10</v>
      </c>
      <c r="S6" s="11">
        <f ca="1">SUM(OFFSET('[1]NS NEW VEHICLE'!$G$25,0,0):INDEX('[1]NS NEW VEHICLE'!$G:$R,25,MATCH('[1]NS NEW VEHICLE'!$AQ$1,'[1]NS NEW VEHICLE'!$G$5:$R$5,0)))</f>
        <v>110329.37934843451</v>
      </c>
      <c r="T6" s="11">
        <f ca="1">SUM(OFFSET('[1]NS NEW VEHICLE'!$AA$25,0,0):INDEX('[1]NS NEW VEHICLE'!$AA:$AL,25,MATCH('[1]NS NEW VEHICLE'!$AQ$1,'[1]NS NEW VEHICLE'!$AA$5:$AL$5,0)))</f>
        <v>78502.499999999942</v>
      </c>
      <c r="U6" s="29">
        <f t="shared" ref="U6:U35" ca="1" si="3">T6-S6</f>
        <v>-31826.879348434566</v>
      </c>
      <c r="V6" s="8">
        <f t="shared" ref="V6:V38" ca="1" si="4">IF(S6&gt;0,T6/S6,(T6-S6)/ABS(S6))</f>
        <v>0.71152851999718814</v>
      </c>
    </row>
    <row r="7" spans="1:24" hidden="1" outlineLevel="1" x14ac:dyDescent="0.3">
      <c r="B7" s="4" t="s">
        <v>5</v>
      </c>
      <c r="C7" s="11">
        <f>'[1]NW NEW VEHICLE'!$B$25</f>
        <v>32974.266258306205</v>
      </c>
      <c r="D7" s="11">
        <f>'[1]NW NEW VEHICLE'!$C$25</f>
        <v>16359.930000000022</v>
      </c>
      <c r="E7" s="29">
        <f t="shared" ref="E7:E8" si="5">D7-C7</f>
        <v>-16614.336258306183</v>
      </c>
      <c r="F7" s="30">
        <f t="shared" si="0"/>
        <v>0.49614235148838109</v>
      </c>
      <c r="G7" s="17"/>
      <c r="H7" s="17"/>
      <c r="I7" s="17"/>
      <c r="J7" s="4" t="s">
        <v>5</v>
      </c>
      <c r="K7" s="11">
        <f>IF('[1]NW NEW VEHICLE'!$AQ$1='[1]NW NEW VEHICLE'!$G$5,'[1]NW NEW VEHICLE'!$G$25,IF('[1]NW NEW VEHICLE'!$AQ$1='[1]NW NEW VEHICLE'!$H$5,'[1]NW NEW VEHICLE'!$G$25+'[1]NW NEW VEHICLE'!$H$25,IF('[1]NW NEW VEHICLE'!$AQ$1='[1]NW NEW VEHICLE'!$I$5,'[1]NW NEW VEHICLE'!$G$25+'[1]NW NEW VEHICLE'!$H$25+'[1]NW NEW VEHICLE'!$I$25,IF('[1]NW NEW VEHICLE'!$AQ$1='[1]NW NEW VEHICLE'!$J$5,'[1]NW NEW VEHICLE'!$J$25,IF('[1]NW NEW VEHICLE'!$AQ$1='[1]NW NEW VEHICLE'!$K$5,'[1]NW NEW VEHICLE'!$J$25+'[1]NW NEW VEHICLE'!$K$25,IF('[1]NW NEW VEHICLE'!$AQ$1='[1]NW NEW VEHICLE'!$L$5,'[1]NW NEW VEHICLE'!$J$25+'[1]NW NEW VEHICLE'!$K$25+'[1]NW NEW VEHICLE'!$L$25,IF('[1]NW NEW VEHICLE'!$AQ$1='[1]NW NEW VEHICLE'!$M$5,'[1]NW NEW VEHICLE'!$M$25,IF('[1]NW NEW VEHICLE'!$AQ$1='[1]NW NEW VEHICLE'!$N$5,'[1]NW NEW VEHICLE'!$M$25+'[1]NW NEW VEHICLE'!$N$25,IF('[1]NW NEW VEHICLE'!$AQ$1='[1]NW NEW VEHICLE'!$O$5,'[1]NW NEW VEHICLE'!$M$25+'[1]NW NEW VEHICLE'!$N$25+'[1]NW NEW VEHICLE'!$O$25,IF('[1]NW NEW VEHICLE'!$AQ$1='[1]NW NEW VEHICLE'!$P$5,'[1]NW NEW VEHICLE'!$P$25,IF('[1]NW NEW VEHICLE'!$AQ$1='[1]NW NEW VEHICLE'!$Q$5,'[1]NW NEW VEHICLE'!$P$25+'[1]NW NEW VEHICLE'!$Q$25,IF('[1]NW NEW VEHICLE'!$AQ$1='[1]NW NEW VEHICLE'!$R$5,'[1]NW NEW VEHICLE'!$P$25+'[1]NW NEW VEHICLE'!$Q$25+'[1]NW NEW VEHICLE'!$R$25))))))))))))</f>
        <v>99023.71127491862</v>
      </c>
      <c r="L7" s="11">
        <f>IF('[1]NW NEW VEHICLE'!$AQ$1='[1]NW NEW VEHICLE'!$AA$5,'[1]NW NEW VEHICLE'!$AA$25,IF('[1]NW NEW VEHICLE'!$AQ$1='[1]NW NEW VEHICLE'!$AB$5,'[1]NW NEW VEHICLE'!$AA$25+'[1]NW NEW VEHICLE'!$AB$25,IF('[1]NW NEW VEHICLE'!$AQ$1='[1]NW NEW VEHICLE'!$AC$5,'[1]NW NEW VEHICLE'!$AA$25+'[1]NW NEW VEHICLE'!$AB$25+'[1]NW NEW VEHICLE'!$AC$25,IF('[1]NW NEW VEHICLE'!$AQ$1='[1]NW NEW VEHICLE'!$AD$5,'[1]NW NEW VEHICLE'!$AD$25,IF('[1]NW NEW VEHICLE'!$AQ$1='[1]NW NEW VEHICLE'!$AE$5,'[1]NW NEW VEHICLE'!$AD$25+'[1]NW NEW VEHICLE'!$AE$25,IF('[1]NW NEW VEHICLE'!$AQ$1='[1]NW NEW VEHICLE'!$AF$5,'[1]NW NEW VEHICLE'!$AD$25+'[1]NW NEW VEHICLE'!$AE$25+'[1]NW NEW VEHICLE'!$AF$25,IF('[1]NW NEW VEHICLE'!$AQ$1='[1]NW NEW VEHICLE'!$AG$5,'[1]NW NEW VEHICLE'!$AG$25,IF('[1]NW NEW VEHICLE'!$AQ$1='[1]NW NEW VEHICLE'!$AH$5,'[1]NW NEW VEHICLE'!$AG$25+'[1]NW NEW VEHICLE'!$AH$25,IF('[1]NW NEW VEHICLE'!$AQ$1='[1]NW NEW VEHICLE'!$AI$5,'[1]NW NEW VEHICLE'!$AG$25+'[1]NW NEW VEHICLE'!$AH$25+'[1]NW NEW VEHICLE'!$AI$25,IF('[1]NW NEW VEHICLE'!$AQ$1='[1]NW NEW VEHICLE'!$AJ$5,'[1]NW NEW VEHICLE'!$AJ$25,IF('[1]NW NEW VEHICLE'!$AQ$1='[1]NW NEW VEHICLE'!$AK$5,'[1]NW NEW VEHICLE'!$AJ$25+'[1]NW NEW VEHICLE'!$AK$25,IF('[1]NW NEW VEHICLE'!$AQ$1='[1]NW NEW VEHICLE'!$AL$5,'[1]NW NEW VEHICLE'!$AJ$25+'[1]NW NEW VEHICLE'!$AK$25+'[1]NW NEW VEHICLE'!$AL$25))))))))))))</f>
        <v>119343.61000000003</v>
      </c>
      <c r="M7" s="29">
        <f t="shared" si="1"/>
        <v>20319.89872508141</v>
      </c>
      <c r="N7" s="8">
        <f t="shared" si="2"/>
        <v>1.2052023547033848</v>
      </c>
      <c r="R7" s="4" t="s">
        <v>5</v>
      </c>
      <c r="S7" s="11">
        <f ca="1">SUM(OFFSET('[1]NW NEW VEHICLE'!$G$25,0,0):INDEX('[1]NW NEW VEHICLE'!$G:$R,25,MATCH('[1]NW NEW VEHICLE'!$AQ$1,'[1]NW NEW VEHICLE'!$G$5:$R$5,0)))</f>
        <v>99023.71127491862</v>
      </c>
      <c r="T7" s="11">
        <f ca="1">SUM(OFFSET('[1]NW NEW VEHICLE'!$AA$25,0,0):INDEX('[1]NW NEW VEHICLE'!$AA:$AL,25,MATCH('[1]NW NEW VEHICLE'!$AQ$1,'[1]NW NEW VEHICLE'!$AA$5:$AL$5,0)))</f>
        <v>119343.61000000003</v>
      </c>
      <c r="U7" s="29">
        <f t="shared" ca="1" si="3"/>
        <v>20319.89872508141</v>
      </c>
      <c r="V7" s="8">
        <f t="shared" ca="1" si="4"/>
        <v>1.2052023547033848</v>
      </c>
    </row>
    <row r="8" spans="1:24" hidden="1" outlineLevel="1" x14ac:dyDescent="0.3">
      <c r="B8" s="4" t="s">
        <v>1</v>
      </c>
      <c r="C8" s="11">
        <f>'[2]LEX NEW VEHICLE'!$B$25</f>
        <v>180390.82058150973</v>
      </c>
      <c r="D8" s="11">
        <f>'[2]LEX NEW VEHICLE'!$C$25</f>
        <v>107795.5400000001</v>
      </c>
      <c r="E8" s="29">
        <f t="shared" si="5"/>
        <v>-72595.280581509636</v>
      </c>
      <c r="F8" s="30">
        <f t="shared" si="0"/>
        <v>0.59756665917095597</v>
      </c>
      <c r="G8" s="17"/>
      <c r="H8" s="17"/>
      <c r="I8" s="17"/>
      <c r="J8" s="4" t="s">
        <v>1</v>
      </c>
      <c r="K8" s="11">
        <f>IF('[2]LEX NEW VEHICLE'!$AI$1='[2]LEX NEW VEHICLE'!$D$5,'[2]LEX NEW VEHICLE'!$D$25,IF('[2]LEX NEW VEHICLE'!$AI$1='[2]LEX NEW VEHICLE'!$E$5,'[2]LEX NEW VEHICLE'!$D$25+'[2]LEX NEW VEHICLE'!$E$25,IF('[2]LEX NEW VEHICLE'!$AI$1='[2]LEX NEW VEHICLE'!$F$5,'[2]LEX NEW VEHICLE'!$D$25+'[2]LEX NEW VEHICLE'!$E$25+'[2]LEX NEW VEHICLE'!$F$25,IF('[2]LEX NEW VEHICLE'!$AI$1='[2]LEX NEW VEHICLE'!$G$5,'[2]LEX NEW VEHICLE'!$G$25,IF('[2]LEX NEW VEHICLE'!$AI$1='[2]LEX NEW VEHICLE'!$H$5,'[2]LEX NEW VEHICLE'!$G$25+'[2]LEX NEW VEHICLE'!$H$25,IF('[2]LEX NEW VEHICLE'!$AI$1='[2]LEX NEW VEHICLE'!$I$5,'[2]LEX NEW VEHICLE'!$G$25+'[2]LEX NEW VEHICLE'!$H$25+'[2]LEX NEW VEHICLE'!$I$25,IF('[2]LEX NEW VEHICLE'!$AI$1='[2]LEX NEW VEHICLE'!$J$5,'[2]LEX NEW VEHICLE'!$J$25,IF('[2]LEX NEW VEHICLE'!$AI$1='[2]LEX NEW VEHICLE'!$K$5,'[2]LEX NEW VEHICLE'!$J$25+'[2]LEX NEW VEHICLE'!$K$25,IF('[2]LEX NEW VEHICLE'!$AI$1='[2]LEX NEW VEHICLE'!$L$5,'[2]LEX NEW VEHICLE'!$J$25+'[2]LEX NEW VEHICLE'!$K$25+'[2]LEX NEW VEHICLE'!$L$25,IF('[2]LEX NEW VEHICLE'!$AI$1='[2]LEX NEW VEHICLE'!$M$5,'[2]LEX NEW VEHICLE'!$M$25,IF('[2]LEX NEW VEHICLE'!$AI$1='[2]LEX NEW VEHICLE'!$N$5,'[2]LEX NEW VEHICLE'!$M$25+'[2]LEX NEW VEHICLE'!$N$25,IF('[2]LEX NEW VEHICLE'!$AI$1='[2]LEX NEW VEHICLE'!$O$5,'[2]LEX NEW VEHICLE'!$M$25+'[2]LEX NEW VEHICLE'!$N$25+'[2]LEX NEW VEHICLE'!$O$25))))))))))))</f>
        <v>541558.02174452913</v>
      </c>
      <c r="L8" s="11">
        <f>IF('[2]LEX NEW VEHICLE'!$AI$1='[2]LEX NEW VEHICLE'!$T$5,'[2]LEX NEW VEHICLE'!$T$25,IF('[2]LEX NEW VEHICLE'!$AI$1='[2]LEX NEW VEHICLE'!$U$5,'[2]LEX NEW VEHICLE'!$T$25+'[2]LEX NEW VEHICLE'!$U$25,IF('[2]LEX NEW VEHICLE'!$AI$1='[2]LEX NEW VEHICLE'!$V$5,'[2]LEX NEW VEHICLE'!$T$25+'[2]LEX NEW VEHICLE'!$U$25+'[2]LEX NEW VEHICLE'!$V$25,IF('[2]LEX NEW VEHICLE'!$AI$1='[2]LEX NEW VEHICLE'!$W$5,'[2]LEX NEW VEHICLE'!$W$25,IF('[2]LEX NEW VEHICLE'!$AI$1='[2]LEX NEW VEHICLE'!$X$5,'[2]LEX NEW VEHICLE'!$W$25+'[2]LEX NEW VEHICLE'!$X$25,IF('[2]LEX NEW VEHICLE'!$AI$1='[2]LEX NEW VEHICLE'!$Y$5,'[2]LEX NEW VEHICLE'!$W$25+'[2]LEX NEW VEHICLE'!$X$25+'[2]LEX NEW VEHICLE'!$Y$25,IF('[2]LEX NEW VEHICLE'!$AI$1='[2]LEX NEW VEHICLE'!$Z$5,'[2]LEX NEW VEHICLE'!$Z$25,IF('[2]LEX NEW VEHICLE'!$AI$1='[2]LEX NEW VEHICLE'!$AA$5,'[2]LEX NEW VEHICLE'!$Z$25+'[2]LEX NEW VEHICLE'!$AA$25,IF('[2]LEX NEW VEHICLE'!$AI$1='[2]LEX NEW VEHICLE'!$AB$5,'[2]LEX NEW VEHICLE'!$Z$25+'[2]LEX NEW VEHICLE'!$AA$25+'[2]LEX NEW VEHICLE'!$AB$25,IF('[2]LEX NEW VEHICLE'!$AI$1='[2]LEX NEW VEHICLE'!$AC$5,'[2]LEX NEW VEHICLE'!$AC$25,IF('[2]LEX NEW VEHICLE'!$AI$1='[2]LEX NEW VEHICLE'!$AD$5,'[2]LEX NEW VEHICLE'!$AC$25+'[2]LEX NEW VEHICLE'!$AD$25,IF('[2]LEX NEW VEHICLE'!$AI$1='[2]LEX NEW VEHICLE'!$AE$5,'[2]LEX NEW VEHICLE'!$AC$25+'[2]LEX NEW VEHICLE'!$AD$25+'[2]LEX NEW VEHICLE'!$AE$25))))))))))))</f>
        <v>429893.18</v>
      </c>
      <c r="M8" s="29">
        <f t="shared" si="1"/>
        <v>-111664.84174452914</v>
      </c>
      <c r="N8" s="8">
        <f t="shared" si="2"/>
        <v>0.79380816595639836</v>
      </c>
      <c r="R8" s="4" t="s">
        <v>1</v>
      </c>
      <c r="S8" s="11">
        <f ca="1">SUM(OFFSET('[2]LEX NEW VEHICLE'!$D$25,0,0):INDEX('[2]LEX NEW VEHICLE'!$D:$O,25,MATCH('[2]LEX NEW VEHICLE'!$AI$1,'[2]LEX NEW VEHICLE'!$D$5:$O$5,0)))</f>
        <v>541558.02174452913</v>
      </c>
      <c r="T8" s="11">
        <f ca="1">SUM(OFFSET('[2]LEX NEW VEHICLE'!$T$25,0,0):INDEX('[2]LEX NEW VEHICLE'!$T:$AE,25,MATCH('[2]LEX NEW VEHICLE'!$AI$1,'[2]LEX NEW VEHICLE'!$T$5:$AE$5,0)))</f>
        <v>429893.18</v>
      </c>
      <c r="U8" s="29">
        <f t="shared" ca="1" si="3"/>
        <v>-111664.84174452914</v>
      </c>
      <c r="V8" s="8">
        <f t="shared" ca="1" si="4"/>
        <v>0.79380816595639836</v>
      </c>
    </row>
    <row r="9" spans="1:24" hidden="1" collapsed="1" x14ac:dyDescent="0.3">
      <c r="B9" s="3" t="s">
        <v>2</v>
      </c>
      <c r="C9" s="12">
        <f>SUM(C10:C12)</f>
        <v>125118.75978227929</v>
      </c>
      <c r="D9" s="12">
        <f>SUM(D10:D12)</f>
        <v>-2000.3199999999706</v>
      </c>
      <c r="E9" s="34">
        <f>D9-C9</f>
        <v>-127119.07978227927</v>
      </c>
      <c r="F9" s="28">
        <f>IF(C9&gt;0,D9/C9,(D9-C9)/ABS(C9))</f>
        <v>-1.5987370746647044E-2</v>
      </c>
      <c r="G9" s="17">
        <v>0</v>
      </c>
      <c r="H9" s="17">
        <v>0</v>
      </c>
      <c r="I9" s="17"/>
      <c r="J9" s="3" t="s">
        <v>2</v>
      </c>
      <c r="K9" s="12">
        <f>SUM(K10:K12)</f>
        <v>277399.81184683793</v>
      </c>
      <c r="L9" s="12">
        <f>SUM(L10:L12)</f>
        <v>103019.42000000013</v>
      </c>
      <c r="M9" s="34">
        <f t="shared" si="1"/>
        <v>-174380.3918468378</v>
      </c>
      <c r="N9" s="9">
        <f t="shared" si="2"/>
        <v>0.37137523386959154</v>
      </c>
      <c r="O9" s="17">
        <f>IF('[1]USED VEHICLE GROUP'!$AQ$1='[1]USED VEHICLE GROUP'!$G$5,'[1]USED VEHICLE GROUP'!$G$36,IF('[1]USED VEHICLE GROUP'!$AQ$1='[1]USED VEHICLE GROUP'!$H$5,'[1]USED VEHICLE GROUP'!$G$36+'[1]USED VEHICLE GROUP'!$H$36,IF('[1]USED VEHICLE GROUP'!$AQ$1='[1]USED VEHICLE GROUP'!$I$5,'[1]USED VEHICLE GROUP'!$G$36+'[1]USED VEHICLE GROUP'!$H$36+'[1]USED VEHICLE GROUP'!$I$36,IF('[1]USED VEHICLE GROUP'!$AQ$1='[1]USED VEHICLE GROUP'!$J$5,'[1]USED VEHICLE GROUP'!$J$36,IF('[1]USED VEHICLE GROUP'!$AQ$1='[1]USED VEHICLE GROUP'!$K$5,'[1]USED VEHICLE GROUP'!$J$36+'[1]USED VEHICLE GROUP'!$K$36,IF('[1]USED VEHICLE GROUP'!$AQ$1='[1]USED VEHICLE GROUP'!$L$5,'[1]USED VEHICLE GROUP'!$J$36+'[1]USED VEHICLE GROUP'!$K$36+'[1]USED VEHICLE GROUP'!$L$36,IF('[1]USED VEHICLE GROUP'!$AQ$1='[1]USED VEHICLE GROUP'!$M$5,'[1]USED VEHICLE GROUP'!$M$36,IF('[1]USED VEHICLE GROUP'!$AQ$1='[1]USED VEHICLE GROUP'!$N$5,'[1]USED VEHICLE GROUP'!$M$36+'[1]USED VEHICLE GROUP'!$N$36,IF('[1]USED VEHICLE GROUP'!$AQ$1='[1]USED VEHICLE GROUP'!$O$5,'[1]USED VEHICLE GROUP'!$M$36+'[1]USED VEHICLE GROUP'!$N$36+'[1]USED VEHICLE GROUP'!$O$36,IF('[1]USED VEHICLE GROUP'!$AQ$1='[1]USED VEHICLE GROUP'!$P$5,'[1]USED VEHICLE GROUP'!$P$36,IF('[1]USED VEHICLE GROUP'!$AQ$1='[1]USED VEHICLE GROUP'!$Q$5,'[1]USED VEHICLE GROUP'!$P$36+'[1]USED VEHICLE GROUP'!$Q$36,IF('[1]USED VEHICLE GROUP'!$AQ$1='[1]USED VEHICLE GROUP'!$R$5,'[1]USED VEHICLE GROUP'!$P$36+'[1]USED VEHICLE GROUP'!$Q$36+'[1]USED VEHICLE GROUP'!$R$36))))))))))))-K10-K11</f>
        <v>0</v>
      </c>
      <c r="P9" s="17">
        <f>IF('[1]USED VEHICLE GROUP'!$AQ$1='[1]USED VEHICLE GROUP'!$AA$5,'[1]USED VEHICLE GROUP'!$AA$36,IF('[1]USED VEHICLE GROUP'!$AQ$1='[1]USED VEHICLE GROUP'!$AB$5,'[1]USED VEHICLE GROUP'!$AA$36+'[1]USED VEHICLE GROUP'!$AB$36,IF('[1]USED VEHICLE GROUP'!$AQ$1='[1]USED VEHICLE GROUP'!$AC$5,'[1]USED VEHICLE GROUP'!$AA$36+'[1]USED VEHICLE GROUP'!$AB$36+'[1]USED VEHICLE GROUP'!$AC$36,IF('[1]USED VEHICLE GROUP'!$AQ$1='[1]USED VEHICLE GROUP'!$AD$5,'[1]USED VEHICLE GROUP'!$AD$36,IF('[1]USED VEHICLE GROUP'!$AQ$1='[1]USED VEHICLE GROUP'!$AE$5,'[1]USED VEHICLE GROUP'!$AD$36+'[1]USED VEHICLE GROUP'!$AE$36,IF('[1]USED VEHICLE GROUP'!$AQ$1='[1]USED VEHICLE GROUP'!$AF$5,'[1]USED VEHICLE GROUP'!$AD$36+'[1]USED VEHICLE GROUP'!$AE$36+'[1]USED VEHICLE GROUP'!$AF$36,IF('[1]USED VEHICLE GROUP'!$AQ$1='[1]USED VEHICLE GROUP'!$AG$5,'[1]USED VEHICLE GROUP'!$AG$36,IF('[1]USED VEHICLE GROUP'!$AQ$1='[1]USED VEHICLE GROUP'!$AH$5,'[1]USED VEHICLE GROUP'!$AG$36+'[1]USED VEHICLE GROUP'!$AH$36,IF('[1]USED VEHICLE GROUP'!$AQ$1='[1]USED VEHICLE GROUP'!$AI$5,'[1]USED VEHICLE GROUP'!$AG$36+'[1]USED VEHICLE GROUP'!$AH$36+'[1]USED VEHICLE GROUP'!$AI$36,IF('[1]USED VEHICLE GROUP'!$AQ$1='[1]USED VEHICLE GROUP'!$AJ$5,'[1]USED VEHICLE GROUP'!$AJ$36,IF('[1]USED VEHICLE GROUP'!$AQ$1='[1]USED VEHICLE GROUP'!$AK$5,'[1]USED VEHICLE GROUP'!$AJ$36+'[1]USED VEHICLE GROUP'!$AK$36,IF('[1]USED VEHICLE GROUP'!$AQ$1='[1]USED VEHICLE GROUP'!$AL$5,'[1]USED VEHICLE GROUP'!$AJ$36+'[1]USED VEHICLE GROUP'!$AK$36+'[1]USED VEHICLE GROUP'!$AL$36))))))))))))-L10-L11</f>
        <v>0</v>
      </c>
      <c r="R9" s="3" t="s">
        <v>2</v>
      </c>
      <c r="S9" s="12">
        <f ca="1">SUM(S10:S12)</f>
        <v>277399.81184683793</v>
      </c>
      <c r="T9" s="12">
        <f ca="1">SUM(T10:T12)</f>
        <v>103019.42000000013</v>
      </c>
      <c r="U9" s="34">
        <f t="shared" ca="1" si="3"/>
        <v>-174380.3918468378</v>
      </c>
      <c r="V9" s="9">
        <f t="shared" ca="1" si="4"/>
        <v>0.37137523386959154</v>
      </c>
      <c r="W9" s="17">
        <f ca="1">IF('[1]USED VEHICLE GROUP'!$AQ$1='[1]USED VEHICLE GROUP'!$G$5,'[1]USED VEHICLE GROUP'!$G$36,IF('[1]USED VEHICLE GROUP'!$AQ$1='[1]USED VEHICLE GROUP'!$H$5,SUM('[1]USED VEHICLE GROUP'!$G$36:$H$36),IF('[1]USED VEHICLE GROUP'!$AQ$1='[1]USED VEHICLE GROUP'!$I$5,SUM('[1]USED VEHICLE GROUP'!$G$36:$I$36),IF('[1]USED VEHICLE GROUP'!$AQ$1='[1]USED VEHICLE GROUP'!$J$5,SUM('[1]USED VEHICLE GROUP'!$G$36:$J$36),IF('[1]USED VEHICLE GROUP'!$AQ$1='[1]USED VEHICLE GROUP'!$K$5,SUM('[1]USED VEHICLE GROUP'!$G$36:$K$36),IF('[1]USED VEHICLE GROUP'!$AQ$1='[1]USED VEHICLE GROUP'!$L$5,SUM('[1]USED VEHICLE GROUP'!$G$36:$L$36),IF('[1]USED VEHICLE GROUP'!$AQ$1='[1]USED VEHICLE GROUP'!$M$5,SUM('[1]USED VEHICLE GROUP'!$G$36:$M$36),IF('[1]USED VEHICLE GROUP'!$AQ$1='[1]USED VEHICLE GROUP'!$N$5,SUM('[1]USED VEHICLE GROUP'!$G$36:$N$36),IF('[1]USED VEHICLE GROUP'!$AQ$1='[1]USED VEHICLE GROUP'!$O$5,SUM('[1]USED VEHICLE GROUP'!$G$36:$O$36),IF('[1]USED VEHICLE GROUP'!$AQ$1='[1]USED VEHICLE GROUP'!$P$5,SUM('[1]USED VEHICLE GROUP'!$G$36:$P$36),IF('[1]USED VEHICLE GROUP'!$AQ$1='[1]USED VEHICLE GROUP'!$Q$5,SUM('[1]USED VEHICLE GROUP'!$G$36:$Q$36),IF('[1]USED VEHICLE GROUP'!$AQ$1='[1]USED VEHICLE GROUP'!$R$5,SUM('[1]USED VEHICLE GROUP'!$G$36:$R$36)))))))))))))-S10-S11</f>
        <v>0</v>
      </c>
      <c r="X9" s="17">
        <f ca="1">IF('[1]USED VEHICLE GROUP'!$AQ$1='[1]USED VEHICLE GROUP'!$AA$5,'[1]USED VEHICLE GROUP'!$AA$36,IF('[1]USED VEHICLE GROUP'!$AQ$1='[1]USED VEHICLE GROUP'!$AB$5,SUM('[1]USED VEHICLE GROUP'!$AA$36:$AB$36),IF('[1]USED VEHICLE GROUP'!$AQ$1='[1]USED VEHICLE GROUP'!$AC$5,SUM('[1]USED VEHICLE GROUP'!$AA$36:$AC$36),IF('[1]USED VEHICLE GROUP'!$AQ$1='[1]USED VEHICLE GROUP'!$AD$5,SUM('[1]USED VEHICLE GROUP'!$AA$36:$AD$36),IF('[1]USED VEHICLE GROUP'!$AQ$1='[1]USED VEHICLE GROUP'!$AE$5,SUM('[1]USED VEHICLE GROUP'!$AA$36:$AE$36),IF('[1]USED VEHICLE GROUP'!$AQ$1='[1]USED VEHICLE GROUP'!$AF$5,SUM('[1]USED VEHICLE GROUP'!$AA$36:$AF$36),IF('[1]USED VEHICLE GROUP'!$AQ$1='[1]USED VEHICLE GROUP'!$AG$5,SUM('[1]USED VEHICLE GROUP'!$AA$36:$AG$36),IF('[1]USED VEHICLE GROUP'!$AQ$1='[1]USED VEHICLE GROUP'!$AH$5,SUM('[1]USED VEHICLE GROUP'!$AA$36:$AH$36),IF('[1]USED VEHICLE GROUP'!$AQ$1='[1]USED VEHICLE GROUP'!$AI$5,SUM('[1]USED VEHICLE GROUP'!$AA$36:$AI$36),IF('[1]USED VEHICLE GROUP'!$AQ$1='[1]USED VEHICLE GROUP'!$AJ$5,SUM('[1]USED VEHICLE GROUP'!$AA$36:$AJ$36),IF('[1]USED VEHICLE GROUP'!$AQ$1='[1]USED VEHICLE GROUP'!$AK$5,SUM('[1]USED VEHICLE GROUP'!$AA$36:$AK$36),IF('[1]USED VEHICLE GROUP'!$AQ$1='[1]USED VEHICLE GROUP'!$AL$5,SUM('[1]USED VEHICLE GROUP'!$AA$36:$AL$36)))))))))))))-T10-T11</f>
        <v>0</v>
      </c>
    </row>
    <row r="10" spans="1:24" hidden="1" outlineLevel="1" x14ac:dyDescent="0.3">
      <c r="B10" s="4" t="s">
        <v>10</v>
      </c>
      <c r="C10" s="11">
        <f>'[1]NS USED VEHICLE'!$B$36</f>
        <v>40771.319737536942</v>
      </c>
      <c r="D10" s="11">
        <f>'[1]NS USED VEHICLE'!$C$36</f>
        <v>-646.57999999997992</v>
      </c>
      <c r="E10" s="29">
        <f>D10-C10</f>
        <v>-41417.899737536922</v>
      </c>
      <c r="F10" s="30">
        <f t="shared" si="0"/>
        <v>-1.585869685264794E-2</v>
      </c>
      <c r="G10" s="17"/>
      <c r="H10" s="17"/>
      <c r="I10" s="17"/>
      <c r="J10" s="4" t="s">
        <v>10</v>
      </c>
      <c r="K10" s="11">
        <f>IF('[1]NS USED VEHICLE'!$AQ$1='[1]NS USED VEHICLE'!$G$5,'[1]NS USED VEHICLE'!$G$36,IF('[1]NS USED VEHICLE'!$AQ$1='[1]NS USED VEHICLE'!$H$5,'[1]NS USED VEHICLE'!$G$36+'[1]NS USED VEHICLE'!$H$36,IF('[1]NS USED VEHICLE'!$AQ$1='[1]NS USED VEHICLE'!$I$5,'[1]NS USED VEHICLE'!$G$36+'[1]NS USED VEHICLE'!$H$36+'[1]NS USED VEHICLE'!$I$36,IF('[1]NS USED VEHICLE'!$AQ$1='[1]NS USED VEHICLE'!$J$5,'[1]NS USED VEHICLE'!$J$36,IF('[1]NS USED VEHICLE'!$AQ$1='[1]NS USED VEHICLE'!$K$5,'[1]NS USED VEHICLE'!$J$36+'[1]NS USED VEHICLE'!$K$36,IF('[1]NS USED VEHICLE'!$AQ$1='[1]NS USED VEHICLE'!$L$5,'[1]NS USED VEHICLE'!$J$36+'[1]NS USED VEHICLE'!$K$36+'[1]NS USED VEHICLE'!$L$36,IF('[1]NS USED VEHICLE'!$AQ$1='[1]NS USED VEHICLE'!$M$5,'[1]NS USED VEHICLE'!$M$36,IF('[1]NS USED VEHICLE'!$AQ$1='[1]NS USED VEHICLE'!$N$5,'[1]NS USED VEHICLE'!$M$36+'[1]NS USED VEHICLE'!$N$36,IF('[1]NS USED VEHICLE'!$AQ$1='[1]NS USED VEHICLE'!$O$5,'[1]NS USED VEHICLE'!$M$36+'[1]NS USED VEHICLE'!$N$36+'[1]NS USED VEHICLE'!$O$36,IF('[1]NS USED VEHICLE'!$AQ$1='[1]NS USED VEHICLE'!$P$5,'[1]NS USED VEHICLE'!$P$36,IF('[1]NS USED VEHICLE'!$AQ$1='[1]NS USED VEHICLE'!$Q$5,'[1]NS USED VEHICLE'!$P$36+'[1]NS USED VEHICLE'!$Q$36,IF('[1]NS USED VEHICLE'!$AQ$1='[1]NS USED VEHICLE'!$R$5,'[1]NS USED VEHICLE'!$P$36+'[1]NS USED VEHICLE'!$Q$36+'[1]NS USED VEHICLE'!$R$36))))))))))))</f>
        <v>78050.050601499737</v>
      </c>
      <c r="L10" s="11">
        <f>IF('[1]NS USED VEHICLE'!$AQ$1='[1]NS USED VEHICLE'!$AA$5,'[1]NS USED VEHICLE'!$AA$36,IF('[1]NS USED VEHICLE'!$AQ$1='[1]NS USED VEHICLE'!$AB$5,'[1]NS USED VEHICLE'!$AA$36+'[1]NS USED VEHICLE'!$AB$36,IF('[1]NS USED VEHICLE'!$AQ$1='[1]NS USED VEHICLE'!$AC$5,'[1]NS USED VEHICLE'!$AA$36+'[1]NS USED VEHICLE'!$AB$36+'[1]NS USED VEHICLE'!$AC$36,IF('[1]NS USED VEHICLE'!$AQ$1='[1]NS USED VEHICLE'!$AD$5,'[1]NS USED VEHICLE'!$AD$36,IF('[1]NS USED VEHICLE'!$AQ$1='[1]NS USED VEHICLE'!$AE$5,'[1]NS USED VEHICLE'!$AD$36+'[1]NS USED VEHICLE'!$AE$36,IF('[1]NS USED VEHICLE'!$AQ$1='[1]NS USED VEHICLE'!$AF$5,'[1]NS USED VEHICLE'!$AD$36+'[1]NS USED VEHICLE'!$AE$36+'[1]NS USED VEHICLE'!$AF$36,IF('[1]NS USED VEHICLE'!$AQ$1='[1]NS USED VEHICLE'!$AG$5,'[1]NS USED VEHICLE'!$AG$36,IF('[1]NS USED VEHICLE'!$AQ$1='[1]NS USED VEHICLE'!$AH$5,'[1]NS USED VEHICLE'!$AG$36+'[1]NS USED VEHICLE'!$AH$36,IF('[1]NS USED VEHICLE'!$AQ$1='[1]NS USED VEHICLE'!$AI$5,'[1]NS USED VEHICLE'!$AG$36+'[1]NS USED VEHICLE'!$AH$36+'[1]NS USED VEHICLE'!$AI$36,IF('[1]NS USED VEHICLE'!$AQ$1='[1]NS USED VEHICLE'!$AJ$5,'[1]NS USED VEHICLE'!$AJ$36,IF('[1]NS USED VEHICLE'!$AQ$1='[1]NS USED VEHICLE'!$AK$5,'[1]NS USED VEHICLE'!$AJ$36+'[1]NS USED VEHICLE'!$AK$36,IF('[1]NS USED VEHICLE'!$AQ$1='[1]NS USED VEHICLE'!$AL$5,'[1]NS USED VEHICLE'!$AJ$36+'[1]NS USED VEHICLE'!$AK$36+'[1]NS USED VEHICLE'!$AL$36))))))))))))</f>
        <v>103622.91000000021</v>
      </c>
      <c r="M10" s="29">
        <f t="shared" si="1"/>
        <v>25572.85939850047</v>
      </c>
      <c r="N10" s="8">
        <f t="shared" si="2"/>
        <v>1.3276469291361239</v>
      </c>
      <c r="R10" s="4" t="s">
        <v>10</v>
      </c>
      <c r="S10" s="11">
        <f ca="1">SUM(OFFSET('[1]NS USED VEHICLE'!$G$36,0,0):INDEX('[1]NS USED VEHICLE'!$G:$R,36,MATCH('[1]NS USED VEHICLE'!$AQ$1,'[1]NS USED VEHICLE'!$G$5:$R$5,0)))</f>
        <v>78050.050601499737</v>
      </c>
      <c r="T10" s="11">
        <f ca="1">SUM(OFFSET('[1]NS USED VEHICLE'!$AA$36,0,0):INDEX('[1]NS USED VEHICLE'!$AA:$AL,36,MATCH('[1]NS USED VEHICLE'!$AQ$1,'[1]NS USED VEHICLE'!$AA$5:$AL$5,0)))</f>
        <v>103622.91000000021</v>
      </c>
      <c r="U10" s="29">
        <f t="shared" ca="1" si="3"/>
        <v>25572.85939850047</v>
      </c>
      <c r="V10" s="8">
        <f t="shared" ca="1" si="4"/>
        <v>1.3276469291361239</v>
      </c>
    </row>
    <row r="11" spans="1:24" hidden="1" outlineLevel="1" x14ac:dyDescent="0.3">
      <c r="B11" s="4" t="s">
        <v>5</v>
      </c>
      <c r="C11" s="11">
        <f>'[1]NW USED VEHICLE'!$B$36</f>
        <v>46501.618115513382</v>
      </c>
      <c r="D11" s="11">
        <f>'[1]NW USED VEHICLE'!$C$36</f>
        <v>-17822.259999999951</v>
      </c>
      <c r="E11" s="29">
        <f t="shared" ref="E11:E12" si="6">D11-C11</f>
        <v>-64323.878115513333</v>
      </c>
      <c r="F11" s="30">
        <f t="shared" si="0"/>
        <v>-0.38326107181320374</v>
      </c>
      <c r="G11" s="17"/>
      <c r="H11" s="17"/>
      <c r="I11" s="17"/>
      <c r="J11" s="4" t="s">
        <v>5</v>
      </c>
      <c r="K11" s="11">
        <f>IF('[1]NW USED VEHICLE'!$AQ$1='[1]NW USED VEHICLE'!$G$5,'[1]NW USED VEHICLE'!$G$36,IF('[1]NW USED VEHICLE'!$AQ$1='[1]NW USED VEHICLE'!$H$5,'[1]NW USED VEHICLE'!$G$36+'[1]NW USED VEHICLE'!$H$36,IF('[1]NW USED VEHICLE'!$AQ$1='[1]NW USED VEHICLE'!$I$5,'[1]NW USED VEHICLE'!$G$36+'[1]NW USED VEHICLE'!$H$36+'[1]NW USED VEHICLE'!$I$36,IF('[1]NW USED VEHICLE'!$AQ$1='[1]NW USED VEHICLE'!$J$5,'[1]NW USED VEHICLE'!$J$36,IF('[1]NW USED VEHICLE'!$AQ$1='[1]NW USED VEHICLE'!$K$5,'[1]NW USED VEHICLE'!$J$36+'[1]NW USED VEHICLE'!$K$36,IF('[1]NW USED VEHICLE'!$AQ$1='[1]NW USED VEHICLE'!$L$5,'[1]NW USED VEHICLE'!$J$36+'[1]NW USED VEHICLE'!$K$36+'[1]NW USED VEHICLE'!$L$36,IF('[1]NW USED VEHICLE'!$AQ$1='[1]NW USED VEHICLE'!$M$5,'[1]NW USED VEHICLE'!$M$36,IF('[1]NW USED VEHICLE'!$AQ$1='[1]NW USED VEHICLE'!$N$5,'[1]NW USED VEHICLE'!$M$36+'[1]NW USED VEHICLE'!$N$36,IF('[1]NW USED VEHICLE'!$AQ$1='[1]NW USED VEHICLE'!$O$5,'[1]NW USED VEHICLE'!$M$36+'[1]NW USED VEHICLE'!$N$36+'[1]NW USED VEHICLE'!$O$36,IF('[1]NW USED VEHICLE'!$AQ$1='[1]NW USED VEHICLE'!$P$5,'[1]NW USED VEHICLE'!$P$36,IF('[1]NW USED VEHICLE'!$AQ$1='[1]NW USED VEHICLE'!$Q$5,'[1]NW USED VEHICLE'!$P$36+'[1]NW USED VEHICLE'!$Q$36,IF('[1]NW USED VEHICLE'!$AQ$1='[1]NW USED VEHICLE'!$R$5,'[1]NW USED VEHICLE'!$P$36+'[1]NW USED VEHICLE'!$Q$36+'[1]NW USED VEHICLE'!$R$36))))))))))))</f>
        <v>85683.775457651296</v>
      </c>
      <c r="L11" s="11">
        <f>IF('[1]NW USED VEHICLE'!$AQ$1='[1]NW USED VEHICLE'!$AA$5,'[1]NW USED VEHICLE'!$AA$36,IF('[1]NW USED VEHICLE'!$AQ$1='[1]NW USED VEHICLE'!$AB$5,'[1]NW USED VEHICLE'!$AA$36+'[1]NW USED VEHICLE'!$AB$36,IF('[1]NW USED VEHICLE'!$AQ$1='[1]NW USED VEHICLE'!$AC$5,'[1]NW USED VEHICLE'!$AA$36+'[1]NW USED VEHICLE'!$AB$36+'[1]NW USED VEHICLE'!$AC$36,IF('[1]NW USED VEHICLE'!$AQ$1='[1]NW USED VEHICLE'!$AD$5,'[1]NW USED VEHICLE'!$AD$36,IF('[1]NW USED VEHICLE'!$AQ$1='[1]NW USED VEHICLE'!$AE$5,'[1]NW USED VEHICLE'!$AD$36+'[1]NW USED VEHICLE'!$AE$36,IF('[1]NW USED VEHICLE'!$AQ$1='[1]NW USED VEHICLE'!$AF$5,'[1]NW USED VEHICLE'!$AD$36+'[1]NW USED VEHICLE'!$AE$36+'[1]NW USED VEHICLE'!$AF$36,IF('[1]NW USED VEHICLE'!$AQ$1='[1]NW USED VEHICLE'!$AG$5,'[1]NW USED VEHICLE'!$AG$36,IF('[1]NW USED VEHICLE'!$AQ$1='[1]NW USED VEHICLE'!$AH$5,'[1]NW USED VEHICLE'!$AG$36+'[1]NW USED VEHICLE'!$AH$36,IF('[1]NW USED VEHICLE'!$AQ$1='[1]NW USED VEHICLE'!$AI$5,'[1]NW USED VEHICLE'!$AG$36+'[1]NW USED VEHICLE'!$AH$36+'[1]NW USED VEHICLE'!$AI$36,IF('[1]NW USED VEHICLE'!$AQ$1='[1]NW USED VEHICLE'!$AJ$5,'[1]NW USED VEHICLE'!$AJ$36,IF('[1]NW USED VEHICLE'!$AQ$1='[1]NW USED VEHICLE'!$AK$5,'[1]NW USED VEHICLE'!$AJ$36+'[1]NW USED VEHICLE'!$AK$36,IF('[1]NW USED VEHICLE'!$AQ$1='[1]NW USED VEHICLE'!$AL$5,'[1]NW USED VEHICLE'!$AJ$36+'[1]NW USED VEHICLE'!$AK$36+'[1]NW USED VEHICLE'!$AL$36))))))))))))</f>
        <v>-20387.480000000018</v>
      </c>
      <c r="M11" s="29">
        <f t="shared" si="1"/>
        <v>-106071.25545765131</v>
      </c>
      <c r="N11" s="8">
        <f t="shared" si="2"/>
        <v>-0.23793862830048157</v>
      </c>
      <c r="R11" s="4" t="s">
        <v>5</v>
      </c>
      <c r="S11" s="11">
        <f ca="1">SUM(OFFSET('[1]NW USED VEHICLE'!$G$36,0,0):INDEX('[1]NW USED VEHICLE'!$G:$R,36,MATCH('[1]NW USED VEHICLE'!$AQ$1,'[1]NW USED VEHICLE'!$G$5:$R$5,0)))</f>
        <v>85683.775457651296</v>
      </c>
      <c r="T11" s="11">
        <f ca="1">SUM(OFFSET('[1]NW USED VEHICLE'!$AA$36,0,0):INDEX('[1]NW USED VEHICLE'!$AA:$AL,36,MATCH('[1]NW USED VEHICLE'!$AQ$1,'[1]NW USED VEHICLE'!$AA$5:$AL$5,0)))</f>
        <v>-20387.480000000018</v>
      </c>
      <c r="U11" s="29">
        <f t="shared" ca="1" si="3"/>
        <v>-106071.25545765131</v>
      </c>
      <c r="V11" s="8">
        <f t="shared" ca="1" si="4"/>
        <v>-0.23793862830048157</v>
      </c>
    </row>
    <row r="12" spans="1:24" hidden="1" outlineLevel="1" x14ac:dyDescent="0.3">
      <c r="B12" s="4" t="s">
        <v>1</v>
      </c>
      <c r="C12" s="11">
        <f>'[2]LEX USED VEHICLE'!$B$27</f>
        <v>37845.821929228958</v>
      </c>
      <c r="D12" s="11">
        <f>'[2]LEX USED VEHICLE'!$C$27</f>
        <v>16468.51999999996</v>
      </c>
      <c r="E12" s="29">
        <f t="shared" si="6"/>
        <v>-21377.301929228997</v>
      </c>
      <c r="F12" s="30">
        <f>IF(C12&gt;0,D12/C12,(D12-C12)/ABS(C12))</f>
        <v>0.43514763745376733</v>
      </c>
      <c r="G12" s="17"/>
      <c r="H12" s="17"/>
      <c r="I12" s="17"/>
      <c r="J12" s="4" t="s">
        <v>1</v>
      </c>
      <c r="K12" s="11">
        <f>IF('[2]LEX USED VEHICLE'!$AI$1='[2]LEX USED VEHICLE'!$D$5,'[2]LEX USED VEHICLE'!$D$27,IF('[2]LEX USED VEHICLE'!$AI$1='[2]LEX USED VEHICLE'!$E$5,'[2]LEX USED VEHICLE'!$D$27+'[2]LEX USED VEHICLE'!$E$27,IF('[2]LEX USED VEHICLE'!$AI$1='[2]LEX USED VEHICLE'!$F$5,'[2]LEX USED VEHICLE'!$D$27+'[2]LEX USED VEHICLE'!$E$27+'[2]LEX USED VEHICLE'!$F$27,IF('[2]LEX USED VEHICLE'!$AI$1='[2]LEX USED VEHICLE'!$G$5,'[2]LEX USED VEHICLE'!$G$27,IF('[2]LEX USED VEHICLE'!$AI$1='[2]LEX USED VEHICLE'!$H$5,'[2]LEX USED VEHICLE'!$G$27+'[2]LEX USED VEHICLE'!$H$27,IF('[2]LEX USED VEHICLE'!$AI$1='[2]LEX USED VEHICLE'!$I$5,'[2]LEX USED VEHICLE'!$G$27+'[2]LEX USED VEHICLE'!$H$27+'[2]LEX USED VEHICLE'!$I$27,IF('[2]LEX USED VEHICLE'!$AI$1='[2]LEX USED VEHICLE'!$J$5,'[2]LEX USED VEHICLE'!$J$27,IF('[2]LEX USED VEHICLE'!$AI$1='[2]LEX USED VEHICLE'!$K$5,'[2]LEX USED VEHICLE'!$J$27+'[2]LEX USED VEHICLE'!$K$27,IF('[2]LEX USED VEHICLE'!$AI$1='[2]LEX USED VEHICLE'!$L$5,'[2]LEX USED VEHICLE'!$J$27+'[2]LEX USED VEHICLE'!$K$27+'[2]LEX USED VEHICLE'!$L$27,IF('[2]LEX USED VEHICLE'!$AI$1='[2]LEX USED VEHICLE'!$M$5,'[2]LEX USED VEHICLE'!$M$27,IF('[2]LEX USED VEHICLE'!$AI$1='[2]LEX USED VEHICLE'!$N$5,'[2]LEX USED VEHICLE'!$M$27+'[2]LEX USED VEHICLE'!$N$27,IF('[2]LEX USED VEHICLE'!$AI$1='[2]LEX USED VEHICLE'!$O$5,'[2]LEX USED VEHICLE'!$M$27+'[2]LEX USED VEHICLE'!$N$27+'[2]LEX USED VEHICLE'!$O$27))))))))))))</f>
        <v>113665.98578768689</v>
      </c>
      <c r="L12" s="11">
        <f>IF('[2]LEX USED VEHICLE'!$AI$1='[2]LEX USED VEHICLE'!$T$5,'[2]LEX USED VEHICLE'!$T$27,IF('[2]LEX USED VEHICLE'!$AI$1='[2]LEX USED VEHICLE'!$U$5,'[2]LEX USED VEHICLE'!$T$27+'[2]LEX USED VEHICLE'!$U$27,IF('[2]LEX USED VEHICLE'!$AI$1='[2]LEX USED VEHICLE'!$V$5,'[2]LEX USED VEHICLE'!$T$27+'[2]LEX USED VEHICLE'!$U$27+'[2]LEX USED VEHICLE'!$V$27,IF('[2]LEX USED VEHICLE'!$AI$1='[2]LEX USED VEHICLE'!$W$5,'[2]LEX USED VEHICLE'!$W$27,IF('[2]LEX USED VEHICLE'!$AI$1='[2]LEX USED VEHICLE'!$X$5,'[2]LEX USED VEHICLE'!$W$27+'[2]LEX USED VEHICLE'!$X$27,IF('[2]LEX USED VEHICLE'!$AI$1='[2]LEX USED VEHICLE'!$Y$5,'[2]LEX USED VEHICLE'!$W$27+'[2]LEX USED VEHICLE'!$X$27+'[2]LEX USED VEHICLE'!$Y$27,IF('[2]LEX USED VEHICLE'!$AI$1='[2]LEX USED VEHICLE'!$Z$5,'[2]LEX USED VEHICLE'!$Z$27,IF('[2]LEX USED VEHICLE'!$AI$1='[2]LEX USED VEHICLE'!$AA$5,'[2]LEX USED VEHICLE'!$Z$27+'[2]LEX USED VEHICLE'!$AA$27,IF('[2]LEX USED VEHICLE'!$AI$1='[2]LEX USED VEHICLE'!$AB$5,'[2]LEX USED VEHICLE'!$Z$27+'[2]LEX USED VEHICLE'!$AA$27+'[2]LEX USED VEHICLE'!$AB$27,IF('[2]LEX USED VEHICLE'!$AI$1='[2]LEX USED VEHICLE'!$AC$5,'[2]LEX USED VEHICLE'!$AC$27,IF('[2]LEX USED VEHICLE'!$AI$1='[2]LEX USED VEHICLE'!$AD$5,'[2]LEX USED VEHICLE'!$AC$27+'[2]LEX USED VEHICLE'!$AD$27,IF('[2]LEX USED VEHICLE'!$AI$1='[2]LEX USED VEHICLE'!$AE$5,'[2]LEX USED VEHICLE'!$AC$27+'[2]LEX USED VEHICLE'!$AD$27+'[2]LEX USED VEHICLE'!$AE$27))))))))))))</f>
        <v>19783.989999999932</v>
      </c>
      <c r="M12" s="29">
        <f t="shared" si="1"/>
        <v>-93881.995787686959</v>
      </c>
      <c r="N12" s="8">
        <f t="shared" si="2"/>
        <v>0.17405374055307823</v>
      </c>
      <c r="R12" s="4" t="s">
        <v>1</v>
      </c>
      <c r="S12" s="11">
        <f ca="1">SUM(OFFSET('[2]LEX USED VEHICLE'!$D$27,0,0):INDEX('[2]LEX USED VEHICLE'!$D:$O,27,MATCH('[2]LEX USED VEHICLE'!$AI$1,'[2]LEX USED VEHICLE'!$D$5:$O$5,0)))</f>
        <v>113665.98578768689</v>
      </c>
      <c r="T12" s="11">
        <f ca="1">SUM(OFFSET('[2]LEX USED VEHICLE'!$T$27,0,0):INDEX('[2]LEX USED VEHICLE'!$T:$AE,27,MATCH('[2]LEX USED VEHICLE'!$AI$1,'[2]LEX USED VEHICLE'!$T$5:$AE$5,0)))</f>
        <v>19783.989999999932</v>
      </c>
      <c r="U12" s="29">
        <f t="shared" ca="1" si="3"/>
        <v>-93881.995787686959</v>
      </c>
      <c r="V12" s="8">
        <f t="shared" ca="1" si="4"/>
        <v>0.17405374055307823</v>
      </c>
    </row>
    <row r="13" spans="1:24" hidden="1" collapsed="1" x14ac:dyDescent="0.3">
      <c r="B13" s="3" t="s">
        <v>3</v>
      </c>
      <c r="C13" s="12">
        <f>SUM(C14:C16)</f>
        <v>161263.80621324322</v>
      </c>
      <c r="D13" s="12">
        <f>SUM(D14:D16)</f>
        <v>96984.690000000031</v>
      </c>
      <c r="E13" s="34">
        <f>D13-C13</f>
        <v>-64279.116213243193</v>
      </c>
      <c r="F13" s="28">
        <f t="shared" si="0"/>
        <v>0.60140394969814071</v>
      </c>
      <c r="G13" s="17">
        <v>0</v>
      </c>
      <c r="H13" s="17">
        <v>0</v>
      </c>
      <c r="I13" s="17"/>
      <c r="J13" s="3" t="s">
        <v>3</v>
      </c>
      <c r="K13" s="12">
        <f>SUM(K14:K16)</f>
        <v>381940.7317239992</v>
      </c>
      <c r="L13" s="12">
        <f>SUM(L14:L16)</f>
        <v>247519.93</v>
      </c>
      <c r="M13" s="34">
        <f t="shared" si="1"/>
        <v>-134420.8017239992</v>
      </c>
      <c r="N13" s="9">
        <f t="shared" si="2"/>
        <v>0.64805847986609777</v>
      </c>
      <c r="O13" s="17">
        <f>IF('[1]F&amp;I GROUP'!$AQ$1='[1]F&amp;I GROUP'!$G$5,'[1]F&amp;I GROUP'!$G$19,IF('[1]F&amp;I GROUP'!$AQ$1='[1]F&amp;I GROUP'!$H$5,'[1]F&amp;I GROUP'!$G$19+'[1]F&amp;I GROUP'!$H$19,IF('[1]F&amp;I GROUP'!$AQ$1='[1]F&amp;I GROUP'!$I$5,'[1]F&amp;I GROUP'!$G$19+'[1]F&amp;I GROUP'!$H$19+'[1]F&amp;I GROUP'!$I$19,IF('[1]F&amp;I GROUP'!$AQ$1='[1]F&amp;I GROUP'!$J$5,'[1]F&amp;I GROUP'!$J$19,IF('[1]F&amp;I GROUP'!$AQ$1='[1]F&amp;I GROUP'!$K$5,'[1]F&amp;I GROUP'!$J$19+'[1]F&amp;I GROUP'!$K$19,IF('[1]F&amp;I GROUP'!$AQ$1='[1]F&amp;I GROUP'!$L$5,'[1]F&amp;I GROUP'!$J$19+'[1]F&amp;I GROUP'!$K$19+'[1]F&amp;I GROUP'!$L$19,IF('[1]F&amp;I GROUP'!$AQ$1='[1]F&amp;I GROUP'!$M$5,'[1]F&amp;I GROUP'!$M$19,IF('[1]F&amp;I GROUP'!$AQ$1='[1]F&amp;I GROUP'!$N$5,'[1]F&amp;I GROUP'!$M$19+'[1]F&amp;I GROUP'!$N$19,IF('[1]F&amp;I GROUP'!$AQ$1='[1]F&amp;I GROUP'!$O$5,'[1]F&amp;I GROUP'!$M$19+'[1]F&amp;I GROUP'!$N$19+'[1]F&amp;I GROUP'!$O$19,IF('[1]F&amp;I GROUP'!$AQ$1='[1]F&amp;I GROUP'!$P$5,'[1]F&amp;I GROUP'!$P$19,IF('[1]F&amp;I GROUP'!$AQ$1='[1]F&amp;I GROUP'!$Q$5,'[1]F&amp;I GROUP'!$P$19+'[1]F&amp;I GROUP'!$Q$19,IF('[1]F&amp;I GROUP'!$AQ$1='[1]F&amp;I GROUP'!$R$5,'[1]F&amp;I GROUP'!$P$19+'[1]F&amp;I GROUP'!$Q$19+'[1]F&amp;I GROUP'!$R$19))))))))))))-K14-K15</f>
        <v>0</v>
      </c>
      <c r="P13" s="17">
        <f>IF('[1]F&amp;I GROUP'!$AQ$1='[1]F&amp;I GROUP'!$AA$5,'[1]F&amp;I GROUP'!$AA$19,IF('[1]F&amp;I GROUP'!$AQ$1='[1]F&amp;I GROUP'!$AB$5,'[1]F&amp;I GROUP'!$AA$19+'[1]F&amp;I GROUP'!$AB$19,IF('[1]F&amp;I GROUP'!$AQ$1='[1]F&amp;I GROUP'!$AC$5,'[1]F&amp;I GROUP'!$AA$19+'[1]F&amp;I GROUP'!$AB$19+'[1]F&amp;I GROUP'!$AC$19,IF('[1]F&amp;I GROUP'!$AQ$1='[1]F&amp;I GROUP'!$AD$5,'[1]F&amp;I GROUP'!$AD$19,IF('[1]F&amp;I GROUP'!$AQ$1='[1]F&amp;I GROUP'!$AE$5,'[1]F&amp;I GROUP'!$AD$19+'[1]F&amp;I GROUP'!$AE$19,IF('[1]F&amp;I GROUP'!$AQ$1='[1]F&amp;I GROUP'!$AF$5,'[1]F&amp;I GROUP'!$AD$19+'[1]F&amp;I GROUP'!$AE$19+'[1]F&amp;I GROUP'!$AF$19,IF('[1]F&amp;I GROUP'!$AQ$1='[1]F&amp;I GROUP'!$AG$5,'[1]F&amp;I GROUP'!$AG$19,IF('[1]F&amp;I GROUP'!$AQ$1='[1]F&amp;I GROUP'!$AH$5,'[1]F&amp;I GROUP'!$AG$19+'[1]F&amp;I GROUP'!$AH$19,IF('[1]F&amp;I GROUP'!$AQ$1='[1]F&amp;I GROUP'!$AI$5,'[1]F&amp;I GROUP'!$AG$19+'[1]F&amp;I GROUP'!$AH$19+'[1]F&amp;I GROUP'!$AI$19,IF('[1]F&amp;I GROUP'!$AQ$1='[1]F&amp;I GROUP'!$AJ$5,'[1]F&amp;I GROUP'!$AJ$19,IF('[1]F&amp;I GROUP'!$AQ$1='[1]F&amp;I GROUP'!$AK$5,'[1]F&amp;I GROUP'!$AJ$19+'[1]F&amp;I GROUP'!$AK$19,IF('[1]F&amp;I GROUP'!$AQ$1='[1]F&amp;I GROUP'!$AL$5,'[1]F&amp;I GROUP'!$AJ$19+'[1]F&amp;I GROUP'!$AK$19+'[1]F&amp;I GROUP'!$AL$19))))))))))))-L14-L15</f>
        <v>0</v>
      </c>
      <c r="R13" s="3" t="s">
        <v>3</v>
      </c>
      <c r="S13" s="12">
        <f ca="1">SUM(S14:S16)</f>
        <v>381940.7317239992</v>
      </c>
      <c r="T13" s="12">
        <f ca="1">SUM(T14:T16)</f>
        <v>247519.93</v>
      </c>
      <c r="U13" s="34">
        <f t="shared" ca="1" si="3"/>
        <v>-134420.8017239992</v>
      </c>
      <c r="V13" s="9">
        <f t="shared" ca="1" si="4"/>
        <v>0.64805847986609777</v>
      </c>
      <c r="W13" s="17">
        <f ca="1">IF('[1]F&amp;I GROUP'!$AQ$1='[1]F&amp;I GROUP'!$G$5,'[1]F&amp;I GROUP'!$G$19,IF('[1]F&amp;I GROUP'!$AQ$1='[1]F&amp;I GROUP'!$H$5,SUM('[1]F&amp;I GROUP'!$G$19:$H$19),IF('[1]F&amp;I GROUP'!$AQ$1='[1]F&amp;I GROUP'!$I$5,SUM('[1]F&amp;I GROUP'!$G$19:$I$19),IF('[1]F&amp;I GROUP'!$AQ$1='[1]F&amp;I GROUP'!$J$5,SUM('[1]F&amp;I GROUP'!$G$19:$J$19),IF('[1]F&amp;I GROUP'!$AQ$1='[1]F&amp;I GROUP'!$K$5,SUM('[1]F&amp;I GROUP'!$G$19:$K$19),IF('[1]F&amp;I GROUP'!$AQ$1='[1]F&amp;I GROUP'!$L$5,SUM('[1]F&amp;I GROUP'!$G$19:$L$19),IF('[1]F&amp;I GROUP'!$AQ$1='[1]F&amp;I GROUP'!$M$5,SUM('[1]F&amp;I GROUP'!$G$19:$M$19),IF('[1]F&amp;I GROUP'!$AQ$1='[1]F&amp;I GROUP'!$N$5,SUM('[1]F&amp;I GROUP'!$G$19:$N$19),IF('[1]F&amp;I GROUP'!$AQ$1='[1]F&amp;I GROUP'!$O$5,SUM('[1]F&amp;I GROUP'!$G$19:$O$19),IF('[1]F&amp;I GROUP'!$AQ$1='[1]F&amp;I GROUP'!$P$5,SUM('[1]F&amp;I GROUP'!$G$19:$P$19),IF('[1]F&amp;I GROUP'!$AQ$1='[1]F&amp;I GROUP'!$Q$5,SUM('[1]F&amp;I GROUP'!$G$19:$Q$19),IF('[1]F&amp;I GROUP'!$AQ$1='[1]F&amp;I GROUP'!$R$5,SUM('[1]F&amp;I GROUP'!$G$19:$R$19)))))))))))))-S14-S15</f>
        <v>0</v>
      </c>
      <c r="X13" s="17">
        <f ca="1">IF('[1]F&amp;I GROUP'!$AQ$1='[1]F&amp;I GROUP'!$AA$5,'[1]F&amp;I GROUP'!$AA$19,IF('[1]F&amp;I GROUP'!$AQ$1='[1]F&amp;I GROUP'!$AB$5,SUM('[1]F&amp;I GROUP'!$AA$19:$AB$19),IF('[1]F&amp;I GROUP'!$AQ$1='[1]F&amp;I GROUP'!$AC$5,SUM('[1]F&amp;I GROUP'!$AA$19:$AC$19),IF('[1]F&amp;I GROUP'!$AQ$1='[1]F&amp;I GROUP'!$AD$5,SUM('[1]F&amp;I GROUP'!$AA$19:$AD$19),IF('[1]F&amp;I GROUP'!$AQ$1='[1]F&amp;I GROUP'!$AE$5,SUM('[1]F&amp;I GROUP'!$AA$19:$AE$19),IF('[1]F&amp;I GROUP'!$AQ$1='[1]F&amp;I GROUP'!$AF$5,SUM('[1]F&amp;I GROUP'!$AA$19:$AF$19),IF('[1]F&amp;I GROUP'!$AQ$1='[1]F&amp;I GROUP'!$AG$5,SUM('[1]F&amp;I GROUP'!$AA$19:$AG$19),IF('[1]F&amp;I GROUP'!$AQ$1='[1]F&amp;I GROUP'!$AH$5,SUM('[1]F&amp;I GROUP'!$AA$19:$AH$19),IF('[1]F&amp;I GROUP'!$AQ$1='[1]F&amp;I GROUP'!$AI$5,SUM('[1]F&amp;I GROUP'!$AA$19:$AI$19),IF('[1]F&amp;I GROUP'!$AQ$1='[1]F&amp;I GROUP'!$AJ$5,SUM('[1]F&amp;I GROUP'!$AA$19:$AJ$19),IF('[1]F&amp;I GROUP'!$AQ$1='[1]F&amp;I GROUP'!$AK$5,SUM('[1]F&amp;I GROUP'!$AA$19:$AK$19),IF('[1]F&amp;I GROUP'!$AQ$1='[1]F&amp;I GROUP'!$AL$5,SUM('[1]F&amp;I GROUP'!$AA$19:$AL$19)))))))))))))-T14-T15</f>
        <v>0</v>
      </c>
    </row>
    <row r="14" spans="1:24" hidden="1" outlineLevel="1" x14ac:dyDescent="0.3">
      <c r="B14" s="4" t="s">
        <v>10</v>
      </c>
      <c r="C14" s="11">
        <f>'[1]NS F&amp;I'!$B$19</f>
        <v>95081.94775356508</v>
      </c>
      <c r="D14" s="11">
        <f>'[1]NS F&amp;I'!$C$19</f>
        <v>72183.650000000038</v>
      </c>
      <c r="E14" s="29">
        <f>D14-C14</f>
        <v>-22898.297753565043</v>
      </c>
      <c r="F14" s="30">
        <f t="shared" si="0"/>
        <v>0.75917302606260006</v>
      </c>
      <c r="G14" s="17"/>
      <c r="H14" s="17"/>
      <c r="I14" s="17"/>
      <c r="J14" s="4" t="s">
        <v>10</v>
      </c>
      <c r="K14" s="11">
        <f>IF('[1]NS F&amp;I'!$AQ$1='[1]NS F&amp;I'!$G$5,'[1]NS F&amp;I'!$G$19,IF('[1]NS F&amp;I'!$AQ$1='[1]NS F&amp;I'!$H$5,'[1]NS F&amp;I'!$G$19+'[1]NS F&amp;I'!$H$19,IF('[1]NS F&amp;I'!$AQ$1='[1]NS F&amp;I'!$I$5,'[1]NS F&amp;I'!$G$19+'[1]NS F&amp;I'!$H$19+'[1]NS F&amp;I'!$I$19,IF('[1]NS F&amp;I'!$AQ$1='[1]NS F&amp;I'!$J$5,'[1]NS F&amp;I'!$J$19,IF('[1]NS F&amp;I'!$AQ$1='[1]NS F&amp;I'!$K$5,'[1]NS F&amp;I'!$J$19+'[1]NS F&amp;I'!$K$19,IF('[1]NS F&amp;I'!$AQ$1='[1]NS F&amp;I'!$L$5,'[1]NS F&amp;I'!$J$19+'[1]NS F&amp;I'!$K$19+'[1]NS F&amp;I'!$L$19,IF('[1]NS F&amp;I'!$AQ$1='[1]NS F&amp;I'!$M$5,'[1]NS F&amp;I'!$M$19,IF('[1]NS F&amp;I'!$AQ$1='[1]NS F&amp;I'!$N$5,'[1]NS F&amp;I'!$M$19+'[1]NS F&amp;I'!$N$19,IF('[1]NS F&amp;I'!$AQ$1='[1]NS F&amp;I'!$O$5,'[1]NS F&amp;I'!$M$19+'[1]NS F&amp;I'!$N$19+'[1]NS F&amp;I'!$O$19,IF('[1]NS F&amp;I'!$AQ$1='[1]NS F&amp;I'!$P$5,'[1]NS F&amp;I'!$P$19,IF('[1]NS F&amp;I'!$AQ$1='[1]NS F&amp;I'!$Q$5,'[1]NS F&amp;I'!$P$19+'[1]NS F&amp;I'!$Q$19,IF('[1]NS F&amp;I'!$AQ$1='[1]NS F&amp;I'!$R$5,'[1]NS F&amp;I'!$P$19+'[1]NS F&amp;I'!$Q$19+'[1]NS F&amp;I'!$R$19))))))))))))</f>
        <v>199199.46376069519</v>
      </c>
      <c r="L14" s="11">
        <f>IF('[1]NS F&amp;I'!$AQ$1='[1]NS F&amp;I'!$AA$5,'[1]NS F&amp;I'!$AA$19,IF('[1]NS F&amp;I'!$AQ$1='[1]NS F&amp;I'!$AB$5,'[1]NS F&amp;I'!$AA$19+'[1]NS F&amp;I'!$AB$19,IF('[1]NS F&amp;I'!$AQ$1='[1]NS F&amp;I'!$AC$5,'[1]NS F&amp;I'!$AA$19+'[1]NS F&amp;I'!$AB$19+'[1]NS F&amp;I'!$AC$19,IF('[1]NS F&amp;I'!$AQ$1='[1]NS F&amp;I'!$AD$5,'[1]NS F&amp;I'!$AD$19,IF('[1]NS F&amp;I'!$AQ$1='[1]NS F&amp;I'!$AE$5,'[1]NS F&amp;I'!$AD$19+'[1]NS F&amp;I'!$AE$19,IF('[1]NS F&amp;I'!$AQ$1='[1]NS F&amp;I'!$AF$5,'[1]NS F&amp;I'!$AD$19+'[1]NS F&amp;I'!$AE$19+'[1]NS F&amp;I'!$AF$19,IF('[1]NS F&amp;I'!$AQ$1='[1]NS F&amp;I'!$AG$5,'[1]NS F&amp;I'!$AG$19,IF('[1]NS F&amp;I'!$AQ$1='[1]NS F&amp;I'!$AH$5,'[1]NS F&amp;I'!$AG$19+'[1]NS F&amp;I'!$AH$19,IF('[1]NS F&amp;I'!$AQ$1='[1]NS F&amp;I'!$AI$5,'[1]NS F&amp;I'!$AG$19+'[1]NS F&amp;I'!$AH$19+'[1]NS F&amp;I'!$AI$19,IF('[1]NS F&amp;I'!$AQ$1='[1]NS F&amp;I'!$AJ$5,'[1]NS F&amp;I'!$AJ$19,IF('[1]NS F&amp;I'!$AQ$1='[1]NS F&amp;I'!$AK$5,'[1]NS F&amp;I'!$AJ$19+'[1]NS F&amp;I'!$AK$19,IF('[1]NS F&amp;I'!$AQ$1='[1]NS F&amp;I'!$AL$5,'[1]NS F&amp;I'!$AJ$19+'[1]NS F&amp;I'!$AK$19+'[1]NS F&amp;I'!$AL$19))))))))))))</f>
        <v>147342.14000000001</v>
      </c>
      <c r="M14" s="35">
        <f t="shared" si="1"/>
        <v>-51857.323760695173</v>
      </c>
      <c r="N14" s="8">
        <f t="shared" si="2"/>
        <v>0.73967136867901884</v>
      </c>
      <c r="R14" s="4" t="s">
        <v>10</v>
      </c>
      <c r="S14" s="11">
        <f ca="1">SUM(OFFSET('[1]NS F&amp;I'!$G$19,0,0):INDEX('[1]NS F&amp;I'!$G:$R,19,MATCH('[1]NS F&amp;I'!$AQ$1,'[1]NS F&amp;I'!$G$5:$R$5,0)))</f>
        <v>199199.46376069519</v>
      </c>
      <c r="T14" s="11">
        <f ca="1">SUM(OFFSET('[1]NS F&amp;I'!$AA$19,0,0):INDEX('[1]NS F&amp;I'!$AA:$AL,19,MATCH('[1]NS F&amp;I'!$AQ$1,'[1]NS F&amp;I'!$AA$5:$AL$5,0)))</f>
        <v>147342.14000000001</v>
      </c>
      <c r="U14" s="29">
        <f t="shared" ca="1" si="3"/>
        <v>-51857.323760695173</v>
      </c>
      <c r="V14" s="8">
        <f t="shared" ca="1" si="4"/>
        <v>0.73967136867901884</v>
      </c>
    </row>
    <row r="15" spans="1:24" hidden="1" outlineLevel="1" x14ac:dyDescent="0.3">
      <c r="B15" s="4" t="s">
        <v>5</v>
      </c>
      <c r="C15" s="11">
        <f>'[1]NW F&amp;I'!$B$19</f>
        <v>43067.020906592268</v>
      </c>
      <c r="D15" s="11">
        <f>'[1]NW F&amp;I'!$C$19</f>
        <v>15282.390000000007</v>
      </c>
      <c r="E15" s="29">
        <f t="shared" ref="E15:E16" si="7">D15-C15</f>
        <v>-27784.630906592261</v>
      </c>
      <c r="F15" s="30">
        <f t="shared" si="0"/>
        <v>0.35485133817697456</v>
      </c>
      <c r="G15" s="17"/>
      <c r="H15" s="17"/>
      <c r="I15" s="17"/>
      <c r="J15" s="4" t="s">
        <v>5</v>
      </c>
      <c r="K15" s="11">
        <f>IF('[1]NW F&amp;I'!$AQ$1='[1]NW F&amp;I'!$G$5,'[1]NW F&amp;I'!$G$19,IF('[1]NW F&amp;I'!$AQ$1='[1]NW F&amp;I'!$H$5,'[1]NW F&amp;I'!$G$19+'[1]NW F&amp;I'!$H$19,IF('[1]NW F&amp;I'!$AQ$1='[1]NW F&amp;I'!$I$5,'[1]NW F&amp;I'!$G$19+'[1]NW F&amp;I'!$H$19+'[1]NW F&amp;I'!$I$19,IF('[1]NW F&amp;I'!$AQ$1='[1]NW F&amp;I'!$J$5,'[1]NW F&amp;I'!$J$19,IF('[1]NW F&amp;I'!$AQ$1='[1]NW F&amp;I'!$K$5,'[1]NW F&amp;I'!$J$19+'[1]NW F&amp;I'!$K$19,IF('[1]NW F&amp;I'!$AQ$1='[1]NW F&amp;I'!$L$5,'[1]NW F&amp;I'!$J$19+'[1]NW F&amp;I'!$K$19+'[1]NW F&amp;I'!$L$19,IF('[1]NW F&amp;I'!$AQ$1='[1]NW F&amp;I'!$M$5,'[1]NW F&amp;I'!$M$19,IF('[1]NW F&amp;I'!$AQ$1='[1]NW F&amp;I'!$N$5,'[1]NW F&amp;I'!$M$19+'[1]NW F&amp;I'!$N$19,IF('[1]NW F&amp;I'!$AQ$1='[1]NW F&amp;I'!$O$5,'[1]NW F&amp;I'!$M$19+'[1]NW F&amp;I'!$N$19+'[1]NW F&amp;I'!$O$19,IF('[1]NW F&amp;I'!$AQ$1='[1]NW F&amp;I'!$P$5,'[1]NW F&amp;I'!$P$19,IF('[1]NW F&amp;I'!$AQ$1='[1]NW F&amp;I'!$Q$5,'[1]NW F&amp;I'!$P$19+'[1]NW F&amp;I'!$Q$19,IF('[1]NW F&amp;I'!$AQ$1='[1]NW F&amp;I'!$R$5,'[1]NW F&amp;I'!$P$19+'[1]NW F&amp;I'!$Q$19+'[1]NW F&amp;I'!$R$19))))))))))))</f>
        <v>113396.75530404646</v>
      </c>
      <c r="L15" s="11">
        <f>IF('[1]NW F&amp;I'!$AQ$1='[1]NW F&amp;I'!$AA$5,'[1]NW F&amp;I'!$AA$19,IF('[1]NW F&amp;I'!$AQ$1='[1]NW F&amp;I'!$AB$5,'[1]NW F&amp;I'!$AA$19+'[1]NW F&amp;I'!$AB$19,IF('[1]NW F&amp;I'!$AQ$1='[1]NW F&amp;I'!$AC$5,'[1]NW F&amp;I'!$AA$19+'[1]NW F&amp;I'!$AB$19+'[1]NW F&amp;I'!$AC$19,IF('[1]NW F&amp;I'!$AQ$1='[1]NW F&amp;I'!$AD$5,'[1]NW F&amp;I'!$AD$19,IF('[1]NW F&amp;I'!$AQ$1='[1]NW F&amp;I'!$AE$5,'[1]NW F&amp;I'!$AD$19+'[1]NW F&amp;I'!$AE$19,IF('[1]NW F&amp;I'!$AQ$1='[1]NW F&amp;I'!$AF$5,'[1]NW F&amp;I'!$AD$19+'[1]NW F&amp;I'!$AE$19+'[1]NW F&amp;I'!$AF$19,IF('[1]NW F&amp;I'!$AQ$1='[1]NW F&amp;I'!$AG$5,'[1]NW F&amp;I'!$AG$19,IF('[1]NW F&amp;I'!$AQ$1='[1]NW F&amp;I'!$AH$5,'[1]NW F&amp;I'!$AG$19+'[1]NW F&amp;I'!$AH$19,IF('[1]NW F&amp;I'!$AQ$1='[1]NW F&amp;I'!$AI$5,'[1]NW F&amp;I'!$AG$19+'[1]NW F&amp;I'!$AH$19+'[1]NW F&amp;I'!$AI$19,IF('[1]NW F&amp;I'!$AQ$1='[1]NW F&amp;I'!$AJ$5,'[1]NW F&amp;I'!$AJ$19,IF('[1]NW F&amp;I'!$AQ$1='[1]NW F&amp;I'!$AK$5,'[1]NW F&amp;I'!$AJ$19+'[1]NW F&amp;I'!$AK$19,IF('[1]NW F&amp;I'!$AQ$1='[1]NW F&amp;I'!$AL$5,'[1]NW F&amp;I'!$AJ$19+'[1]NW F&amp;I'!$AK$19+'[1]NW F&amp;I'!$AL$19))))))))))))</f>
        <v>63981.02</v>
      </c>
      <c r="M15" s="29">
        <f t="shared" si="1"/>
        <v>-49415.735304046459</v>
      </c>
      <c r="N15" s="8">
        <f t="shared" si="2"/>
        <v>0.5642226695856517</v>
      </c>
      <c r="R15" s="4" t="s">
        <v>5</v>
      </c>
      <c r="S15" s="11">
        <f ca="1">SUM(OFFSET('[1]NW F&amp;I'!$G$19,0,0):INDEX('[1]NW F&amp;I'!$G:$R,19,MATCH('[1]NW F&amp;I'!$AQ$1,'[1]NW F&amp;I'!$G$5:$R$5,0)))</f>
        <v>113396.75530404646</v>
      </c>
      <c r="T15" s="11">
        <f ca="1">SUM(OFFSET('[1]NW F&amp;I'!$AA$19,0,0):INDEX('[1]NW F&amp;I'!$AA:$AL,19,MATCH('[1]NW F&amp;I'!$AQ$1,'[1]NW F&amp;I'!$AA$5:$AL$5,0)))</f>
        <v>63981.02</v>
      </c>
      <c r="U15" s="29">
        <f t="shared" ca="1" si="3"/>
        <v>-49415.735304046459</v>
      </c>
      <c r="V15" s="8">
        <f t="shared" ca="1" si="4"/>
        <v>0.5642226695856517</v>
      </c>
    </row>
    <row r="16" spans="1:24" hidden="1" outlineLevel="1" x14ac:dyDescent="0.3">
      <c r="B16" s="4" t="s">
        <v>1</v>
      </c>
      <c r="C16" s="11">
        <f>'[2]LEX F&amp;I'!$B$19</f>
        <v>23114.837553085861</v>
      </c>
      <c r="D16" s="11">
        <f>'[2]LEX F&amp;I'!$C$19</f>
        <v>9518.6500000000015</v>
      </c>
      <c r="E16" s="29">
        <f t="shared" si="7"/>
        <v>-13596.18755308586</v>
      </c>
      <c r="F16" s="30">
        <f t="shared" si="0"/>
        <v>0.41179826499491229</v>
      </c>
      <c r="G16" s="17"/>
      <c r="H16" s="17"/>
      <c r="I16" s="17"/>
      <c r="J16" s="4" t="s">
        <v>1</v>
      </c>
      <c r="K16" s="11">
        <f>IF('[2]LEX F&amp;I'!$AI$1='[2]LEX F&amp;I'!$D$5,'[2]LEX F&amp;I'!$D$19,IF('[2]LEX F&amp;I'!$AI$1='[2]LEX F&amp;I'!$E$5,'[2]LEX F&amp;I'!$D$19+'[2]LEX F&amp;I'!$E$19,IF('[2]LEX F&amp;I'!$AI$1='[2]LEX F&amp;I'!$F$5,'[2]LEX F&amp;I'!$D$19+'[2]LEX F&amp;I'!$E$19+'[2]LEX F&amp;I'!$F$19,IF('[2]LEX F&amp;I'!$AI$1='[2]LEX F&amp;I'!$G$5,'[2]LEX F&amp;I'!$G$19,IF('[2]LEX F&amp;I'!$AI$1='[2]LEX F&amp;I'!$H$5,'[2]LEX F&amp;I'!$G$19+'[2]LEX F&amp;I'!$H$19,IF('[2]LEX F&amp;I'!$AI$1='[2]LEX F&amp;I'!$I$5,'[2]LEX F&amp;I'!$G$19+'[2]LEX F&amp;I'!$H$19+'[2]LEX F&amp;I'!$I$19,IF('[2]LEX F&amp;I'!$AI$1='[2]LEX F&amp;I'!$J$5,'[2]LEX F&amp;I'!$J$19,IF('[2]LEX F&amp;I'!$AI$1='[2]LEX F&amp;I'!$K$5,'[2]LEX F&amp;I'!$J$19+'[2]LEX F&amp;I'!$K$19,IF('[2]LEX F&amp;I'!$AI$1='[2]LEX F&amp;I'!$L$5,'[2]LEX F&amp;I'!$J$19+'[2]LEX F&amp;I'!$K$19+'[2]LEX F&amp;I'!$L$19,IF('[2]LEX F&amp;I'!$AI$1='[2]LEX F&amp;I'!$M$5,'[2]LEX F&amp;I'!$M$19,IF('[2]LEX F&amp;I'!$AI$1='[2]LEX F&amp;I'!$N$5,'[2]LEX F&amp;I'!$M$19+'[2]LEX F&amp;I'!$N$19,IF('[2]LEX F&amp;I'!$AI$1='[2]LEX F&amp;I'!$O$5,'[2]LEX F&amp;I'!$M$19+'[2]LEX F&amp;I'!$N$19+'[2]LEX F&amp;I'!$O$19))))))))))))</f>
        <v>69344.512659257569</v>
      </c>
      <c r="L16" s="11">
        <f>IF('[2]LEX F&amp;I'!$AI$1='[2]LEX F&amp;I'!$T$5,'[2]LEX F&amp;I'!$T$19,IF('[2]LEX F&amp;I'!$AI$1='[2]LEX F&amp;I'!$U$5,'[2]LEX F&amp;I'!$T$19+'[2]LEX F&amp;I'!$U$19,IF('[2]LEX F&amp;I'!$AI$1='[2]LEX F&amp;I'!$V$5,'[2]LEX F&amp;I'!$T$19+'[2]LEX F&amp;I'!$U$19+'[2]LEX F&amp;I'!$V$19,IF('[2]LEX F&amp;I'!$AI$1='[2]LEX F&amp;I'!$W$5,'[2]LEX F&amp;I'!$W$19,IF('[2]LEX F&amp;I'!$AI$1='[2]LEX F&amp;I'!$X$5,'[2]LEX F&amp;I'!$W$19+'[2]LEX F&amp;I'!$X$19,IF('[2]LEX F&amp;I'!$AI$1='[2]LEX F&amp;I'!$Y$5,'[2]LEX F&amp;I'!$W$19+'[2]LEX F&amp;I'!$X$19+'[2]LEX F&amp;I'!$Y$19,IF('[2]LEX F&amp;I'!$AI$1='[2]LEX F&amp;I'!$Z$5,'[2]LEX F&amp;I'!$Z$19,IF('[2]LEX F&amp;I'!$AI$1='[2]LEX F&amp;I'!$AA$5,'[2]LEX F&amp;I'!$Z$19+'[2]LEX F&amp;I'!$AA$19,IF('[2]LEX F&amp;I'!$AI$1='[2]LEX F&amp;I'!$AB$5,'[2]LEX F&amp;I'!$Z$19+'[2]LEX F&amp;I'!$AA$19+'[2]LEX F&amp;I'!$AB$19,IF('[2]LEX F&amp;I'!$AI$1='[2]LEX F&amp;I'!$AC$5,'[2]LEX F&amp;I'!$AC$19,IF('[2]LEX F&amp;I'!$AI$1='[2]LEX F&amp;I'!$AD$5,'[2]LEX F&amp;I'!$AC$19+'[2]LEX F&amp;I'!$AD$19,IF('[2]LEX F&amp;I'!$AI$1='[2]LEX F&amp;I'!$AE$5,'[2]LEX F&amp;I'!$AC$19+'[2]LEX F&amp;I'!$AD$19+'[2]LEX F&amp;I'!$AE$19))))))))))))</f>
        <v>36196.76999999999</v>
      </c>
      <c r="M16" s="29">
        <f t="shared" si="1"/>
        <v>-33147.742659257579</v>
      </c>
      <c r="N16" s="8">
        <f t="shared" si="2"/>
        <v>0.52198463312969412</v>
      </c>
      <c r="R16" s="4" t="s">
        <v>1</v>
      </c>
      <c r="S16" s="11">
        <f ca="1">SUM(OFFSET('[2]LEX F&amp;I'!$D$19,0,0):INDEX('[2]LEX F&amp;I'!$D:$O,19,MATCH('[2]LEX F&amp;I'!$AI$1,'[2]LEX F&amp;I'!$D$5:$O$5,0)))</f>
        <v>69344.512659257569</v>
      </c>
      <c r="T16" s="11">
        <f ca="1">SUM(OFFSET('[2]LEX F&amp;I'!$T$19,0,0):INDEX('[2]LEX F&amp;I'!$T:$AE,19,MATCH('[2]LEX F&amp;I'!$AI$1,'[2]LEX F&amp;I'!$T$5:$AE$5,0)))</f>
        <v>36196.76999999999</v>
      </c>
      <c r="U16" s="29">
        <f t="shared" ca="1" si="3"/>
        <v>-33147.742659257579</v>
      </c>
      <c r="V16" s="8">
        <f t="shared" ca="1" si="4"/>
        <v>0.52198463312969412</v>
      </c>
    </row>
    <row r="17" spans="2:28" ht="15.6" collapsed="1" x14ac:dyDescent="0.3">
      <c r="B17" s="3" t="s">
        <v>4</v>
      </c>
      <c r="C17" s="12">
        <f>SUM(C18:C22)</f>
        <v>131052.40455068329</v>
      </c>
      <c r="D17" s="12">
        <f>SUM(D18:D22)</f>
        <v>138069.13</v>
      </c>
      <c r="E17" s="34">
        <f>D17-C17</f>
        <v>7016.7254493167129</v>
      </c>
      <c r="F17" s="28">
        <f t="shared" si="0"/>
        <v>1.0535413712810058</v>
      </c>
      <c r="G17" s="17">
        <v>0</v>
      </c>
      <c r="H17" s="17">
        <v>0</v>
      </c>
      <c r="I17" s="17"/>
      <c r="J17" s="3" t="s">
        <v>4</v>
      </c>
      <c r="K17" s="12">
        <f>SUM(K18:K22)</f>
        <v>463235.46075483243</v>
      </c>
      <c r="L17" s="12">
        <f>SUM(L18:L22)</f>
        <v>465674.03999999986</v>
      </c>
      <c r="M17" s="34">
        <f t="shared" si="1"/>
        <v>2438.5792451674351</v>
      </c>
      <c r="N17" s="9">
        <f t="shared" si="2"/>
        <v>1.0052642326673218</v>
      </c>
      <c r="O17" s="17">
        <f>IF('[1]PARTS GROUP'!$AQ$1='[1]PARTS GROUP'!$G$5,'[1]PARTS GROUP'!$G$30,IF('[1]PARTS GROUP'!$AQ$1='[1]PARTS GROUP'!$H$5,'[1]PARTS GROUP'!$G$30+'[1]PARTS GROUP'!$H$30,IF('[1]PARTS GROUP'!$AQ$1='[1]PARTS GROUP'!$I$5,'[1]PARTS GROUP'!$G$30+'[1]PARTS GROUP'!$H$30+'[1]PARTS GROUP'!$I$30,IF('[1]PARTS GROUP'!$AQ$1='[1]PARTS GROUP'!$J$5,'[1]PARTS GROUP'!$J$30,IF('[1]PARTS GROUP'!$AQ$1='[1]PARTS GROUP'!$K$5,'[1]PARTS GROUP'!$J$30+'[1]PARTS GROUP'!$K$30,IF('[1]PARTS GROUP'!$AQ$1='[1]PARTS GROUP'!$L$5,'[1]PARTS GROUP'!$J$30+'[1]PARTS GROUP'!$K$30+'[1]PARTS GROUP'!$L$30,IF('[1]PARTS GROUP'!$AQ$1='[1]PARTS GROUP'!$M$5,'[1]PARTS GROUP'!$M$30,IF('[1]PARTS GROUP'!$AQ$1='[1]PARTS GROUP'!$N$5,'[1]PARTS GROUP'!$M$30+'[1]PARTS GROUP'!$N$30,IF('[1]PARTS GROUP'!$AQ$1='[1]PARTS GROUP'!$O$5,'[1]PARTS GROUP'!$M$30+'[1]PARTS GROUP'!$N$30+'[1]PARTS GROUP'!$O$30,IF('[1]PARTS GROUP'!$AQ$1='[1]PARTS GROUP'!$P$5,'[1]PARTS GROUP'!$O$30,IF('[1]PARTS GROUP'!$AQ$1='[1]PARTS GROUP'!$Q$5,'[1]PARTS GROUP'!$P$30+'[1]PARTS GROUP'!$Q$30,IF('[1]PARTS GROUP'!$AQ$1='[1]PARTS GROUP'!$R$5,'[1]PARTS GROUP'!$P$30+'[1]PARTS GROUP'!$Q$30+'[1]PARTS GROUP'!$R$30))))))))))))-SUM(K18:K21)</f>
        <v>0</v>
      </c>
      <c r="P17" s="17">
        <f>IF('[1]PARTS GROUP'!$AQ$1='[1]PARTS GROUP'!$AA$5,'[1]PARTS GROUP'!$AA$30,IF('[1]PARTS GROUP'!$AQ$1='[1]PARTS GROUP'!$AB$5,'[1]PARTS GROUP'!$AA$30+'[1]PARTS GROUP'!$AB$30,IF('[1]PARTS GROUP'!$AQ$1='[1]PARTS GROUP'!$AC$5,'[1]PARTS GROUP'!$AA$30+'[1]PARTS GROUP'!$AB$30+'[1]PARTS GROUP'!$AC$30,IF('[1]PARTS GROUP'!$AQ$1='[1]PARTS GROUP'!$AD$5,'[1]PARTS GROUP'!$AD$30,IF('[1]PARTS GROUP'!$AQ$1='[1]PARTS GROUP'!$AE$5,'[1]PARTS GROUP'!$AD$30+'[1]PARTS GROUP'!$AE$30,IF('[1]PARTS GROUP'!$AQ$1='[1]PARTS GROUP'!$AF$5,'[1]PARTS GROUP'!$AD$30+'[1]PARTS GROUP'!$AE$30+'[1]PARTS GROUP'!$AF$30,IF('[1]PARTS GROUP'!$AQ$1='[1]PARTS GROUP'!$AG$5,'[1]PARTS GROUP'!$AG$30,IF('[1]PARTS GROUP'!$AQ$1='[1]PARTS GROUP'!$AH$5,'[1]PARTS GROUP'!$AG$30+'[1]PARTS GROUP'!$AH$30,IF('[1]PARTS GROUP'!$AQ$1='[1]PARTS GROUP'!$AI$5,'[1]PARTS GROUP'!$AG$30+'[1]PARTS GROUP'!$AH$30+'[1]PARTS GROUP'!$AI$30,IF('[1]PARTS GROUP'!$AQ$1='[1]PARTS GROUP'!$AJ$5,'[1]PARTS GROUP'!$AJ$30,IF('[1]PARTS GROUP'!$AQ$1='[1]PARTS GROUP'!$AK$5,'[1]PARTS GROUP'!$AJ$30+'[1]PARTS GROUP'!$AK$30,IF('[1]PARTS GROUP'!$AQ$1='[1]PARTS GROUP'!$AL$5,'[1]PARTS GROUP'!$AJ$30+'[1]PARTS GROUP'!$AK$30+'[1]PARTS GROUP'!$AL$30))))))))))))-SUM(L18:L21)</f>
        <v>0</v>
      </c>
      <c r="R17" s="3" t="s">
        <v>4</v>
      </c>
      <c r="S17" s="12">
        <f ca="1">SUM(S18:S22)</f>
        <v>463235.46075483243</v>
      </c>
      <c r="T17" s="12">
        <f ca="1">SUM(T18:T22)</f>
        <v>465674.03999999986</v>
      </c>
      <c r="U17" s="34">
        <f t="shared" ca="1" si="3"/>
        <v>2438.5792451674351</v>
      </c>
      <c r="V17" s="9">
        <f t="shared" ca="1" si="4"/>
        <v>1.0052642326673218</v>
      </c>
      <c r="W17" s="24">
        <f ca="1">IF('[1]PARTS GROUP'!$AQ$1='[1]PARTS GROUP'!$G$5,'[1]PARTS GROUP'!$G$30,IF('[1]PARTS GROUP'!$AQ$1='[1]PARTS GROUP'!$H$5,SUM('[1]PARTS GROUP'!$G$30:$H$30),IF('[1]PARTS GROUP'!$AQ$1='[1]PARTS GROUP'!$I$5,SUM('[1]PARTS GROUP'!$G$30:$I$30),IF('[1]PARTS GROUP'!$AQ$1='[1]PARTS GROUP'!$J$5,SUM('[1]PARTS GROUP'!$G$30:$J$30),IF('[1]PARTS GROUP'!$AQ$1='[1]PARTS GROUP'!$K$5,SUM('[1]PARTS GROUP'!$G$30:$K$30),IF('[1]PARTS GROUP'!$AQ$1='[1]PARTS GROUP'!$L$5,SUM('[1]PARTS GROUP'!$G$30:$L$30),IF('[1]PARTS GROUP'!$AQ$1='[1]PARTS GROUP'!$M$5,SUM('[1]PARTS GROUP'!$G$30:$M$30),IF('[1]PARTS GROUP'!$AQ$1='[1]PARTS GROUP'!$N$5,SUM('[1]PARTS GROUP'!$G$30:$N$30),IF('[1]PARTS GROUP'!$AQ$1='[1]PARTS GROUP'!$O$5,SUM('[1]PARTS GROUP'!$G$30:$O$30),IF('[1]PARTS GROUP'!$AQ$1='[1]PARTS GROUP'!$P$5,SUM('[1]PARTS GROUP'!$G$30:$P$30),IF('[1]PARTS GROUP'!$AQ$1='[1]PARTS GROUP'!$Q$5,SUM('[1]PARTS GROUP'!$G$30:$Q$30),IF('[1]PARTS GROUP'!$AQ$1='[1]PARTS GROUP'!$R$5,SUM('[1]PARTS GROUP'!$G$30:$R$30)))))))))))))-SUM(S18:S21)</f>
        <v>0</v>
      </c>
      <c r="X17" s="17">
        <f ca="1">IF('[1]PARTS GROUP'!$AQ$1='[1]PARTS GROUP'!$AA$5,'[1]PARTS GROUP'!$AA$30,IF('[1]PARTS GROUP'!$AQ$1='[1]PARTS GROUP'!$AB$5,SUM('[1]PARTS GROUP'!$AA$30:$AB$30),IF('[1]PARTS GROUP'!$AQ$1='[1]PARTS GROUP'!$AC$5,SUM('[1]PARTS GROUP'!$AA$30:$AC$30),IF('[1]PARTS GROUP'!$AQ$1='[1]PARTS GROUP'!$AD$5,SUM('[1]PARTS GROUP'!$AA$30:$AD$30),IF('[1]PARTS GROUP'!$AQ$1='[1]PARTS GROUP'!$AE$5,SUM('[1]PARTS GROUP'!$AA$30:$AE$30),IF('[1]PARTS GROUP'!$AQ$1='[1]PARTS GROUP'!$AF$5,SUM('[1]PARTS GROUP'!$AA$30:$AF$30),IF('[1]PARTS GROUP'!$AQ$1='[1]PARTS GROUP'!$AF$5,SUM('[1]PARTS GROUP'!$AA$30:$AF$30),IF('[1]PARTS GROUP'!$AQ$1='[1]PARTS GROUP'!$AG$5,SUM('[1]PARTS GROUP'!$AA$30:$AG$30),IF('[1]PARTS GROUP'!$AQ$1='[1]PARTS GROUP'!$AH$5,SUM('[1]PARTS GROUP'!$AA$30:$AH$30),IF('[1]PARTS GROUP'!$AQ$1='[1]PARTS GROUP'!$AI$5,SUM('[1]PARTS GROUP'!$AA$30:$AI$30),IF('[1]PARTS GROUP'!$AQ$1='[1]PARTS GROUP'!$AJ$5,SUM('[1]PARTS GROUP'!$AA$30:$AJ$30),IF('[1]PARTS GROUP'!$AQ$1='[1]PARTS GROUP'!$AK$5,SUM('[1]PARTS GROUP'!$AA$30:$AK$30),IF('[1]PARTS GROUP'!$AQ$1='[1]PARTS GROUP'!$AL$5,SUM('[1]PARTS GROUP'!$AA$30:$AL$30))))))))))))))-SUM(T18:T21)</f>
        <v>0</v>
      </c>
    </row>
    <row r="18" spans="2:28" outlineLevel="1" x14ac:dyDescent="0.3">
      <c r="B18" s="4" t="s">
        <v>10</v>
      </c>
      <c r="C18" s="11">
        <f>'[1]NS PARTS 130'!$B$30</f>
        <v>63706.392810961421</v>
      </c>
      <c r="D18" s="11">
        <f>'[1]NS PARTS 130'!$C$30</f>
        <v>65888.890000000043</v>
      </c>
      <c r="E18" s="29">
        <f>D18-C18</f>
        <v>2182.4971890386223</v>
      </c>
      <c r="F18" s="30">
        <f t="shared" si="0"/>
        <v>1.0342586841404573</v>
      </c>
      <c r="G18" s="17"/>
      <c r="H18" s="17"/>
      <c r="I18" s="17"/>
      <c r="J18" s="4" t="s">
        <v>10</v>
      </c>
      <c r="K18" s="11">
        <f>IF('[1]NS PARTS 130'!$AQ$1='[1]NS PARTS 130'!$G$5,'[1]NS PARTS 130'!$G$30,IF('[1]NS PARTS 130'!$AQ$1='[1]NS PARTS 130'!$H$5,'[1]NS PARTS 130'!$G$30+'[1]NS PARTS 130'!$H$30,IF('[1]NS PARTS 130'!$AQ$1='[1]NS PARTS 130'!$I$5,'[1]NS PARTS 130'!$G$30+'[1]NS PARTS 130'!$H$30+'[1]NS PARTS 130'!$I$30,IF('[1]NS PARTS 130'!$AQ$1='[1]NS PARTS 130'!$J$5,'[1]NS PARTS 130'!$J$30,IF('[1]NS PARTS 130'!$AQ$1='[1]NS PARTS 130'!$K$5,'[1]NS PARTS 130'!$J$30+'[1]NS PARTS 130'!$K$30,IF('[1]NS PARTS 130'!$AQ$1='[1]NS PARTS 130'!$L$5,'[1]NS PARTS 130'!$J$30+'[1]NS PARTS 130'!$K$30+'[1]NS PARTS 130'!$L$30,IF('[1]NS PARTS 130'!$AQ$1='[1]NS PARTS 130'!$M$5,'[1]NS PARTS 130'!$M$30,IF('[1]NS PARTS 130'!$AQ$1='[1]NS PARTS 130'!$N$5,'[1]NS PARTS 130'!$M$30+'[1]NS PARTS 130'!$N$30,IF('[1]NS PARTS 130'!$AQ$1='[1]NS PARTS 130'!$O$5,'[1]NS PARTS 130'!$M$30+'[1]NS PARTS 130'!$N$30+'[1]NS PARTS 130'!$O$30,IF('[1]NS PARTS 130'!$AQ$1='[1]NS PARTS 130'!$P$5,'[1]NS PARTS 130'!$P$30,IF('[1]NS PARTS 130'!$AQ$1='[1]NS PARTS 130'!$Q$5,'[1]NS PARTS 130'!$P$30+'[1]NS PARTS 130'!$Q$30,IF('[1]NS PARTS 130'!$AQ$1='[1]NS PARTS 130'!$R$5,'[1]NS PARTS 130'!$P$30+'[1]NS PARTS 130'!$Q$30+'[1]NS PARTS 130'!$R$30))))))))))))</f>
        <v>225420.75580723974</v>
      </c>
      <c r="L18" s="11">
        <f>IF('[1]NS PARTS 130'!$AQ$1='[1]NS PARTS 130'!$AA$5,'[1]NS PARTS 130'!$AA$30,IF('[1]NS PARTS 130'!$AQ$1='[1]NS PARTS 130'!$AB$5,'[1]NS PARTS 130'!$AA$30+'[1]NS PARTS 130'!$AB$30,IF('[1]NS PARTS 130'!$AQ$1='[1]NS PARTS 130'!$AC$5,'[1]NS PARTS 130'!$AA$30+'[1]NS PARTS 130'!$AB$30+'[1]NS PARTS 130'!$AC$30,IF('[1]NS PARTS 130'!$AQ$1='[1]NS PARTS 130'!$AD$5,'[1]NS PARTS 130'!$AD$30,IF('[1]NS PARTS 130'!$AQ$1='[1]NS PARTS 130'!$AE$5,'[1]NS PARTS 130'!$AD$30+'[1]NS PARTS 130'!$AE$30,IF('[1]NS PARTS 130'!$AQ$1='[1]NS PARTS 130'!$AF$5,'[1]NS PARTS 130'!$AD$30+'[1]NS PARTS 130'!$AE$30+'[1]NS PARTS 130'!$AF$30,IF('[1]NS PARTS 130'!$AQ$1='[1]NS PARTS 130'!$AG$5,'[1]NS PARTS 130'!$AG$30,IF('[1]NS PARTS 130'!$AQ$1='[1]NS PARTS 130'!$AH$5,'[1]NS PARTS 130'!$AG$30+'[1]NS PARTS 130'!$AH$30,IF('[1]NS PARTS 130'!$AQ$1='[1]NS PARTS 130'!$AI$5,'[1]NS PARTS 130'!$AG$30+'[1]NS PARTS 130'!$AH$30+'[1]NS PARTS 130'!$AI$30,IF('[1]NS PARTS 130'!$AQ$1='[1]NS PARTS 130'!$AJ$5,'[1]NS PARTS 130'!$AJ$30,IF('[1]NS PARTS 130'!$AQ$1='[1]NS PARTS 130'!$AK$5,'[1]NS PARTS 130'!$AJ$30+'[1]NS PARTS 130'!$AK$30,IF('[1]NS PARTS 130'!$AQ$1='[1]NS PARTS 130'!$AL$5,'[1]NS PARTS 130'!$AJ$30+'[1]NS PARTS 130'!$AK$30+'[1]NS PARTS 130'!$AL$30))))))))))))</f>
        <v>229129.56999999998</v>
      </c>
      <c r="M18" s="29">
        <f t="shared" si="1"/>
        <v>3708.814192760241</v>
      </c>
      <c r="N18" s="8">
        <f t="shared" si="2"/>
        <v>1.0164528513777662</v>
      </c>
      <c r="R18" s="4" t="s">
        <v>10</v>
      </c>
      <c r="S18" s="11">
        <f ca="1">SUM(OFFSET('[1]NS PARTS 130'!$G$30,0,0):INDEX('[1]NS PARTS 130'!$G:$R,30,MATCH('[1]NS PARTS 130'!$AQ$1,'[1]NS PARTS 130'!$G$5:$R$5,0)))</f>
        <v>225420.75580723974</v>
      </c>
      <c r="T18" s="11">
        <f ca="1">SUM(OFFSET('[1]NS PARTS 130'!$AA$30,0,0):INDEX('[1]NS PARTS 130'!$AA:$AL,30,MATCH('[1]NS PARTS 130'!$AQ$1,'[1]NS PARTS 130'!$AA$5:$AL$5,0)))</f>
        <v>229129.56999999998</v>
      </c>
      <c r="U18" s="29">
        <f t="shared" ca="1" si="3"/>
        <v>3708.814192760241</v>
      </c>
      <c r="V18" s="8">
        <f t="shared" ca="1" si="4"/>
        <v>1.0164528513777662</v>
      </c>
    </row>
    <row r="19" spans="2:28" outlineLevel="1" x14ac:dyDescent="0.3">
      <c r="B19" s="4" t="s">
        <v>5</v>
      </c>
      <c r="C19" s="11">
        <f>'[1]NW PARTS 230'!$B$30</f>
        <v>34880.748311849449</v>
      </c>
      <c r="D19" s="11">
        <f>'[1]NW PARTS 230'!$C$30</f>
        <v>28455.719999999979</v>
      </c>
      <c r="E19" s="29">
        <f t="shared" ref="E19:E32" si="8">D19-C19</f>
        <v>-6425.0283118494699</v>
      </c>
      <c r="F19" s="30">
        <f t="shared" si="0"/>
        <v>0.81580015845970821</v>
      </c>
      <c r="G19" s="17"/>
      <c r="H19" s="17"/>
      <c r="I19" s="17"/>
      <c r="J19" s="4" t="s">
        <v>5</v>
      </c>
      <c r="K19" s="11">
        <f>IF('[1]NW PARTS 230'!$AQ$1='[1]NW PARTS 230'!$G$5,'[1]NW PARTS 230'!$G$30,IF('[1]NW PARTS 230'!$AQ$1='[1]NW PARTS 230'!$H$5,'[1]NW PARTS 230'!$G$30+'[1]NW PARTS 230'!$H$30,IF('[1]NW PARTS 230'!$AQ$1='[1]NW PARTS 230'!$I$5,'[1]NW PARTS 230'!$G$30+'[1]NW PARTS 230'!$H$30+'[1]NW PARTS 230'!$I$30,IF('[1]NW PARTS 230'!$AQ$1='[1]NW PARTS 230'!$J$5,'[1]NW PARTS 230'!$J$30,IF('[1]NW PARTS 230'!$AQ$1='[1]NW PARTS 230'!$K$5,'[1]NW PARTS 230'!$J$30+'[1]NW PARTS 230'!$K$30,IF('[1]NW PARTS 230'!$AQ$1='[1]NW PARTS 230'!$L$5,'[1]NW PARTS 230'!$J$30+'[1]NW PARTS 230'!$K$30+'[1]NW PARTS 230'!$L$30,IF('[1]NW PARTS 230'!$AQ$1='[1]NW PARTS 230'!$M$5,'[1]NW PARTS 230'!$M$30,IF('[1]NW PARTS 230'!$AQ$1='[1]NW PARTS 230'!$N$5,'[1]NW PARTS 230'!$M$30+'[1]NW PARTS 230'!$N$30,IF('[1]NW PARTS 230'!$AQ$1='[1]NW PARTS 230'!$O$5,'[1]NW PARTS 230'!$M$30+'[1]NW PARTS 230'!$N$30+'[1]NW PARTS 230'!$O$30,IF('[1]NW PARTS 230'!$AQ$1='[1]NW PARTS 230'!$P$5,'[1]NW PARTS 230'!$P$30,IF('[1]NW PARTS 230'!$AQ$1='[1]NW PARTS 230'!$Q$5,'[1]NW PARTS 230'!$P$30+'[1]NW PARTS 230'!$Q$30,IF('[1]NW PARTS 230'!$AQ$1='[1]NW PARTS 230'!$R$5,'[1]NW PARTS 230'!$P$30+'[1]NW PARTS 230'!$Q$30+'[1]NW PARTS 230'!$R$30))))))))))))</f>
        <v>122908.45801947667</v>
      </c>
      <c r="L19" s="11">
        <f>IF('[1]NW PARTS 230'!$AQ$1='[1]NW PARTS 230'!$AA$5,'[1]NW PARTS 230'!$AA$30,IF('[1]NW PARTS 230'!$AQ$1='[1]NW PARTS 230'!$AB$5,'[1]NW PARTS 230'!$AA$30+'[1]NW PARTS 230'!$AB$30,IF('[1]NW PARTS 230'!$AQ$1='[1]NW PARTS 230'!$AC$5,'[1]NW PARTS 230'!$AA$30+'[1]NW PARTS 230'!$AB$30+'[1]NW PARTS 230'!$AC$30,IF('[1]NW PARTS 230'!$AQ$1='[1]NW PARTS 230'!$AD$5,'[1]NW PARTS 230'!$AD$30,IF('[1]NW PARTS 230'!$AQ$1='[1]NW PARTS 230'!$AE$5,'[1]NW PARTS 230'!$AD$30+'[1]NW PARTS 230'!$AE$30,IF('[1]NW PARTS 230'!$AQ$1='[1]NW PARTS 230'!$AF$5,'[1]NW PARTS 230'!$AD$30+'[1]NW PARTS 230'!$AE$30+'[1]NW PARTS 230'!$AF$30,IF('[1]NW PARTS 230'!$AQ$1='[1]NW PARTS 230'!$AG$5,'[1]NW PARTS 230'!$AG$30,IF('[1]NW PARTS 230'!$AQ$1='[1]NW PARTS 230'!$AH$5,'[1]NW PARTS 230'!$AG$30+'[1]NW PARTS 230'!$AH$30,IF('[1]NW PARTS 230'!$AQ$1='[1]NW PARTS 230'!$AI$5,'[1]NW PARTS 230'!$AG$30+'[1]NW PARTS 230'!$AH$30+'[1]NW PARTS 230'!$AI$30,IF('[1]NW PARTS 230'!$AQ$1='[1]NW PARTS 230'!$AJ$5,'[1]NW PARTS 230'!$AJ$30,IF('[1]NW PARTS 230'!$AQ$1='[1]NW PARTS 230'!$AK$5,'[1]NW PARTS 230'!$AJ$30+'[1]NW PARTS 230'!$AK$30,IF('[1]NW PARTS 230'!$AQ$1='[1]NW PARTS 230'!$AL$5,'[1]NW PARTS 230'!$AJ$30+'[1]NW PARTS 230'!$AK$30+'[1]NW PARTS 230'!$AL$30))))))))))))</f>
        <v>105120.18999999997</v>
      </c>
      <c r="M19" s="29">
        <f t="shared" si="1"/>
        <v>-17788.268019476702</v>
      </c>
      <c r="N19" s="8">
        <f t="shared" si="2"/>
        <v>0.8552722220576725</v>
      </c>
      <c r="R19" s="4" t="s">
        <v>5</v>
      </c>
      <c r="S19" s="11">
        <f ca="1">SUM(OFFSET('[1]NW PARTS 230'!$G$30,0,0):INDEX('[1]NW PARTS 230'!$G:$R,30,MATCH('[1]NW PARTS 230'!$AQ$1,'[1]NW PARTS 230'!$G$5:$R$5,0)))</f>
        <v>122908.45801947667</v>
      </c>
      <c r="T19" s="11">
        <f ca="1">SUM(OFFSET('[1]NW PARTS 230'!$AA$30,0,0):INDEX('[1]NW PARTS 230'!$AA:$AL,30,MATCH('[1]NW PARTS 230'!$AQ$1,'[1]NW PARTS 230'!$AA$5:$AL$5,0)))</f>
        <v>105120.18999999997</v>
      </c>
      <c r="U19" s="29">
        <f t="shared" ca="1" si="3"/>
        <v>-17788.268019476702</v>
      </c>
      <c r="V19" s="8">
        <f t="shared" ca="1" si="4"/>
        <v>0.8552722220576725</v>
      </c>
    </row>
    <row r="20" spans="2:28" outlineLevel="1" x14ac:dyDescent="0.3">
      <c r="B20" s="4" t="s">
        <v>7</v>
      </c>
      <c r="C20" s="11">
        <f>'[1]NW PARTS 330'!$B$30</f>
        <v>10626.635684067922</v>
      </c>
      <c r="D20" s="11">
        <f>'[1]NW PARTS 330'!$C$30</f>
        <v>20236.289999999994</v>
      </c>
      <c r="E20" s="29">
        <f t="shared" si="8"/>
        <v>9609.6543159320718</v>
      </c>
      <c r="F20" s="30">
        <f t="shared" si="0"/>
        <v>1.9042988394096763</v>
      </c>
      <c r="G20" s="17"/>
      <c r="H20" s="17"/>
      <c r="I20" s="17"/>
      <c r="J20" s="4" t="str">
        <f>B20</f>
        <v>NWN</v>
      </c>
      <c r="K20" s="11">
        <f>IF('[1]NW PARTS 330'!$AQ$1='[1]NW PARTS 330'!$G$5,'[1]NW PARTS 330'!$G$30,IF('[1]NW PARTS 330'!$AQ$1='[1]NW PARTS 330'!$H$5,'[1]NW PARTS 330'!$G$30+'[1]NW PARTS 330'!$H$30,IF('[1]NW PARTS 330'!$AQ$1='[1]NW PARTS 330'!$I$5,'[1]NW PARTS 330'!$G$30+'[1]NW PARTS 330'!$H$30+'[1]NW PARTS 330'!$I$30,IF('[1]NW PARTS 330'!$AQ$1='[1]NW PARTS 330'!$J$5,'[1]NW PARTS 330'!$J$30,IF('[1]NW PARTS 330'!$AQ$1='[1]NW PARTS 330'!$K$5,'[1]NW PARTS 330'!$J$30+'[1]NW PARTS 330'!$K$30,IF('[1]NW PARTS 330'!$AQ$1='[1]NW PARTS 330'!$L$5,'[1]NW PARTS 330'!$J$30+'[1]NW PARTS 330'!$K$30+'[1]NW PARTS 330'!$L$30,IF('[1]NW PARTS 330'!$AQ$1='[1]NW PARTS 330'!$M$5,'[1]NW PARTS 330'!$M$30,IF('[1]NW PARTS 330'!$AQ$1='[1]NW PARTS 330'!$N$5,'[1]NW PARTS 330'!$M$30+'[1]NW PARTS 330'!$N$30,IF('[1]NW PARTS 330'!$AQ$1='[1]NW PARTS 330'!$O$5,'[1]NW PARTS 330'!$M$30+'[1]NW PARTS 330'!$N$30+'[1]NW PARTS 330'!$O$30,IF('[1]NW PARTS 330'!$AQ$1='[1]NW PARTS 330'!$P$5,'[1]NW PARTS 330'!$P$30,IF('[1]NW PARTS 330'!$AQ$1='[1]NW PARTS 330'!$Q$5,'[1]NW PARTS 330'!$P$30+'[1]NW PARTS 330'!$Q$30,IF('[1]NW PARTS 330'!$AQ$1='[1]NW PARTS 330'!$R$5,'[1]NW PARTS 330'!$P$30+'[1]NW PARTS 330'!$Q$30+'[1]NW PARTS 330'!$R$30))))))))))))</f>
        <v>38194.129332246899</v>
      </c>
      <c r="L20" s="11">
        <f>IF('[1]NW PARTS 330'!$AQ$1='[1]NW PARTS 330'!$AA$5,'[1]NW PARTS 330'!$AA$30,IF('[1]NW PARTS 330'!$AQ$1='[1]NW PARTS 330'!$AB$5,'[1]NW PARTS 330'!$AA$30+'[1]NW PARTS 330'!$AB$30,IF('[1]NW PARTS 330'!$AQ$1='[1]NW PARTS 330'!$AC$5,'[1]NW PARTS 330'!$AA$30+'[1]NW PARTS 330'!$AB$30+'[1]NW PARTS 330'!$AC$30,IF('[1]NW PARTS 330'!$AQ$1='[1]NW PARTS 330'!$AD$5,'[1]NW PARTS 330'!$AD$30,IF('[1]NW PARTS 330'!$AQ$1='[1]NW PARTS 330'!$AE$5,'[1]NW PARTS 330'!$AD$30+'[1]NW PARTS 330'!$AE$30,IF('[1]NW PARTS 330'!$AQ$1='[1]NW PARTS 330'!$AF$5,'[1]NW PARTS 330'!$AD$30+'[1]NW PARTS 330'!$AE$30+'[1]NW PARTS 330'!$AF$30,IF('[1]NW PARTS 330'!$AQ$1='[1]NW PARTS 330'!$AG$5,'[1]NW PARTS 330'!$AG$30,IF('[1]NW PARTS 330'!$AQ$1='[1]NW PARTS 330'!$AH$5,'[1]NW PARTS 330'!$AG$30+'[1]NW PARTS 330'!$AH$30,IF('[1]NW PARTS 330'!$AQ$1='[1]NW PARTS 330'!$AI$5,'[1]NW PARTS 330'!$AG$30+'[1]NW PARTS 330'!$AH$30+'[1]NW PARTS 330'!$AI$30,IF('[1]NW PARTS 330'!$AQ$1='[1]NW PARTS 330'!$AJ$5,'[1]NW PARTS 330'!$AJ$30,IF('[1]NW PARTS 330'!$AQ$1='[1]NW PARTS 330'!$AK$5,'[1]NW PARTS 330'!$AJ$30+'[1]NW PARTS 330'!$AK$30,IF('[1]NW PARTS 330'!$AQ$1='[1]NW PARTS 330'!$AL$5,'[1]NW PARTS 330'!$AJ$30+'[1]NW PARTS 330'!$AK$30+'[1]NW PARTS 330'!$AL$30))))))))))))</f>
        <v>58181.749999999971</v>
      </c>
      <c r="M20" s="29">
        <f t="shared" si="1"/>
        <v>19987.620667753072</v>
      </c>
      <c r="N20" s="8">
        <f t="shared" si="2"/>
        <v>1.5233165676819798</v>
      </c>
      <c r="R20" s="4" t="str">
        <f>B20</f>
        <v>NWN</v>
      </c>
      <c r="S20" s="11">
        <f ca="1">SUM(OFFSET('[1]NW PARTS 330'!$G$30,0,0):INDEX('[1]NW PARTS 330'!$G:$R,30,MATCH('[1]NW PARTS 330'!$AQ$1,'[1]NW PARTS 330'!$G$5:$R$5,0)))</f>
        <v>38194.129332246899</v>
      </c>
      <c r="T20" s="11">
        <f ca="1">SUM(OFFSET('[1]NW PARTS 330'!$AA$30,0,0):INDEX('[1]NW PARTS 330'!$AA:$AL,30,MATCH('[1]NW PARTS 330'!$AQ$1,'[1]NW PARTS 330'!$AA$5:$AL$5,0)))</f>
        <v>58181.749999999971</v>
      </c>
      <c r="U20" s="29">
        <f t="shared" ca="1" si="3"/>
        <v>19987.620667753072</v>
      </c>
      <c r="V20" s="8">
        <f t="shared" ca="1" si="4"/>
        <v>1.5233165676819798</v>
      </c>
    </row>
    <row r="21" spans="2:28" outlineLevel="1" x14ac:dyDescent="0.3">
      <c r="B21" s="4" t="s">
        <v>6</v>
      </c>
      <c r="C21" s="11">
        <f>'[1]NW PARTS 430'!$B$30</f>
        <v>21535.602584008906</v>
      </c>
      <c r="D21" s="11">
        <f>'[1]NW PARTS 430'!$C$30</f>
        <v>20854.169999999984</v>
      </c>
      <c r="E21" s="29">
        <f t="shared" si="8"/>
        <v>-681.43258400892228</v>
      </c>
      <c r="F21" s="30">
        <f>IF(C21&gt;0,D21/C21,(D21-C21)/ABS(C21))</f>
        <v>0.96835785851123968</v>
      </c>
      <c r="G21" s="17"/>
      <c r="H21" s="17"/>
      <c r="I21" s="17"/>
      <c r="J21" s="4" t="str">
        <f>B21</f>
        <v>HOB</v>
      </c>
      <c r="K21" s="11">
        <f>IF('[1]NW PARTS 430'!$AQ$1='[1]NW PARTS 430'!$G$5,'[1]NW PARTS 430'!$G$30,IF('[1]NW PARTS 430'!$AQ$1='[1]NW PARTS 430'!$H$5,'[1]NW PARTS 430'!$G$30+'[1]NW PARTS 430'!$H$30,IF('[1]NW PARTS 430'!$AQ$1='[1]NW PARTS 430'!$I$5,'[1]NW PARTS 430'!$G$30+'[1]NW PARTS 430'!$H$30+'[1]NW PARTS 430'!$I$30,IF('[1]NW PARTS 430'!$AQ$1='[1]NW PARTS 430'!$J$5,'[1]NW PARTS 430'!$J$30,IF('[1]NW PARTS 430'!$AQ$1='[1]NW PARTS 430'!$K$5,'[1]NW PARTS 430'!$J$30+'[1]NW PARTS 430'!$K$30,IF('[1]NW PARTS 430'!$AQ$1='[1]NW PARTS 430'!$L$5,'[1]NW PARTS 430'!$J$30+'[1]NW PARTS 430'!$K$30+'[1]NW PARTS 430'!$L$30,IF('[1]NW PARTS 430'!$AQ$1='[1]NW PARTS 430'!$M$5,'[1]NW PARTS 430'!$M$30,IF('[1]NW PARTS 430'!$AQ$1='[1]NW PARTS 430'!$N$5,'[1]NW PARTS 430'!$M$30+'[1]NW PARTS 430'!$N$30,IF('[1]NW PARTS 430'!$AQ$1='[1]NW PARTS 430'!$O$5,'[1]NW PARTS 430'!$M$30+'[1]NW PARTS 430'!$N$30+'[1]NW PARTS 430'!$O$30,IF('[1]NW PARTS 430'!$AQ$1='[1]NW PARTS 430'!$P$5,'[1]NW PARTS 430'!$P$30,IF('[1]NW PARTS 430'!$AQ$1='[1]NW PARTS 430'!$Q$5,'[1]NW PARTS 430'!$P$30+'[1]NW PARTS 430'!$Q$30,IF('[1]NW PARTS 430'!$AQ$1='[1]NW PARTS 430'!$R$5,'[1]NW PARTS 430'!$P$30+'[1]NW PARTS 430'!$Q$30+'[1]NW PARTS 430'!$R$30))))))))))))</f>
        <v>74247.092343610537</v>
      </c>
      <c r="L21" s="11">
        <f>IF('[1]NW PARTS 430'!$AQ$1='[1]NW PARTS 430'!$AA$5,'[1]NW PARTS 430'!$AA$30,IF('[1]NW PARTS 430'!$AQ$1='[1]NW PARTS 430'!$AB$5,'[1]NW PARTS 430'!$AA$30+'[1]NW PARTS 430'!$AB$30,IF('[1]NW PARTS 430'!$AQ$1='[1]NW PARTS 430'!$AC$5,'[1]NW PARTS 430'!$AA$30+'[1]NW PARTS 430'!$AB$30+'[1]NW PARTS 430'!$AC$30,IF('[1]NW PARTS 430'!$AQ$1='[1]NW PARTS 430'!$AD$5,'[1]NW PARTS 430'!$AD$30,IF('[1]NW PARTS 430'!$AQ$1='[1]NW PARTS 430'!$AE$5,'[1]NW PARTS 430'!$AD$30+'[1]NW PARTS 430'!$AE$30,IF('[1]NW PARTS 430'!$AQ$1='[1]NW PARTS 430'!$AF$5,'[1]NW PARTS 430'!$AD$30+'[1]NW PARTS 430'!$AE$30+'[1]NW PARTS 430'!$AF$30,IF('[1]NW PARTS 430'!$AQ$1='[1]NW PARTS 430'!$AG$5,'[1]NW PARTS 430'!$AG$30,IF('[1]NW PARTS 430'!$AQ$1='[1]NW PARTS 430'!$AH$5,'[1]NW PARTS 430'!$AG$30+'[1]NW PARTS 430'!$AH$30,IF('[1]NW PARTS 430'!$AQ$1='[1]NW PARTS 430'!$AI$5,'[1]NW PARTS 430'!$AG$30+'[1]NW PARTS 430'!$AH$30+'[1]NW PARTS 430'!$AI$30,IF('[1]NW PARTS 430'!$AQ$1='[1]NW PARTS 430'!$AJ$5,'[1]NW PARTS 430'!$AJ$30,IF('[1]NW PARTS 430'!$AQ$1='[1]NW PARTS 430'!$AK$5,'[1]NW PARTS 430'!$AJ$30+'[1]NW PARTS 430'!$AK$30,IF('[1]NW PARTS 430'!$AQ$1='[1]NW PARTS 430'!$AL$5,'[1]NW PARTS 430'!$AJ$30+'[1]NW PARTS 430'!$AK$30+'[1]NW PARTS 430'!$AL$30))))))))))))</f>
        <v>63957.619999999966</v>
      </c>
      <c r="M21" s="29">
        <f t="shared" si="1"/>
        <v>-10289.472343610571</v>
      </c>
      <c r="N21" s="8">
        <f t="shared" si="2"/>
        <v>0.86141582089179214</v>
      </c>
      <c r="R21" s="4" t="str">
        <f>B21</f>
        <v>HOB</v>
      </c>
      <c r="S21" s="11">
        <f ca="1">SUM(OFFSET('[1]NW PARTS 430'!$G$30,0,0):INDEX('[1]NW PARTS 430'!$G:$R,30,MATCH('[1]NW PARTS 430'!$AQ$1,'[1]NW PARTS 430'!$G$5:$R$5,0)))</f>
        <v>74247.092343610537</v>
      </c>
      <c r="T21" s="11">
        <f ca="1">SUM(OFFSET('[1]NW PARTS 430'!$AA$30,0,0):INDEX('[1]NW PARTS 430'!$AA:$AL,30,MATCH('[1]NW PARTS 430'!$AQ$1,'[1]NW PARTS 430'!$AA$5:$AL$5,0)))</f>
        <v>63957.619999999966</v>
      </c>
      <c r="U21" s="29">
        <f t="shared" ca="1" si="3"/>
        <v>-10289.472343610571</v>
      </c>
      <c r="V21" s="8">
        <f t="shared" ca="1" si="4"/>
        <v>0.86141582089179214</v>
      </c>
    </row>
    <row r="22" spans="2:28" ht="19.5" customHeight="1" outlineLevel="1" x14ac:dyDescent="0.3">
      <c r="B22" s="4" t="s">
        <v>1</v>
      </c>
      <c r="C22" s="11">
        <f>'[2]LEX PARTS'!$B$30</f>
        <v>303.02515979560849</v>
      </c>
      <c r="D22" s="11">
        <f>'[2]LEX PARTS'!$C$30</f>
        <v>2634.0599999999977</v>
      </c>
      <c r="E22" s="29">
        <f t="shared" si="8"/>
        <v>2331.0348402043892</v>
      </c>
      <c r="F22" s="30">
        <f t="shared" si="0"/>
        <v>8.692545535745877</v>
      </c>
      <c r="G22" s="17"/>
      <c r="H22" s="17"/>
      <c r="I22" s="17"/>
      <c r="J22" s="4" t="s">
        <v>1</v>
      </c>
      <c r="K22" s="11">
        <f>IF('[2]LEX PARTS'!$AI$1='[2]LEX PARTS'!$D$5,'[2]LEX PARTS'!$D$30,IF('[2]LEX PARTS'!$AI$1='[2]LEX PARTS'!$E$5,'[2]LEX PARTS'!$D$30+'[2]LEX PARTS'!$E$30,IF('[2]LEX PARTS'!$AI$1='[2]LEX PARTS'!$F$5,'[2]LEX PARTS'!$D$30+'[2]LEX PARTS'!$E$30+'[2]LEX PARTS'!$F$30,IF('[2]LEX PARTS'!$AI$1='[2]LEX PARTS'!$G$5,'[2]LEX PARTS'!$G$30,IF('[2]LEX PARTS'!$AI$1='[2]LEX PARTS'!$H$5,'[2]LEX PARTS'!$G$30+'[2]LEX PARTS'!$H$30,IF('[2]LEX PARTS'!$AI$1='[2]LEX PARTS'!$I$5,'[2]LEX PARTS'!$G$30+'[2]LEX PARTS'!$H$30+'[2]LEX PARTS'!$I$30,IF('[2]LEX PARTS'!$AI$1='[2]LEX PARTS'!$J$5,'[2]LEX PARTS'!$J$30,IF('[2]LEX PARTS'!$AI$1='[2]LEX PARTS'!$K$5,'[2]LEX PARTS'!$J$30+'[2]LEX PARTS'!$K$30,IF('[2]LEX PARTS'!$AI$1='[2]LEX PARTS'!$L$5,'[2]LEX PARTS'!$J$30+'[2]LEX PARTS'!$K$30+'[2]LEX PARTS'!$L$30,IF('[2]LEX PARTS'!$AI$1='[2]LEX PARTS'!$M$5,'[2]LEX PARTS'!$M$30,IF('[2]LEX PARTS'!$AI$1='[2]LEX PARTS'!$N$5,'[2]LEX PARTS'!$N$30,IF('[2]LEX PARTS'!$AI$1='[2]LEX PARTS'!$O$5,'[2]LEX PARTS'!$O$30))))))))))))</f>
        <v>2465.0252522585733</v>
      </c>
      <c r="L22" s="11">
        <f>IF('[2]LEX PARTS'!$AI$1='[2]LEX PARTS'!$T$5,'[2]LEX PARTS'!$T$30,IF('[2]LEX PARTS'!$AI$1='[2]LEX PARTS'!$U$5,'[2]LEX PARTS'!$T$30+'[2]LEX PARTS'!$U$30,IF('[2]LEX PARTS'!$AI$1='[2]LEX PARTS'!$V$5,'[2]LEX PARTS'!$T$30+'[2]LEX PARTS'!$U$30+'[2]LEX PARTS'!$V$30,IF('[2]LEX PARTS'!$AI$1='[2]LEX PARTS'!$W$5,'[2]LEX PARTS'!$W$30,IF('[2]LEX PARTS'!$AI$1='[2]LEX PARTS'!$X$5,'[2]LEX PARTS'!$W$30+'[2]LEX PARTS'!$X$30,IF('[2]LEX PARTS'!$AI$1='[2]LEX PARTS'!$Y$5,'[2]LEX PARTS'!$W$30+'[2]LEX PARTS'!$X$30+'[2]LEX PARTS'!$Y$30,IF('[2]LEX PARTS'!$AI$1='[2]LEX PARTS'!$Z$5,'[2]LEX PARTS'!$Z$30,IF('[2]LEX PARTS'!$AI$1='[2]LEX PARTS'!$AA$5,'[2]LEX PARTS'!$Z$30+'[2]LEX PARTS'!$AA$30,IF('[2]LEX PARTS'!$AI$1='[2]LEX PARTS'!$AB$5,'[2]LEX PARTS'!$Z$30+'[2]LEX PARTS'!$AA$30+'[2]LEX PARTS'!$AB$30,IF('[2]LEX PARTS'!$AI$1='[2]LEX PARTS'!$AC$5,'[2]LEX PARTS'!$AC$30,IF('[2]LEX PARTS'!$AI$1='[2]LEX PARTS'!$AD$5,'[2]LEX PARTS'!$AC$30+'[2]LEX PARTS'!$AD$30,IF('[2]LEX PARTS'!$AI$1='[2]LEX PARTS'!$AE$5,'[2]LEX PARTS'!$AC$30+'[2]LEX PARTS'!$AD$30+'[2]LEX PARTS'!$AE$30))))))))))))</f>
        <v>9284.9099999999962</v>
      </c>
      <c r="M22" s="29">
        <f t="shared" si="1"/>
        <v>6819.8847477414229</v>
      </c>
      <c r="N22" s="8">
        <f t="shared" si="2"/>
        <v>3.7666591818857516</v>
      </c>
      <c r="R22" s="4" t="s">
        <v>1</v>
      </c>
      <c r="S22" s="11">
        <f ca="1">SUM(OFFSET('[2]LEX PARTS'!$D$30,0,0):INDEX('[2]LEX PARTS'!$D:$O,30,MATCH('[2]LEX PARTS'!$AI$1,'[2]LEX PARTS'!$D$5:$O$5,0)))</f>
        <v>2465.0252522585733</v>
      </c>
      <c r="T22" s="11">
        <f ca="1">SUM(OFFSET('[2]LEX PARTS'!$T$30,0,0):INDEX('[2]LEX PARTS'!$T:$AE,30,MATCH('[2]LEX PARTS'!$AI$1,'[2]LEX PARTS'!$T$5:$AE$5,0)))</f>
        <v>9284.9099999999962</v>
      </c>
      <c r="U22" s="29">
        <f t="shared" ca="1" si="3"/>
        <v>6819.8847477414229</v>
      </c>
      <c r="V22" s="8">
        <f t="shared" ca="1" si="4"/>
        <v>3.7666591818857516</v>
      </c>
    </row>
    <row r="23" spans="2:28" ht="23.25" customHeight="1" x14ac:dyDescent="0.3">
      <c r="B23" s="3" t="s">
        <v>8</v>
      </c>
      <c r="C23" s="12">
        <f>SUM(C24:C28)</f>
        <v>201627.54406378648</v>
      </c>
      <c r="D23" s="12">
        <f>SUM(D24:D28)</f>
        <v>230542.34999999995</v>
      </c>
      <c r="E23" s="34">
        <f t="shared" si="8"/>
        <v>28914.805936213466</v>
      </c>
      <c r="F23" s="28">
        <f t="shared" si="0"/>
        <v>1.1434070234326021</v>
      </c>
      <c r="G23" s="17">
        <v>0</v>
      </c>
      <c r="H23" s="17">
        <v>0</v>
      </c>
      <c r="I23" s="17"/>
      <c r="J23" s="3" t="s">
        <v>8</v>
      </c>
      <c r="K23" s="12">
        <f>SUM(K24:K28)</f>
        <v>762274.29924502946</v>
      </c>
      <c r="L23" s="12">
        <f>SUM(L24:L28)</f>
        <v>756510.6100000001</v>
      </c>
      <c r="M23" s="34">
        <f t="shared" si="1"/>
        <v>-5763.6892450293526</v>
      </c>
      <c r="N23" s="9">
        <f t="shared" si="2"/>
        <v>0.99243882516997117</v>
      </c>
      <c r="O23" s="17">
        <f>IF('[1]SERVICE GROUP'!$AQ$1='[1]SERVICE GROUP'!$G$5,'[1]SERVICE GROUP'!$G$28,IF('[1]SERVICE GROUP'!$AQ$1='[1]SERVICE GROUP'!$H$5,'[1]SERVICE GROUP'!$G$28+'[1]SERVICE GROUP'!$H$28,IF('[1]SERVICE GROUP'!$AQ$1='[1]SERVICE GROUP'!$I$5,'[1]SERVICE GROUP'!$G$28+'[1]SERVICE GROUP'!$H$28+'[1]SERVICE GROUP'!$I$28,IF('[1]SERVICE GROUP'!$AQ$1='[1]SERVICE GROUP'!$J$5,'[1]SERVICE GROUP'!$J$28,IF('[1]SERVICE GROUP'!$AQ$1='[1]SERVICE GROUP'!$K$5,'[1]SERVICE GROUP'!$J$28+'[1]SERVICE GROUP'!$K$28,IF('[1]SERVICE GROUP'!$AQ$1='[1]SERVICE GROUP'!$L$5,'[1]SERVICE GROUP'!$J$28+'[1]SERVICE GROUP'!$K$28+'[1]SERVICE GROUP'!$L$28,IF('[1]SERVICE GROUP'!$AQ$1='[1]SERVICE GROUP'!$M$5,'[1]SERVICE GROUP'!$M$28,IF('[1]SERVICE GROUP'!$AQ$1='[1]SERVICE GROUP'!$N$5,'[1]SERVICE GROUP'!$M$28+'[1]SERVICE GROUP'!$N$28,IF('[1]SERVICE GROUP'!$AQ$1='[1]SERVICE GROUP'!$O$5,'[1]SERVICE GROUP'!$M$28+'[1]SERVICE GROUP'!$N$28+'[1]SERVICE GROUP'!$O$28,IF('[1]SERVICE GROUP'!$AQ$1='[1]SERVICE GROUP'!$P$5,'[1]SERVICE GROUP'!$P$28,IF('[1]SERVICE GROUP'!$AQ$1='[1]SERVICE GROUP'!$Q$5,'[1]SERVICE GROUP'!$P$28+'[1]SERVICE GROUP'!$Q$28,IF('[1]SERVICE GROUP'!$AQ$1='[1]SERVICE GROUP'!$R$5,'[1]SERVICE GROUP'!$P$28+'[1]SERVICE GROUP'!$Q$28+'[1]SERVICE GROUP'!$R$28))))))))))))-SUM(K24:K27)</f>
        <v>0</v>
      </c>
      <c r="P23" s="17">
        <f>IF('[1]SERVICE GROUP'!$AQ$1='[1]SERVICE GROUP'!$AA$5,'[1]SERVICE GROUP'!$AA$28,IF('[1]SERVICE GROUP'!$AQ$1='[1]SERVICE GROUP'!$AB$5,'[1]SERVICE GROUP'!$AA$28+'[1]SERVICE GROUP'!$AB$28,IF('[1]SERVICE GROUP'!$AQ$1='[1]SERVICE GROUP'!$AC$5,'[1]SERVICE GROUP'!$AA$28+'[1]SERVICE GROUP'!$AB$28+'[1]SERVICE GROUP'!$AC$28,IF('[1]SERVICE GROUP'!$AQ$1='[1]SERVICE GROUP'!$AD$5,'[1]SERVICE GROUP'!$AD$28,IF('[1]SERVICE GROUP'!$AQ$1='[1]SERVICE GROUP'!$AE$5,'[1]SERVICE GROUP'!$AD$28+'[1]SERVICE GROUP'!$AE$28,IF('[1]SERVICE GROUP'!$AQ$1='[1]SERVICE GROUP'!$AF$5,'[1]SERVICE GROUP'!$AD$28+'[1]SERVICE GROUP'!$AE$28+'[1]SERVICE GROUP'!$AF$28,IF('[1]SERVICE GROUP'!$AQ$1='[1]SERVICE GROUP'!$AG$5,'[1]SERVICE GROUP'!$AG$28,IF('[1]SERVICE GROUP'!$AQ$1='[1]SERVICE GROUP'!$AH$5,'[1]SERVICE GROUP'!$AG$28+'[1]SERVICE GROUP'!$AH$28,IF('[1]SERVICE GROUP'!$AQ$1='[1]SERVICE GROUP'!$AI$5,'[1]SERVICE GROUP'!$AG$28+'[1]SERVICE GROUP'!$AH$28+'[1]SERVICE GROUP'!$AI$28,IF('[1]SERVICE GROUP'!$AQ$1='[1]SERVICE GROUP'!$AJ$5,'[1]SERVICE GROUP'!$AJ$28,IF('[1]SERVICE GROUP'!$AQ$1='[1]SERVICE GROUP'!$AK$5,'[1]SERVICE GROUP'!$AJ$28+'[1]SERVICE GROUP'!$AK$28,IF('[1]SERVICE GROUP'!$AQ$1='[1]SERVICE GROUP'!$AL$5,'[1]SERVICE GROUP'!$AJ$28+'[1]SERVICE GROUP'!$AK$28+'[1]SERVICE GROUP'!$AL$28))))))))))))-SUM(L24:L27)</f>
        <v>0</v>
      </c>
      <c r="R23" s="3" t="s">
        <v>8</v>
      </c>
      <c r="S23" s="12">
        <f ca="1">SUM(S24:S28)</f>
        <v>762274.29924502946</v>
      </c>
      <c r="T23" s="12">
        <f ca="1">SUM(T24:T28)</f>
        <v>756510.6100000001</v>
      </c>
      <c r="U23" s="34">
        <f t="shared" ca="1" si="3"/>
        <v>-5763.6892450293526</v>
      </c>
      <c r="V23" s="9">
        <f t="shared" ca="1" si="4"/>
        <v>0.99243882516997117</v>
      </c>
      <c r="W23" s="17">
        <f ca="1">IF('[1]SERVICE GROUP'!$AQ$1='[1]SERVICE GROUP'!$G$5,'[1]SERVICE GROUP'!$G$28,IF('[1]SERVICE GROUP'!$AQ$1='[1]SERVICE GROUP'!$H$5,SUM('[1]SERVICE GROUP'!$G$28:$H$28),IF('[1]SERVICE GROUP'!$AQ$1='[1]SERVICE GROUP'!$I$5,SUM('[1]SERVICE GROUP'!$G$28:$I$28),IF('[1]SERVICE GROUP'!$AQ$1='[1]SERVICE GROUP'!$J$5,SUM('[1]SERVICE GROUP'!$G$28:$J$28),IF('[1]SERVICE GROUP'!$AQ$1='[1]SERVICE GROUP'!$K$5,SUM('[1]SERVICE GROUP'!$G$28:$K$28),IF('[1]SERVICE GROUP'!$AQ$1='[1]SERVICE GROUP'!$L$5,SUM('[1]SERVICE GROUP'!$G$28:$L$28),IF('[1]SERVICE GROUP'!$AQ$1='[1]SERVICE GROUP'!$M$5,SUM('[1]SERVICE GROUP'!$G$28:$M$28),IF('[1]SERVICE GROUP'!$AQ$1='[1]SERVICE GROUP'!$N$5,SUM('[1]SERVICE GROUP'!$G$28:$N$28),IF('[1]SERVICE GROUP'!$AQ$1='[1]SERVICE GROUP'!$O$5,SUM('[1]SERVICE GROUP'!$G$28:$O$28),IF('[1]SERVICE GROUP'!$AQ$1='[1]SERVICE GROUP'!$P$5,SUM('[1]SERVICE GROUP'!$G$28:$P$28),IF('[1]SERVICE GROUP'!$AQ$1='[1]SERVICE GROUP'!$Q$5,SUM('[1]SERVICE GROUP'!$G$28:$Q$28),IF('[1]SERVICE GROUP'!$AQ$1='[1]SERVICE GROUP'!$R$5,SUM('[1]SERVICE GROUP'!$G$28:$R$28)))))))))))))-SUM(S24:S27)</f>
        <v>0</v>
      </c>
      <c r="X23" s="17">
        <f ca="1">IF('[1]SERVICE GROUP'!$AQ$1='[1]SERVICE GROUP'!$AA$5,'[1]SERVICE GROUP'!$AA$28,IF('[1]SERVICE GROUP'!$AQ$1='[1]SERVICE GROUP'!$AB$5,SUM('[1]SERVICE GROUP'!$AA$28:$AB$28),IF('[1]SERVICE GROUP'!$AQ$1='[1]SERVICE GROUP'!$AC$5,SUM('[1]SERVICE GROUP'!$AA$28:$AC$28),IF('[1]SERVICE GROUP'!$AQ$1='[1]SERVICE GROUP'!$AD$5,SUM('[1]SERVICE GROUP'!$AA$28:$AD$28),IF('[1]SERVICE GROUP'!$AQ$1='[1]SERVICE GROUP'!$AE$5,SUM('[1]SERVICE GROUP'!$AA$28:$AE$28),IF('[1]SERVICE GROUP'!$AQ$1='[1]SERVICE GROUP'!$AF$5,SUM('[1]SERVICE GROUP'!$AA$28:$AF$28),IF('[1]SERVICE GROUP'!$AQ$1='[1]SERVICE GROUP'!$AG$5,SUM('[1]SERVICE GROUP'!$AA$28:$AG$28),IF('[1]SERVICE GROUP'!$AQ$1='[1]SERVICE GROUP'!$AH$5,SUM('[1]SERVICE GROUP'!$AA$28:$AH$28),IF('[1]SERVICE GROUP'!$AQ$1='[1]SERVICE GROUP'!$AI$5,SUM('[1]SERVICE GROUP'!$AA$28:$AI$28),IF('[1]SERVICE GROUP'!$AQ$1='[1]SERVICE GROUP'!$AJ$5,SUM('[1]SERVICE GROUP'!$AA$28:$AJ$28),IF('[1]SERVICE GROUP'!$AQ$1='[1]SERVICE GROUP'!$AK$5,SUM('[1]SERVICE GROUP'!$AA$28:$AK$28),IF('[1]SERVICE GROUP'!$AQ$1='[1]SERVICE GROUP'!$AL$5,SUM('[1]SERVICE GROUP'!$AA$28:$AL$28)))))))))))))-SUM(T24:T27)</f>
        <v>0</v>
      </c>
    </row>
    <row r="24" spans="2:28" outlineLevel="1" x14ac:dyDescent="0.3">
      <c r="B24" s="4" t="s">
        <v>10</v>
      </c>
      <c r="C24" s="11">
        <f>'[1]NS SERVICE 140'!$B$28</f>
        <v>73436.742224363756</v>
      </c>
      <c r="D24" s="11">
        <f>'[1]NS SERVICE 140'!$C$28</f>
        <v>122781.56999999999</v>
      </c>
      <c r="E24" s="29">
        <f t="shared" si="8"/>
        <v>49344.827775636237</v>
      </c>
      <c r="F24" s="30">
        <f t="shared" si="0"/>
        <v>1.6719365031863482</v>
      </c>
      <c r="G24" s="17"/>
      <c r="H24" s="17"/>
      <c r="I24" s="17"/>
      <c r="J24" s="4" t="s">
        <v>10</v>
      </c>
      <c r="K24" s="11">
        <f>IF('[1]NS SERVICE 140'!$AQ$1='[1]NS SERVICE 140'!$G$5,'[1]NS SERVICE 140'!$G$28,IF('[1]NS SERVICE 140'!$AQ$1='[1]NS SERVICE 140'!$H$5,'[1]NS SERVICE 140'!$G$28+'[1]NS SERVICE 140'!$H$28,IF('[1]NS SERVICE 140'!$AQ$1='[1]NS SERVICE 140'!$I$5,'[1]NS SERVICE 140'!$G$28+'[1]NS SERVICE 140'!$H$28+'[1]NS SERVICE 140'!$I$28,IF('[1]NS SERVICE 140'!$AQ$1='[1]NS SERVICE 140'!$J$5,'[1]NS SERVICE 140'!$J$28,IF('[1]NS SERVICE 140'!$AQ$1='[1]NS SERVICE 140'!$K$5,'[1]NS SERVICE 140'!$J$28+'[1]NS SERVICE 140'!$K$28,IF('[1]NS SERVICE 140'!$AQ$1='[1]NS SERVICE 140'!$L$5,'[1]NS SERVICE 140'!$J$28+'[1]NS SERVICE 140'!$K$28+'[1]NS SERVICE 140'!$L$28,IF('[1]NS SERVICE 140'!$AQ$1='[1]NS SERVICE 140'!$M$5,'[1]NS SERVICE 140'!$M$28,IF('[1]NS SERVICE 140'!$AQ$1='[1]NS SERVICE 140'!$N$5,'[1]NS SERVICE 140'!$M$28+'[1]NS SERVICE 140'!$N$28,IF('[1]NS SERVICE 140'!$AQ$1='[1]NS SERVICE 140'!$O$5,'[1]NS SERVICE 140'!$M$28+'[1]NS SERVICE 140'!$N$28+'[1]NS SERVICE 140'!$O$28,IF('[1]NS SERVICE 140'!$AQ$1='[1]NS SERVICE 140'!$P$5,'[1]NS SERVICE 140'!$P$28,IF('[1]NS SERVICE 140'!$AQ$1='[1]NS SERVICE 140'!$Q$5,'[1]NS SERVICE 140'!$P$28+'[1]NS SERVICE 140'!$Q$28,IF('[1]NS SERVICE 140'!$AQ$1='[1]NS SERVICE 140'!$R$5,'[1]NS SERVICE 140'!$P$28+'[1]NS SERVICE 140'!$Q$28+'[1]NS SERVICE 140'!$R$28))))))))))))</f>
        <v>278648.12595524208</v>
      </c>
      <c r="L24" s="11">
        <f>IF('[1]NS SERVICE 140'!$AQ$1='[1]NS SERVICE 140'!$AA$5,'[1]NS SERVICE 140'!$AA$28,IF('[1]NS SERVICE 140'!$AQ$1='[1]NS SERVICE 140'!$AB$5,'[1]NS SERVICE 140'!$AA$28+'[1]NS SERVICE 140'!$AB$28,IF('[1]NS SERVICE 140'!$AQ$1='[1]NS SERVICE 140'!$AC$5,'[1]NS SERVICE 140'!$AA$28+'[1]NS SERVICE 140'!$AB$28+'[1]NS SERVICE 140'!$AC$28,IF('[1]NS SERVICE 140'!$AQ$1='[1]NS SERVICE 140'!$AD$5,'[1]NS SERVICE 140'!$AD$28,IF('[1]NS SERVICE 140'!$AQ$1='[1]NS SERVICE 140'!$AE$5,'[1]NS SERVICE 140'!$AD$28+'[1]NS SERVICE 140'!$AE$28,IF('[1]NS SERVICE 140'!$AQ$1='[1]NS SERVICE 140'!$AF$5,'[1]NS SERVICE 140'!$AD$28+'[1]NS SERVICE 140'!$AE$28+'[1]NS SERVICE 140'!$AF$28,IF('[1]NS SERVICE 140'!$AQ$1='[1]NS SERVICE 140'!$AG$5,'[1]NS SERVICE 140'!$AG$28,IF('[1]NS SERVICE 140'!$AQ$1='[1]NS SERVICE 140'!$AH$5,'[1]NS SERVICE 140'!$AG$28+'[1]NS SERVICE 140'!$AH$28,IF('[1]NS SERVICE 140'!$AQ$1='[1]NS SERVICE 140'!$AI$5,'[1]NS SERVICE 140'!$AG$28+'[1]NS SERVICE 140'!$AH$28+'[1]NS SERVICE 140'!$AI$28,IF('[1]NS SERVICE 140'!$AQ$1='[1]NS SERVICE 140'!$AJ$5,'[1]NS SERVICE 140'!$AJ$28,IF('[1]NS SERVICE 140'!$AQ$1='[1]NS SERVICE 140'!$AK$5,'[1]NS SERVICE 140'!$AJ$28+'[1]NS SERVICE 140'!$AK$28,IF('[1]NS SERVICE 140'!$AQ$1='[1]NS SERVICE 140'!$AL$5,'[1]NS SERVICE 140'!$AJ$28+'[1]NS SERVICE 140'!$AK$28+'[1]NS SERVICE 140'!$AL$28))))))))))))</f>
        <v>348743.35000000003</v>
      </c>
      <c r="M24" s="29">
        <f t="shared" si="1"/>
        <v>70095.224044757953</v>
      </c>
      <c r="N24" s="8">
        <f t="shared" si="2"/>
        <v>1.2515546221761313</v>
      </c>
      <c r="R24" s="4" t="s">
        <v>10</v>
      </c>
      <c r="S24" s="11">
        <f ca="1">SUM(OFFSET('[1]NS SERVICE 140'!$G$28,0,0):INDEX('[1]NS SERVICE 140'!$G:$R,28,MATCH('[1]NS SERVICE 140'!$AQ$1,'[1]NS SERVICE 140'!$G$5:$R$5,0)))</f>
        <v>278648.12595524208</v>
      </c>
      <c r="T24" s="11">
        <f ca="1">SUM(OFFSET('[1]NS SERVICE 140'!$AA$28,0,0):INDEX('[1]NS SERVICE 140'!$AA:$AL,28,MATCH('[1]NS SERVICE 140'!$AQ$1,'[1]NS SERVICE 140'!$AA$5:$AL$5,0)))</f>
        <v>348743.35000000003</v>
      </c>
      <c r="U24" s="29">
        <f t="shared" ca="1" si="3"/>
        <v>70095.224044757953</v>
      </c>
      <c r="V24" s="8">
        <f t="shared" ca="1" si="4"/>
        <v>1.2515546221761313</v>
      </c>
    </row>
    <row r="25" spans="2:28" outlineLevel="1" x14ac:dyDescent="0.3">
      <c r="B25" s="4" t="s">
        <v>5</v>
      </c>
      <c r="C25" s="11">
        <f>'[1]NW SERVICE 240'!$B$28</f>
        <v>44166.183633125343</v>
      </c>
      <c r="D25" s="11">
        <f>'[1]NW SERVICE 240'!$C$28</f>
        <v>41500.409999999967</v>
      </c>
      <c r="E25" s="29">
        <f t="shared" si="8"/>
        <v>-2665.7736331253764</v>
      </c>
      <c r="F25" s="30">
        <f t="shared" si="0"/>
        <v>0.93964220102716767</v>
      </c>
      <c r="G25" s="17"/>
      <c r="H25" s="17"/>
      <c r="I25" s="17"/>
      <c r="J25" s="4" t="s">
        <v>5</v>
      </c>
      <c r="K25" s="11">
        <f>IF('[1]NW SERVICE 240'!$AQ$1='[1]NW SERVICE 240'!$G$5,'[1]NW SERVICE 240'!$G$28,IF('[1]NW SERVICE 240'!$AQ$1='[1]NW SERVICE 240'!$H$5,'[1]NW SERVICE 240'!$G$28+'[1]NW SERVICE 240'!$H$28,IF('[1]NW SERVICE 240'!$AQ$1='[1]NW SERVICE 240'!$I$5,'[1]NW SERVICE 240'!$G$28+'[1]NW SERVICE 240'!$H$28+'[1]NW SERVICE 240'!$I$28,IF('[1]NW SERVICE 240'!$AQ$1='[1]NW SERVICE 240'!$J$5,'[1]NW SERVICE 240'!$J$28,IF('[1]NW SERVICE 240'!$AQ$1='[1]NW SERVICE 240'!$K$5,'[1]NW SERVICE 240'!$J$28+'[1]NW SERVICE 240'!$K$28,IF('[1]NW SERVICE 240'!$AQ$1='[1]NW SERVICE 240'!$L$5,'[1]NW SERVICE 240'!$J$28+'[1]NW SERVICE 240'!$K$28+'[1]NW SERVICE 240'!$L$28,IF('[1]NW SERVICE 240'!$AQ$1='[1]NW SERVICE 240'!$M$5,'[1]NW SERVICE 240'!$M$28,IF('[1]NW SERVICE 240'!$AQ$1='[1]NW SERVICE 240'!$N$5,'[1]NW SERVICE 240'!$M$28+'[1]NW SERVICE 240'!$N$28,IF('[1]NW SERVICE 240'!$AQ$1='[1]NW SERVICE 240'!$O$5,'[1]NW SERVICE 240'!$M$28+'[1]NW SERVICE 240'!$N$28+'[1]NW SERVICE 240'!$O$28,IF('[1]NW SERVICE 240'!$AQ$1='[1]NW SERVICE 240'!$P$5,'[1]NW SERVICE 240'!$P$28,IF('[1]NW SERVICE 240'!$AQ$1='[1]NW SERVICE 240'!$Q$5,'[1]NW SERVICE 240'!$P$28+'[1]NW SERVICE 240'!$Q$28,IF('[1]NW SERVICE 240'!$AQ$1='[1]NW SERVICE 240'!$R$5,'[1]NW SERVICE 240'!$P$28+'[1]NW SERVICE 240'!$Q$28+'[1]NW SERVICE 240'!$R$28))))))))))))</f>
        <v>165938.67305509426</v>
      </c>
      <c r="L25" s="11">
        <f>IF('[1]NW SERVICE 240'!$AQ$1='[1]NW SERVICE 240'!$AA$5,'[1]NW SERVICE 240'!$AA$28,IF('[1]NW SERVICE 240'!$AQ$1='[1]NW SERVICE 240'!$AB$5,'[1]NW SERVICE 240'!$AA$28+'[1]NW SERVICE 240'!$AB$28,IF('[1]NW SERVICE 240'!$AQ$1='[1]NW SERVICE 240'!$AC$5,'[1]NW SERVICE 240'!$AA$28+'[1]NW SERVICE 240'!$AB$28+'[1]NW SERVICE 240'!$AC$28,IF('[1]NW SERVICE 240'!$AQ$1='[1]NW SERVICE 240'!$AD$5,'[1]NW SERVICE 240'!$AD$28,IF('[1]NW SERVICE 240'!$AQ$1='[1]NW SERVICE 240'!$AE$5,'[1]NW SERVICE 240'!$AD$28+'[1]NW SERVICE 240'!$AE$28,IF('[1]NW SERVICE 240'!$AQ$1='[1]NW SERVICE 240'!$AF$5,'[1]NW SERVICE 240'!$AD$28+'[1]NW SERVICE 240'!$AE$28+'[1]NW SERVICE 240'!$AF$28,IF('[1]NW SERVICE 240'!$AQ$1='[1]NW SERVICE 240'!$AG$5,'[1]NW SERVICE 240'!$AG$28,IF('[1]NW SERVICE 240'!$AQ$1='[1]NW SERVICE 240'!$AH$5,'[1]NW SERVICE 240'!$AG$28+'[1]NW SERVICE 240'!$AH$28,IF('[1]NW SERVICE 240'!$AQ$1='[1]NW SERVICE 240'!$AI$5,'[1]NW SERVICE 240'!$AG$28+'[1]NW SERVICE 240'!$AH$28+'[1]NW SERVICE 240'!$AI$28,IF('[1]NW SERVICE 240'!$AQ$1='[1]NW SERVICE 240'!$AJ$5,'[1]NW SERVICE 240'!$AJ$28,IF('[1]NW SERVICE 240'!$AQ$1='[1]NW SERVICE 240'!$AK$5,'[1]NW SERVICE 240'!$AJ$28+'[1]NW SERVICE 240'!$AK$28,IF('[1]NW SERVICE 240'!$AQ$1='[1]NW SERVICE 240'!$AL$5,'[1]NW SERVICE 240'!$AJ$28+'[1]NW SERVICE 240'!$AK$28+'[1]NW SERVICE 240'!$AL$28))))))))))))</f>
        <v>146287.79999999996</v>
      </c>
      <c r="M25" s="29">
        <f t="shared" si="1"/>
        <v>-19650.8730550943</v>
      </c>
      <c r="N25" s="8">
        <f t="shared" si="2"/>
        <v>0.88157749671428376</v>
      </c>
      <c r="R25" s="4" t="s">
        <v>5</v>
      </c>
      <c r="S25" s="11">
        <f ca="1">SUM(OFFSET('[1]NW SERVICE 240'!$G$28,0,0):INDEX('[1]NW SERVICE 240'!$G:$R,28,MATCH('[1]NW SERVICE 240'!$AQ$1,'[1]NW SERVICE 240'!$G$5:$R$5,0)))</f>
        <v>165938.67305509426</v>
      </c>
      <c r="T25" s="11">
        <f ca="1">SUM(OFFSET('[1]NW SERVICE 240'!$AA$28,0,0):INDEX('[1]NW SERVICE 240'!$AA:$AL,28,MATCH('[1]NW SERVICE 240'!$AQ$1,'[1]NW SERVICE 240'!$AA$5:$AL$5,0)))</f>
        <v>146287.79999999996</v>
      </c>
      <c r="U25" s="29">
        <f t="shared" ca="1" si="3"/>
        <v>-19650.8730550943</v>
      </c>
      <c r="V25" s="8">
        <f t="shared" ca="1" si="4"/>
        <v>0.88157749671428376</v>
      </c>
    </row>
    <row r="26" spans="2:28" outlineLevel="1" x14ac:dyDescent="0.3">
      <c r="B26" s="4" t="s">
        <v>7</v>
      </c>
      <c r="C26" s="11">
        <f>'[1]NW SERVICE 340'!$B$28</f>
        <v>27136.274277266384</v>
      </c>
      <c r="D26" s="11">
        <f>'[1]NW SERVICE 340'!$C$28</f>
        <v>36177.30999999999</v>
      </c>
      <c r="E26" s="29">
        <f t="shared" si="8"/>
        <v>9041.0357227336062</v>
      </c>
      <c r="F26" s="30">
        <f t="shared" si="0"/>
        <v>1.3331715927675378</v>
      </c>
      <c r="G26" s="17"/>
      <c r="H26" s="17"/>
      <c r="I26" s="17"/>
      <c r="J26" s="4" t="str">
        <f>B26</f>
        <v>NWN</v>
      </c>
      <c r="K26" s="11">
        <f>IF('[1]NW SERVICE 340'!$AQ$1='[1]NW SERVICE 340'!$G$5,'[1]NW SERVICE 340'!$G$28,IF('[1]NW SERVICE 340'!$AQ$1='[1]NW SERVICE 340'!$H$5,'[1]NW SERVICE 340'!$G$28+'[1]NW SERVICE 340'!$H$28,IF('[1]NW SERVICE 340'!$AQ$1='[1]NW SERVICE 340'!$I$5,'[1]NW SERVICE 340'!$G$28+'[1]NW SERVICE 340'!$H$28+'[1]NW SERVICE 340'!$I$28,IF('[1]NW SERVICE 340'!$AQ$1='[1]NW SERVICE 340'!$J$5,'[1]NW SERVICE 340'!$J$28,IF('[1]NW SERVICE 340'!$AQ$1='[1]NW SERVICE 340'!$K$5,'[1]NW SERVICE 340'!$J$28+'[1]NW SERVICE 340'!$K$28,IF('[1]NW SERVICE 340'!$AQ$1='[1]NW SERVICE 340'!$L$5,'[1]NW SERVICE 340'!$J$28+'[1]NW SERVICE 340'!$K$28+'[1]NW SERVICE 340'!$L$28,IF('[1]NW SERVICE 340'!$AQ$1='[1]NW SERVICE 340'!$M$5,'[1]NW SERVICE 340'!$M$28,IF('[1]NW SERVICE 340'!$AQ$1='[1]NW SERVICE 340'!$N$5,'[1]NW SERVICE 340'!$M$28+'[1]NW SERVICE 340'!$N$28,IF('[1]NW SERVICE 340'!$AQ$1='[1]NW SERVICE 340'!$O$5,'[1]NW SERVICE 340'!$M$28+'[1]NW SERVICE 340'!$N$28+'[1]NW SERVICE 340'!$O$28,IF('[1]NW SERVICE 340'!$AQ$1='[1]NW SERVICE 340'!$P$5,'[1]NW SERVICE 340'!$P$28,IF('[1]NW SERVICE 340'!$AQ$1='[1]NW SERVICE 340'!$Q$5,'[1]NW SERVICE 340'!$P$28+'[1]NW SERVICE 340'!$Q$28,IF('[1]NW SERVICE 340'!$AQ$1='[1]NW SERVICE 340'!$R$5,'[1]NW SERVICE 340'!$P$28+'[1]NW SERVICE 340'!$Q$28+'[1]NW SERVICE 340'!$R$28))))))))))))</f>
        <v>104082.47052549163</v>
      </c>
      <c r="L26" s="11">
        <f>IF('[1]NW SERVICE 340'!$AQ$1='[1]NW SERVICE 340'!$AA$5,'[1]NW SERVICE 340'!$AA$28,IF('[1]NW SERVICE 340'!$AQ$1='[1]NW SERVICE 340'!$AB$5,'[1]NW SERVICE 340'!$AA$28+'[1]NW SERVICE 340'!$AB$28,IF('[1]NW SERVICE 340'!$AQ$1='[1]NW SERVICE 340'!$AC$5,'[1]NW SERVICE 340'!$AA$28+'[1]NW SERVICE 340'!$AB$28+'[1]NW SERVICE 340'!$AC$28,IF('[1]NW SERVICE 340'!$AQ$1='[1]NW SERVICE 340'!$AD$5,'[1]NW SERVICE 340'!$AD$28,IF('[1]NW SERVICE 340'!$AQ$1='[1]NW SERVICE 340'!$AE$5,'[1]NW SERVICE 340'!$AD$28+'[1]NW SERVICE 340'!$AE$28,IF('[1]NW SERVICE 340'!$AQ$1='[1]NW SERVICE 340'!$AF$5,'[1]NW SERVICE 340'!$AD$28+'[1]NW SERVICE 340'!$AE$28+'[1]NW SERVICE 340'!$AF$28,IF('[1]NW SERVICE 340'!$AQ$1='[1]NW SERVICE 340'!$AG$5,'[1]NW SERVICE 340'!$AG$28,IF('[1]NW SERVICE 340'!$AQ$1='[1]NW SERVICE 340'!$AH$5,'[1]NW SERVICE 340'!$AG$28+'[1]NW SERVICE 340'!$AH$28,IF('[1]NW SERVICE 340'!$AQ$1='[1]NW SERVICE 340'!$AI$5,'[1]NW SERVICE 340'!$AG$28+'[1]NW SERVICE 340'!$AH$28+'[1]NW SERVICE 340'!$AI$28,IF('[1]NW SERVICE 340'!$AQ$1='[1]NW SERVICE 340'!$AJ$5,'[1]NW SERVICE 340'!$AJ$28,IF('[1]NW SERVICE 340'!$AQ$1='[1]NW SERVICE 340'!$AK$5,'[1]NW SERVICE 340'!$AJ$28,IF('[1]NW SERVICE 340'!$AQ$1='[1]NW SERVICE 340'!$AK$5,'[1]NW SERVICE 340'!$AJ$28+'[1]NW SERVICE 340'!$AK$28,IF('[1]NW SERVICE 340'!$AQ$1='[1]NW SERVICE 340'!$AL$5,'[1]NW SERVICE 340'!$AJ$28+'[1]NW SERVICE 340'!$AK$28+'[1]NW SERVICE 340'!$AL$28)))))))))))))</f>
        <v>119403.72000000003</v>
      </c>
      <c r="M26" s="29">
        <f t="shared" si="1"/>
        <v>15321.249474508397</v>
      </c>
      <c r="N26" s="8">
        <f t="shared" si="2"/>
        <v>1.1472029766122429</v>
      </c>
      <c r="R26" s="4" t="str">
        <f>B26</f>
        <v>NWN</v>
      </c>
      <c r="S26" s="11">
        <f ca="1">SUM(OFFSET('[1]NW SERVICE 340'!$G$28,0,0):INDEX('[1]NW SERVICE 340'!$G:$R,28,MATCH('[1]NW SERVICE 340'!$AQ$1,'[1]NW SERVICE 340'!$G$5:$R$5,0)))</f>
        <v>104082.47052549163</v>
      </c>
      <c r="T26" s="11">
        <f ca="1">SUM(OFFSET('[1]NW SERVICE 340'!$AA$28,0,0):INDEX('[1]NW SERVICE 340'!$AA:$AL,28,MATCH('[1]NW SERVICE 340'!$AQ$1,'[1]NW SERVICE 340'!$AA$5:$AL$5,0)))</f>
        <v>119403.72000000003</v>
      </c>
      <c r="U26" s="29">
        <f t="shared" ca="1" si="3"/>
        <v>15321.249474508397</v>
      </c>
      <c r="V26" s="8">
        <f t="shared" ca="1" si="4"/>
        <v>1.1472029766122429</v>
      </c>
      <c r="AA26" s="21" t="s">
        <v>16</v>
      </c>
      <c r="AB26" s="21" t="s">
        <v>16</v>
      </c>
    </row>
    <row r="27" spans="2:28" outlineLevel="1" x14ac:dyDescent="0.3">
      <c r="B27" s="4" t="s">
        <v>6</v>
      </c>
      <c r="C27" s="11">
        <f>'[1]NW SERVICE 440'!$B$28</f>
        <v>34345.750956465505</v>
      </c>
      <c r="D27" s="11">
        <f>'[1]NW SERVICE 440'!$C$28</f>
        <v>21244.69000000001</v>
      </c>
      <c r="E27" s="29">
        <f t="shared" si="8"/>
        <v>-13101.060956465495</v>
      </c>
      <c r="F27" s="30">
        <f t="shared" si="0"/>
        <v>0.61855366117714039</v>
      </c>
      <c r="G27" s="17"/>
      <c r="H27" s="17"/>
      <c r="I27" s="17"/>
      <c r="J27" s="4" t="str">
        <f>B27</f>
        <v>HOB</v>
      </c>
      <c r="K27" s="11">
        <f>IF('[1]NW SERVICE 440'!$AQ$1='[1]NW SERVICE 440'!$G$5,'[1]NW SERVICE 440'!$G$28,IF('[1]NW SERVICE 440'!$AQ$1='[1]NW SERVICE 440'!$H$5,'[1]NW SERVICE 440'!$G$28+'[1]NW SERVICE 440'!$H$28,IF('[1]NW SERVICE 440'!$AQ$1='[1]NW SERVICE 440'!$I$5,'[1]NW SERVICE 440'!$G$28+'[1]NW SERVICE 440'!$H$28+'[1]NW SERVICE 440'!$I$28,IF('[1]NW SERVICE 440'!$AQ$1='[1]NW SERVICE 440'!$J$5,'[1]NW SERVICE 440'!$J$28,IF('[1]NW SERVICE 440'!$AQ$1='[1]NW SERVICE 440'!$K$5,'[1]NW SERVICE 440'!$J$28+'[1]NW SERVICE 440'!$K$28,IF('[1]NW SERVICE 440'!$AQ$1='[1]NW SERVICE 440'!$L$5,'[1]NW SERVICE 440'!$J$28+'[1]NW SERVICE 440'!$K$28+'[1]NW SERVICE 440'!$L$28,IF('[1]NW SERVICE 440'!$AQ$1='[1]NW SERVICE 440'!$M$5,'[1]NW SERVICE 440'!$M$28,IF('[1]NW SERVICE 440'!$AQ$1='[1]NW SERVICE 440'!$N$5,'[1]NW SERVICE 440'!$M$28+'[1]NW SERVICE 440'!$N$28,IF('[1]NW SERVICE 440'!$AQ$1='[1]NW SERVICE 440'!$O$5,'[1]NW SERVICE 440'!$M$28+'[1]NW SERVICE 440'!$N$28+'[1]NW SERVICE 440'!$O$28,IF('[1]NW SERVICE 440'!$AQ$1='[1]NW SERVICE 440'!$P$5,'[1]NW SERVICE 440'!$P$28,IF('[1]NW SERVICE 440'!$AQ$1='[1]NW SERVICE 440'!$Q$5,'[1]NW SERVICE 440'!$P$28+'[1]NW SERVICE 440'!$Q$28,IF('[1]NW SERVICE 440'!$AQ$1='[1]NW SERVICE 440'!$R$5,'[1]NW SERVICE 440'!$P$28+'[1]NW SERVICE 440'!$Q$28+'[1]NW SERVICE 440'!$R$28))))))))))))</f>
        <v>128303.78892411514</v>
      </c>
      <c r="L27" s="11">
        <f>IF('[1]NW SERVICE 440'!$AQ$1='[1]NW SERVICE 440'!$AA$5,'[1]NW SERVICE 440'!$AA$28,IF('[1]NW SERVICE 440'!$AQ$1='[1]NW SERVICE 440'!$AB$5,'[1]NW SERVICE 440'!$AA$28+'[1]NW SERVICE 440'!$AB$28,IF('[1]NW SERVICE 440'!$AQ$1='[1]NW SERVICE 440'!$AC$5,'[1]NW SERVICE 440'!$AA$28+'[1]NW SERVICE 440'!$AB$28+'[1]NW SERVICE 440'!$AC$28,IF('[1]NW SERVICE 440'!$AQ$1='[1]NW SERVICE 440'!$AD$5,'[1]NW SERVICE 440'!$AD$28,IF('[1]NW SERVICE 440'!$AQ$1='[1]NW SERVICE 440'!$AE$5,'[1]NW SERVICE 440'!$AD$28+'[1]NW SERVICE 440'!$AE$28,IF('[1]NW SERVICE 440'!$AQ$1='[1]NW SERVICE 440'!$AF$5,'[1]NW SERVICE 440'!$AD$28+'[1]NW SERVICE 440'!$AE$28+'[1]NW SERVICE 440'!$AF$28,IF('[1]NW SERVICE 440'!$AQ$1='[1]NW SERVICE 440'!$AG$5,'[1]NW SERVICE 440'!$AG$28,IF('[1]NW SERVICE 440'!$AQ$1='[1]NW SERVICE 440'!$AH$5,'[1]NW SERVICE 440'!$AG$28+'[1]NW SERVICE 440'!$AH$28,IF('[1]NW SERVICE 440'!$AQ$1='[1]NW SERVICE 440'!$AI$5,'[1]NW SERVICE 440'!$AG$28+'[1]NW SERVICE 440'!$AH$28+'[1]NW SERVICE 440'!$AI$28,IF('[1]NW SERVICE 440'!$AQ$1='[1]NW SERVICE 440'!$AJ$5,'[1]NW SERVICE 440'!$AJ$28,IF('[1]NW SERVICE 440'!$AQ$1='[1]NW SERVICE 440'!$AK$5,'[1]NW SERVICE 440'!$AJ$28+'[1]NW SERVICE 440'!$AK$28,IF('[1]NW SERVICE 440'!$AQ$1='[1]NW SERVICE 440'!$AL$5,'[1]NW SERVICE 440'!$AJ$28+'[1]NW SERVICE 440'!$AK$28+'[1]NW SERVICE 440'!$AL$28))))))))))))</f>
        <v>120328.9</v>
      </c>
      <c r="M27" s="29">
        <f>L27-K28</f>
        <v>35027.659214913627</v>
      </c>
      <c r="N27" s="8">
        <f t="shared" si="2"/>
        <v>0.93784369899760422</v>
      </c>
      <c r="R27" s="4" t="str">
        <f>B27</f>
        <v>HOB</v>
      </c>
      <c r="S27" s="11">
        <f ca="1">SUM(OFFSET('[1]NW SERVICE 440'!$G$28,0,0):INDEX('[1]NW SERVICE 440'!$G:$R,28,MATCH('[1]NW SERVICE 440'!$AQ$1,'[1]NW SERVICE 440'!$G$5:$R$5,0)))</f>
        <v>128303.78892411514</v>
      </c>
      <c r="T27" s="11">
        <f ca="1">SUM(OFFSET('[1]NW SERVICE 440'!$AA$28,0,0):INDEX('[1]NW SERVICE 440'!$AA:$AL,28,MATCH('[1]NW SERVICE 440'!$AQ$1,'[1]NW SERVICE 440'!$AA$5:$AL$5,0)))</f>
        <v>120328.9</v>
      </c>
      <c r="U27" s="29">
        <f t="shared" ca="1" si="3"/>
        <v>-7974.8889241151483</v>
      </c>
      <c r="V27" s="8">
        <f t="shared" ca="1" si="4"/>
        <v>0.93784369899760422</v>
      </c>
      <c r="AA27" s="21" t="s">
        <v>28</v>
      </c>
      <c r="AB27" s="21" t="s">
        <v>13</v>
      </c>
    </row>
    <row r="28" spans="2:28" outlineLevel="1" x14ac:dyDescent="0.3">
      <c r="B28" s="4" t="s">
        <v>1</v>
      </c>
      <c r="C28" s="11">
        <f>'[2]LEX SERVICE'!$B$26</f>
        <v>22542.592972565468</v>
      </c>
      <c r="D28" s="11">
        <f>'[2]LEX SERVICE'!$C$26</f>
        <v>8838.3699999999953</v>
      </c>
      <c r="E28" s="29">
        <f t="shared" si="8"/>
        <v>-13704.222972565472</v>
      </c>
      <c r="F28" s="30">
        <f t="shared" si="0"/>
        <v>0.39207423967404142</v>
      </c>
      <c r="G28" s="17"/>
      <c r="H28" s="17"/>
      <c r="I28" s="17"/>
      <c r="J28" s="4" t="s">
        <v>1</v>
      </c>
      <c r="K28" s="11">
        <f>IF('[2]LEX SERVICE'!$AI$1='[2]LEX SERVICE'!$D$5,'[2]LEX SERVICE'!$D$26,IF('[2]LEX SERVICE'!$AI$1='[2]LEX SERVICE'!$E$5,'[2]LEX SERVICE'!$D$26+'[2]LEX SERVICE'!$E$26,IF('[2]LEX SERVICE'!$AI$1='[2]LEX SERVICE'!$F$5,'[2]LEX SERVICE'!$D$26+'[2]LEX SERVICE'!$E$26+'[2]LEX SERVICE'!$F$26,IF('[2]LEX SERVICE'!$AI$1='[2]LEX SERVICE'!$G$5,'[2]LEX SERVICE'!$G$26,IF('[2]LEX SERVICE'!$AI$1='[2]LEX SERVICE'!$H$5,'[2]LEX SERVICE'!$G$26+'[2]LEX SERVICE'!$H$26,IF('[2]LEX SERVICE'!$AI$1='[2]LEX SERVICE'!$I$5,'[2]LEX SERVICE'!$G$26+'[2]LEX SERVICE'!$H$26+'[2]LEX SERVICE'!$I$26,IF('[2]LEX SERVICE'!$AI$1='[2]LEX SERVICE'!$J$5,'[2]LEX SERVICE'!$J$26,IF('[2]LEX SERVICE'!$AI$1='[2]LEX SERVICE'!$K$5,'[2]LEX SERVICE'!$J$26+'[2]LEX SERVICE'!$K$26,IF('[2]LEX SERVICE'!$AI$1='[2]LEX SERVICE'!$L$5,'[2]LEX SERVICE'!$I$26+'[2]LEX SERVICE'!$J$26+'[2]LEX SERVICE'!$K$26,IF('[2]LEX SERVICE'!$AI$1='[2]LEX SERVICE'!$M$5,'[2]LEX SERVICE'!$M$26,IF('[2]LEX SERVICE'!$AI$1='[2]LEX SERVICE'!$N$5,'[2]LEX SERVICE'!$M$26+'[2]LEX SERVICE'!$N$26,IF('[2]LEX SERVICE'!$AI$1='[2]LEX SERVICE'!$O$5,'[2]LEX SERVICE'!$M$26+'[2]LEX SERVICE'!$N$26+'[2]LEX SERVICE'!$O$26))))))))))))</f>
        <v>85301.240785086367</v>
      </c>
      <c r="L28" s="11">
        <f>IF('[2]LEX SERVICE'!$AI$1='[2]LEX SERVICE'!$T$5,'[2]LEX SERVICE'!$T$26,IF('[2]LEX SERVICE'!$AI$1='[2]LEX SERVICE'!$U$5,'[2]LEX SERVICE'!$T$26+'[2]LEX SERVICE'!$U$26,IF('[2]LEX SERVICE'!$AI$1='[2]LEX SERVICE'!$V$5,'[2]LEX SERVICE'!$T$26+'[2]LEX SERVICE'!$U$26+'[2]LEX SERVICE'!$V$26,IF('[2]LEX SERVICE'!$AI$1='[2]LEX SERVICE'!$W$5,'[2]LEX SERVICE'!$W$26,IF('[2]LEX SERVICE'!$AI$1='[2]LEX SERVICE'!$X$5,'[2]LEX SERVICE'!$W$26+'[2]LEX SERVICE'!$X$26,IF('[2]LEX SERVICE'!$AI$1='[2]LEX SERVICE'!$Y$5,'[2]LEX SERVICE'!$W$26+'[2]LEX SERVICE'!$X$26+'[2]LEX SERVICE'!$Y$26,IF('[2]LEX SERVICE'!$AI$1='[2]LEX SERVICE'!$Z$5,'[2]LEX SERVICE'!$Z$26,IF('[2]LEX SERVICE'!$AI$1='[2]LEX SERVICE'!$AA$5,'[2]LEX SERVICE'!$Z$26+'[2]LEX SERVICE'!$AA$26,IF('[2]LEX SERVICE'!$AI$1='[2]LEX SERVICE'!$AB$5,'[2]LEX SERVICE'!$Z$26+'[2]LEX SERVICE'!$AA$26+'[2]LEX SERVICE'!$AB$26,IF('[2]LEX SERVICE'!$AI$1='[2]LEX SERVICE'!$AC$5,'[2]LEX SERVICE'!$AC$26,IF('[2]LEX SERVICE'!$AI$1='[2]LEX SERVICE'!$AD$5,'[2]LEX SERVICE'!$AC$26+'[2]LEX SERVICE'!$AD$26,IF('[2]LEX SERVICE'!$AI$1='[2]LEX SERVICE'!$AE$5,'[2]LEX SERVICE'!$AC$26+'[2]LEX SERVICE'!$AD$26+'[2]LEX SERVICE'!$AE$26))))))))))))</f>
        <v>21746.839999999989</v>
      </c>
      <c r="M28" s="29">
        <f>L28-K29</f>
        <v>-62348.129478236857</v>
      </c>
      <c r="N28" s="8">
        <f t="shared" si="2"/>
        <v>0.25494166086974546</v>
      </c>
      <c r="R28" s="4" t="s">
        <v>1</v>
      </c>
      <c r="S28" s="11">
        <f ca="1">SUM(OFFSET('[2]LEX SERVICE'!$D$26,0,0):INDEX('[2]LEX SERVICE'!$D:$O,26,MATCH('[2]LEX SERVICE'!$AI$1,'[2]LEX SERVICE'!$D$5:$O$5,0)))</f>
        <v>85301.240785086367</v>
      </c>
      <c r="T28" s="11">
        <f ca="1">SUM(OFFSET('[2]LEX SERVICE'!$T$26,0,0):INDEX('[2]LEX SERVICE'!$T:$AE,26,MATCH('[2]LEX SERVICE'!$AI$1,'[2]LEX SERVICE'!$T$5:$AE$5,0)))</f>
        <v>21746.839999999989</v>
      </c>
      <c r="U28" s="29">
        <f t="shared" ca="1" si="3"/>
        <v>-63554.400785086378</v>
      </c>
      <c r="V28" s="8">
        <f t="shared" ca="1" si="4"/>
        <v>0.25494166086974546</v>
      </c>
      <c r="Z28" s="21" t="s">
        <v>25</v>
      </c>
      <c r="AA28" s="20">
        <f>IF([1]OVERALL!$AQ$1=[1]OVERALL!$G$5,[1]OVERALL!$G$18,IF([1]OVERALL!$AQ$1=[1]OVERALL!$H$5,[1]OVERALL!$G$18+[1]OVERALL!$H$18,IF([1]OVERALL!$AQ$1=[1]OVERALL!$I$5,[1]OVERALL!$G$18+[1]OVERALL!$H$18+[1]OVERALL!$I$18,IF([1]OVERALL!$AQ$1=[1]OVERALL!$J$5,[1]OVERALL!$J$18,IF([1]OVERALL!$AQ$1=[1]OVERALL!$K$5,[1]OVERALL!$J$18+[1]OVERALL!$K$18,IF([1]OVERALL!$AQ$1=[1]OVERALL!$L$5,[1]OVERALL!$J$18+[1]OVERALL!$K$18+[1]OVERALL!$L$18,IF([1]OVERALL!$AQ$1=[1]OVERALL!$M$5,[1]OVERALL!$M$18,IF([1]OVERALL!$AQ$1=[1]OVERALL!$N$5,[1]OVERALL!$M$18+[1]OVERALL!$N$18,IF([1]OVERALL!$AQ$1=[1]OVERALL!$O$5,[1]OVERALL!$M$18+[1]OVERALL!$N$18+[1]OVERALL!$O$18,IF([1]OVERALL!$AQ$1=[1]OVERALL!$P$5,[1]OVERALL!$P$18,IF([1]OVERALL!$AQ$1=[1]OVERALL!$Q$5,[1]OVERALL!$P$18+[1]OVERALL!$Q$18,IF([1]OVERALL!$AQ$1=[1]OVERALL!$R$5,[1]OVERALL!$P$18+[1]OVERALL!$Q$18+[1]OVERALL!$R$18))))))))))))</f>
        <v>346275</v>
      </c>
      <c r="AB28" s="20">
        <f>IF([1]OVERALL!$AQ$1=[1]OVERALL!$AA$5,[1]OVERALL!$AA$18,IF([1]OVERALL!$AQ$1=[1]OVERALL!$AB$5,[1]OVERALL!$AA$18+[1]OVERALL!$AB$18,IF([1]OVERALL!$AQ$1=[1]OVERALL!$AC$5,[1]OVERALL!$AA$18+[1]OVERALL!$AB$18+[1]OVERALL!$AC$18,IF([1]OVERALL!$AQ$1=[1]OVERALL!$AD$5,[1]OVERALL!$AD$18,IF([1]OVERALL!$AQ$1=[1]OVERALL!$AE$5,[1]OVERALL!$AD$18+[1]OVERALL!$AE$18,IF([1]OVERALL!$AQ$1=[1]OVERALL!$AF$5,[1]OVERALL!$AD$18+[1]OVERALL!$AE$18+[1]OVERALL!$AF$18,IF([1]OVERALL!$AQ$1=[1]OVERALL!$AG$5,[1]OVERALL!$AG$18,IF([1]OVERALL!$AQ$1=[1]OVERALL!$AH$5,[1]OVERALL!$AG$18+[1]OVERALL!$AH$18,IF([1]OVERALL!$AQ$1=[1]OVERALL!$AI$5,[1]OVERALL!$AG$18+[1]OVERALL!$AH$18+[1]OVERALL!$AI$18,IF([1]OVERALL!$AQ$1=[1]OVERALL!$AJ$5,[1]OVERALL!$AJ$18,IF([1]OVERALL!$AQ$1=[1]OVERALL!$AK$5,[1]OVERALL!$AJ$18+[1]OVERALL!$AK$18,IF([1]OVERALL!$AQ$1=[1]OVERALL!$AL$5,[1]OVERALL!$AJ$18+[1]OVERALL!$AK$18+[1]OVERALL!$AL$18))))))))))))</f>
        <v>334000</v>
      </c>
    </row>
    <row r="29" spans="2:28" x14ac:dyDescent="0.3">
      <c r="B29" s="3" t="s">
        <v>9</v>
      </c>
      <c r="C29" s="12">
        <f>SUM(C30:C32)</f>
        <v>30841.818303491455</v>
      </c>
      <c r="D29" s="12">
        <f>SUM(D30:D32)</f>
        <v>9909.0799999999981</v>
      </c>
      <c r="E29" s="34">
        <f t="shared" si="8"/>
        <v>-20932.738303491456</v>
      </c>
      <c r="F29" s="28">
        <f t="shared" si="0"/>
        <v>0.32128715312735756</v>
      </c>
      <c r="G29" s="17">
        <v>0</v>
      </c>
      <c r="H29" s="17">
        <v>0</v>
      </c>
      <c r="I29" s="17"/>
      <c r="J29" s="3" t="s">
        <v>9</v>
      </c>
      <c r="K29" s="12">
        <f>SUM(K30:K32)</f>
        <v>84094.969478236846</v>
      </c>
      <c r="L29" s="12">
        <f>SUM(L30:L32)</f>
        <v>80840.639999999999</v>
      </c>
      <c r="M29" s="34">
        <f t="shared" si="1"/>
        <v>-3254.3294782368466</v>
      </c>
      <c r="N29" s="9">
        <f t="shared" si="2"/>
        <v>0.96130173423656406</v>
      </c>
      <c r="O29" s="17">
        <f>IF([2]Bridgestone!$AI$1=[2]Bridgestone!$D$5,[2]Bridgestone!$D$30,IF([2]Bridgestone!$AI$1=[2]Bridgestone!$E$5,[2]Bridgestone!$D$30+[2]Bridgestone!$E$30,IF([2]Bridgestone!$AI$1=[2]Bridgestone!$F$5,[2]Bridgestone!$D$30+[2]Bridgestone!$E$30+[2]Bridgestone!$F$30,IF([2]Bridgestone!$AI$1=[2]Bridgestone!$G$5,[2]Bridgestone!$G$30,IF([2]Bridgestone!$AI$1=[2]Bridgestone!$H$5,[2]Bridgestone!$G$30+[2]Bridgestone!$H$30,IF([2]Bridgestone!$AI$1=[2]Bridgestone!$I$5,[2]Bridgestone!$G$30+[2]Bridgestone!$H$30+[2]Bridgestone!$I$30,IF([2]Bridgestone!$AI$1=[2]Bridgestone!$J$5,[2]Bridgestone!$J$30,IF([2]Bridgestone!$AI$1=[2]Bridgestone!$K$5,[2]Bridgestone!$J$30+[2]Bridgestone!$K$30,IF([2]Bridgestone!$AI$1=[2]Bridgestone!$L$5,[2]Bridgestone!$J$30+[2]Bridgestone!$K$30+[2]Bridgestone!$L$30,IF([2]Bridgestone!$AI$1=[2]Bridgestone!$M$5,[2]Bridgestone!$M$30,IF([2]Bridgestone!$AI$1=[2]Bridgestone!$N$5,[2]Bridgestone!$M$30+[2]Bridgestone!$N$30,IF([2]Bridgestone!$AI$1=[2]Bridgestone!$O$5,[2]Bridgestone!$M$30+[2]Bridgestone!$N$30+[2]Bridgestone!$O$30))))))))))))-SUM(K30:K31)</f>
        <v>0</v>
      </c>
      <c r="P29" s="17">
        <f>IF([2]Bridgestone!$AI$1=[2]Bridgestone!$T$5,[2]Bridgestone!$T$30,IF([2]Bridgestone!$AI$1=[2]Bridgestone!$U$5,[2]Bridgestone!$T$30+[2]Bridgestone!$U$30,IF([2]Bridgestone!$AI$1=[2]Bridgestone!$V$5,[2]Bridgestone!$T$30+[2]Bridgestone!$U$30+[2]Bridgestone!$V$30,IF([2]Bridgestone!$AI$1=[2]Bridgestone!$W$5,[2]Bridgestone!$W$30,IF([2]Bridgestone!$AI$1=[2]Bridgestone!$X$5,[2]Bridgestone!$W$30+[2]Bridgestone!$X$30,IF([2]Bridgestone!$AI$1=[2]Bridgestone!$Y$5,[2]Bridgestone!$W$30+[2]Bridgestone!$X$30+[2]Bridgestone!$Y$30,IF([2]Bridgestone!$AI$1=[2]Bridgestone!$Z$5,[2]Bridgestone!$Z$30,IF([2]Bridgestone!$AI$1=[2]Bridgestone!$AA$5,[2]Bridgestone!$Z$30+[2]Bridgestone!$AA$30,IF([2]Bridgestone!$AI$1=[2]Bridgestone!$AB$5,[2]Bridgestone!$Z$30+[2]Bridgestone!$AA$30+[2]Bridgestone!$AB$30,IF([2]Bridgestone!$AI$1=[2]Bridgestone!$AC$5,[2]Bridgestone!$AC$30,IF([2]Bridgestone!$AI$1=[2]Bridgestone!$AD$5,[2]Bridgestone!$AC$30+[2]Bridgestone!$AD$30,IF([2]Bridgestone!$AI$1=[2]Bridgestone!$AE$5,[2]Bridgestone!$AC$30+[2]Bridgestone!$AD$30+[2]Bridgestone!$AE$30))))))))))))-SUM(L30:L31)</f>
        <v>0</v>
      </c>
      <c r="R29" s="3" t="s">
        <v>9</v>
      </c>
      <c r="S29" s="12">
        <f ca="1">SUM(S30:S32)</f>
        <v>84094.969478236846</v>
      </c>
      <c r="T29" s="12">
        <f ca="1">SUM(T30:T32)</f>
        <v>80840.639999999999</v>
      </c>
      <c r="U29" s="34">
        <f t="shared" ca="1" si="3"/>
        <v>-3254.3294782368466</v>
      </c>
      <c r="V29" s="9">
        <f t="shared" ca="1" si="4"/>
        <v>0.96130173423656406</v>
      </c>
      <c r="W29" s="17">
        <f ca="1">IF([2]Bridgestone!$AI$1=[2]Bridgestone!$D$5,[2]Bridgestone!$D$30,IF([2]Bridgestone!$AI$1=[2]Bridgestone!$E$5,SUM([2]Bridgestone!$D$30:$E$30),IF([2]Bridgestone!$AI$1=[2]Bridgestone!$F$5,SUM([2]Bridgestone!$D$30:$F$30),IF([2]Bridgestone!$AI$1=[2]Bridgestone!$G$5,SUM([2]Bridgestone!$D$30:$G$30),IF([2]Bridgestone!$AI$1=[2]Bridgestone!$H$5,SUM([2]Bridgestone!$D$30:$H$30),IF([2]Bridgestone!$AI$1=[2]Bridgestone!$I$5,SUM([2]Bridgestone!$D$30:$I$30),IF([2]Bridgestone!$AI$1=[2]Bridgestone!$J$5,SUM([2]Bridgestone!$D$30:$J$30),IF([2]Bridgestone!$AI$1=[2]Bridgestone!$K$5,SUM([2]Bridgestone!$D$30:$K$30),IF([2]Bridgestone!$AI$1=[2]Bridgestone!$L$5,SUM([2]Bridgestone!$D$30:$L$30),IF([2]Bridgestone!$AI$1=[2]Bridgestone!$M$5,SUM([2]Bridgestone!$D$30:$M$30),IF([2]Bridgestone!$AI$1=[2]Bridgestone!$N$5,SUM([2]Bridgestone!$D$30:$N$30),IF([2]Bridgestone!$AI$1=[2]Bridgestone!$O$5,SUM([2]Bridgestone!$D$30:$O$30)))))))))))))-SUM(S30:S31)</f>
        <v>0</v>
      </c>
      <c r="X29" s="17">
        <f ca="1">IF([2]Bridgestone!$AI$1=[2]Bridgestone!$T$5,[2]Bridgestone!$T$30,IF([2]Bridgestone!$AI$1=[2]Bridgestone!$U$5,SUM([2]Bridgestone!$T$30:$U$30),IF([2]Bridgestone!$AI$1=[2]Bridgestone!$V$5,SUM([2]Bridgestone!$T$30:$V$30),IF([2]Bridgestone!$AI$1=[2]Bridgestone!$W$5,SUM([2]Bridgestone!$T$30:$W$30),IF([2]Bridgestone!$AI$1=[2]Bridgestone!$X$5,SUM([2]Bridgestone!$T$30:$X$30),IF([2]Bridgestone!$AI$1=[2]Bridgestone!$Y$5,SUM([2]Bridgestone!$T$30:$Y$30),IF([2]Bridgestone!$AI$1=[2]Bridgestone!$Z$5,SUM([2]Bridgestone!$T$30:$Z$30),IF([2]Bridgestone!$AI$1=[2]Bridgestone!$AA$5,SUM([2]Bridgestone!$T$30:$AA$30),IF([2]Bridgestone!$AI$1=[2]Bridgestone!$AB$5,SUM([2]Bridgestone!$T$30:$AB$30),IF([2]Bridgestone!$AI$1=[2]Bridgestone!$AC$5,SUM([2]Bridgestone!$T$30:$AC$30),IF([2]Bridgestone!$AI$1=[2]Bridgestone!$AD$5,SUM([2]Bridgestone!$T$30:$AD$30),IF([2]Bridgestone!$AI$1=[2]Bridgestone!$AE$5,SUM([2]Bridgestone!$T$30:$AE$30)))))))))))))-SUM(T30:T31)</f>
        <v>0</v>
      </c>
      <c r="Z29" s="21" t="s">
        <v>26</v>
      </c>
      <c r="AA29" s="20">
        <f>IF([2]OVERALL!$AI$1=[2]OVERALL!$D$5,[2]OVERALL!$D$19,IF([2]OVERALL!$AI$1=[2]OVERALL!$E$5,[2]OVERALL!$D$19+[2]OVERALL!$E$19,IF([2]OVERALL!$AI$1=[2]OVERALL!$F$5,[2]OVERALL!$D$19+[2]OVERALL!$E$19+[2]OVERALL!$F$19,IF([2]OVERALL!$AI$1=[2]OVERALL!$G$5,[2]OVERALL!$G$19,IF([2]OVERALL!$AI$1=[2]OVERALL!$G$5,[2]OVERALL!$G$19+[2]OVERALL!$H$19,IF([2]OVERALL!$AI$1=[2]OVERALL!$I$5,[2]OVERALL!$G$19+[2]OVERALL!$H$19+[2]OVERALL!$I$19,IF([2]OVERALL!$AI$1=[2]OVERALL!$J$5,[2]OVERALL!$J$19,IF([2]OVERALL!$AI$1=[2]OVERALL!$K$5,[2]OVERALL!$J$19+[2]OVERALL!$K$19,IF([2]OVERALL!$AI$1=[2]OVERALL!$L$5,[2]OVERALL!$J$19+[2]OVERALL!$K$19+[2]OVERALL!$L$19,IF([2]OVERALL!$AI$1=[2]OVERALL!$M$5,[2]OVERALL!$M$19,IF([2]OVERALL!$AI$1=[2]OVERALL!$N$5,[2]OVERALL!$M$19+[2]OVERALL!$N$19,IF([2]OVERALL!$AI$1=[2]OVERALL!$O$5,[2]OVERALL!$M$19+[2]OVERALL!$N$19+[2]OVERALL!$O$19))))))))))))</f>
        <v>142800</v>
      </c>
      <c r="AB29" s="20">
        <f>IF([2]OVERALL!$AI$1=[2]OVERALL!$T$5,[2]OVERALL!$T$19,IF([2]OVERALL!$AI$1=[2]OVERALL!$U$5,[2]OVERALL!$T$19+[2]OVERALL!$U$19,IF([2]OVERALL!$AI$1=[2]OVERALL!$V$5,[2]OVERALL!$T$19+[2]OVERALL!$U$19+[2]OVERALL!$V$19,IF([2]OVERALL!$AI$1=[2]OVERALL!$W$5,[2]OVERALL!$W$19,IF([2]OVERALL!$AI$1=[2]OVERALL!$X$5,[2]OVERALL!$W$19+[2]OVERALL!$X$19,IF([2]OVERALL!$AI$1=[2]OVERALL!$Y$5,[2]OVERALL!$W$19+[2]OVERALL!$X$19+[2]OVERALL!$Y$19,IF([2]OVERALL!$AI$1=[2]OVERALL!$Z$5,[2]OVERALL!$Z$19,IF([2]OVERALL!$AI$1=[2]OVERALL!$AA$5,[2]OVERALL!$Z$19+[2]OVERALL!$AA$19,IF([2]OVERALL!$AI$1=[2]OVERALL!$AB$5,[2]OVERALL!$Z$19+[2]OVERALL!$AA$19+[2]OVERALL!$AB$19,IF([2]OVERALL!$AI$1=[2]OVERALL!$AC$5,[2]OVERALL!$AC$19,IF([2]OVERALL!$AI$1=[2]OVERALL!$AD$5,[2]OVERALL!$AC$19+[2]OVERALL!$AD$19,IF([2]OVERALL!$AI$1=[2]OVERALL!$AE$5,[2]OVERALL!$AC$19+[2]OVERALL!$AD$19+[2]OVERALL!$AE$19))))))))))))</f>
        <v>93130.43</v>
      </c>
    </row>
    <row r="30" spans="2:28" outlineLevel="1" x14ac:dyDescent="0.3">
      <c r="B30" s="4" t="s">
        <v>10</v>
      </c>
      <c r="C30" s="11">
        <f>'[2]Bridgestone 935'!$B$30</f>
        <v>25563.634330657027</v>
      </c>
      <c r="D30" s="11">
        <f>'[2]Bridgestone 935'!$C$30</f>
        <v>22906.490000000005</v>
      </c>
      <c r="E30" s="29">
        <f t="shared" si="8"/>
        <v>-2657.1443306570218</v>
      </c>
      <c r="F30" s="30">
        <f t="shared" si="0"/>
        <v>0.89605764594001969</v>
      </c>
      <c r="G30" s="17"/>
      <c r="H30" s="17"/>
      <c r="I30" s="17"/>
      <c r="J30" s="4" t="s">
        <v>10</v>
      </c>
      <c r="K30" s="11">
        <f>IF('[2]Bridgestone 935'!$AI$1='[2]Bridgestone 935'!$D$5,'[2]Bridgestone 935'!$D$30,IF('[2]Bridgestone 935'!$AI$1='[2]Bridgestone 935'!$E$5,'[2]Bridgestone 935'!$D$30+'[2]Bridgestone 935'!$E$30,IF('[2]Bridgestone 935'!$AI$1='[2]Bridgestone 935'!$F$5,'[2]Bridgestone 935'!$D$30+'[2]Bridgestone 935'!$E$30+'[2]Bridgestone 935'!$F$30,IF('[2]Bridgestone 935'!$AI$1='[2]Bridgestone 935'!$G$5,'[2]Bridgestone 935'!$G$30,IF('[2]Bridgestone 935'!$AI$1='[2]Bridgestone 935'!$H$5,'[2]Bridgestone 935'!$G$30+'[2]Bridgestone 935'!$H$30,IF('[2]Bridgestone 935'!$AI$1='[2]Bridgestone 935'!$I$5,'[2]Bridgestone 935'!$G$30+'[2]Bridgestone 935'!$H$30+'[2]Bridgestone 935'!$I$30,IF('[2]Bridgestone 935'!$AI$1='[2]Bridgestone 935'!$J$5,'[2]Bridgestone 935'!$J$30,IF('[2]Bridgestone 935'!$AI$1='[2]Bridgestone 935'!$K$5,'[2]Bridgestone 935'!$J$30+'[2]Bridgestone 935'!$K$30,IF('[2]Bridgestone 935'!$AI$1='[2]Bridgestone 935'!$L$5,'[2]Bridgestone 935'!$J$30+'[2]Bridgestone 935'!$K$30+'[2]Bridgestone 935'!$L$30,IF('[2]Bridgestone 935'!$AI$1='[2]Bridgestone 935'!$M$5,'[2]Bridgestone 935'!$M$30,IF('[2]Bridgestone 935'!$AI$1='[2]Bridgestone 935'!$N$5,'[2]Bridgestone 935'!$M$30+'[2]Bridgestone 935'!$N$30,IF('[2]Bridgestone 935'!$AI$1='[2]Bridgestone 935'!$O$5,'[2]Bridgestone 935'!$M$30+'[2]Bridgestone 935'!$N$30+'[2]Bridgestone 935'!$O$30))))))))))))</f>
        <v>68678.531917545974</v>
      </c>
      <c r="L30" s="11">
        <f>IF('[2]Bridgestone 935'!$AI$1='[2]Bridgestone 935'!$T$5,'[2]Bridgestone 935'!$T$30,IF('[2]Bridgestone 935'!$AI$1='[2]Bridgestone 935'!$U$5,'[2]Bridgestone 935'!$T$30+'[2]Bridgestone 935'!$U$30,IF('[2]Bridgestone 935'!$AI$1='[2]Bridgestone 935'!$V$5,'[2]Bridgestone 935'!$T$30+'[2]Bridgestone 935'!$U$30+'[2]Bridgestone 935'!$V$30,IF('[2]Bridgestone 935'!$AI$1='[2]Bridgestone 935'!$W$5,'[2]Bridgestone 935'!$W$30,IF('[2]Bridgestone 935'!$AI$1='[2]Bridgestone 935'!$X$5,'[2]Bridgestone 935'!$W$30+'[2]Bridgestone 935'!$X$30,IF('[2]Bridgestone 935'!$AI$1='[2]Bridgestone 935'!$Y$5,'[2]Bridgestone 935'!$W$30+'[2]Bridgestone 935'!$X$30+'[2]Bridgestone 935'!$Y$30,IF('[2]Bridgestone 935'!$AI$1='[2]Bridgestone 935'!$Z$5,'[2]Bridgestone 935'!$Z$30,IF('[2]Bridgestone 935'!$AI$1='[2]Bridgestone 935'!$AA$5,'[2]Bridgestone 935'!$Z$30+'[2]Bridgestone 935'!$AA$30,IF('[2]Bridgestone 935'!$AI$1='[2]Bridgestone 935'!$AB$5,'[2]Bridgestone 935'!$Z$30+'[2]Bridgestone 935'!$AA$30+'[2]Bridgestone 935'!$AB$30,IF('[2]Bridgestone 935'!$AI$1='[2]Bridgestone 935'!$AC$5,'[2]Bridgestone 935'!$AC$30,IF('[2]Bridgestone 935'!$AI$1='[2]Bridgestone 935'!$AD$5,'[2]Bridgestone 935'!$AC$30+'[2]Bridgestone 935'!$AD$30,IF('[2]Bridgestone 935'!$AI$1='[2]Bridgestone 935'!$AE$5,'[2]Bridgestone 935'!$AC$30+'[2]Bridgestone 935'!$AD$30+'[2]Bridgestone 935'!$AE$30))))))))))))</f>
        <v>89436.27</v>
      </c>
      <c r="M30" s="29">
        <f t="shared" si="1"/>
        <v>20757.738082454031</v>
      </c>
      <c r="N30" s="8">
        <f t="shared" si="2"/>
        <v>1.3022449301533605</v>
      </c>
      <c r="R30" s="4" t="s">
        <v>10</v>
      </c>
      <c r="S30" s="11">
        <f ca="1">SUM(OFFSET('[2]Bridgestone 935'!$D$30,0,0):INDEX('[2]Bridgestone 935'!$D:$O,30,MATCH('[2]Bridgestone 935'!$AI$1,'[2]Bridgestone 935'!$D$5:$O$5,0)))</f>
        <v>68678.531917545974</v>
      </c>
      <c r="T30" s="11">
        <f ca="1">SUM(OFFSET('[2]Bridgestone 935'!$T$30,0,0):INDEX('[2]Bridgestone 935'!$T:$AE,30,MATCH('[2]Bridgestone 935'!$AI$1,'[2]Bridgestone 935'!$T$5:$AE$5,0)))</f>
        <v>89436.27</v>
      </c>
      <c r="U30" s="29">
        <f t="shared" ca="1" si="3"/>
        <v>20757.738082454031</v>
      </c>
      <c r="V30" s="8">
        <f t="shared" ca="1" si="4"/>
        <v>1.3022449301533605</v>
      </c>
    </row>
    <row r="31" spans="2:28" outlineLevel="1" x14ac:dyDescent="0.3">
      <c r="B31" s="4" t="s">
        <v>7</v>
      </c>
      <c r="C31" s="11">
        <f>'[2]Bridgestone 936'!$B$30</f>
        <v>8284.0543200241555</v>
      </c>
      <c r="D31" s="11">
        <f>'[2]Bridgestone 936'!$C$30</f>
        <v>11890.939999999995</v>
      </c>
      <c r="E31" s="29">
        <f t="shared" si="8"/>
        <v>3606.8856799758396</v>
      </c>
      <c r="F31" s="30">
        <f t="shared" si="0"/>
        <v>1.4354010175014549</v>
      </c>
      <c r="G31" s="17"/>
      <c r="H31" s="17"/>
      <c r="I31" s="17"/>
      <c r="J31" s="4" t="s">
        <v>7</v>
      </c>
      <c r="K31" s="11">
        <f>IF('[2]Bridgestone 936'!$AI$1='[2]Bridgestone 936'!$D$5,'[2]Bridgestone 936'!$D$30,IF('[2]Bridgestone 936'!$AI$1='[2]Bridgestone 936'!$E$5,'[2]Bridgestone 936'!$D$30+'[2]Bridgestone 936'!$E$30,IF('[2]Bridgestone 936'!$AI$1='[2]Bridgestone 936'!$F$5,'[2]Bridgestone 936'!$D$30+'[2]Bridgestone 936'!$E$30+'[2]Bridgestone 936'!$F$30,IF('[2]Bridgestone 936'!$AI$1='[2]Bridgestone 936'!$G$5,'[2]Bridgestone 936'!$G$30,IF('[2]Bridgestone 936'!$AI$1='[2]Bridgestone 936'!$H$5,'[2]Bridgestone 936'!$G$30+'[2]Bridgestone 936'!$H$30,IF('[2]Bridgestone 936'!$AI$1='[2]Bridgestone 936'!$I$5,'[2]Bridgestone 936'!$G$30+'[2]Bridgestone 936'!$H$30+'[2]Bridgestone 936'!$I$30,IF('[2]Bridgestone 936'!$AI$1='[2]Bridgestone 936'!$J$5,'[2]Bridgestone 936'!$J$30,IF('[2]Bridgestone 936'!$AI$1='[2]Bridgestone 936'!$K$5,'[2]Bridgestone 936'!$J$30+'[2]Bridgestone 936'!$K$30,IF('[2]Bridgestone 936'!$AI$1='[2]Bridgestone 936'!$L$5,'[2]Bridgestone 936'!$J$30+'[2]Bridgestone 936'!$K$30+'[2]Bridgestone 936'!$L$30,IF('[2]Bridgestone 936'!$AI$1='[2]Bridgestone 936'!$M$5,'[2]Bridgestone 936'!$M$30,IF('[2]Bridgestone 936'!$AI$1='[2]Bridgestone 936'!$N$5,'[2]Bridgestone 936'!$M$30+'[2]Bridgestone 936'!$N$30,IF('[2]Bridgestone 936'!$AI$1='[2]Bridgestone 936'!$O$5,'[2]Bridgestone 936'!$M$30+'[2]Bridgestone 936'!$N$30+'[2]Bridgestone 936'!$O$30))))))))))))</f>
        <v>24434.048602260067</v>
      </c>
      <c r="L31" s="11">
        <f>IF('[2]Bridgestone 936'!$AI$1='[2]Bridgestone 936'!$T$5,'[2]Bridgestone 936'!$T$30,IF('[2]Bridgestone 936'!$AI$1='[2]Bridgestone 936'!$U$5,'[2]Bridgestone 936'!$T$30+'[2]Bridgestone 936'!$U$30,IF('[2]Bridgestone 936'!$AI$1='[2]Bridgestone 936'!$V$5,'[2]Bridgestone 936'!$T$30+'[2]Bridgestone 936'!$U$30+'[2]Bridgestone 936'!$V$30,IF('[2]Bridgestone 936'!$AI$1='[2]Bridgestone 936'!$W$5,'[2]Bridgestone 936'!$W$30,IF('[2]Bridgestone 936'!$AI$1='[2]Bridgestone 936'!$X$5,'[2]Bridgestone 936'!$W$30+'[2]Bridgestone 936'!$X$30,IF('[2]Bridgestone 936'!$AI$1='[2]Bridgestone 936'!$Y$5,'[2]Bridgestone 936'!$W$30+'[2]Bridgestone 936'!$X$30+'[2]Bridgestone 936'!$Y$30,IF('[2]Bridgestone 936'!$AI$1='[2]Bridgestone 936'!$Z$5,'[2]Bridgestone 936'!$Z$30,IF('[2]Bridgestone 936'!$AI$1='[2]Bridgestone 936'!$AA$5,'[2]Bridgestone 936'!$Z$30+'[2]Bridgestone 936'!$AA$30,IF('[2]Bridgestone 936'!$AI$1='[2]Bridgestone 936'!$AB$5,'[2]Bridgestone 936'!$Z$30+'[2]Bridgestone 936'!$AA$30+'[2]Bridgestone 936'!$AB$30,IF('[2]Bridgestone 936'!$AI$1='[2]Bridgestone 936'!$AC$5,'[2]Bridgestone 936'!$AC$30,IF('[2]Bridgestone 936'!$AI$1='[2]Bridgestone 936'!$AD$5,'[2]Bridgestone 936'!$AC$30+'[2]Bridgestone 936'!$AD$30,IF('[2]Bridgestone 936'!$AI$1='[2]Bridgestone 936'!$AE$5,'[2]Bridgestone 936'!$AC$30+'[2]Bridgestone 936'!$AD$30+'[2]Bridgestone 936'!$AE$30))))))))))))</f>
        <v>46317.94999999999</v>
      </c>
      <c r="M31" s="29">
        <f>L31-K31</f>
        <v>21883.901397739923</v>
      </c>
      <c r="N31" s="8">
        <f t="shared" si="2"/>
        <v>1.8956314098399452</v>
      </c>
      <c r="R31" s="4" t="s">
        <v>7</v>
      </c>
      <c r="S31" s="11">
        <f ca="1">SUM(OFFSET('[2]Bridgestone 936'!$D$30,0,0):INDEX('[2]Bridgestone 936'!$D:$O,30,MATCH('[2]Bridgestone 936'!$AI$1,'[2]Bridgestone 936'!$D$5:$O$5,0)))</f>
        <v>24434.048602260067</v>
      </c>
      <c r="T31" s="11">
        <f ca="1">SUM(OFFSET('[2]Bridgestone 936'!$T$30,0,0):INDEX('[2]Bridgestone 936'!$T:$AE,30,MATCH('[2]Bridgestone 936'!$AI$1,'[2]Bridgestone 936'!$T$5:$AE$5,0)))</f>
        <v>46317.94999999999</v>
      </c>
      <c r="U31" s="29">
        <f t="shared" ca="1" si="3"/>
        <v>21883.901397739923</v>
      </c>
      <c r="V31" s="8">
        <f t="shared" ca="1" si="4"/>
        <v>1.8956314098399452</v>
      </c>
    </row>
    <row r="32" spans="2:28" outlineLevel="1" x14ac:dyDescent="0.3">
      <c r="B32" s="4" t="s">
        <v>30</v>
      </c>
      <c r="C32" s="11">
        <f>'[2]Retail Detailing'!$B$26</f>
        <v>-3005.8703471897315</v>
      </c>
      <c r="D32" s="11">
        <f>'[2]Retail Detailing'!$C$26</f>
        <v>-24888.350000000002</v>
      </c>
      <c r="E32" s="29">
        <f t="shared" si="8"/>
        <v>-21882.479652810271</v>
      </c>
      <c r="F32" s="30">
        <f t="shared" si="0"/>
        <v>-7.2799146753847133</v>
      </c>
      <c r="G32" s="17"/>
      <c r="H32" s="17"/>
      <c r="I32" s="17"/>
      <c r="J32" s="4" t="s">
        <v>30</v>
      </c>
      <c r="K32" s="11">
        <f>IF('[2]Retail Detailing'!$AI$1='[2]Retail Detailing'!$D$5,'[2]Retail Detailing'!$D$26,IF('[2]Retail Detailing'!$AI$1='[2]Retail Detailing'!$E$5,'[2]Retail Detailing'!$D$26+'[2]Retail Detailing'!$E$26,IF('[2]Retail Detailing'!$AI$1='[2]Retail Detailing'!$F$5,'[2]Retail Detailing'!$D$26+'[2]Retail Detailing'!$E$26+'[2]Retail Detailing'!$F$26,IF('[2]Retail Detailing'!$AI$1='[2]Retail Detailing'!$G$5,'[2]Retail Detailing'!$G$26,IF('[2]Retail Detailing'!$AI$1='[2]Retail Detailing'!$H$5,'[2]Retail Detailing'!$G$26+'[2]Retail Detailing'!$H$26,IF('[2]Retail Detailing'!$AI$1='[2]Retail Detailing'!$I$5,'[2]Retail Detailing'!$G$26+'[2]Retail Detailing'!$H$26+'[2]Retail Detailing'!$I$26,IF('[2]Retail Detailing'!$AI$1='[2]Retail Detailing'!$J$5,'[2]Retail Detailing'!$J$26,IF('[2]Retail Detailing'!$AI$1='[2]Retail Detailing'!$K$5,'[2]Retail Detailing'!$J$26+'[2]Retail Detailing'!$K$26,IF('[2]Retail Detailing'!$AI$1='[2]Retail Detailing'!$L$5,'[2]Retail Detailing'!$J$26+'[2]Retail Detailing'!$K$26+'[2]Retail Detailing'!$L$26,IF('[2]Retail Detailing'!$AI$1='[2]Retail Detailing'!$M$5,'[2]Retail Detailing'!$M$26,IF('[2]Retail Detailing'!$AI$1='[2]Retail Detailing'!$N$5,'[2]Retail Detailing'!$M$26+'[2]Retail Detailing'!$N$26,IF('[2]Retail Detailing'!$AI$1='[2]Retail Detailing'!$O$5,'[2]Retail Detailing'!$M$26+'[2]Retail Detailing'!$N$26+'[2]Retail Detailing'!$O$26))))))))))))</f>
        <v>-9017.6110415691946</v>
      </c>
      <c r="L32" s="11">
        <f>IF('[2]Retail Detailing'!$AI$1='[2]Retail Detailing'!$T$5,'[2]Retail Detailing'!$T$26,IF('[2]Retail Detailing'!$AI$1='[2]Retail Detailing'!$U$5,'[2]Retail Detailing'!$T$26+'[2]Retail Detailing'!$U$26,IF('[2]Retail Detailing'!$AI$1='[2]Retail Detailing'!$V$5,'[2]Retail Detailing'!$T$26+'[2]Retail Detailing'!$U$26+'[2]Retail Detailing'!$V$26,IF('[2]Retail Detailing'!$AI$1='[2]Retail Detailing'!$W$5,'[2]Retail Detailing'!$W$26,IF('[2]Retail Detailing'!$AI$1='[2]Retail Detailing'!$X$5,'[2]Retail Detailing'!$W$26+'[2]Retail Detailing'!$X$26,IF('[2]Retail Detailing'!$AI$1='[2]Retail Detailing'!$Y$5,'[2]Retail Detailing'!$W$26+'[2]Retail Detailing'!$X$26+'[2]Retail Detailing'!$Y$26,IF('[2]Retail Detailing'!$AI$1='[2]Retail Detailing'!$Z$5,'[2]Retail Detailing'!$Z$26,IF('[2]Retail Detailing'!$AI$1='[2]Retail Detailing'!$AA$5,'[2]Retail Detailing'!$Z$26+'[2]Retail Detailing'!$AA$26,IF('[2]Retail Detailing'!$AI$1='[2]Retail Detailing'!$AB$5,'[2]Retail Detailing'!$Z$26+'[2]Retail Detailing'!$AA$26+'[2]Retail Detailing'!$AB$26,IF('[2]Retail Detailing'!$AI$1='[2]Retail Detailing'!$AC$5,'[2]Retail Detailing'!$AC$26,IF('[2]Retail Detailing'!$AI$1='[2]Retail Detailing'!$AD$5,'[2]Retail Detailing'!$AC$26+'[2]Retail Detailing'!$AD$26,IF('[2]Retail Detailing'!$AI$1='[2]Retail Detailing'!$AE$5,'[2]Retail Detailing'!$AC$26+'[2]Retail Detailing'!$AD$26+'[2]Retail Detailing'!$AE$26))))))))))))</f>
        <v>-54913.58</v>
      </c>
      <c r="M32" s="29">
        <f>L32-K32</f>
        <v>-45895.968958430807</v>
      </c>
      <c r="N32" s="8">
        <f>IF(K32&gt;0,L32/K32,(L32-K32)/ABS(K32))</f>
        <v>-5.0895928807375403</v>
      </c>
      <c r="R32" s="4" t="s">
        <v>30</v>
      </c>
      <c r="S32" s="11">
        <f ca="1">SUM(OFFSET('[2]Retail Detailing'!$D$26,0,0):INDEX('[2]Retail Detailing'!$D:$O,26,MATCH('[2]Retail Detailing'!$AI$1,'[2]Retail Detailing'!$D$5:$O$5,0)))</f>
        <v>-9017.6110415691946</v>
      </c>
      <c r="T32" s="11">
        <f ca="1">SUM(OFFSET('[2]Retail Detailing'!$T$26,0,0):INDEX('[2]Retail Detailing'!$T:$AE,26,MATCH('[2]Retail Detailing'!$AI$1,'[2]Retail Detailing'!$T$5:$AE$5,0)))</f>
        <v>-54913.58</v>
      </c>
      <c r="U32" s="29">
        <f ca="1">T32-S32</f>
        <v>-45895.968958430807</v>
      </c>
      <c r="V32" s="8">
        <f ca="1">IF(S32&gt;0,T32/S32,(T32-S32)/ABS(S32))</f>
        <v>-5.0895928807375403</v>
      </c>
    </row>
    <row r="33" spans="2:28" x14ac:dyDescent="0.3">
      <c r="B33" s="5" t="s">
        <v>11</v>
      </c>
      <c r="C33" s="13">
        <f>C5+C9+C13+C17+C23+C29</f>
        <v>899996.15453611116</v>
      </c>
      <c r="D33" s="13">
        <f>D5+D9+D13+D17+D23+D29</f>
        <v>597569.50000000012</v>
      </c>
      <c r="E33" s="37">
        <f t="shared" ref="E33" si="9">SUM(E5:E31)</f>
        <v>-582970.8294194116</v>
      </c>
      <c r="F33" s="31">
        <f t="shared" si="0"/>
        <v>0.66396894807623696</v>
      </c>
      <c r="G33" s="17"/>
      <c r="H33" s="17"/>
      <c r="I33" s="17"/>
      <c r="J33" s="5" t="s">
        <v>11</v>
      </c>
      <c r="K33" s="13">
        <f>K5+K9+K13+K17+K23+K29</f>
        <v>2719856.3854168183</v>
      </c>
      <c r="L33" s="13">
        <f>L5+L9+L13+L17+L23+L29</f>
        <v>2281303.9300000002</v>
      </c>
      <c r="M33" s="37">
        <f t="shared" si="1"/>
        <v>-438552.45541681815</v>
      </c>
      <c r="N33" s="10">
        <f t="shared" si="2"/>
        <v>0.83875896618357304</v>
      </c>
      <c r="R33" s="5" t="s">
        <v>11</v>
      </c>
      <c r="S33" s="13">
        <f ca="1">S5+S9+S13+S17+S23+S29</f>
        <v>2719856.3854168183</v>
      </c>
      <c r="T33" s="13">
        <f ca="1">T5+T9+T13+T17+T23+T29</f>
        <v>2281303.9300000002</v>
      </c>
      <c r="U33" s="37">
        <f t="shared" ca="1" si="3"/>
        <v>-438552.45541681815</v>
      </c>
      <c r="V33" s="10">
        <f ca="1">IF(S33&gt;0,T33/S33,(T33-S33)/ABS(S33))</f>
        <v>0.83875896618357304</v>
      </c>
      <c r="AA33" s="21" t="s">
        <v>27</v>
      </c>
      <c r="AB33" s="21" t="s">
        <v>27</v>
      </c>
    </row>
    <row r="34" spans="2:28" x14ac:dyDescent="0.3">
      <c r="B34" s="4"/>
      <c r="C34" s="11"/>
      <c r="D34" s="11"/>
      <c r="E34" s="29"/>
      <c r="F34" s="30"/>
      <c r="G34" s="17"/>
      <c r="H34" s="17"/>
      <c r="I34" s="17"/>
      <c r="J34" s="4"/>
      <c r="K34" s="11"/>
      <c r="L34" s="11"/>
      <c r="M34" s="29"/>
      <c r="N34" s="8"/>
      <c r="R34" s="4"/>
      <c r="S34" s="11"/>
      <c r="T34" s="11"/>
      <c r="U34" s="29"/>
      <c r="V34" s="8"/>
      <c r="AA34" s="21" t="s">
        <v>28</v>
      </c>
      <c r="AB34" s="21" t="s">
        <v>13</v>
      </c>
    </row>
    <row r="35" spans="2:28" x14ac:dyDescent="0.3">
      <c r="B35" s="4" t="s">
        <v>16</v>
      </c>
      <c r="C35" s="11">
        <f>[1]OVERALL!$B$18+[2]OVERALL!$B$19</f>
        <v>489075</v>
      </c>
      <c r="D35" s="11">
        <f>[1]OVERALL!$C$18+[2]OVERALL!$C$19</f>
        <v>427130.43</v>
      </c>
      <c r="E35" s="29">
        <f>D35-C35</f>
        <v>-61944.570000000007</v>
      </c>
      <c r="F35" s="30">
        <f>IF(OR(C35=0,D35=0),0,IF(C35&gt;0,D35/C35,(D35-C35)/ABS(C35)))</f>
        <v>0.87334341358687317</v>
      </c>
      <c r="G35" s="17"/>
      <c r="H35" s="17"/>
      <c r="I35" s="17"/>
      <c r="J35" s="4" t="s">
        <v>16</v>
      </c>
      <c r="K35" s="11">
        <f>SUM(AA28:AA29)</f>
        <v>489075</v>
      </c>
      <c r="L35" s="11">
        <f>SUM(AB28:AB29)</f>
        <v>427130.43</v>
      </c>
      <c r="M35" s="29">
        <f t="shared" si="1"/>
        <v>-61944.570000000007</v>
      </c>
      <c r="N35" s="30">
        <f>IF(OR(K35=0,L35=0),0,IF(K35&gt;0,L35/K35,(L35-K35)/ABS(K35)))</f>
        <v>0.87334341358687317</v>
      </c>
      <c r="R35" s="4" t="s">
        <v>16</v>
      </c>
      <c r="S35" s="11">
        <f ca="1">SUM(OFFSET([1]OVERALL!$G$18,0,0):INDEX([1]OVERALL!$G:$R,18,MATCH([1]OVERALL!$AQ$1,[1]OVERALL!$G$5:$R$5,0)))+SUM(OFFSET([2]OVERALL!$D$19,0,0):INDEX([2]OVERALL!$D:$O,19,MATCH([2]OVERALL!$AI$1,[2]OVERALL!$D$5:$O$5,0)))</f>
        <v>489075</v>
      </c>
      <c r="T35" s="11">
        <f ca="1">SUM(OFFSET([1]OVERALL!$AA$18,0,0):INDEX([1]OVERALL!$AA:$AL,18,MATCH([1]OVERALL!$AQ$1,[1]OVERALL!$AA$5:$AL$5,0)))+SUM(OFFSET([2]OVERALL!$T$19,0,0):INDEX([2]OVERALL!$T:$AE,19,MATCH([2]OVERALL!$AI$1,[2]OVERALL!$T$5:$AE$5,0)))</f>
        <v>427130.43</v>
      </c>
      <c r="U35" s="29">
        <f t="shared" ca="1" si="3"/>
        <v>-61944.570000000007</v>
      </c>
      <c r="V35" s="30">
        <f ca="1">IF(OR(S35=0,T35=0),0,IF(S35&gt;0,T35/S35,(T35-S35)/ABS(S35)))</f>
        <v>0.87334341358687317</v>
      </c>
      <c r="Z35" s="21" t="s">
        <v>25</v>
      </c>
      <c r="AA35" s="20">
        <f>IF('[1]ADMIN &amp; OTHER'!$AQ$1='[1]ADMIN &amp; OTHER'!$G$5,'[1]ADMIN &amp; OTHER'!$G$6,IF('[1]ADMIN &amp; OTHER'!$AQ$1='[1]ADMIN &amp; OTHER'!$H$5,'[1]ADMIN &amp; OTHER'!$G$6+'[1]ADMIN &amp; OTHER'!$H$6,IF('[1]ADMIN &amp; OTHER'!$AQ$1='[1]ADMIN &amp; OTHER'!$I$5,'[1]ADMIN &amp; OTHER'!$G$6+'[1]ADMIN &amp; OTHER'!$H$6+'[1]ADMIN &amp; OTHER'!$I$6,IF('[1]ADMIN &amp; OTHER'!$AQ$1='[1]ADMIN &amp; OTHER'!$J$5,'[1]ADMIN &amp; OTHER'!$J$6,IF('[1]ADMIN &amp; OTHER'!$AQ$1='[1]ADMIN &amp; OTHER'!$K$5,'[1]ADMIN &amp; OTHER'!$J$6+'[1]ADMIN &amp; OTHER'!$K$6,IF('[1]ADMIN &amp; OTHER'!$AQ$1='[1]ADMIN &amp; OTHER'!$L$5,'[1]ADMIN &amp; OTHER'!$J$6+'[1]ADMIN &amp; OTHER'!$K$6+'[1]ADMIN &amp; OTHER'!$L$6,IF('[1]ADMIN &amp; OTHER'!$AQ$1='[1]ADMIN &amp; OTHER'!$M$5,'[1]ADMIN &amp; OTHER'!$M$6,IF('[1]ADMIN &amp; OTHER'!$AQ$1='[1]ADMIN &amp; OTHER'!$N$5,'[1]ADMIN &amp; OTHER'!$M$6+'[1]ADMIN &amp; OTHER'!$N$6,IF('[1]ADMIN &amp; OTHER'!$AQ$1='[1]ADMIN &amp; OTHER'!$O$5,'[1]ADMIN &amp; OTHER'!$M$6+'[1]ADMIN &amp; OTHER'!$N$6+'[1]ADMIN &amp; OTHER'!$O$6,IF('[1]ADMIN &amp; OTHER'!$AQ$1='[1]ADMIN &amp; OTHER'!$P$5,'[1]ADMIN &amp; OTHER'!$P$6,IF('[1]ADMIN &amp; OTHER'!$AQ$1='[1]ADMIN &amp; OTHER'!$Q$5,'[1]ADMIN &amp; OTHER'!$P$6+'[1]ADMIN &amp; OTHER'!$Q$6,IF('[1]ADMIN &amp; OTHER'!$AQ$1='[1]ADMIN &amp; OTHER'!$R$5,'[1]ADMIN &amp; OTHER'!$P$6+'[1]ADMIN &amp; OTHER'!$Q$6+'[1]ADMIN &amp; OTHER'!$R$6))))))))))))</f>
        <v>1940838.5574923565</v>
      </c>
      <c r="AB35" s="20">
        <f>IF('[1]ADMIN &amp; OTHER'!$AQ$1='[1]ADMIN &amp; OTHER'!$AA$5,'[1]ADMIN &amp; OTHER'!$AA$6,IF('[1]ADMIN &amp; OTHER'!$AQ$1='[1]ADMIN &amp; OTHER'!$AB$5,'[1]ADMIN &amp; OTHER'!$AA$6+'[1]ADMIN &amp; OTHER'!$AB$6,IF('[1]ADMIN &amp; OTHER'!$AQ$1='[1]ADMIN &amp; OTHER'!$AC$5,'[1]ADMIN &amp; OTHER'!$AA$6+'[1]ADMIN &amp; OTHER'!$AB$6+'[1]ADMIN &amp; OTHER'!$AC$6,IF('[1]ADMIN &amp; OTHER'!$AQ$1='[1]ADMIN &amp; OTHER'!$AD$5,'[1]ADMIN &amp; OTHER'!$AD$6,IF('[1]ADMIN &amp; OTHER'!$AQ$1='[1]ADMIN &amp; OTHER'!$AE$5,'[1]ADMIN &amp; OTHER'!$AD$6+'[1]ADMIN &amp; OTHER'!$AE$6,IF('[1]ADMIN &amp; OTHER'!$AQ$1='[1]ADMIN &amp; OTHER'!$AF$5,'[1]ADMIN &amp; OTHER'!$AD$6+'[1]ADMIN &amp; OTHER'!$AE$6+'[1]ADMIN &amp; OTHER'!$AF$6,IF('[1]ADMIN &amp; OTHER'!$AQ$1='[1]ADMIN &amp; OTHER'!$AG$5,'[1]ADMIN &amp; OTHER'!$AG$6,IF('[1]ADMIN &amp; OTHER'!$AQ$1='[1]ADMIN &amp; OTHER'!$AH$5,'[1]ADMIN &amp; OTHER'!$AG$6+'[1]ADMIN &amp; OTHER'!$AH$6,IF('[1]ADMIN &amp; OTHER'!$AQ$1='[1]ADMIN &amp; OTHER'!$AI$5,'[1]ADMIN &amp; OTHER'!$AG$6+'[1]ADMIN &amp; OTHER'!$AH$6+'[1]ADMIN &amp; OTHER'!$AI$6,IF('[1]ADMIN &amp; OTHER'!$AQ$1='[1]ADMIN &amp; OTHER'!$AJ$5,'[1]ADMIN &amp; OTHER'!$AJ$6,IF('[1]ADMIN &amp; OTHER'!$AQ$1='[1]ADMIN &amp; OTHER'!$AK$5,'[1]ADMIN &amp; OTHER'!$AJ$6+'[1]ADMIN &amp; OTHER'!$AK$6,IF('[1]ADMIN &amp; OTHER'!$AQ$1='[1]ADMIN &amp; OTHER'!$AL$5,'[1]ADMIN &amp; OTHER'!$AJ$6+'[1]ADMIN &amp; OTHER'!$AK$6+'[1]ADMIN &amp; OTHER'!$AL$6))))))))))))</f>
        <v>1935304.359999998</v>
      </c>
    </row>
    <row r="36" spans="2:28" x14ac:dyDescent="0.3">
      <c r="B36" s="4" t="s">
        <v>17</v>
      </c>
      <c r="C36" s="11">
        <f>'[1]ADMIN &amp; OTHER'!$B$6+'[2]LEX ADMIN &amp; OTHER'!$B$6</f>
        <v>822889.85756833479</v>
      </c>
      <c r="D36" s="11">
        <f>'[1]ADMIN &amp; OTHER'!$C$6+'[2]LEX ADMIN &amp; OTHER'!$C$6</f>
        <v>858181.41999999911</v>
      </c>
      <c r="E36" s="29">
        <f>C36-D36</f>
        <v>-35291.562431664323</v>
      </c>
      <c r="F36" s="30">
        <f t="shared" si="0"/>
        <v>1.0428873464742316</v>
      </c>
      <c r="G36" s="17"/>
      <c r="H36" s="17"/>
      <c r="I36" s="17"/>
      <c r="J36" s="4" t="s">
        <v>17</v>
      </c>
      <c r="K36" s="11">
        <f>SUM(AA35:AA36)</f>
        <v>2516123.3327050041</v>
      </c>
      <c r="L36" s="11">
        <f>SUM(AB35:AB36)</f>
        <v>2581506.129999998</v>
      </c>
      <c r="M36" s="29">
        <f>L36-K36</f>
        <v>65382.797294993885</v>
      </c>
      <c r="N36" s="8">
        <f t="shared" si="2"/>
        <v>1.0259855295824083</v>
      </c>
      <c r="R36" s="4" t="s">
        <v>17</v>
      </c>
      <c r="S36" s="11">
        <f ca="1">SUM(OFFSET('[2]LEX ADMIN &amp; OTHER'!$D$6,0,0):INDEX('[2]LEX ADMIN &amp; OTHER'!$D:$O,6,MATCH('[2]LEX ADMIN &amp; OTHER'!$AI$1,'[2]LEX ADMIN &amp; OTHER'!$D$5:$O$5,0)))+SUM(OFFSET('[1]ADMIN &amp; OTHER'!$G$6,0,0):INDEX('[1]ADMIN &amp; OTHER'!$G:$R,6,MATCH('[1]ADMIN &amp; OTHER'!$AQ$1,'[1]ADMIN &amp; OTHER'!$G$5:$R$5,0)))</f>
        <v>2516123.3327050041</v>
      </c>
      <c r="T36" s="11">
        <f ca="1">SUM(OFFSET('[2]LEX ADMIN &amp; OTHER'!$T$6,0,0):INDEX('[2]LEX ADMIN &amp; OTHER'!$T:$AE,6,MATCH('[2]LEX ADMIN &amp; OTHER'!$AI$1,'[2]LEX ADMIN &amp; OTHER'!$T$5:$AE$5,0)))+SUM(OFFSET('[1]ADMIN &amp; OTHER'!$AA$6,0,0):INDEX('[1]ADMIN &amp; OTHER'!$AA:$AL,6,MATCH('[1]ADMIN &amp; OTHER'!$AQ$1,'[1]ADMIN &amp; OTHER'!$AA$5:$AL$5,0)))</f>
        <v>2581506.129999998</v>
      </c>
      <c r="U36" s="29">
        <f ca="1">S36-T36</f>
        <v>-65382.797294993885</v>
      </c>
      <c r="V36" s="8">
        <f t="shared" ca="1" si="4"/>
        <v>1.0259855295824083</v>
      </c>
      <c r="Z36" s="21" t="s">
        <v>26</v>
      </c>
      <c r="AA36" s="20">
        <f>IF('[2]LEX ADMIN &amp; OTHER'!$AI$1='[2]LEX ADMIN &amp; OTHER'!$D$5,'[2]LEX ADMIN &amp; OTHER'!$D$6,IF('[2]LEX ADMIN &amp; OTHER'!$AI$1='[2]LEX ADMIN &amp; OTHER'!$E$5,'[2]LEX ADMIN &amp; OTHER'!$D$6+'[2]LEX ADMIN &amp; OTHER'!$E$6,IF('[2]LEX ADMIN &amp; OTHER'!$AI$1='[2]LEX ADMIN &amp; OTHER'!$F$5,'[2]LEX ADMIN &amp; OTHER'!$D$6+'[2]LEX ADMIN &amp; OTHER'!$E$6+'[2]LEX ADMIN &amp; OTHER'!$F$6,IF('[2]LEX ADMIN &amp; OTHER'!$AI$1='[2]LEX ADMIN &amp; OTHER'!$G$5,'[2]LEX ADMIN &amp; OTHER'!$G$6,IF('[2]LEX ADMIN &amp; OTHER'!$AI$1='[2]LEX ADMIN &amp; OTHER'!$H$5,'[2]LEX ADMIN &amp; OTHER'!$G$6+'[2]LEX ADMIN &amp; OTHER'!$H$6,IF('[2]LEX ADMIN &amp; OTHER'!$AI$1='[2]LEX ADMIN &amp; OTHER'!$I$5,'[2]LEX ADMIN &amp; OTHER'!$G$6+'[2]LEX ADMIN &amp; OTHER'!$H$6+'[2]LEX ADMIN &amp; OTHER'!$I$6,IF('[2]LEX ADMIN &amp; OTHER'!$AI$1='[2]LEX ADMIN &amp; OTHER'!$J$5,'[2]LEX ADMIN &amp; OTHER'!$J$6,IF('[2]LEX ADMIN &amp; OTHER'!$AI$1='[2]LEX ADMIN &amp; OTHER'!$K$5,'[2]LEX ADMIN &amp; OTHER'!$J$6+'[2]LEX ADMIN &amp; OTHER'!$K$6,IF('[2]LEX ADMIN &amp; OTHER'!$AI$1='[2]LEX ADMIN &amp; OTHER'!$L$5,'[2]LEX ADMIN &amp; OTHER'!$J$6+'[2]LEX ADMIN &amp; OTHER'!$K$6+'[2]LEX ADMIN &amp; OTHER'!$L$6,IF('[2]LEX ADMIN &amp; OTHER'!$AI$1='[2]LEX ADMIN &amp; OTHER'!$M$5,'[2]LEX ADMIN &amp; OTHER'!$M$6,IF('[2]LEX ADMIN &amp; OTHER'!$AI$1='[2]LEX ADMIN &amp; OTHER'!$N$5,'[2]LEX ADMIN &amp; OTHER'!$M$6+'[2]LEX ADMIN &amp; OTHER'!$N$6,IF('[2]LEX ADMIN &amp; OTHER'!$AI$1='[2]LEX ADMIN &amp; OTHER'!$O$5,'[2]LEX ADMIN &amp; OTHER'!$M$6+'[2]LEX ADMIN &amp; OTHER'!$N$6+'[2]LEX ADMIN &amp; OTHER'!$O$6))))))))))))</f>
        <v>575284.77521264786</v>
      </c>
      <c r="AB36" s="20">
        <f>IF('[2]LEX ADMIN &amp; OTHER'!$AI$1='[2]LEX ADMIN &amp; OTHER'!$T$5,'[2]LEX ADMIN &amp; OTHER'!$T$6,IF('[2]LEX ADMIN &amp; OTHER'!$AI$1='[2]LEX ADMIN &amp; OTHER'!$U$5,'[2]LEX ADMIN &amp; OTHER'!$T$6+'[2]LEX ADMIN &amp; OTHER'!$U$6,IF('[2]LEX ADMIN &amp; OTHER'!$AI$1='[2]LEX ADMIN &amp; OTHER'!$V$5,'[2]LEX ADMIN &amp; OTHER'!$T$6+'[2]LEX ADMIN &amp; OTHER'!$U$6+'[2]LEX ADMIN &amp; OTHER'!$V$6,IF('[2]LEX ADMIN &amp; OTHER'!$AI$1='[2]LEX ADMIN &amp; OTHER'!$W$5,'[2]LEX ADMIN &amp; OTHER'!$W$6,IF('[2]LEX ADMIN &amp; OTHER'!$AI$1='[2]LEX ADMIN &amp; OTHER'!$X$5,'[2]LEX ADMIN &amp; OTHER'!$W$6+'[2]LEX ADMIN &amp; OTHER'!$X$6,IF('[2]LEX ADMIN &amp; OTHER'!$AI$1='[2]LEX ADMIN &amp; OTHER'!$Y$5,'[2]LEX ADMIN &amp; OTHER'!$W$6+'[2]LEX ADMIN &amp; OTHER'!$X$6+'[2]LEX ADMIN &amp; OTHER'!$Y$6,IF('[2]LEX ADMIN &amp; OTHER'!$AI$1='[2]LEX ADMIN &amp; OTHER'!$Z$5,'[2]LEX ADMIN &amp; OTHER'!$Z$6,IF('[2]LEX ADMIN &amp; OTHER'!$AI$1='[2]LEX ADMIN &amp; OTHER'!$AA$5,'[2]LEX ADMIN &amp; OTHER'!$Z$6+'[2]LEX ADMIN &amp; OTHER'!$AA$6,IF('[2]LEX ADMIN &amp; OTHER'!$AI$1='[2]LEX ADMIN &amp; OTHER'!$AB$5,'[2]LEX ADMIN &amp; OTHER'!$Z$6+'[2]LEX ADMIN &amp; OTHER'!$AA$6+'[2]LEX ADMIN &amp; OTHER'!$AB$6,IF('[2]LEX ADMIN &amp; OTHER'!$AI$1='[2]LEX ADMIN &amp; OTHER'!$AC$5,'[2]LEX ADMIN &amp; OTHER'!$AC$6,IF('[2]LEX ADMIN &amp; OTHER'!$AI$1='[2]LEX ADMIN &amp; OTHER'!$AD$5,'[2]LEX ADMIN &amp; OTHER'!$AC$6+'[2]LEX ADMIN &amp; OTHER'!$AD$6,IF('[2]LEX ADMIN &amp; OTHER'!$AI$1='[2]LEX ADMIN &amp; OTHER'!$AE$5,'[2]LEX ADMIN &amp; OTHER'!$AC$6+'[2]LEX ADMIN &amp; OTHER'!$AD$6+'[2]LEX ADMIN &amp; OTHER'!$AE$6))))))))))))</f>
        <v>646201.77000000014</v>
      </c>
    </row>
    <row r="37" spans="2:28" x14ac:dyDescent="0.3">
      <c r="B37" s="4"/>
      <c r="C37" s="11"/>
      <c r="D37" s="11"/>
      <c r="E37" s="29"/>
      <c r="F37" s="30"/>
      <c r="G37" s="17"/>
      <c r="H37" s="17"/>
      <c r="I37" s="17"/>
      <c r="J37" s="4"/>
      <c r="K37" s="11"/>
      <c r="L37" s="11"/>
      <c r="M37" s="29"/>
      <c r="N37" s="8"/>
      <c r="R37" s="4"/>
      <c r="S37" s="11"/>
      <c r="T37" s="11"/>
      <c r="U37" s="29"/>
      <c r="V37" s="8"/>
    </row>
    <row r="38" spans="2:28" ht="15" thickBot="1" x14ac:dyDescent="0.35">
      <c r="B38" s="6" t="s">
        <v>18</v>
      </c>
      <c r="C38" s="14">
        <f>C33+C35-C36</f>
        <v>566181.29696777649</v>
      </c>
      <c r="D38" s="14">
        <f>D33+D35-D36</f>
        <v>166518.51000000106</v>
      </c>
      <c r="E38" s="36">
        <f>D38-C38</f>
        <v>-399662.78696777544</v>
      </c>
      <c r="F38" s="32">
        <f t="shared" si="0"/>
        <v>0.29410810793610204</v>
      </c>
      <c r="G38" s="17"/>
      <c r="H38" s="17"/>
      <c r="I38" s="17"/>
      <c r="J38" s="6" t="s">
        <v>18</v>
      </c>
      <c r="K38" s="14">
        <f>K33+K35-K36</f>
        <v>692808.05271181418</v>
      </c>
      <c r="L38" s="14">
        <f>L33+L35-L36</f>
        <v>126928.23000000231</v>
      </c>
      <c r="M38" s="36">
        <f>L38-K38</f>
        <v>-565879.82271181187</v>
      </c>
      <c r="N38" s="7">
        <f>IF(K38&gt;0,L38/K38,(L38-K38)/ABS(K38))</f>
        <v>0.18320836413949762</v>
      </c>
      <c r="R38" s="6" t="s">
        <v>18</v>
      </c>
      <c r="S38" s="14">
        <f ca="1">S33+S35-S36</f>
        <v>692808.05271181418</v>
      </c>
      <c r="T38" s="14">
        <f ca="1">T33+T35-T36</f>
        <v>126928.23000000231</v>
      </c>
      <c r="U38" s="36">
        <f ca="1">T38-S38</f>
        <v>-565879.82271181187</v>
      </c>
      <c r="V38" s="7">
        <f t="shared" ca="1" si="4"/>
        <v>0.18320836413949762</v>
      </c>
    </row>
    <row r="39" spans="2:28" ht="15" thickTop="1" x14ac:dyDescent="0.3">
      <c r="G39" s="17"/>
      <c r="H39" s="17"/>
      <c r="I39" s="17"/>
    </row>
    <row r="40" spans="2:28" x14ac:dyDescent="0.3">
      <c r="F40" s="33"/>
    </row>
    <row r="42" spans="2:28" x14ac:dyDescent="0.3">
      <c r="G42"/>
      <c r="H42"/>
    </row>
    <row r="43" spans="2:28" x14ac:dyDescent="0.3">
      <c r="G43"/>
      <c r="H43"/>
    </row>
    <row r="44" spans="2:28" x14ac:dyDescent="0.3">
      <c r="C44" s="18"/>
      <c r="G44"/>
      <c r="H44"/>
      <c r="J44" s="25"/>
    </row>
    <row r="45" spans="2:28" x14ac:dyDescent="0.3">
      <c r="G45"/>
      <c r="H45"/>
    </row>
    <row r="46" spans="2:28" x14ac:dyDescent="0.3">
      <c r="G46"/>
      <c r="H46"/>
    </row>
    <row r="47" spans="2:28" x14ac:dyDescent="0.3">
      <c r="G47"/>
      <c r="H47"/>
    </row>
    <row r="48" spans="2:28" x14ac:dyDescent="0.3">
      <c r="G48"/>
      <c r="H48"/>
    </row>
    <row r="49" spans="7:33" x14ac:dyDescent="0.3">
      <c r="G49"/>
      <c r="H49"/>
    </row>
    <row r="50" spans="7:33" x14ac:dyDescent="0.3">
      <c r="G50"/>
      <c r="H50"/>
    </row>
    <row r="51" spans="7:33" x14ac:dyDescent="0.3">
      <c r="G51"/>
      <c r="H51"/>
      <c r="AF51" s="16"/>
      <c r="AG51"/>
    </row>
    <row r="52" spans="7:33" x14ac:dyDescent="0.3">
      <c r="G52"/>
      <c r="H52"/>
      <c r="AF52" s="16"/>
      <c r="AG52"/>
    </row>
    <row r="53" spans="7:33" x14ac:dyDescent="0.3">
      <c r="G53"/>
      <c r="H53"/>
    </row>
    <row r="54" spans="7:33" x14ac:dyDescent="0.3">
      <c r="G54"/>
      <c r="H54"/>
    </row>
    <row r="55" spans="7:33" x14ac:dyDescent="0.3">
      <c r="G55"/>
      <c r="H55"/>
    </row>
    <row r="56" spans="7:33" x14ac:dyDescent="0.3">
      <c r="G56"/>
      <c r="H56"/>
    </row>
    <row r="57" spans="7:33" x14ac:dyDescent="0.3">
      <c r="G57"/>
      <c r="H57"/>
    </row>
    <row r="58" spans="7:33" x14ac:dyDescent="0.3">
      <c r="G58"/>
      <c r="H58"/>
    </row>
    <row r="59" spans="7:33" x14ac:dyDescent="0.3">
      <c r="G59"/>
      <c r="H59"/>
    </row>
    <row r="60" spans="7:33" x14ac:dyDescent="0.3">
      <c r="G60"/>
      <c r="H60"/>
    </row>
    <row r="61" spans="7:33" x14ac:dyDescent="0.3">
      <c r="G61"/>
      <c r="H61"/>
    </row>
    <row r="62" spans="7:33" x14ac:dyDescent="0.3">
      <c r="G62"/>
      <c r="H62"/>
    </row>
    <row r="63" spans="7:33" x14ac:dyDescent="0.3">
      <c r="G63"/>
      <c r="H63"/>
    </row>
    <row r="64" spans="7:33" x14ac:dyDescent="0.3">
      <c r="G64"/>
      <c r="H64"/>
    </row>
    <row r="65" spans="7:8" x14ac:dyDescent="0.3">
      <c r="G65"/>
      <c r="H65"/>
    </row>
    <row r="66" spans="7:8" x14ac:dyDescent="0.3">
      <c r="G66"/>
      <c r="H66"/>
    </row>
    <row r="67" spans="7:8" x14ac:dyDescent="0.3">
      <c r="G67"/>
      <c r="H67"/>
    </row>
    <row r="68" spans="7:8" x14ac:dyDescent="0.3">
      <c r="G68"/>
      <c r="H68"/>
    </row>
    <row r="69" spans="7:8" x14ac:dyDescent="0.3">
      <c r="G69"/>
      <c r="H69"/>
    </row>
    <row r="70" spans="7:8" x14ac:dyDescent="0.3">
      <c r="G70"/>
      <c r="H70"/>
    </row>
    <row r="71" spans="7:8" x14ac:dyDescent="0.3">
      <c r="G71"/>
      <c r="H71"/>
    </row>
    <row r="72" spans="7:8" x14ac:dyDescent="0.3">
      <c r="G72"/>
      <c r="H72"/>
    </row>
    <row r="73" spans="7:8" x14ac:dyDescent="0.3">
      <c r="G73"/>
      <c r="H73"/>
    </row>
    <row r="74" spans="7:8" x14ac:dyDescent="0.3">
      <c r="G74"/>
      <c r="H74"/>
    </row>
    <row r="75" spans="7:8" x14ac:dyDescent="0.3">
      <c r="G75"/>
      <c r="H75"/>
    </row>
    <row r="76" spans="7:8" x14ac:dyDescent="0.3">
      <c r="G76"/>
      <c r="H76"/>
    </row>
    <row r="77" spans="7:8" x14ac:dyDescent="0.3">
      <c r="G77"/>
      <c r="H77"/>
    </row>
    <row r="78" spans="7:8" x14ac:dyDescent="0.3">
      <c r="G78"/>
      <c r="H78"/>
    </row>
    <row r="79" spans="7:8" x14ac:dyDescent="0.3">
      <c r="G79"/>
      <c r="H79"/>
    </row>
    <row r="80" spans="7:8" x14ac:dyDescent="0.3">
      <c r="G80"/>
      <c r="H80"/>
    </row>
    <row r="81" spans="7:8" x14ac:dyDescent="0.3">
      <c r="G81"/>
      <c r="H81"/>
    </row>
    <row r="82" spans="7:8" x14ac:dyDescent="0.3">
      <c r="G82"/>
      <c r="H82"/>
    </row>
    <row r="83" spans="7:8" x14ac:dyDescent="0.3">
      <c r="G83"/>
      <c r="H83"/>
    </row>
    <row r="84" spans="7:8" x14ac:dyDescent="0.3">
      <c r="G84"/>
      <c r="H84"/>
    </row>
    <row r="85" spans="7:8" x14ac:dyDescent="0.3">
      <c r="G85"/>
      <c r="H85"/>
    </row>
    <row r="86" spans="7:8" x14ac:dyDescent="0.3">
      <c r="G86"/>
      <c r="H86"/>
    </row>
    <row r="87" spans="7:8" x14ac:dyDescent="0.3">
      <c r="G87"/>
      <c r="H87"/>
    </row>
    <row r="88" spans="7:8" x14ac:dyDescent="0.3">
      <c r="G88"/>
      <c r="H88"/>
    </row>
    <row r="89" spans="7:8" x14ac:dyDescent="0.3">
      <c r="G89"/>
      <c r="H89"/>
    </row>
    <row r="90" spans="7:8" x14ac:dyDescent="0.3">
      <c r="G90"/>
      <c r="H90"/>
    </row>
    <row r="91" spans="7:8" x14ac:dyDescent="0.3">
      <c r="G91"/>
      <c r="H91"/>
    </row>
    <row r="92" spans="7:8" x14ac:dyDescent="0.3">
      <c r="G92"/>
      <c r="H92"/>
    </row>
    <row r="93" spans="7:8" x14ac:dyDescent="0.3">
      <c r="G93"/>
      <c r="H93"/>
    </row>
    <row r="94" spans="7:8" x14ac:dyDescent="0.3">
      <c r="G94"/>
      <c r="H94"/>
    </row>
    <row r="95" spans="7:8" x14ac:dyDescent="0.3">
      <c r="G95"/>
      <c r="H95"/>
    </row>
    <row r="96" spans="7:8" x14ac:dyDescent="0.3">
      <c r="G96"/>
      <c r="H96"/>
    </row>
    <row r="97" spans="7:8" x14ac:dyDescent="0.3">
      <c r="G97"/>
      <c r="H97"/>
    </row>
    <row r="98" spans="7:8" x14ac:dyDescent="0.3">
      <c r="G98"/>
      <c r="H98"/>
    </row>
    <row r="99" spans="7:8" x14ac:dyDescent="0.3">
      <c r="G99"/>
      <c r="H99"/>
    </row>
    <row r="100" spans="7:8" x14ac:dyDescent="0.3">
      <c r="G100"/>
      <c r="H100"/>
    </row>
    <row r="101" spans="7:8" x14ac:dyDescent="0.3">
      <c r="G101"/>
      <c r="H101"/>
    </row>
    <row r="102" spans="7:8" x14ac:dyDescent="0.3">
      <c r="G102"/>
      <c r="H102"/>
    </row>
    <row r="103" spans="7:8" x14ac:dyDescent="0.3">
      <c r="G103"/>
      <c r="H103"/>
    </row>
    <row r="104" spans="7:8" x14ac:dyDescent="0.3">
      <c r="G104"/>
      <c r="H104"/>
    </row>
    <row r="105" spans="7:8" x14ac:dyDescent="0.3">
      <c r="G105"/>
      <c r="H105"/>
    </row>
    <row r="106" spans="7:8" x14ac:dyDescent="0.3">
      <c r="G106"/>
      <c r="H106"/>
    </row>
    <row r="107" spans="7:8" x14ac:dyDescent="0.3">
      <c r="G107"/>
      <c r="H107"/>
    </row>
    <row r="108" spans="7:8" x14ac:dyDescent="0.3">
      <c r="G108"/>
      <c r="H108"/>
    </row>
    <row r="109" spans="7:8" x14ac:dyDescent="0.3">
      <c r="G109"/>
      <c r="H109"/>
    </row>
    <row r="110" spans="7:8" x14ac:dyDescent="0.3">
      <c r="G110"/>
      <c r="H110"/>
    </row>
  </sheetData>
  <mergeCells count="3">
    <mergeCell ref="B3:F3"/>
    <mergeCell ref="J3:N3"/>
    <mergeCell ref="R3:V3"/>
  </mergeCells>
  <conditionalFormatting sqref="E5:E38">
    <cfRule type="cellIs" dxfId="35" priority="16" operator="between">
      <formula>95%</formula>
      <formula>99.9%</formula>
    </cfRule>
    <cfRule type="cellIs" dxfId="34" priority="17" operator="lessThan">
      <formula>95%</formula>
    </cfRule>
    <cfRule type="cellIs" dxfId="33" priority="18" operator="greaterThanOrEqual">
      <formula>100%</formula>
    </cfRule>
  </conditionalFormatting>
  <conditionalFormatting sqref="F5:F35">
    <cfRule type="cellIs" dxfId="32" priority="48" operator="greaterThanOrEqual">
      <formula>100%</formula>
    </cfRule>
    <cfRule type="cellIs" dxfId="31" priority="46" operator="between">
      <formula>95%</formula>
      <formula>99.9%</formula>
    </cfRule>
    <cfRule type="cellIs" dxfId="30" priority="47" operator="lessThan">
      <formula>95%</formula>
    </cfRule>
  </conditionalFormatting>
  <conditionalFormatting sqref="F36">
    <cfRule type="cellIs" dxfId="29" priority="43" operator="greaterThanOrEqual">
      <formula>1.05</formula>
    </cfRule>
    <cfRule type="cellIs" dxfId="28" priority="44" operator="between">
      <formula>1.001</formula>
      <formula>1.0499</formula>
    </cfRule>
    <cfRule type="cellIs" dxfId="27" priority="45" operator="lessThanOrEqual">
      <formula>1</formula>
    </cfRule>
  </conditionalFormatting>
  <conditionalFormatting sqref="F37:F38">
    <cfRule type="cellIs" dxfId="26" priority="40" operator="between">
      <formula>95%</formula>
      <formula>99.9%</formula>
    </cfRule>
    <cfRule type="cellIs" dxfId="25" priority="41" operator="lessThan">
      <formula>95%</formula>
    </cfRule>
    <cfRule type="cellIs" dxfId="24" priority="42" operator="greaterThanOrEqual">
      <formula>100%</formula>
    </cfRule>
  </conditionalFormatting>
  <conditionalFormatting sqref="M5:M38">
    <cfRule type="cellIs" dxfId="23" priority="13" operator="between">
      <formula>95%</formula>
      <formula>99.9%</formula>
    </cfRule>
    <cfRule type="cellIs" dxfId="22" priority="14" operator="lessThan">
      <formula>95%</formula>
    </cfRule>
    <cfRule type="cellIs" dxfId="21" priority="15" operator="greaterThanOrEqual">
      <formula>100%</formula>
    </cfRule>
  </conditionalFormatting>
  <conditionalFormatting sqref="N5:N35">
    <cfRule type="cellIs" dxfId="20" priority="4" operator="between">
      <formula>95%</formula>
      <formula>99.9%</formula>
    </cfRule>
    <cfRule type="cellIs" dxfId="19" priority="5" operator="lessThan">
      <formula>95%</formula>
    </cfRule>
    <cfRule type="cellIs" dxfId="18" priority="6" operator="greaterThanOrEqual">
      <formula>100%</formula>
    </cfRule>
  </conditionalFormatting>
  <conditionalFormatting sqref="N36">
    <cfRule type="cellIs" dxfId="17" priority="34" operator="greaterThanOrEqual">
      <formula>1.05</formula>
    </cfRule>
    <cfRule type="cellIs" dxfId="16" priority="35" operator="between">
      <formula>1.001</formula>
      <formula>1.0499</formula>
    </cfRule>
    <cfRule type="cellIs" dxfId="15" priority="36" operator="lessThanOrEqual">
      <formula>1</formula>
    </cfRule>
  </conditionalFormatting>
  <conditionalFormatting sqref="N37:N38">
    <cfRule type="cellIs" dxfId="14" priority="32" operator="lessThan">
      <formula>95%</formula>
    </cfRule>
    <cfRule type="cellIs" dxfId="13" priority="31" operator="between">
      <formula>95%</formula>
      <formula>99.9%</formula>
    </cfRule>
    <cfRule type="cellIs" dxfId="12" priority="33" operator="greaterThanOrEqual">
      <formula>100%</formula>
    </cfRule>
  </conditionalFormatting>
  <conditionalFormatting sqref="U5:U38">
    <cfRule type="cellIs" dxfId="11" priority="10" operator="between">
      <formula>95%</formula>
      <formula>99.9%</formula>
    </cfRule>
    <cfRule type="cellIs" dxfId="10" priority="11" operator="lessThan">
      <formula>95%</formula>
    </cfRule>
    <cfRule type="cellIs" dxfId="9" priority="12" operator="greaterThanOrEqual">
      <formula>100%</formula>
    </cfRule>
  </conditionalFormatting>
  <conditionalFormatting sqref="V5:V35">
    <cfRule type="cellIs" dxfId="8" priority="1" operator="between">
      <formula>95%</formula>
      <formula>99.9%</formula>
    </cfRule>
    <cfRule type="cellIs" dxfId="7" priority="2" operator="lessThan">
      <formula>95%</formula>
    </cfRule>
    <cfRule type="cellIs" dxfId="6" priority="3" operator="greaterThanOrEqual">
      <formula>100%</formula>
    </cfRule>
  </conditionalFormatting>
  <conditionalFormatting sqref="V36">
    <cfRule type="cellIs" dxfId="5" priority="27" operator="lessThanOrEqual">
      <formula>1</formula>
    </cfRule>
    <cfRule type="cellIs" dxfId="4" priority="26" operator="between">
      <formula>1.001</formula>
      <formula>1.0499</formula>
    </cfRule>
    <cfRule type="cellIs" dxfId="3" priority="25" operator="greaterThanOrEqual">
      <formula>1.05</formula>
    </cfRule>
  </conditionalFormatting>
  <conditionalFormatting sqref="V37:V38">
    <cfRule type="cellIs" dxfId="2" priority="24" operator="greaterThanOrEqual">
      <formula>100%</formula>
    </cfRule>
    <cfRule type="cellIs" dxfId="1" priority="23" operator="lessThan">
      <formula>95%</formula>
    </cfRule>
    <cfRule type="cellIs" dxfId="0" priority="22" operator="between">
      <formula>95%</formula>
      <formula>99.9%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E214-7F29-49BE-914B-BF5F4D5A481C}">
  <sheetPr codeName="Sheet2"/>
  <dimension ref="A1"/>
  <sheetViews>
    <sheetView workbookViewId="0">
      <selection activeCell="W16" sqref="W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C5EB-1B8D-4CE8-AF35-329E3BAF89F3}">
  <sheetPr codeName="Sheet3"/>
  <dimension ref="A1"/>
  <sheetViews>
    <sheetView workbookViewId="0">
      <selection activeCell="V19" sqref="V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E13E-1598-4272-BA13-10ECF5242961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03B0-E68E-412D-9802-D808F427C2AF}">
  <sheetPr codeName="Sheet5"/>
  <dimension ref="A1"/>
  <sheetViews>
    <sheetView workbookViewId="0">
      <selection activeCell="U9" sqref="U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DFC4C9A1543C4387DCD1B1B1140F58" ma:contentTypeVersion="13" ma:contentTypeDescription="Create a new document." ma:contentTypeScope="" ma:versionID="af30ee93757eb95713b2755d3ece8c6d">
  <xsd:schema xmlns:xsd="http://www.w3.org/2001/XMLSchema" xmlns:xs="http://www.w3.org/2001/XMLSchema" xmlns:p="http://schemas.microsoft.com/office/2006/metadata/properties" xmlns:ns2="b23855be-dcb9-4ae9-8aaf-eb4540158cf9" xmlns:ns3="08555261-89a9-4972-b816-b52b4d248888" targetNamespace="http://schemas.microsoft.com/office/2006/metadata/properties" ma:root="true" ma:fieldsID="50b4c8ae9d3eacb7c947f5e32cb6f81f" ns2:_="" ns3:_="">
    <xsd:import namespace="b23855be-dcb9-4ae9-8aaf-eb4540158cf9"/>
    <xsd:import namespace="08555261-89a9-4972-b816-b52b4d248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55be-dcb9-4ae9-8aaf-eb4540158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55261-89a9-4972-b816-b52b4d248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8D434-5D41-473A-A1E8-46B6F27D4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855be-dcb9-4ae9-8aaf-eb4540158cf9"/>
    <ds:schemaRef ds:uri="08555261-89a9-4972-b816-b52b4d248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493E5C-CBE8-4013-995C-43B641E80A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BP - Group</vt:lpstr>
      <vt:lpstr>BP - Group breakdown</vt:lpstr>
      <vt:lpstr>BP - Sales</vt:lpstr>
      <vt:lpstr>BP - After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Oxnam</dc:creator>
  <cp:lastModifiedBy>Anish Puri</cp:lastModifiedBy>
  <dcterms:created xsi:type="dcterms:W3CDTF">2024-03-19T22:18:14Z</dcterms:created>
  <dcterms:modified xsi:type="dcterms:W3CDTF">2024-07-21T20:44:57Z</dcterms:modified>
</cp:coreProperties>
</file>