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7"/>
  <workbookPr defaultThemeVersion="166925"/>
  <xr:revisionPtr revIDLastSave="0" documentId="8_{4B858A83-A9CD-46DC-90BD-957EA13D939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  <sheet name="filtro" sheetId="2" r:id="rId2"/>
  </sheets>
  <definedNames>
    <definedName name="_xlnm._FilterDatabase" localSheetId="0" hidden="1">Hoja1!$A$5:$J$20</definedName>
    <definedName name="_xlnm._FilterDatabase" localSheetId="1" hidden="1">filtro!$A$1:$J$1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I6" i="1"/>
  <c r="B18" i="2"/>
  <c r="G16" i="2"/>
  <c r="F16" i="2"/>
  <c r="E16" i="2"/>
  <c r="I16" i="2" s="1"/>
  <c r="J16" i="2" s="1"/>
  <c r="C16" i="2"/>
  <c r="D16" i="2" s="1"/>
  <c r="G15" i="2"/>
  <c r="F15" i="2"/>
  <c r="E15" i="2"/>
  <c r="I15" i="2" s="1"/>
  <c r="J15" i="2" s="1"/>
  <c r="C15" i="2"/>
  <c r="D15" i="2" s="1"/>
  <c r="G14" i="2"/>
  <c r="F14" i="2"/>
  <c r="E14" i="2"/>
  <c r="I14" i="2" s="1"/>
  <c r="J14" i="2" s="1"/>
  <c r="C14" i="2"/>
  <c r="D14" i="2" s="1"/>
  <c r="H13" i="2"/>
  <c r="G13" i="2"/>
  <c r="F13" i="2"/>
  <c r="E13" i="2"/>
  <c r="I13" i="2" s="1"/>
  <c r="J13" i="2" s="1"/>
  <c r="C13" i="2"/>
  <c r="D13" i="2" s="1"/>
  <c r="H12" i="2"/>
  <c r="G12" i="2"/>
  <c r="F12" i="2"/>
  <c r="E12" i="2"/>
  <c r="I12" i="2" s="1"/>
  <c r="J12" i="2" s="1"/>
  <c r="C12" i="2"/>
  <c r="D12" i="2" s="1"/>
  <c r="H11" i="2"/>
  <c r="G11" i="2"/>
  <c r="F11" i="2"/>
  <c r="E11" i="2"/>
  <c r="I11" i="2" s="1"/>
  <c r="J11" i="2" s="1"/>
  <c r="C11" i="2"/>
  <c r="D11" i="2" s="1"/>
  <c r="H10" i="2"/>
  <c r="G10" i="2"/>
  <c r="F10" i="2"/>
  <c r="E10" i="2"/>
  <c r="I10" i="2" s="1"/>
  <c r="J10" i="2" s="1"/>
  <c r="C10" i="2"/>
  <c r="D10" i="2" s="1"/>
  <c r="H9" i="2"/>
  <c r="G9" i="2"/>
  <c r="F9" i="2"/>
  <c r="E9" i="2"/>
  <c r="I9" i="2" s="1"/>
  <c r="J9" i="2" s="1"/>
  <c r="C9" i="2"/>
  <c r="D9" i="2" s="1"/>
  <c r="G8" i="2"/>
  <c r="F8" i="2"/>
  <c r="E8" i="2"/>
  <c r="I8" i="2" s="1"/>
  <c r="J8" i="2" s="1"/>
  <c r="C8" i="2"/>
  <c r="D8" i="2" s="1"/>
  <c r="G7" i="2"/>
  <c r="F7" i="2"/>
  <c r="E7" i="2"/>
  <c r="I7" i="2" s="1"/>
  <c r="J7" i="2" s="1"/>
  <c r="C7" i="2"/>
  <c r="D7" i="2" s="1"/>
  <c r="H6" i="2"/>
  <c r="G6" i="2"/>
  <c r="F6" i="2"/>
  <c r="E6" i="2"/>
  <c r="I6" i="2" s="1"/>
  <c r="J6" i="2" s="1"/>
  <c r="C6" i="2"/>
  <c r="D6" i="2" s="1"/>
  <c r="G5" i="2"/>
  <c r="F5" i="2"/>
  <c r="E5" i="2"/>
  <c r="I5" i="2" s="1"/>
  <c r="J5" i="2" s="1"/>
  <c r="C5" i="2"/>
  <c r="D5" i="2" s="1"/>
  <c r="G4" i="2"/>
  <c r="F4" i="2"/>
  <c r="E4" i="2"/>
  <c r="I4" i="2" s="1"/>
  <c r="J4" i="2" s="1"/>
  <c r="C4" i="2"/>
  <c r="D4" i="2" s="1"/>
  <c r="H3" i="2"/>
  <c r="G3" i="2"/>
  <c r="F3" i="2"/>
  <c r="E3" i="2"/>
  <c r="I3" i="2" s="1"/>
  <c r="J3" i="2" s="1"/>
  <c r="C3" i="2"/>
  <c r="D3" i="2" s="1"/>
  <c r="H2" i="2"/>
  <c r="H18" i="2" s="1"/>
  <c r="G2" i="2"/>
  <c r="G18" i="2" s="1"/>
  <c r="F2" i="2"/>
  <c r="F18" i="2" s="1"/>
  <c r="E2" i="2"/>
  <c r="C2" i="2"/>
  <c r="H9" i="1"/>
  <c r="H16" i="1"/>
  <c r="H15" i="1"/>
  <c r="H19" i="1"/>
  <c r="H18" i="1"/>
  <c r="H12" i="1"/>
  <c r="H17" i="1"/>
  <c r="H14" i="1"/>
  <c r="G15" i="1"/>
  <c r="G9" i="1"/>
  <c r="G8" i="1"/>
  <c r="G11" i="1"/>
  <c r="G17" i="1"/>
  <c r="G10" i="1"/>
  <c r="G20" i="1"/>
  <c r="G12" i="1"/>
  <c r="G18" i="1"/>
  <c r="G19" i="1"/>
  <c r="G16" i="1"/>
  <c r="G6" i="1"/>
  <c r="G7" i="1"/>
  <c r="G13" i="1"/>
  <c r="G14" i="1"/>
  <c r="F8" i="1"/>
  <c r="F9" i="1"/>
  <c r="F11" i="1"/>
  <c r="F17" i="1"/>
  <c r="F10" i="1"/>
  <c r="F20" i="1"/>
  <c r="F12" i="1"/>
  <c r="F18" i="1"/>
  <c r="F19" i="1"/>
  <c r="F15" i="1"/>
  <c r="F16" i="1"/>
  <c r="F6" i="1"/>
  <c r="F7" i="1"/>
  <c r="F13" i="1"/>
  <c r="F14" i="1"/>
  <c r="E8" i="1"/>
  <c r="I8" i="1" s="1"/>
  <c r="J8" i="1" s="1"/>
  <c r="E9" i="1"/>
  <c r="I9" i="1" s="1"/>
  <c r="J9" i="1" s="1"/>
  <c r="E11" i="1"/>
  <c r="I11" i="1" s="1"/>
  <c r="J11" i="1" s="1"/>
  <c r="E17" i="1"/>
  <c r="I17" i="1" s="1"/>
  <c r="J17" i="1" s="1"/>
  <c r="E10" i="1"/>
  <c r="I10" i="1" s="1"/>
  <c r="J10" i="1" s="1"/>
  <c r="E20" i="1"/>
  <c r="I20" i="1" s="1"/>
  <c r="J20" i="1" s="1"/>
  <c r="E12" i="1"/>
  <c r="I12" i="1" s="1"/>
  <c r="J12" i="1" s="1"/>
  <c r="E18" i="1"/>
  <c r="I18" i="1" s="1"/>
  <c r="J18" i="1" s="1"/>
  <c r="E19" i="1"/>
  <c r="I19" i="1" s="1"/>
  <c r="J19" i="1" s="1"/>
  <c r="E15" i="1"/>
  <c r="I15" i="1" s="1"/>
  <c r="J15" i="1" s="1"/>
  <c r="E16" i="1"/>
  <c r="I16" i="1" s="1"/>
  <c r="J16" i="1" s="1"/>
  <c r="E6" i="1"/>
  <c r="E7" i="1"/>
  <c r="I7" i="1" s="1"/>
  <c r="J7" i="1" s="1"/>
  <c r="E13" i="1"/>
  <c r="I13" i="1" s="1"/>
  <c r="J13" i="1" s="1"/>
  <c r="E14" i="1"/>
  <c r="I14" i="1" s="1"/>
  <c r="J14" i="1" s="1"/>
  <c r="C14" i="1"/>
  <c r="D14" i="1" s="1"/>
  <c r="C9" i="1"/>
  <c r="D9" i="1" s="1"/>
  <c r="C8" i="1"/>
  <c r="D8" i="1" s="1"/>
  <c r="C11" i="1"/>
  <c r="D11" i="1" s="1"/>
  <c r="C17" i="1"/>
  <c r="D17" i="1" s="1"/>
  <c r="C10" i="1"/>
  <c r="D10" i="1" s="1"/>
  <c r="C20" i="1"/>
  <c r="D20" i="1" s="1"/>
  <c r="C12" i="1"/>
  <c r="D12" i="1" s="1"/>
  <c r="C18" i="1"/>
  <c r="D18" i="1" s="1"/>
  <c r="C19" i="1"/>
  <c r="D19" i="1" s="1"/>
  <c r="C15" i="1"/>
  <c r="D15" i="1" s="1"/>
  <c r="C16" i="1"/>
  <c r="D16" i="1" s="1"/>
  <c r="C6" i="1"/>
  <c r="C7" i="1"/>
  <c r="D7" i="1" s="1"/>
  <c r="C13" i="1"/>
  <c r="D13" i="1" s="1"/>
  <c r="D6" i="1" l="1"/>
  <c r="D22" i="1" s="1"/>
  <c r="C22" i="1"/>
  <c r="E22" i="1"/>
  <c r="F22" i="1"/>
  <c r="G22" i="1"/>
  <c r="H22" i="1"/>
  <c r="C18" i="2"/>
  <c r="D2" i="2"/>
  <c r="D18" i="2" s="1"/>
  <c r="E18" i="2"/>
  <c r="I2" i="2"/>
  <c r="I22" i="1" l="1"/>
  <c r="J6" i="1"/>
  <c r="J22" i="1" s="1"/>
  <c r="I18" i="2"/>
  <c r="J2" i="2"/>
  <c r="J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tc={E7640D82-9E31-406F-8D50-C0E86617D1F0}</author>
  </authors>
  <commentList>
    <comment ref="J5" authorId="0" shapeId="0" xr:uid="{E7640D82-9E31-406F-8D50-C0E86617D1F0}">
      <text>
        <t>[Threaded comment]
Your version of Excel allows you to read this threaded comment; however, any edits to it will get removed if the file is opened in a newer version of Excel. Learn more: https://go.microsoft.com/fwlink/?linkid=870924
Comment:
    yeral trabajo
Reply:
    y alvin #14 y # 29</t>
      </text>
    </comment>
  </commentList>
</comments>
</file>

<file path=xl/sharedStrings.xml><?xml version="1.0" encoding="utf-8"?>
<sst xmlns="http://schemas.openxmlformats.org/spreadsheetml/2006/main" count="61" uniqueCount="35">
  <si>
    <t>Empleados</t>
  </si>
  <si>
    <t>Sueldo</t>
  </si>
  <si>
    <t>Vaticos</t>
  </si>
  <si>
    <t>Total sueldo</t>
  </si>
  <si>
    <t>AFP</t>
  </si>
  <si>
    <t>Seguro medico</t>
  </si>
  <si>
    <t>Coop</t>
  </si>
  <si>
    <t>ISR</t>
  </si>
  <si>
    <t>Total descuento</t>
  </si>
  <si>
    <t>Sueldo neto</t>
  </si>
  <si>
    <t>Alberto Romero</t>
  </si>
  <si>
    <t>Amado Soler</t>
  </si>
  <si>
    <t>Ana Romero</t>
  </si>
  <si>
    <t>Carlos Perez</t>
  </si>
  <si>
    <t>Elvira Mendoza</t>
  </si>
  <si>
    <t>Eva Sanchez</t>
  </si>
  <si>
    <t>Francisco Cordero</t>
  </si>
  <si>
    <t>Jose Peralta</t>
  </si>
  <si>
    <t>Juan Sanchez</t>
  </si>
  <si>
    <t>Juan Turbi</t>
  </si>
  <si>
    <t>Juanchi Luna</t>
  </si>
  <si>
    <t>Naty L.</t>
  </si>
  <si>
    <t>Octavio Dotel</t>
  </si>
  <si>
    <t>Pedro Stroop</t>
  </si>
  <si>
    <t>Rafael Soriano</t>
  </si>
  <si>
    <t>Totales</t>
  </si>
  <si>
    <t xml:space="preserve">Formulas </t>
  </si>
  <si>
    <t>Viatico = total sueldo * 10%</t>
  </si>
  <si>
    <t>Total sueldo = sueldo + viatico</t>
  </si>
  <si>
    <t>AFP = Sueldo * 5%</t>
  </si>
  <si>
    <t>Seguro medico = Sueldo * 2.5%</t>
  </si>
  <si>
    <t>Coop = sueldo * 1%</t>
  </si>
  <si>
    <t>ISR = 2.9% para los sueldo mayores a 33 mil pesos</t>
  </si>
  <si>
    <t>Total descuento = sumatoria AFP + Seguro medico + Coop + ISR</t>
  </si>
  <si>
    <t>Sueldo neto = Total sueldo - Total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</si>
</sst>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Book Antiqua"/>
    </font>
    <font>
      <sz val="14"/>
      <color theme="1"/>
      <name val="Book Antiqua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/>
    <xf numFmtId="3" fontId="1" fillId="3" borderId="1" xfId="0" applyNumberFormat="1" applyFont="1" applyFill="1" applyBorder="1"/>
    <xf numFmtId="3" fontId="1" fillId="0" borderId="1" xfId="0" applyNumberFormat="1" applyFont="1" applyBorder="1"/>
    <xf numFmtId="3" fontId="0" fillId="0" borderId="1" xfId="0" applyNumberFormat="1" applyBorder="1"/>
  </cellXfs>
  <cellStyles count="1">
    <cellStyle name="Normal" xfId="0" builtinId="0"/>
  </cellStyles>
  <dxfs count="2">
    <dxf>
      <font>
        <color theme="1" tint="4.9989318521683403E-2"/>
      </font>
      <fill>
        <patternFill patternType="solid">
          <bgColor rgb="FFFF0000"/>
        </patternFill>
      </fill>
    </dxf>
    <dxf>
      <font>
        <color theme="1" tint="4.9989318521683403E-2"/>
      </font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9</xdr:col>
      <xdr:colOff>1009650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710CFD4-5AE8-548C-FD52-949E055F624D}"/>
            </a:ext>
          </a:extLst>
        </xdr:cNvPr>
        <xdr:cNvSpPr txBox="1"/>
      </xdr:nvSpPr>
      <xdr:spPr>
        <a:xfrm>
          <a:off x="47625" y="9525"/>
          <a:ext cx="9458325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800" b="1">
              <a:solidFill>
                <a:schemeClr val="accent6">
                  <a:lumMod val="50000"/>
                </a:schemeClr>
              </a:solidFill>
              <a:latin typeface="+mn-lt"/>
              <a:ea typeface="+mn-lt"/>
              <a:cs typeface="+mn-lt"/>
            </a:rPr>
            <a:t>Empresa las amapolas S.A Nomina de pago mensual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vin Gonzales" id="{E1EC619A-064D-42F3-BF0A-06D7744A6EAD}" userId="1d4e61088ec4059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" dT="2023-03-15T15:18:29.54" personId="{E1EC619A-064D-42F3-BF0A-06D7744A6EAD}" id="{E7640D82-9E31-406F-8D50-C0E86617D1F0}">
    <text>yeral trabajo</text>
  </threadedComment>
  <threadedComment ref="J5" dT="2023-03-15T15:18:56.01" personId="{E1EC619A-064D-42F3-BF0A-06D7744A6EAD}" id="{AC7A99A3-ED60-4DA3-AFB6-C8AA419F3C25}" parentId="{E7640D82-9E31-406F-8D50-C0E86617D1F0}">
    <text>y alvin #14 y # 29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32"/>
  <sheetViews>
    <sheetView tabSelected="1" workbookViewId="0">
      <selection activeCell="J5" sqref="J5"/>
    </sheetView>
  </sheetViews>
  <sheetFormatPr defaultRowHeight="15"/>
  <cols>
    <col min="1" max="1" width="16.140625" customWidth="1"/>
    <col min="2" max="2" width="10" customWidth="1"/>
    <col min="3" max="3" width="11.85546875" customWidth="1"/>
    <col min="4" max="4" width="18.140625" customWidth="1"/>
    <col min="6" max="6" width="21.5703125" customWidth="1"/>
    <col min="9" max="9" width="22.28515625" customWidth="1"/>
    <col min="10" max="10" width="15.85546875" customWidth="1"/>
  </cols>
  <sheetData>
    <row r="5" spans="1:10" ht="18.7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</row>
    <row r="6" spans="1:10" ht="16.5">
      <c r="A6" s="2" t="s">
        <v>10</v>
      </c>
      <c r="B6" s="4">
        <v>18000</v>
      </c>
      <c r="C6" s="2">
        <f>B6*10%</f>
        <v>1800</v>
      </c>
      <c r="D6" s="5">
        <f>B6+C6</f>
        <v>19800</v>
      </c>
      <c r="E6" s="2">
        <f>B6*5%</f>
        <v>900</v>
      </c>
      <c r="F6" s="2">
        <f>B6*2.5%</f>
        <v>450</v>
      </c>
      <c r="G6" s="2">
        <f>B6*1%</f>
        <v>180</v>
      </c>
      <c r="H6" s="2"/>
      <c r="I6" s="5">
        <f>SUM(E6:H6)</f>
        <v>1530</v>
      </c>
      <c r="J6" s="5">
        <f>B6-I6</f>
        <v>16470</v>
      </c>
    </row>
    <row r="7" spans="1:10" ht="16.5">
      <c r="A7" s="2" t="s">
        <v>11</v>
      </c>
      <c r="B7" s="4">
        <v>15500</v>
      </c>
      <c r="C7" s="2">
        <f>B7*10%</f>
        <v>1550</v>
      </c>
      <c r="D7" s="5">
        <f>B7+C7</f>
        <v>17050</v>
      </c>
      <c r="E7" s="2">
        <f>B7*5%</f>
        <v>775</v>
      </c>
      <c r="F7" s="2">
        <f>B7*2.5%</f>
        <v>387.5</v>
      </c>
      <c r="G7" s="2">
        <f>B7*1%</f>
        <v>155</v>
      </c>
      <c r="H7" s="2"/>
      <c r="I7" s="5">
        <f>SUM(E7:H7)</f>
        <v>1317.5</v>
      </c>
      <c r="J7" s="5">
        <f>B7-I7</f>
        <v>14182.5</v>
      </c>
    </row>
    <row r="8" spans="1:10" ht="16.5">
      <c r="A8" s="2" t="s">
        <v>12</v>
      </c>
      <c r="B8" s="4">
        <v>17500</v>
      </c>
      <c r="C8" s="2">
        <f>B8*10%</f>
        <v>1750</v>
      </c>
      <c r="D8" s="5">
        <f>B8+C8</f>
        <v>19250</v>
      </c>
      <c r="E8" s="2">
        <f>B8*5%</f>
        <v>875</v>
      </c>
      <c r="F8" s="2">
        <f>B8*2.5%</f>
        <v>437.5</v>
      </c>
      <c r="G8" s="2">
        <f>B8*1%</f>
        <v>175</v>
      </c>
      <c r="H8" s="2"/>
      <c r="I8" s="5">
        <f>SUM(E8:H8)</f>
        <v>1487.5</v>
      </c>
      <c r="J8" s="5">
        <f>B8-I8</f>
        <v>16012.5</v>
      </c>
    </row>
    <row r="9" spans="1:10" ht="16.5">
      <c r="A9" s="2" t="s">
        <v>13</v>
      </c>
      <c r="B9" s="4">
        <v>80000</v>
      </c>
      <c r="C9" s="2">
        <f>B9*10%</f>
        <v>8000</v>
      </c>
      <c r="D9" s="5">
        <f>B9+C9</f>
        <v>88000</v>
      </c>
      <c r="E9" s="2">
        <f>B9*5%</f>
        <v>4000</v>
      </c>
      <c r="F9" s="2">
        <f>B9*2.5%</f>
        <v>2000</v>
      </c>
      <c r="G9" s="2">
        <f>B9*1%</f>
        <v>800</v>
      </c>
      <c r="H9" s="2">
        <f>B9*2.9%</f>
        <v>2320</v>
      </c>
      <c r="I9" s="5">
        <f>SUM(E9:H9)</f>
        <v>9120</v>
      </c>
      <c r="J9" s="5">
        <f>B9-I9</f>
        <v>70880</v>
      </c>
    </row>
    <row r="10" spans="1:10" ht="16.5">
      <c r="A10" s="2" t="s">
        <v>14</v>
      </c>
      <c r="B10" s="4">
        <v>15600</v>
      </c>
      <c r="C10" s="2">
        <f>B10*10%</f>
        <v>1560</v>
      </c>
      <c r="D10" s="5">
        <f>B10+C10</f>
        <v>17160</v>
      </c>
      <c r="E10" s="2">
        <f>B10*5%</f>
        <v>780</v>
      </c>
      <c r="F10" s="2">
        <f>B10*2.5%</f>
        <v>390</v>
      </c>
      <c r="G10" s="2">
        <f>B10*1%</f>
        <v>156</v>
      </c>
      <c r="H10" s="2"/>
      <c r="I10" s="5">
        <f>SUM(E10:H10)</f>
        <v>1326</v>
      </c>
      <c r="J10" s="5">
        <f>B10-I10</f>
        <v>14274</v>
      </c>
    </row>
    <row r="11" spans="1:10" ht="16.5">
      <c r="A11" s="2" t="s">
        <v>15</v>
      </c>
      <c r="B11" s="4">
        <v>16700</v>
      </c>
      <c r="C11" s="2">
        <f>B11*10%</f>
        <v>1670</v>
      </c>
      <c r="D11" s="5">
        <f>B11+C11</f>
        <v>18370</v>
      </c>
      <c r="E11" s="2">
        <f>B11*5%</f>
        <v>835</v>
      </c>
      <c r="F11" s="2">
        <f>B11*2.5%</f>
        <v>417.5</v>
      </c>
      <c r="G11" s="2">
        <f>B11*1%</f>
        <v>167</v>
      </c>
      <c r="H11" s="2"/>
      <c r="I11" s="5">
        <f>SUM(E11:H11)</f>
        <v>1419.5</v>
      </c>
      <c r="J11" s="5">
        <f>B11-I11</f>
        <v>15280.5</v>
      </c>
    </row>
    <row r="12" spans="1:10" ht="16.5">
      <c r="A12" s="2" t="s">
        <v>16</v>
      </c>
      <c r="B12" s="4">
        <v>45000</v>
      </c>
      <c r="C12" s="2">
        <f>B12*10%</f>
        <v>4500</v>
      </c>
      <c r="D12" s="5">
        <f>B12+C12</f>
        <v>49500</v>
      </c>
      <c r="E12" s="2">
        <f>B12*5%</f>
        <v>2250</v>
      </c>
      <c r="F12" s="2">
        <f>B12*2.5%</f>
        <v>1125</v>
      </c>
      <c r="G12" s="2">
        <f>B12*1%</f>
        <v>450</v>
      </c>
      <c r="H12" s="2">
        <f>B12*2.9%</f>
        <v>1305</v>
      </c>
      <c r="I12" s="5">
        <f>SUM(E12:H12)</f>
        <v>5130</v>
      </c>
      <c r="J12" s="5">
        <f>B12-I12</f>
        <v>39870</v>
      </c>
    </row>
    <row r="13" spans="1:10" ht="16.5">
      <c r="A13" s="2" t="s">
        <v>17</v>
      </c>
      <c r="B13" s="4">
        <v>28000</v>
      </c>
      <c r="C13" s="2">
        <f>B13*10%</f>
        <v>2800</v>
      </c>
      <c r="D13" s="5">
        <f>B13+C13</f>
        <v>30800</v>
      </c>
      <c r="E13" s="2">
        <f>B13*5%</f>
        <v>1400</v>
      </c>
      <c r="F13" s="2">
        <f>B13*2.5%</f>
        <v>700</v>
      </c>
      <c r="G13" s="2">
        <f>B13*1%</f>
        <v>280</v>
      </c>
      <c r="H13" s="2"/>
      <c r="I13" s="5">
        <f>SUM(E13:H13)</f>
        <v>2380</v>
      </c>
      <c r="J13" s="5">
        <f>B13-I13</f>
        <v>25620</v>
      </c>
    </row>
    <row r="14" spans="1:10" ht="16.5">
      <c r="A14" s="2" t="s">
        <v>18</v>
      </c>
      <c r="B14" s="4">
        <v>75000</v>
      </c>
      <c r="C14" s="2">
        <f>B14*10%</f>
        <v>7500</v>
      </c>
      <c r="D14" s="5">
        <f>B14+C14</f>
        <v>82500</v>
      </c>
      <c r="E14" s="2">
        <f>B14*5%</f>
        <v>3750</v>
      </c>
      <c r="F14" s="2">
        <f>B14*2.5%</f>
        <v>1875</v>
      </c>
      <c r="G14" s="2">
        <f>B14*1%</f>
        <v>750</v>
      </c>
      <c r="H14" s="2">
        <f>B14*2.9%</f>
        <v>2175</v>
      </c>
      <c r="I14" s="5">
        <f>SUM(E14:H14)</f>
        <v>8550</v>
      </c>
      <c r="J14" s="5">
        <f>B14-I14</f>
        <v>66450</v>
      </c>
    </row>
    <row r="15" spans="1:10" ht="16.5">
      <c r="A15" s="2" t="s">
        <v>19</v>
      </c>
      <c r="B15" s="4">
        <v>120000</v>
      </c>
      <c r="C15" s="2">
        <f>B15*10%</f>
        <v>12000</v>
      </c>
      <c r="D15" s="5">
        <f>B15+C15</f>
        <v>132000</v>
      </c>
      <c r="E15" s="2">
        <f>B15*5%</f>
        <v>6000</v>
      </c>
      <c r="F15" s="2">
        <f>B15*2.5%</f>
        <v>3000</v>
      </c>
      <c r="G15" s="2">
        <f>B15*1%</f>
        <v>1200</v>
      </c>
      <c r="H15" s="2">
        <f>B15*2.9%</f>
        <v>3479.9999999999995</v>
      </c>
      <c r="I15" s="5">
        <f>SUM(E15:H15)</f>
        <v>13680</v>
      </c>
      <c r="J15" s="5">
        <f>B15-I15</f>
        <v>106320</v>
      </c>
    </row>
    <row r="16" spans="1:10" ht="16.5">
      <c r="A16" s="2" t="s">
        <v>20</v>
      </c>
      <c r="B16" s="4">
        <v>63000</v>
      </c>
      <c r="C16" s="2">
        <f>B16*10%</f>
        <v>6300</v>
      </c>
      <c r="D16" s="5">
        <f>B16+C16</f>
        <v>69300</v>
      </c>
      <c r="E16" s="2">
        <f>B16*5%</f>
        <v>3150</v>
      </c>
      <c r="F16" s="2">
        <f>B16*2.5%</f>
        <v>1575</v>
      </c>
      <c r="G16" s="2">
        <f>B16*1%</f>
        <v>630</v>
      </c>
      <c r="H16" s="2">
        <f>B16*2.9%</f>
        <v>1826.9999999999998</v>
      </c>
      <c r="I16" s="5">
        <f>SUM(E16:H16)</f>
        <v>7182</v>
      </c>
      <c r="J16" s="5">
        <f>B16-I16</f>
        <v>55818</v>
      </c>
    </row>
    <row r="17" spans="1:10" ht="16.5">
      <c r="A17" s="2" t="s">
        <v>21</v>
      </c>
      <c r="B17" s="4">
        <v>53000</v>
      </c>
      <c r="C17" s="2">
        <f>B17*10%</f>
        <v>5300</v>
      </c>
      <c r="D17" s="5">
        <f>B17+C17</f>
        <v>58300</v>
      </c>
      <c r="E17" s="2">
        <f>B17*5%</f>
        <v>2650</v>
      </c>
      <c r="F17" s="2">
        <f>B17*2.5%</f>
        <v>1325</v>
      </c>
      <c r="G17" s="2">
        <f>B17*1%</f>
        <v>530</v>
      </c>
      <c r="H17" s="2">
        <f>B17*2.9%</f>
        <v>1537</v>
      </c>
      <c r="I17" s="5">
        <f>SUM(E17:H17)</f>
        <v>6042</v>
      </c>
      <c r="J17" s="5">
        <f>B17-I17</f>
        <v>46958</v>
      </c>
    </row>
    <row r="18" spans="1:10" ht="16.5">
      <c r="A18" s="2" t="s">
        <v>22</v>
      </c>
      <c r="B18" s="4">
        <v>36000</v>
      </c>
      <c r="C18" s="2">
        <f>B18*10%</f>
        <v>3600</v>
      </c>
      <c r="D18" s="5">
        <f>B18+C18</f>
        <v>39600</v>
      </c>
      <c r="E18" s="2">
        <f>B18*5%</f>
        <v>1800</v>
      </c>
      <c r="F18" s="2">
        <f>B18*2.5%</f>
        <v>900</v>
      </c>
      <c r="G18" s="2">
        <f>B18*1%</f>
        <v>360</v>
      </c>
      <c r="H18" s="2">
        <f>B18*2.9%</f>
        <v>1044</v>
      </c>
      <c r="I18" s="5">
        <f>SUM(E18:H18)</f>
        <v>4104</v>
      </c>
      <c r="J18" s="5">
        <f>B18-I18</f>
        <v>31896</v>
      </c>
    </row>
    <row r="19" spans="1:10" ht="16.5">
      <c r="A19" s="2" t="s">
        <v>23</v>
      </c>
      <c r="B19" s="4">
        <v>42000</v>
      </c>
      <c r="C19" s="2">
        <f>B19*10%</f>
        <v>4200</v>
      </c>
      <c r="D19" s="5">
        <f>B19+C19</f>
        <v>46200</v>
      </c>
      <c r="E19" s="2">
        <f>B19*5%</f>
        <v>2100</v>
      </c>
      <c r="F19" s="2">
        <f>B19*2.5%</f>
        <v>1050</v>
      </c>
      <c r="G19" s="2">
        <f>B19*1%</f>
        <v>420</v>
      </c>
      <c r="H19" s="2">
        <f>B19*2.9%</f>
        <v>1218</v>
      </c>
      <c r="I19" s="5">
        <f>SUM(E19:H19)</f>
        <v>4788</v>
      </c>
      <c r="J19" s="5">
        <f>B19-I19</f>
        <v>37212</v>
      </c>
    </row>
    <row r="20" spans="1:10" ht="16.5">
      <c r="A20" s="2" t="s">
        <v>24</v>
      </c>
      <c r="B20" s="4">
        <v>19700</v>
      </c>
      <c r="C20" s="2">
        <f>B20*10%</f>
        <v>1970</v>
      </c>
      <c r="D20" s="5">
        <f>B20+C20</f>
        <v>21670</v>
      </c>
      <c r="E20" s="2">
        <f>B20*5%</f>
        <v>985</v>
      </c>
      <c r="F20" s="2">
        <f>B20*2.5%</f>
        <v>492.5</v>
      </c>
      <c r="G20" s="2">
        <f>B20*1%</f>
        <v>197</v>
      </c>
      <c r="H20" s="2"/>
      <c r="I20" s="5">
        <f>SUM(E20:H20)</f>
        <v>1674.5</v>
      </c>
      <c r="J20" s="5">
        <f>B20-I20</f>
        <v>18025.5</v>
      </c>
    </row>
    <row r="22" spans="1:10" ht="18.75">
      <c r="A22" s="3" t="s">
        <v>25</v>
      </c>
      <c r="B22" s="6">
        <f>SUM(B6:B21)</f>
        <v>645000</v>
      </c>
      <c r="C22" s="1">
        <f>SUM(C6:C21)</f>
        <v>64500</v>
      </c>
      <c r="D22" s="6">
        <f>SUM(D6:D20)</f>
        <v>709500</v>
      </c>
      <c r="E22" s="1">
        <f>SUM(E6:E21)</f>
        <v>32250</v>
      </c>
      <c r="F22" s="1">
        <f>SUM(F6:F21)</f>
        <v>16125</v>
      </c>
      <c r="G22" s="1">
        <f>SUM(G6:G21)</f>
        <v>6450</v>
      </c>
      <c r="H22" s="1">
        <f>SUM(H6:H21)</f>
        <v>14906</v>
      </c>
      <c r="I22" s="6">
        <f>SUM(I6:I21)</f>
        <v>69731</v>
      </c>
      <c r="J22" s="6">
        <f>SUM(J6:J21)</f>
        <v>575269</v>
      </c>
    </row>
    <row r="24" spans="1:10">
      <c r="A24" t="s">
        <v>26</v>
      </c>
    </row>
    <row r="25" spans="1:10">
      <c r="A25" t="s">
        <v>27</v>
      </c>
    </row>
    <row r="26" spans="1:10">
      <c r="A26" t="s">
        <v>28</v>
      </c>
    </row>
    <row r="27" spans="1:10">
      <c r="A27" t="s">
        <v>29</v>
      </c>
    </row>
    <row r="28" spans="1:10">
      <c r="A28" t="s">
        <v>30</v>
      </c>
    </row>
    <row r="29" spans="1:10">
      <c r="A29" t="s">
        <v>31</v>
      </c>
    </row>
    <row r="30" spans="1:10">
      <c r="A30" t="s">
        <v>32</v>
      </c>
    </row>
    <row r="31" spans="1:10">
      <c r="A31" t="s">
        <v>33</v>
      </c>
    </row>
    <row r="32" spans="1:10">
      <c r="A32" t="s">
        <v>34</v>
      </c>
    </row>
  </sheetData>
  <sheetProtection algorithmName="SHA-512" hashValue="0AQYO5iViuordoD9iF7xr+DDf4Z1A2pi0QNR5JX3PK7q5G7wQ0pvU4lG16ocdo+9lFX3y2A/pJ+II6KYgGOhFA==" saltValue="OPlnypwd+p5IVP2MZzYxCQ==" spinCount="100000" sheet="1" objects="1" scenarios="1"/>
  <protectedRanges>
    <protectedRange sqref="A5:J22" name="Rango1"/>
  </protectedRanges>
  <sortState xmlns:xlrd2="http://schemas.microsoft.com/office/spreadsheetml/2017/richdata2" ref="A6:J20">
    <sortCondition ref="A6:A20"/>
  </sortState>
  <conditionalFormatting sqref="B6:B20">
    <cfRule type="cellIs" dxfId="1" priority="1" operator="lessThan">
      <formula>19999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079B-6667-4D01-B686-3A02D2F9DB54}">
  <sheetPr filterMode="1"/>
  <dimension ref="A1:J18"/>
  <sheetViews>
    <sheetView workbookViewId="0">
      <selection activeCell="J6" sqref="J6"/>
    </sheetView>
  </sheetViews>
  <sheetFormatPr defaultRowHeight="15"/>
  <cols>
    <col min="1" max="1" width="18.5703125" customWidth="1"/>
    <col min="3" max="3" width="11.7109375" customWidth="1"/>
    <col min="4" max="4" width="18.42578125" customWidth="1"/>
    <col min="9" max="9" width="21.7109375" customWidth="1"/>
    <col min="10" max="10" width="18.42578125" customWidth="1"/>
  </cols>
  <sheetData>
    <row r="1" spans="1:10" ht="18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6.5">
      <c r="A2" s="2" t="s">
        <v>18</v>
      </c>
      <c r="B2" s="4">
        <v>75000</v>
      </c>
      <c r="C2" s="2">
        <f>B2*10%</f>
        <v>7500</v>
      </c>
      <c r="D2" s="5">
        <f>B2+C2</f>
        <v>82500</v>
      </c>
      <c r="E2" s="2">
        <f>B2*5%</f>
        <v>3750</v>
      </c>
      <c r="F2" s="2">
        <f>B2*2.5%</f>
        <v>1875</v>
      </c>
      <c r="G2" s="2">
        <f>B2*1%</f>
        <v>750</v>
      </c>
      <c r="H2" s="2">
        <f>B2*2.9%</f>
        <v>2175</v>
      </c>
      <c r="I2" s="5">
        <f>SUM(E2:H2)</f>
        <v>8550</v>
      </c>
      <c r="J2" s="5">
        <f>B2-I2</f>
        <v>66450</v>
      </c>
    </row>
    <row r="3" spans="1:10" ht="16.5">
      <c r="A3" s="2" t="s">
        <v>13</v>
      </c>
      <c r="B3" s="4">
        <v>80000</v>
      </c>
      <c r="C3" s="2">
        <f t="shared" ref="C3:C16" si="0">B3*10%</f>
        <v>8000</v>
      </c>
      <c r="D3" s="5">
        <f t="shared" ref="D3:D16" si="1">B3+C3</f>
        <v>88000</v>
      </c>
      <c r="E3" s="2">
        <f>B3*5%</f>
        <v>4000</v>
      </c>
      <c r="F3" s="2">
        <f>B3*2.5%</f>
        <v>2000</v>
      </c>
      <c r="G3" s="2">
        <f t="shared" ref="G3:G16" si="2">B3*1%</f>
        <v>800</v>
      </c>
      <c r="H3" s="2">
        <f>B3*2.9%</f>
        <v>2320</v>
      </c>
      <c r="I3" s="5">
        <f t="shared" ref="I3:I16" si="3">SUM(E3:H3)</f>
        <v>9120</v>
      </c>
      <c r="J3" s="5">
        <f t="shared" ref="J3:J16" si="4">B3-I3</f>
        <v>70880</v>
      </c>
    </row>
    <row r="4" spans="1:10" ht="16.5" hidden="1">
      <c r="A4" s="2" t="s">
        <v>12</v>
      </c>
      <c r="B4" s="4">
        <v>17500</v>
      </c>
      <c r="C4" s="2">
        <f t="shared" si="0"/>
        <v>1750</v>
      </c>
      <c r="D4" s="5">
        <f t="shared" si="1"/>
        <v>19250</v>
      </c>
      <c r="E4" s="2">
        <f>B4*5%</f>
        <v>875</v>
      </c>
      <c r="F4" s="2">
        <f>B4*2.5%</f>
        <v>437.5</v>
      </c>
      <c r="G4" s="2">
        <f t="shared" si="2"/>
        <v>175</v>
      </c>
      <c r="H4" s="2"/>
      <c r="I4" s="5">
        <f t="shared" si="3"/>
        <v>1487.5</v>
      </c>
      <c r="J4" s="5">
        <f t="shared" si="4"/>
        <v>16012.5</v>
      </c>
    </row>
    <row r="5" spans="1:10" ht="16.5" hidden="1">
      <c r="A5" s="2" t="s">
        <v>15</v>
      </c>
      <c r="B5" s="4">
        <v>16700</v>
      </c>
      <c r="C5" s="2">
        <f t="shared" si="0"/>
        <v>1670</v>
      </c>
      <c r="D5" s="5">
        <f t="shared" si="1"/>
        <v>18370</v>
      </c>
      <c r="E5" s="2">
        <f t="shared" ref="E5:E16" si="5">B5*5%</f>
        <v>835</v>
      </c>
      <c r="F5" s="2">
        <f t="shared" ref="F5:F18" si="6">B5*2.5%</f>
        <v>417.5</v>
      </c>
      <c r="G5" s="2">
        <f t="shared" si="2"/>
        <v>167</v>
      </c>
      <c r="H5" s="2"/>
      <c r="I5" s="5">
        <f t="shared" si="3"/>
        <v>1419.5</v>
      </c>
      <c r="J5" s="5">
        <f t="shared" si="4"/>
        <v>15280.5</v>
      </c>
    </row>
    <row r="6" spans="1:10" ht="16.5">
      <c r="A6" s="2" t="s">
        <v>21</v>
      </c>
      <c r="B6" s="4">
        <v>53000</v>
      </c>
      <c r="C6" s="2">
        <f t="shared" si="0"/>
        <v>5300</v>
      </c>
      <c r="D6" s="5">
        <f>B6+C6</f>
        <v>58300</v>
      </c>
      <c r="E6" s="2">
        <f t="shared" si="5"/>
        <v>2650</v>
      </c>
      <c r="F6" s="2">
        <f t="shared" si="6"/>
        <v>1325</v>
      </c>
      <c r="G6" s="2">
        <f t="shared" si="2"/>
        <v>530</v>
      </c>
      <c r="H6" s="2">
        <f>B6*2.9%</f>
        <v>1537</v>
      </c>
      <c r="I6" s="5">
        <f t="shared" si="3"/>
        <v>6042</v>
      </c>
      <c r="J6" s="5">
        <f t="shared" si="4"/>
        <v>46958</v>
      </c>
    </row>
    <row r="7" spans="1:10" ht="16.5" hidden="1">
      <c r="A7" s="2" t="s">
        <v>14</v>
      </c>
      <c r="B7" s="4">
        <v>15600</v>
      </c>
      <c r="C7" s="2">
        <f t="shared" si="0"/>
        <v>1560</v>
      </c>
      <c r="D7" s="5">
        <f t="shared" si="1"/>
        <v>17160</v>
      </c>
      <c r="E7" s="2">
        <f t="shared" si="5"/>
        <v>780</v>
      </c>
      <c r="F7" s="2">
        <f t="shared" si="6"/>
        <v>390</v>
      </c>
      <c r="G7" s="2">
        <f t="shared" si="2"/>
        <v>156</v>
      </c>
      <c r="H7" s="2"/>
      <c r="I7" s="5">
        <f t="shared" si="3"/>
        <v>1326</v>
      </c>
      <c r="J7" s="5">
        <f t="shared" si="4"/>
        <v>14274</v>
      </c>
    </row>
    <row r="8" spans="1:10" ht="16.5" hidden="1">
      <c r="A8" s="2" t="s">
        <v>24</v>
      </c>
      <c r="B8" s="4">
        <v>19700</v>
      </c>
      <c r="C8" s="2">
        <f t="shared" si="0"/>
        <v>1970</v>
      </c>
      <c r="D8" s="5">
        <f t="shared" si="1"/>
        <v>21670</v>
      </c>
      <c r="E8" s="2">
        <f t="shared" si="5"/>
        <v>985</v>
      </c>
      <c r="F8" s="2">
        <f t="shared" si="6"/>
        <v>492.5</v>
      </c>
      <c r="G8" s="2">
        <f t="shared" si="2"/>
        <v>197</v>
      </c>
      <c r="H8" s="2"/>
      <c r="I8" s="5">
        <f t="shared" si="3"/>
        <v>1674.5</v>
      </c>
      <c r="J8" s="5">
        <f t="shared" si="4"/>
        <v>18025.5</v>
      </c>
    </row>
    <row r="9" spans="1:10" ht="16.5" hidden="1">
      <c r="A9" s="2" t="s">
        <v>16</v>
      </c>
      <c r="B9" s="4">
        <v>45000</v>
      </c>
      <c r="C9" s="2">
        <f t="shared" si="0"/>
        <v>4500</v>
      </c>
      <c r="D9" s="5">
        <f t="shared" si="1"/>
        <v>49500</v>
      </c>
      <c r="E9" s="2">
        <f t="shared" si="5"/>
        <v>2250</v>
      </c>
      <c r="F9" s="2">
        <f t="shared" si="6"/>
        <v>1125</v>
      </c>
      <c r="G9" s="2">
        <f t="shared" si="2"/>
        <v>450</v>
      </c>
      <c r="H9" s="2">
        <f t="shared" ref="H9:H13" si="7">B9*2.9%</f>
        <v>1305</v>
      </c>
      <c r="I9" s="5">
        <f t="shared" si="3"/>
        <v>5130</v>
      </c>
      <c r="J9" s="5">
        <f t="shared" si="4"/>
        <v>39870</v>
      </c>
    </row>
    <row r="10" spans="1:10" ht="16.5" hidden="1">
      <c r="A10" s="2" t="s">
        <v>22</v>
      </c>
      <c r="B10" s="4">
        <v>36000</v>
      </c>
      <c r="C10" s="2">
        <f t="shared" si="0"/>
        <v>3600</v>
      </c>
      <c r="D10" s="5">
        <f t="shared" si="1"/>
        <v>39600</v>
      </c>
      <c r="E10" s="2">
        <f t="shared" si="5"/>
        <v>1800</v>
      </c>
      <c r="F10" s="2">
        <f t="shared" si="6"/>
        <v>900</v>
      </c>
      <c r="G10" s="2">
        <f t="shared" si="2"/>
        <v>360</v>
      </c>
      <c r="H10" s="2">
        <f t="shared" si="7"/>
        <v>1044</v>
      </c>
      <c r="I10" s="5">
        <f t="shared" si="3"/>
        <v>4104</v>
      </c>
      <c r="J10" s="5">
        <f t="shared" si="4"/>
        <v>31896</v>
      </c>
    </row>
    <row r="11" spans="1:10" ht="16.5" hidden="1">
      <c r="A11" s="2" t="s">
        <v>23</v>
      </c>
      <c r="B11" s="4">
        <v>42000</v>
      </c>
      <c r="C11" s="2">
        <f t="shared" si="0"/>
        <v>4200</v>
      </c>
      <c r="D11" s="5">
        <f t="shared" si="1"/>
        <v>46200</v>
      </c>
      <c r="E11" s="2">
        <f t="shared" si="5"/>
        <v>2100</v>
      </c>
      <c r="F11" s="2">
        <f t="shared" si="6"/>
        <v>1050</v>
      </c>
      <c r="G11" s="2">
        <f t="shared" si="2"/>
        <v>420</v>
      </c>
      <c r="H11" s="2">
        <f t="shared" si="7"/>
        <v>1218</v>
      </c>
      <c r="I11" s="5">
        <f t="shared" si="3"/>
        <v>4788</v>
      </c>
      <c r="J11" s="5">
        <f t="shared" si="4"/>
        <v>37212</v>
      </c>
    </row>
    <row r="12" spans="1:10" ht="16.5">
      <c r="A12" s="2" t="s">
        <v>19</v>
      </c>
      <c r="B12" s="4">
        <v>120000</v>
      </c>
      <c r="C12" s="2">
        <f t="shared" si="0"/>
        <v>12000</v>
      </c>
      <c r="D12" s="5">
        <f t="shared" si="1"/>
        <v>132000</v>
      </c>
      <c r="E12" s="2">
        <f t="shared" si="5"/>
        <v>6000</v>
      </c>
      <c r="F12" s="2">
        <f t="shared" si="6"/>
        <v>3000</v>
      </c>
      <c r="G12" s="2">
        <f>B12*1%</f>
        <v>1200</v>
      </c>
      <c r="H12" s="2">
        <f t="shared" si="7"/>
        <v>3479.9999999999995</v>
      </c>
      <c r="I12" s="5">
        <f t="shared" si="3"/>
        <v>13680</v>
      </c>
      <c r="J12" s="5">
        <f t="shared" si="4"/>
        <v>106320</v>
      </c>
    </row>
    <row r="13" spans="1:10" ht="16.5">
      <c r="A13" s="2" t="s">
        <v>20</v>
      </c>
      <c r="B13" s="4">
        <v>63000</v>
      </c>
      <c r="C13" s="2">
        <f t="shared" si="0"/>
        <v>6300</v>
      </c>
      <c r="D13" s="5">
        <f t="shared" si="1"/>
        <v>69300</v>
      </c>
      <c r="E13" s="2">
        <f t="shared" si="5"/>
        <v>3150</v>
      </c>
      <c r="F13" s="2">
        <f t="shared" si="6"/>
        <v>1575</v>
      </c>
      <c r="G13" s="2">
        <f t="shared" si="2"/>
        <v>630</v>
      </c>
      <c r="H13" s="2">
        <f t="shared" si="7"/>
        <v>1826.9999999999998</v>
      </c>
      <c r="I13" s="5">
        <f t="shared" si="3"/>
        <v>7182</v>
      </c>
      <c r="J13" s="5">
        <f t="shared" si="4"/>
        <v>55818</v>
      </c>
    </row>
    <row r="14" spans="1:10" ht="16.5" hidden="1">
      <c r="A14" s="2" t="s">
        <v>10</v>
      </c>
      <c r="B14" s="4">
        <v>18000</v>
      </c>
      <c r="C14" s="2">
        <f t="shared" si="0"/>
        <v>1800</v>
      </c>
      <c r="D14" s="5">
        <f t="shared" si="1"/>
        <v>19800</v>
      </c>
      <c r="E14" s="2">
        <f t="shared" si="5"/>
        <v>900</v>
      </c>
      <c r="F14" s="2">
        <f t="shared" si="6"/>
        <v>450</v>
      </c>
      <c r="G14" s="2">
        <f t="shared" si="2"/>
        <v>180</v>
      </c>
      <c r="H14" s="2"/>
      <c r="I14" s="5">
        <f t="shared" si="3"/>
        <v>1530</v>
      </c>
      <c r="J14" s="5">
        <f>B14-I14</f>
        <v>16470</v>
      </c>
    </row>
    <row r="15" spans="1:10" ht="16.5" hidden="1">
      <c r="A15" s="2" t="s">
        <v>11</v>
      </c>
      <c r="B15" s="4">
        <v>15500</v>
      </c>
      <c r="C15" s="2">
        <f t="shared" si="0"/>
        <v>1550</v>
      </c>
      <c r="D15" s="5">
        <f t="shared" si="1"/>
        <v>17050</v>
      </c>
      <c r="E15" s="2">
        <f t="shared" si="5"/>
        <v>775</v>
      </c>
      <c r="F15" s="2">
        <f t="shared" si="6"/>
        <v>387.5</v>
      </c>
      <c r="G15" s="2">
        <f t="shared" si="2"/>
        <v>155</v>
      </c>
      <c r="H15" s="2"/>
      <c r="I15" s="5">
        <f t="shared" si="3"/>
        <v>1317.5</v>
      </c>
      <c r="J15" s="5">
        <f t="shared" si="4"/>
        <v>14182.5</v>
      </c>
    </row>
    <row r="16" spans="1:10" ht="16.5" hidden="1">
      <c r="A16" s="2" t="s">
        <v>17</v>
      </c>
      <c r="B16" s="4">
        <v>28000</v>
      </c>
      <c r="C16" s="2">
        <f t="shared" si="0"/>
        <v>2800</v>
      </c>
      <c r="D16" s="5">
        <f t="shared" si="1"/>
        <v>30800</v>
      </c>
      <c r="E16" s="2">
        <f t="shared" si="5"/>
        <v>1400</v>
      </c>
      <c r="F16" s="2">
        <f t="shared" si="6"/>
        <v>700</v>
      </c>
      <c r="G16" s="2">
        <f t="shared" si="2"/>
        <v>280</v>
      </c>
      <c r="H16" s="2"/>
      <c r="I16" s="5">
        <f t="shared" si="3"/>
        <v>2380</v>
      </c>
      <c r="J16" s="5">
        <f t="shared" si="4"/>
        <v>25620</v>
      </c>
    </row>
    <row r="18" spans="1:10" ht="18.75">
      <c r="A18" s="3" t="s">
        <v>25</v>
      </c>
      <c r="B18" s="6">
        <f>SUM(B2:B17)</f>
        <v>645000</v>
      </c>
      <c r="C18" s="1">
        <f>SUM(C2:C17)</f>
        <v>64500</v>
      </c>
      <c r="D18" s="6">
        <f>SUM(D2:D16)</f>
        <v>709500</v>
      </c>
      <c r="E18" s="1">
        <f>SUM(E2:E17)</f>
        <v>32250</v>
      </c>
      <c r="F18" s="1">
        <f>SUM(F2:F17)</f>
        <v>16125</v>
      </c>
      <c r="G18" s="1">
        <f>SUM(G2:G17)</f>
        <v>6450</v>
      </c>
      <c r="H18" s="1">
        <f>SUM(H2:H17)</f>
        <v>14906</v>
      </c>
      <c r="I18" s="6">
        <f>SUM(I2:I17)</f>
        <v>69731</v>
      </c>
      <c r="J18" s="6">
        <f>SUM(J2:J17)</f>
        <v>575269</v>
      </c>
    </row>
  </sheetData>
  <autoFilter ref="A1:J16" xr:uid="{EB7C079B-6667-4D01-B686-3A02D2F9DB54}">
    <filterColumn colId="1">
      <customFilters>
        <customFilter operator="greaterThan" val="50000"/>
      </customFilters>
    </filterColumn>
  </autoFilter>
  <conditionalFormatting sqref="B2:B16">
    <cfRule type="cellIs" dxfId="0" priority="1" operator="lessThan">
      <formula>19999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2023-03-15T13:21:08Z</dcterms:created>
  <dcterms:modified xsi:type="dcterms:W3CDTF">2023-03-15T15:29:45Z</dcterms:modified>
  <cp:category/>
  <cp:contentStatus/>
</cp:coreProperties>
</file>