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58B2D404-7B87-4469-B126-D173801394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UMA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9" i="1"/>
  <c r="H18" i="1"/>
  <c r="H17" i="1"/>
  <c r="H16" i="1"/>
  <c r="H13" i="1"/>
  <c r="H12" i="1"/>
  <c r="H11" i="1"/>
  <c r="H7" i="1"/>
  <c r="H6" i="1"/>
  <c r="H5" i="1"/>
  <c r="H4" i="1"/>
</calcChain>
</file>

<file path=xl/sharedStrings.xml><?xml version="1.0" encoding="utf-8"?>
<sst xmlns="http://schemas.openxmlformats.org/spreadsheetml/2006/main" count="62" uniqueCount="19">
  <si>
    <t>SUMAR.SI</t>
  </si>
  <si>
    <t>LISTADO DE FACTURAS DE VENTAS MENSUALES</t>
  </si>
  <si>
    <t>EJERCICIO</t>
  </si>
  <si>
    <t>TOTAL POR VENDEDORES</t>
  </si>
  <si>
    <t>FECHA</t>
  </si>
  <si>
    <t>VENDEDOR</t>
  </si>
  <si>
    <t>FACTURAS</t>
  </si>
  <si>
    <t>TOTALES</t>
  </si>
  <si>
    <t>ZONA</t>
  </si>
  <si>
    <t>Ramon Andres</t>
  </si>
  <si>
    <t>Ramonita Mejia</t>
  </si>
  <si>
    <t>SUR</t>
  </si>
  <si>
    <t>Carla Massiel</t>
  </si>
  <si>
    <t>NORTE</t>
  </si>
  <si>
    <t>Manuel Antonio</t>
  </si>
  <si>
    <t>SANTO DO.</t>
  </si>
  <si>
    <t>ESTE</t>
  </si>
  <si>
    <t>FACTURAS POR FECHAS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</si>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</sst>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$-1C0A]#,##0"/>
  </numFmts>
  <fonts count="8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  <font>
      <b/>
      <sz val="12"/>
      <color rgb="FF000000"/>
      <name val="Cambria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4"/>
      <color rgb="FF000000"/>
      <name val="Cambria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1" fillId="2" borderId="2" xfId="0" applyFont="1" applyFill="1" applyBorder="1"/>
    <xf numFmtId="165" fontId="2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4" fontId="3" fillId="0" borderId="2" xfId="0" applyNumberFormat="1" applyFont="1" applyBorder="1"/>
    <xf numFmtId="0" fontId="2" fillId="0" borderId="2" xfId="0" applyFont="1" applyBorder="1"/>
    <xf numFmtId="165" fontId="2" fillId="3" borderId="2" xfId="0" applyNumberFormat="1" applyFont="1" applyFill="1" applyBorder="1"/>
    <xf numFmtId="3" fontId="2" fillId="0" borderId="1" xfId="0" applyNumberFormat="1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/>
    <xf numFmtId="0" fontId="2" fillId="0" borderId="0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1" fillId="5" borderId="0" xfId="0" applyFont="1" applyFill="1" applyBorder="1"/>
    <xf numFmtId="0" fontId="5" fillId="5" borderId="0" xfId="0" applyFont="1" applyFill="1" applyBorder="1"/>
    <xf numFmtId="0" fontId="0" fillId="0" borderId="0" xfId="0" applyBorder="1"/>
    <xf numFmtId="0" fontId="4" fillId="0" borderId="0" xfId="0" applyFont="1" applyBorder="1"/>
    <xf numFmtId="0" fontId="7" fillId="2" borderId="4" xfId="0" applyFont="1" applyFill="1" applyBorder="1"/>
    <xf numFmtId="164" fontId="2" fillId="0" borderId="4" xfId="0" applyNumberFormat="1" applyFont="1" applyBorder="1"/>
    <xf numFmtId="165" fontId="2" fillId="6" borderId="1" xfId="0" applyNumberFormat="1" applyFont="1" applyFill="1" applyBorder="1"/>
    <xf numFmtId="165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SUMAR!$H$3</c:f>
              <c:strCache>
                <c:ptCount val="1"/>
                <c:pt idx="0">
                  <c:v>TOTAL POR VENDEDORES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SUMAR!$G$4:$G$7</c:f>
              <c:strCache>
                <c:ptCount val="4"/>
                <c:pt idx="0">
                  <c:v>Ramon Andres</c:v>
                </c:pt>
                <c:pt idx="1">
                  <c:v>Carla Massiel</c:v>
                </c:pt>
                <c:pt idx="2">
                  <c:v>Manuel Antonio</c:v>
                </c:pt>
                <c:pt idx="3">
                  <c:v>Ramonita Mejia</c:v>
                </c:pt>
              </c:strCache>
            </c:strRef>
          </c:cat>
          <c:val>
            <c:numRef>
              <c:f>SUMAR!$H$4:$H$7</c:f>
              <c:numCache>
                <c:formatCode>[$$-1C0A]#,##0</c:formatCode>
                <c:ptCount val="4"/>
                <c:pt idx="0">
                  <c:v>62880</c:v>
                </c:pt>
                <c:pt idx="1">
                  <c:v>79148</c:v>
                </c:pt>
                <c:pt idx="2">
                  <c:v>111065</c:v>
                </c:pt>
                <c:pt idx="3">
                  <c:v>70737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E-414A-9F2B-09EE2802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66536"/>
        <c:axId val="2065411976"/>
      </c:barChart>
      <c:catAx>
        <c:axId val="8321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1976"/>
        <c:crosses val="autoZero"/>
        <c:auto val="1"/>
        <c:lblAlgn val="ctr"/>
        <c:lblOffset val="100"/>
        <c:noMultiLvlLbl val="0"/>
      </c:catAx>
      <c:valAx>
        <c:axId val="20654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C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SUMAR!$H$9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numRef>
              <c:f>SUMAR!$G$10:$G$13</c:f>
              <c:numCache>
                <c:formatCode>[$-F800]dddd\,\ mmmm\ dd\,\ yyyy</c:formatCode>
                <c:ptCount val="4"/>
                <c:pt idx="0">
                  <c:v>42793</c:v>
                </c:pt>
                <c:pt idx="1">
                  <c:v>42797</c:v>
                </c:pt>
                <c:pt idx="2">
                  <c:v>42750</c:v>
                </c:pt>
                <c:pt idx="3">
                  <c:v>42777</c:v>
                </c:pt>
              </c:numCache>
            </c:numRef>
          </c:cat>
          <c:val>
            <c:numRef>
              <c:f>SUMAR!$H$10:$H$13</c:f>
              <c:numCache>
                <c:formatCode>[$$-1C0A]#,##0</c:formatCode>
                <c:ptCount val="4"/>
                <c:pt idx="0">
                  <c:v>18300</c:v>
                </c:pt>
                <c:pt idx="1">
                  <c:v>13812</c:v>
                </c:pt>
                <c:pt idx="2">
                  <c:v>51318</c:v>
                </c:pt>
                <c:pt idx="3">
                  <c:v>32057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47C5-81D5-BCBF7B4C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68007"/>
        <c:axId val="99682024"/>
      </c:barChart>
      <c:dateAx>
        <c:axId val="35086800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2024"/>
        <c:crosses val="autoZero"/>
        <c:auto val="1"/>
        <c:lblOffset val="100"/>
        <c:baseTimeUnit val="days"/>
      </c:dateAx>
      <c:valAx>
        <c:axId val="996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C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</c:v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SUMAR!$G$15:$G$19</c:f>
              <c:strCache>
                <c:ptCount val="5"/>
                <c:pt idx="0">
                  <c:v>ZONA</c:v>
                </c:pt>
                <c:pt idx="1">
                  <c:v>NORTE</c:v>
                </c:pt>
                <c:pt idx="2">
                  <c:v>SUR</c:v>
                </c:pt>
                <c:pt idx="3">
                  <c:v>ESTE</c:v>
                </c:pt>
                <c:pt idx="4">
                  <c:v>SANTO DO.</c:v>
                </c:pt>
              </c:strCache>
            </c:strRef>
          </c:cat>
          <c:val>
            <c:numRef>
              <c:f>SUMAR!$H$15:$H$19</c:f>
              <c:numCache>
                <c:formatCode>[$$-1C0A]#,##0</c:formatCode>
                <c:ptCount val="5"/>
                <c:pt idx="1">
                  <c:v>94196</c:v>
                </c:pt>
                <c:pt idx="2">
                  <c:v>116572</c:v>
                </c:pt>
                <c:pt idx="3">
                  <c:v>75643</c:v>
                </c:pt>
                <c:pt idx="4">
                  <c:v>37419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F-405D-B61E-12A2065C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392135"/>
        <c:axId val="1843418744"/>
      </c:barChart>
      <c:catAx>
        <c:axId val="85739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18744"/>
        <c:crosses val="autoZero"/>
        <c:auto val="1"/>
        <c:lblAlgn val="ctr"/>
        <c:lblOffset val="100"/>
        <c:noMultiLvlLbl val="0"/>
      </c:catAx>
      <c:valAx>
        <c:axId val="1843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1067366579175"/>
          <c:y val="0.86261883931175265"/>
          <c:w val="7.412817147856518E-2"/>
          <c:h val="9.224227179935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27</xdr:row>
      <xdr:rowOff>66675</xdr:rowOff>
    </xdr:from>
    <xdr:to>
      <xdr:col>3</xdr:col>
      <xdr:colOff>609600</xdr:colOff>
      <xdr:row>41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8F8013-7310-7F69-5EBE-513A4274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895350</xdr:colOff>
      <xdr:row>27</xdr:row>
      <xdr:rowOff>19050</xdr:rowOff>
    </xdr:from>
    <xdr:to>
      <xdr:col>7</xdr:col>
      <xdr:colOff>428625</xdr:colOff>
      <xdr:row>41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139CBD-0C62-0A43-4C4C-FF9969B8A2D1}"/>
            </a:ext>
            <a:ext uri="{147F2762-F138-4A5C-976F-8EAC2B608ADB}">
              <a16:predDERef xmlns:a16="http://schemas.microsoft.com/office/drawing/2014/main" pred="{F98F8013-7310-7F69-5EBE-513A4274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42</xdr:row>
      <xdr:rowOff>180975</xdr:rowOff>
    </xdr:from>
    <xdr:to>
      <xdr:col>3</xdr:col>
      <xdr:colOff>638175</xdr:colOff>
      <xdr:row>57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D67152-FF25-7E95-0BB8-1DEB91FCA0E1}"/>
            </a:ext>
            <a:ext uri="{147F2762-F138-4A5C-976F-8EAC2B608ADB}">
              <a16:predDERef xmlns:a16="http://schemas.microsoft.com/office/drawing/2014/main" pred="{D4139CBD-0C62-0A43-4C4C-FF9969B8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5" workbookViewId="0">
      <selection activeCell="H16" sqref="H16"/>
    </sheetView>
  </sheetViews>
  <sheetFormatPr defaultRowHeight="15"/>
  <cols>
    <col min="1" max="1" width="33.140625" customWidth="1"/>
    <col min="2" max="2" width="17.28515625" customWidth="1"/>
    <col min="3" max="3" width="14.42578125" customWidth="1"/>
    <col min="4" max="4" width="14" customWidth="1"/>
    <col min="5" max="5" width="12.7109375" customWidth="1"/>
    <col min="7" max="7" width="39.7109375" customWidth="1"/>
    <col min="8" max="8" width="34.140625" bestFit="1" customWidth="1"/>
  </cols>
  <sheetData>
    <row r="1" spans="1:10" ht="18">
      <c r="A1" s="6" t="s">
        <v>0</v>
      </c>
      <c r="B1" s="6"/>
      <c r="C1" s="6"/>
      <c r="D1" s="6"/>
      <c r="E1" s="6"/>
    </row>
    <row r="3" spans="1:10" ht="18">
      <c r="A3" s="6" t="s">
        <v>1</v>
      </c>
      <c r="B3" s="6"/>
      <c r="C3" s="6"/>
      <c r="D3" s="6"/>
      <c r="E3" s="6"/>
      <c r="G3" s="15" t="s">
        <v>2</v>
      </c>
      <c r="H3" s="11" t="s">
        <v>3</v>
      </c>
      <c r="I3" s="17"/>
      <c r="J3" s="18"/>
    </row>
    <row r="4" spans="1:10" ht="18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G4" s="16" t="s">
        <v>9</v>
      </c>
      <c r="H4" s="23">
        <f>SUMIF(B5:B25,"Ramon Andres",D5:D25)</f>
        <v>62880</v>
      </c>
      <c r="I4" s="14"/>
      <c r="J4" s="14"/>
    </row>
    <row r="5" spans="1:10" ht="15.75">
      <c r="A5" s="2">
        <v>42738</v>
      </c>
      <c r="B5" s="1" t="s">
        <v>10</v>
      </c>
      <c r="C5" s="1">
        <v>1753</v>
      </c>
      <c r="D5" s="5">
        <v>14766</v>
      </c>
      <c r="E5" s="1" t="s">
        <v>11</v>
      </c>
      <c r="G5" s="16" t="s">
        <v>12</v>
      </c>
      <c r="H5" s="23">
        <f>SUMIF(B5:B25,"Carla Massiel",D5:D25)</f>
        <v>79148</v>
      </c>
      <c r="I5" s="14"/>
      <c r="J5" s="14"/>
    </row>
    <row r="6" spans="1:10" ht="15.75">
      <c r="A6" s="2">
        <v>42777</v>
      </c>
      <c r="B6" s="1" t="s">
        <v>10</v>
      </c>
      <c r="C6" s="1">
        <v>1312</v>
      </c>
      <c r="D6" s="5">
        <v>9720</v>
      </c>
      <c r="E6" s="1" t="s">
        <v>13</v>
      </c>
      <c r="G6" s="16" t="s">
        <v>14</v>
      </c>
      <c r="H6" s="23">
        <f>SUMIF(B5:B25,"Manuel Antonio",D5:D25)</f>
        <v>111065</v>
      </c>
      <c r="I6" s="14"/>
      <c r="J6" s="14"/>
    </row>
    <row r="7" spans="1:10" ht="15.75">
      <c r="A7" s="2">
        <v>42747</v>
      </c>
      <c r="B7" s="1" t="s">
        <v>10</v>
      </c>
      <c r="C7" s="1">
        <v>221</v>
      </c>
      <c r="D7" s="5">
        <v>1578</v>
      </c>
      <c r="E7" s="1" t="s">
        <v>15</v>
      </c>
      <c r="G7" s="16" t="s">
        <v>10</v>
      </c>
      <c r="H7" s="23">
        <f>SUMIF(B5:B25,"Ramonita Mejia",D5:D25)</f>
        <v>70737</v>
      </c>
      <c r="I7" s="14"/>
      <c r="J7" s="14"/>
    </row>
    <row r="8" spans="1:10" ht="15.75">
      <c r="A8" s="2">
        <v>42750</v>
      </c>
      <c r="B8" s="1" t="s">
        <v>10</v>
      </c>
      <c r="C8" s="1">
        <v>1754</v>
      </c>
      <c r="D8" s="5">
        <v>19813</v>
      </c>
      <c r="E8" s="1" t="s">
        <v>11</v>
      </c>
      <c r="I8" s="19"/>
      <c r="J8" s="19"/>
    </row>
    <row r="9" spans="1:10" ht="18">
      <c r="A9" s="2">
        <v>42763</v>
      </c>
      <c r="B9" s="1" t="s">
        <v>10</v>
      </c>
      <c r="C9" s="1">
        <v>1756</v>
      </c>
      <c r="D9" s="5">
        <v>24860</v>
      </c>
      <c r="E9" s="1" t="s">
        <v>16</v>
      </c>
      <c r="G9" s="15" t="s">
        <v>17</v>
      </c>
      <c r="H9" s="12" t="s">
        <v>18</v>
      </c>
      <c r="I9" s="20"/>
      <c r="J9" s="19"/>
    </row>
    <row r="10" spans="1:10" ht="15.75">
      <c r="A10" s="2">
        <v>42769</v>
      </c>
      <c r="B10" s="1" t="s">
        <v>9</v>
      </c>
      <c r="C10" s="1">
        <v>1521</v>
      </c>
      <c r="D10" s="5">
        <v>3210</v>
      </c>
      <c r="E10" s="1" t="s">
        <v>16</v>
      </c>
      <c r="G10" s="22">
        <v>42793</v>
      </c>
      <c r="H10" s="24">
        <f>SUMIF(A5:A25,"27/2/2017",D5:D25)</f>
        <v>18300</v>
      </c>
      <c r="I10" s="19"/>
      <c r="J10" s="19"/>
    </row>
    <row r="11" spans="1:10" ht="15.75">
      <c r="A11" s="2">
        <v>42773</v>
      </c>
      <c r="B11" s="1" t="s">
        <v>9</v>
      </c>
      <c r="C11" s="1">
        <v>1753</v>
      </c>
      <c r="D11" s="5">
        <v>17290</v>
      </c>
      <c r="E11" s="1" t="s">
        <v>11</v>
      </c>
      <c r="G11" s="22">
        <v>42797</v>
      </c>
      <c r="H11" s="24">
        <f>SUMIF(A5:A25,"3/3/2017",D5:D25)</f>
        <v>13812</v>
      </c>
      <c r="I11" s="19"/>
      <c r="J11" s="19"/>
    </row>
    <row r="12" spans="1:10" ht="15.75">
      <c r="A12" s="2">
        <v>42777</v>
      </c>
      <c r="B12" s="1" t="s">
        <v>9</v>
      </c>
      <c r="C12" s="1">
        <v>1755</v>
      </c>
      <c r="D12" s="5">
        <v>22337</v>
      </c>
      <c r="E12" s="1" t="s">
        <v>13</v>
      </c>
      <c r="G12" s="22">
        <v>42750</v>
      </c>
      <c r="H12" s="24">
        <f>SUMIF(A5:A25,"15/1/2017",D5:D25)</f>
        <v>51318</v>
      </c>
      <c r="I12" s="19"/>
      <c r="J12" s="19"/>
    </row>
    <row r="13" spans="1:10" ht="15.75">
      <c r="A13" s="2">
        <v>42787</v>
      </c>
      <c r="B13" s="1" t="s">
        <v>9</v>
      </c>
      <c r="C13" s="1">
        <v>1163</v>
      </c>
      <c r="D13" s="5">
        <v>12243</v>
      </c>
      <c r="E13" s="1" t="s">
        <v>15</v>
      </c>
      <c r="G13" s="22">
        <v>42777</v>
      </c>
      <c r="H13" s="24">
        <f>SUMIF(A5:A25,"11/2/2017",D5:D25)</f>
        <v>32057</v>
      </c>
      <c r="I13" s="19"/>
      <c r="J13" s="19"/>
    </row>
    <row r="14" spans="1:10" ht="15.75">
      <c r="A14" s="2">
        <v>42793</v>
      </c>
      <c r="B14" s="1" t="s">
        <v>9</v>
      </c>
      <c r="C14" s="1">
        <v>1789</v>
      </c>
      <c r="D14" s="5">
        <v>7800</v>
      </c>
      <c r="E14" s="1" t="s">
        <v>11</v>
      </c>
      <c r="I14" s="19"/>
      <c r="J14" s="19"/>
    </row>
    <row r="15" spans="1:10" ht="18.75">
      <c r="A15" s="3">
        <v>42793</v>
      </c>
      <c r="B15" s="1" t="s">
        <v>12</v>
      </c>
      <c r="C15" s="1">
        <v>1212</v>
      </c>
      <c r="D15" s="5">
        <v>10500</v>
      </c>
      <c r="E15" s="1" t="s">
        <v>11</v>
      </c>
      <c r="G15" s="21" t="s">
        <v>8</v>
      </c>
      <c r="H15" s="13"/>
      <c r="I15" s="19"/>
      <c r="J15" s="19"/>
    </row>
    <row r="16" spans="1:10" ht="15.75">
      <c r="A16" s="2">
        <v>42797</v>
      </c>
      <c r="B16" s="1" t="s">
        <v>14</v>
      </c>
      <c r="C16" s="1">
        <v>2516</v>
      </c>
      <c r="D16" s="5">
        <v>9300</v>
      </c>
      <c r="E16" s="1" t="s">
        <v>11</v>
      </c>
      <c r="G16" s="16" t="s">
        <v>13</v>
      </c>
      <c r="H16" s="24">
        <f>SUMIF(E5:E25,"NORTE",D5:D25)</f>
        <v>94196</v>
      </c>
      <c r="I16" s="19"/>
      <c r="J16" s="19"/>
    </row>
    <row r="17" spans="1:10" ht="15.75">
      <c r="A17" s="7">
        <v>42797</v>
      </c>
      <c r="B17" s="8" t="s">
        <v>14</v>
      </c>
      <c r="C17" s="8">
        <v>1613</v>
      </c>
      <c r="D17" s="9">
        <v>4512</v>
      </c>
      <c r="E17" s="8" t="s">
        <v>13</v>
      </c>
      <c r="G17" s="16" t="s">
        <v>11</v>
      </c>
      <c r="H17" s="24">
        <f>SUMIF(E5:E25,"SUR",D5:D25)</f>
        <v>116572</v>
      </c>
      <c r="I17" s="19"/>
      <c r="J17" s="19"/>
    </row>
    <row r="18" spans="1:10" ht="15.75">
      <c r="A18" s="2">
        <v>42803</v>
      </c>
      <c r="B18" s="1" t="s">
        <v>14</v>
      </c>
      <c r="C18" s="1">
        <v>1754</v>
      </c>
      <c r="D18" s="5">
        <v>18552</v>
      </c>
      <c r="E18" s="1" t="s">
        <v>16</v>
      </c>
      <c r="G18" s="16" t="s">
        <v>16</v>
      </c>
      <c r="H18" s="24">
        <f>SUMIF(E5:E25,"ESTE",D5:D25)</f>
        <v>75643</v>
      </c>
      <c r="I18" s="19"/>
      <c r="J18" s="19"/>
    </row>
    <row r="19" spans="1:10" ht="15.75">
      <c r="A19" s="2">
        <v>42805</v>
      </c>
      <c r="B19" s="1" t="s">
        <v>14</v>
      </c>
      <c r="C19" s="1">
        <v>1756</v>
      </c>
      <c r="D19" s="5">
        <v>23598</v>
      </c>
      <c r="E19" s="1" t="s">
        <v>15</v>
      </c>
      <c r="G19" s="16" t="s">
        <v>15</v>
      </c>
      <c r="H19" s="24">
        <f>SUMIF(E5:E24,"SANTO DO.",D5:D25)</f>
        <v>37419</v>
      </c>
      <c r="I19" s="19"/>
      <c r="J19" s="19"/>
    </row>
    <row r="20" spans="1:10" ht="15.75">
      <c r="A20" s="2">
        <v>42750</v>
      </c>
      <c r="B20" s="1" t="s">
        <v>14</v>
      </c>
      <c r="C20" s="1">
        <v>1414</v>
      </c>
      <c r="D20" s="5">
        <v>31505</v>
      </c>
      <c r="E20" s="1" t="s">
        <v>13</v>
      </c>
    </row>
    <row r="21" spans="1:10" ht="15.75">
      <c r="A21" s="2">
        <v>42839</v>
      </c>
      <c r="B21" s="1" t="s">
        <v>14</v>
      </c>
      <c r="C21" s="1">
        <v>4656</v>
      </c>
      <c r="D21" s="5">
        <v>23598</v>
      </c>
      <c r="E21" s="1" t="s">
        <v>16</v>
      </c>
    </row>
    <row r="22" spans="1:10" ht="15.75">
      <c r="A22" s="2">
        <v>42852</v>
      </c>
      <c r="B22" s="1" t="s">
        <v>12</v>
      </c>
      <c r="C22" s="1">
        <v>1755</v>
      </c>
      <c r="D22" s="5">
        <v>21075</v>
      </c>
      <c r="E22" s="1" t="s">
        <v>11</v>
      </c>
    </row>
    <row r="23" spans="1:10" ht="15.75">
      <c r="A23" s="2">
        <v>42852</v>
      </c>
      <c r="B23" s="1" t="s">
        <v>12</v>
      </c>
      <c r="C23" s="1">
        <v>3644</v>
      </c>
      <c r="D23" s="5">
        <v>5423</v>
      </c>
      <c r="E23" s="1" t="s">
        <v>16</v>
      </c>
    </row>
    <row r="24" spans="1:10" ht="15.75">
      <c r="A24" s="2">
        <v>42854</v>
      </c>
      <c r="B24" s="1" t="s">
        <v>12</v>
      </c>
      <c r="C24" s="1">
        <v>1756</v>
      </c>
      <c r="D24" s="5">
        <v>26122</v>
      </c>
      <c r="E24" s="1" t="s">
        <v>13</v>
      </c>
    </row>
    <row r="25" spans="1:10" ht="15.75">
      <c r="A25" s="2">
        <v>42839</v>
      </c>
      <c r="B25" s="1" t="s">
        <v>12</v>
      </c>
      <c r="C25" s="10">
        <v>1753</v>
      </c>
      <c r="D25" s="5">
        <v>16028</v>
      </c>
      <c r="E25" s="1" t="s">
        <v>11</v>
      </c>
    </row>
  </sheetData>
  <mergeCells count="2">
    <mergeCell ref="A1:E1"/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2023-03-28T12:23:46Z</dcterms:created>
  <dcterms:modified xsi:type="dcterms:W3CDTF">2023-03-28T13:39:58Z</dcterms:modified>
  <cp:category/>
  <cp:contentStatus/>
</cp:coreProperties>
</file>