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管理\Excel\"/>
    </mc:Choice>
  </mc:AlternateContent>
  <xr:revisionPtr revIDLastSave="0" documentId="13_ncr:1_{8E3120E7-8C2C-41D2-8610-275F9B28E1B9}" xr6:coauthVersionLast="47" xr6:coauthVersionMax="47" xr10:uidLastSave="{00000000-0000-0000-0000-000000000000}"/>
  <bookViews>
    <workbookView xWindow="-120" yWindow="-120" windowWidth="29040" windowHeight="15840" xr2:uid="{B4A854D5-E84B-4D76-94E7-96642B7182E2}"/>
  </bookViews>
  <sheets>
    <sheet name="Samples" sheetId="3" r:id="rId1"/>
    <sheet name="unsupported formu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9" i="3" l="1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 a="1"/>
  <c r="J54" i="3" s="1"/>
  <c r="J53" i="3" a="1"/>
  <c r="J53" i="3"/>
  <c r="J52" i="3"/>
  <c r="J48" i="3"/>
  <c r="J51" i="3"/>
  <c r="J50" i="3"/>
  <c r="J49" i="3"/>
  <c r="J46" i="3"/>
  <c r="J39" i="3"/>
  <c r="J40" i="3"/>
  <c r="J41" i="3"/>
  <c r="J42" i="3"/>
  <c r="J43" i="3"/>
  <c r="J44" i="3" a="1"/>
  <c r="J44" i="3" s="1"/>
  <c r="J47" i="3"/>
  <c r="J45" i="3"/>
  <c r="J38" i="3"/>
  <c r="J37" i="3"/>
  <c r="J36" i="3"/>
  <c r="J35" i="3"/>
  <c r="J34" i="3"/>
  <c r="J33" i="3"/>
  <c r="J32" i="3"/>
  <c r="J31" i="3"/>
  <c r="J30" i="3"/>
  <c r="J29" i="3"/>
  <c r="J27" i="3"/>
  <c r="J28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5" i="3"/>
  <c r="J4" i="3"/>
  <c r="J2" i="3"/>
  <c r="J3" i="3"/>
  <c r="J1" i="3"/>
  <c r="J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<sst xmlns="http://schemas.openxmlformats.org/spreadsheetml/2006/main" count="77" uniqueCount="77">
  <si>
    <t>Samples</t>
  </si>
  <si>
    <t>test</t>
  </si>
  <si>
    <t>=ABS(A1)</t>
  </si>
  <si>
    <t>=ACCRINT(A2, B2, C2, D2, E2,F2,G2,H2)</t>
  </si>
  <si>
    <t>=ACCRINTM(A3,B3,C3,D3,E3)</t>
  </si>
  <si>
    <t>=ACOS(A4)</t>
  </si>
  <si>
    <t>=ACOSH(A5)</t>
  </si>
  <si>
    <t>=ADDRESS(A6, B6,C6,D6,E6)</t>
  </si>
  <si>
    <t>=AGGREGATE(A7,B7,C7,D7)</t>
  </si>
  <si>
    <t>=AMORDEGRC(A8,B8,C8,D8,E8,F8,G8)</t>
  </si>
  <si>
    <t>=AMORLINC(A9, B9, C9, D9, E9,F9,G9)</t>
  </si>
  <si>
    <t>=AND(A10, B10)</t>
  </si>
  <si>
    <t>=AREAS(A1:H11)</t>
  </si>
  <si>
    <t>=ASC(A12)</t>
  </si>
  <si>
    <t>=ASIN(A13)</t>
  </si>
  <si>
    <t>=ASINH(A14)</t>
  </si>
  <si>
    <t>=ATAN(A15)</t>
  </si>
  <si>
    <t>=ATAN2(A16,B16)</t>
  </si>
  <si>
    <t>&gt;=0</t>
  </si>
  <si>
    <t>&gt;0</t>
  </si>
  <si>
    <t>=ATANH(A17)</t>
  </si>
  <si>
    <t>=AVEDEV(A18,B18,C18)</t>
  </si>
  <si>
    <t>=AVERAGE(A19,B19,C19)</t>
  </si>
  <si>
    <t>=AVERAGEA(A20,B20,C20)</t>
  </si>
  <si>
    <t>=AVERAGEIF(A21:C21,D21)</t>
  </si>
  <si>
    <t>=AVERAGEIFS(A22:C22,A22:C22,D22)</t>
  </si>
  <si>
    <t>=BESSELI(A23,B23)</t>
  </si>
  <si>
    <t>=BESSELJ(A24,B24)</t>
  </si>
  <si>
    <t>=BESSELK(A25,B25)</t>
  </si>
  <si>
    <t>=BESSELY(A26,B26)</t>
  </si>
  <si>
    <t>=BETADIST(A27,B27,C27,D27,E27)</t>
  </si>
  <si>
    <t>=BETA.DIST(A28,B28,C28,D28,E28,F28)</t>
  </si>
  <si>
    <t>=BETAINV(J27,B27,C27,D27,E27)</t>
  </si>
  <si>
    <t>=BETA.INV(J27,B27,C27,D27,E27)</t>
  </si>
  <si>
    <t>=BIN2DEC(A31)</t>
  </si>
  <si>
    <t>=BIN2HEX(A31)</t>
  </si>
  <si>
    <t>=BIN2OCT(A31)</t>
  </si>
  <si>
    <t>=BINOMDIST(A34,B34,C34,D34)</t>
  </si>
  <si>
    <t>=BINOM.DIST(A34,B34,C34,D34)</t>
  </si>
  <si>
    <t>=BITAND(A36,B36)</t>
  </si>
  <si>
    <t>=BITLSHIFT(A37, B37)</t>
  </si>
  <si>
    <t>=BITOR(A36, B36)</t>
  </si>
  <si>
    <t>=BITRSHIFT(A37, B37)</t>
  </si>
  <si>
    <t>=BITXOR(A36, B36)</t>
  </si>
  <si>
    <t>=CEILING(A36, B36)</t>
  </si>
  <si>
    <t>=CEILING.MATH(A36, B36)</t>
  </si>
  <si>
    <t>=CEILING.PRECISE(A36, B36)</t>
  </si>
  <si>
    <t>=CELL("address", J6)</t>
  </si>
  <si>
    <t>=CHAR(A45)</t>
  </si>
  <si>
    <t>=CHIDIST(A46, B46)</t>
  </si>
  <si>
    <t>=CHIINV(J46,B46)</t>
  </si>
  <si>
    <t>=CHITEST(A36:B36, A46:B46)</t>
  </si>
  <si>
    <t>=CHISQ.DIST(A49, B49, C49)</t>
  </si>
  <si>
    <t>=CHISQ.DIST.RT(A46, B46)</t>
  </si>
  <si>
    <t>=CHISQ.INV.RT(J46,B46)</t>
  </si>
  <si>
    <t>=CHISQ.TEST(A36:B36, A46:B46)</t>
  </si>
  <si>
    <t>asdw341234';l</t>
  </si>
  <si>
    <t>i</t>
  </si>
  <si>
    <t>g</t>
  </si>
  <si>
    <t>sg</t>
  </si>
  <si>
    <t>=CHOOSECOLS(A49:C49, 1)</t>
  </si>
  <si>
    <t>=CHOOSEROWS(A1:A49, 46)</t>
  </si>
  <si>
    <t>=CLEAN(A55)</t>
  </si>
  <si>
    <t>=CODE(A55)</t>
  </si>
  <si>
    <t>=COLUMN(J6)</t>
  </si>
  <si>
    <t>=COLUMNS(A49:C49)</t>
  </si>
  <si>
    <t>=COMBIN(A49,B49)</t>
  </si>
  <si>
    <t>=COMPLEX(A60,B60,C60)</t>
  </si>
  <si>
    <t>=CONCAT(A60,B60,C60)</t>
  </si>
  <si>
    <t>=CONCATENATE(A60,B60,C60)</t>
  </si>
  <si>
    <t>=CONFIDENCE.NORM(A63,B63,C63)</t>
  </si>
  <si>
    <t>=CONVERT(A64,B64,C64)</t>
  </si>
  <si>
    <t>=CORREL(A49:C49,A63:C63)</t>
  </si>
  <si>
    <t>=COS(A66)</t>
  </si>
  <si>
    <t>=COSH(A66)</t>
  </si>
  <si>
    <t>=COUNT(A63,B63)</t>
  </si>
  <si>
    <t>=COUNTA(A66,B66,C66)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</si>
</sst>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EB8A-49D5-4FFA-A396-70248BE0B334}">
  <dimension ref="A1:L69"/>
  <sheetViews>
    <sheetView tabSelected="1" topLeftCell="A52" workbookViewId="0">
      <selection activeCell="L69" sqref="L69"/>
    </sheetView>
  </sheetViews>
  <sheetFormatPr defaultRowHeight="15"/>
  <cols>
    <col min="1" max="1" width="14.5703125" customWidth="1"/>
    <col min="2" max="2" width="9.7109375" bestFit="1" customWidth="1"/>
    <col min="3" max="3" width="10.7109375" bestFit="1" customWidth="1"/>
    <col min="10" max="10" width="16.42578125" customWidth="1"/>
    <col min="12" max="12" width="39.140625" customWidth="1"/>
  </cols>
  <sheetData>
    <row r="1" spans="1:12">
      <c r="A1">
        <v>-102456.12300000001</v>
      </c>
      <c r="J1">
        <f>ABS(A1)</f>
        <v>102456.12300000001</v>
      </c>
      <c r="L1" s="2" t="s">
        <v>2</v>
      </c>
    </row>
    <row r="2" spans="1:12">
      <c r="A2">
        <v>39508</v>
      </c>
      <c r="B2">
        <v>39691</v>
      </c>
      <c r="C2">
        <v>39569</v>
      </c>
      <c r="D2">
        <v>0.1</v>
      </c>
      <c r="E2">
        <v>1000</v>
      </c>
      <c r="F2">
        <v>2</v>
      </c>
      <c r="G2">
        <v>0</v>
      </c>
      <c r="H2">
        <v>1</v>
      </c>
      <c r="J2">
        <f>ACCRINT(A2, B2, C2, D2, E2,F2,G2,H2)</f>
        <v>16.666666666666664</v>
      </c>
      <c r="L2" s="2" t="s">
        <v>3</v>
      </c>
    </row>
    <row r="3" spans="1:12">
      <c r="A3">
        <v>39508</v>
      </c>
      <c r="B3">
        <v>39569</v>
      </c>
      <c r="C3">
        <v>0.1</v>
      </c>
      <c r="D3">
        <v>1000</v>
      </c>
      <c r="E3">
        <v>0</v>
      </c>
      <c r="J3">
        <f>ACCRINTM(A3,B3,C3,D3,E3)</f>
        <v>16.666666666666664</v>
      </c>
      <c r="L3" s="2" t="s">
        <v>4</v>
      </c>
    </row>
    <row r="4" spans="1:12">
      <c r="A4">
        <v>0</v>
      </c>
      <c r="J4">
        <f>ACOS(A4)</f>
        <v>1.5707963267948966</v>
      </c>
      <c r="L4" s="2" t="s">
        <v>5</v>
      </c>
    </row>
    <row r="5" spans="1:12">
      <c r="A5">
        <v>30</v>
      </c>
      <c r="J5">
        <f>ACOSH(A5)</f>
        <v>4.0940666686320855</v>
      </c>
      <c r="L5" s="2" t="s">
        <v>6</v>
      </c>
    </row>
    <row r="6" spans="1:12">
      <c r="A6">
        <v>6</v>
      </c>
      <c r="B6">
        <v>1</v>
      </c>
      <c r="C6">
        <v>1</v>
      </c>
      <c r="D6">
        <v>0</v>
      </c>
      <c r="E6" t="s">
        <v>0</v>
      </c>
      <c r="J6" t="str">
        <f>ADDRESS(A6, B6,C6,D6,E6)</f>
        <v>Samples!R6C1</v>
      </c>
      <c r="L6" s="2" t="s">
        <v>7</v>
      </c>
    </row>
    <row r="7" spans="1:12">
      <c r="A7">
        <v>2</v>
      </c>
      <c r="B7">
        <v>4</v>
      </c>
      <c r="C7">
        <v>1</v>
      </c>
      <c r="D7">
        <v>1</v>
      </c>
      <c r="J7">
        <f>_xlfn.AGGREGATE(A7,B7,C7,D7)</f>
        <v>2</v>
      </c>
      <c r="L7" s="2" t="s">
        <v>8</v>
      </c>
    </row>
    <row r="8" spans="1:12">
      <c r="A8">
        <v>2400</v>
      </c>
      <c r="B8" s="1">
        <v>39679</v>
      </c>
      <c r="C8" s="1">
        <v>39813</v>
      </c>
      <c r="D8">
        <v>300</v>
      </c>
      <c r="E8">
        <v>1</v>
      </c>
      <c r="F8">
        <v>0.15</v>
      </c>
      <c r="G8">
        <v>0</v>
      </c>
      <c r="J8">
        <f>AMORDEGRC(A8,B8,C8,D8,E8,F8,G8)</f>
        <v>776</v>
      </c>
      <c r="L8" s="2" t="s">
        <v>9</v>
      </c>
    </row>
    <row r="9" spans="1:12">
      <c r="A9">
        <v>2400</v>
      </c>
      <c r="B9" s="1">
        <v>39679</v>
      </c>
      <c r="C9" s="1">
        <v>39813</v>
      </c>
      <c r="D9">
        <v>300</v>
      </c>
      <c r="E9">
        <v>1</v>
      </c>
      <c r="F9">
        <v>0.15</v>
      </c>
      <c r="G9">
        <v>0</v>
      </c>
      <c r="J9">
        <f>AMORLINC(A9, B9, C9, D9, E9,F9,G9)</f>
        <v>360</v>
      </c>
      <c r="L9" s="2" t="s">
        <v>10</v>
      </c>
    </row>
    <row r="10" spans="1:12">
      <c r="A10">
        <v>0</v>
      </c>
      <c r="B10">
        <v>1</v>
      </c>
      <c r="J10" t="b">
        <f>AND(A10, B10)</f>
        <v>0</v>
      </c>
      <c r="L10" s="2" t="s">
        <v>11</v>
      </c>
    </row>
    <row r="11" spans="1:12">
      <c r="A11">
        <v>1</v>
      </c>
      <c r="B11">
        <v>2</v>
      </c>
      <c r="C11">
        <v>3</v>
      </c>
      <c r="G11">
        <v>1</v>
      </c>
      <c r="J11">
        <f>AREAS(A1:H11)</f>
        <v>1</v>
      </c>
      <c r="L11" s="2" t="s">
        <v>12</v>
      </c>
    </row>
    <row r="12" spans="1:12">
      <c r="A12" t="s">
        <v>1</v>
      </c>
      <c r="J12" t="str">
        <f>ASC(A12)</f>
        <v>test</v>
      </c>
      <c r="L12" s="2" t="s">
        <v>13</v>
      </c>
    </row>
    <row r="13" spans="1:12">
      <c r="A13">
        <v>1</v>
      </c>
      <c r="J13">
        <f>ASIN(A13)</f>
        <v>1.5707963267948966</v>
      </c>
      <c r="L13" s="2" t="s">
        <v>14</v>
      </c>
    </row>
    <row r="14" spans="1:12">
      <c r="A14">
        <v>1</v>
      </c>
      <c r="J14">
        <f>ASINH(A14)</f>
        <v>0.88137358701954294</v>
      </c>
      <c r="L14" s="2" t="s">
        <v>15</v>
      </c>
    </row>
    <row r="15" spans="1:12">
      <c r="A15">
        <v>1</v>
      </c>
      <c r="J15">
        <f>ATAN(A15)</f>
        <v>0.78539816339744828</v>
      </c>
      <c r="L15" s="2" t="s">
        <v>16</v>
      </c>
    </row>
    <row r="16" spans="1:12">
      <c r="A16">
        <v>1</v>
      </c>
      <c r="B16">
        <v>1</v>
      </c>
      <c r="J16">
        <f>ATAN2(A16,B16)</f>
        <v>0.78539816339744828</v>
      </c>
      <c r="L16" s="2" t="s">
        <v>17</v>
      </c>
    </row>
    <row r="17" spans="1:12">
      <c r="A17">
        <v>0.5</v>
      </c>
      <c r="J17">
        <f>ATANH(A17)</f>
        <v>0.54930614433405489</v>
      </c>
      <c r="L17" s="2" t="s">
        <v>20</v>
      </c>
    </row>
    <row r="18" spans="1:12">
      <c r="A18">
        <v>1</v>
      </c>
      <c r="B18">
        <v>2</v>
      </c>
      <c r="C18">
        <v>3</v>
      </c>
      <c r="J18">
        <f>AVEDEV(A18,B18,C18)</f>
        <v>0.66666666666666663</v>
      </c>
      <c r="L18" s="2" t="s">
        <v>21</v>
      </c>
    </row>
    <row r="19" spans="1:12">
      <c r="A19">
        <v>1</v>
      </c>
      <c r="B19">
        <v>2</v>
      </c>
      <c r="C19">
        <v>3</v>
      </c>
      <c r="J19">
        <f>AVERAGE(A19,B19,C19)</f>
        <v>2</v>
      </c>
      <c r="L19" s="2" t="s">
        <v>22</v>
      </c>
    </row>
    <row r="20" spans="1:12">
      <c r="A20">
        <v>1</v>
      </c>
      <c r="B20">
        <v>2</v>
      </c>
      <c r="C20">
        <v>3</v>
      </c>
      <c r="J20">
        <f>AVERAGEA(A20,B20,C20)</f>
        <v>2</v>
      </c>
      <c r="L20" s="2" t="s">
        <v>23</v>
      </c>
    </row>
    <row r="21" spans="1:12">
      <c r="A21">
        <v>1</v>
      </c>
      <c r="B21">
        <v>2</v>
      </c>
      <c r="C21">
        <v>3</v>
      </c>
      <c r="D21" t="s">
        <v>18</v>
      </c>
      <c r="J21">
        <f>AVERAGEIF(A21:C21,D21)</f>
        <v>2</v>
      </c>
      <c r="L21" s="2" t="s">
        <v>24</v>
      </c>
    </row>
    <row r="22" spans="1:12">
      <c r="A22">
        <v>1</v>
      </c>
      <c r="B22">
        <v>2</v>
      </c>
      <c r="C22">
        <v>3</v>
      </c>
      <c r="D22" t="s">
        <v>19</v>
      </c>
      <c r="J22">
        <f>AVERAGEIFS(A22:C22,A22:C22,D22)</f>
        <v>2</v>
      </c>
      <c r="L22" s="2" t="s">
        <v>25</v>
      </c>
    </row>
    <row r="23" spans="1:12">
      <c r="A23">
        <v>10</v>
      </c>
      <c r="B23">
        <v>20</v>
      </c>
      <c r="J23">
        <f>BESSELI(A23,B23)</f>
        <v>1.2507997517869956E-4</v>
      </c>
      <c r="L23" s="2" t="s">
        <v>26</v>
      </c>
    </row>
    <row r="24" spans="1:12">
      <c r="A24">
        <v>10</v>
      </c>
      <c r="B24">
        <v>20</v>
      </c>
      <c r="J24">
        <f>BESSELJ(A24,B24)</f>
        <v>1.1513369247813383E-5</v>
      </c>
      <c r="L24" s="2" t="s">
        <v>27</v>
      </c>
    </row>
    <row r="25" spans="1:12">
      <c r="A25">
        <v>10</v>
      </c>
      <c r="B25">
        <v>20</v>
      </c>
      <c r="J25">
        <f>BESSELK(A25,B25)</f>
        <v>178.74427886033018</v>
      </c>
      <c r="L25" s="2" t="s">
        <v>28</v>
      </c>
    </row>
    <row r="26" spans="1:12">
      <c r="A26">
        <v>10</v>
      </c>
      <c r="B26">
        <v>20</v>
      </c>
      <c r="J26">
        <f>BESSELY(A26,B26)</f>
        <v>-1597.483847511091</v>
      </c>
      <c r="L26" s="2" t="s">
        <v>29</v>
      </c>
    </row>
    <row r="27" spans="1:12">
      <c r="A27">
        <v>2</v>
      </c>
      <c r="B27">
        <v>8</v>
      </c>
      <c r="C27">
        <v>10</v>
      </c>
      <c r="D27">
        <v>1</v>
      </c>
      <c r="E27">
        <v>3</v>
      </c>
      <c r="J27">
        <f>BETADIST(A27,B27,C27,D27,E27)</f>
        <v>0.68547058105468728</v>
      </c>
      <c r="L27" s="2" t="s">
        <v>30</v>
      </c>
    </row>
    <row r="28" spans="1:12">
      <c r="A28">
        <v>2</v>
      </c>
      <c r="B28">
        <v>8</v>
      </c>
      <c r="C28">
        <v>10</v>
      </c>
      <c r="D28">
        <v>1</v>
      </c>
      <c r="E28">
        <v>1</v>
      </c>
      <c r="F28">
        <v>3</v>
      </c>
      <c r="J28">
        <f>_xlfn.BETA.DIST(A28,B28,C28,D28,E28,F28)</f>
        <v>0.68547058105468728</v>
      </c>
      <c r="L28" s="2" t="s">
        <v>31</v>
      </c>
    </row>
    <row r="29" spans="1:12">
      <c r="J29">
        <f>BETAINV(J27,B27,C27,D27,E27)</f>
        <v>1.9999999999999998</v>
      </c>
      <c r="L29" s="2" t="s">
        <v>32</v>
      </c>
    </row>
    <row r="30" spans="1:12">
      <c r="J30">
        <f>_xlfn.BETA.INV(J27,B27,C27,D27,E27)</f>
        <v>1.9999999999999998</v>
      </c>
      <c r="L30" s="2" t="s">
        <v>33</v>
      </c>
    </row>
    <row r="31" spans="1:12">
      <c r="A31">
        <v>10101</v>
      </c>
      <c r="J31">
        <f>BIN2DEC(A31)</f>
        <v>21</v>
      </c>
      <c r="L31" s="2" t="s">
        <v>34</v>
      </c>
    </row>
    <row r="32" spans="1:12">
      <c r="J32" t="str">
        <f>BIN2HEX(A31)</f>
        <v>15</v>
      </c>
      <c r="L32" s="2" t="s">
        <v>35</v>
      </c>
    </row>
    <row r="33" spans="1:12">
      <c r="J33" t="str">
        <f>BIN2OCT(A31)</f>
        <v>25</v>
      </c>
      <c r="L33" s="2" t="s">
        <v>36</v>
      </c>
    </row>
    <row r="34" spans="1:12">
      <c r="A34">
        <v>6</v>
      </c>
      <c r="B34">
        <v>10</v>
      </c>
      <c r="C34">
        <v>0.5</v>
      </c>
      <c r="D34">
        <v>1</v>
      </c>
      <c r="J34">
        <f>BINOMDIST(A34,B34,C34,D34)</f>
        <v>0.828125</v>
      </c>
      <c r="L34" s="2" t="s">
        <v>37</v>
      </c>
    </row>
    <row r="35" spans="1:12">
      <c r="J35">
        <f>_xlfn.BINOM.DIST(A34,B34,C34,D34)</f>
        <v>0.828125</v>
      </c>
      <c r="L35" s="2" t="s">
        <v>38</v>
      </c>
    </row>
    <row r="36" spans="1:12">
      <c r="A36">
        <v>21</v>
      </c>
      <c r="B36">
        <v>16</v>
      </c>
      <c r="J36">
        <f>_xlfn.BITAND(A36,B36)</f>
        <v>16</v>
      </c>
      <c r="L36" s="2" t="s">
        <v>39</v>
      </c>
    </row>
    <row r="37" spans="1:12">
      <c r="A37">
        <v>21</v>
      </c>
      <c r="B37">
        <v>1</v>
      </c>
      <c r="J37">
        <f>_xlfn.BITLSHIFT(A37, B37)</f>
        <v>42</v>
      </c>
      <c r="L37" s="2" t="s">
        <v>40</v>
      </c>
    </row>
    <row r="38" spans="1:12">
      <c r="J38">
        <f>_xlfn.BITOR(A36, B36)</f>
        <v>21</v>
      </c>
      <c r="L38" s="2" t="s">
        <v>41</v>
      </c>
    </row>
    <row r="39" spans="1:12">
      <c r="J39">
        <f>_xlfn.BITRSHIFT(A37, B37)</f>
        <v>10</v>
      </c>
      <c r="L39" s="2" t="s">
        <v>42</v>
      </c>
    </row>
    <row r="40" spans="1:12">
      <c r="J40">
        <f>_xlfn.BITXOR(A36, B36)</f>
        <v>5</v>
      </c>
      <c r="L40" s="2" t="s">
        <v>43</v>
      </c>
    </row>
    <row r="41" spans="1:12">
      <c r="J41">
        <f>CEILING(A36, B36)</f>
        <v>32</v>
      </c>
      <c r="L41" s="2" t="s">
        <v>44</v>
      </c>
    </row>
    <row r="42" spans="1:12">
      <c r="J42">
        <f>_xlfn.CEILING.MATH(A36, B36)</f>
        <v>32</v>
      </c>
      <c r="L42" s="2" t="s">
        <v>45</v>
      </c>
    </row>
    <row r="43" spans="1:12">
      <c r="J43">
        <f>_xlfn.CEILING.PRECISE(A36, B36)</f>
        <v>32</v>
      </c>
      <c r="L43" s="2" t="s">
        <v>46</v>
      </c>
    </row>
    <row r="44" spans="1:12">
      <c r="J44" t="str" cm="1">
        <f t="array" aca="1" ref="J44" ca="1">CELL("address", J6)</f>
        <v>$J$6</v>
      </c>
      <c r="L44" s="2" t="s">
        <v>47</v>
      </c>
    </row>
    <row r="45" spans="1:12">
      <c r="A45">
        <v>65</v>
      </c>
      <c r="J45" t="str">
        <f>CHAR(A45)</f>
        <v>A</v>
      </c>
      <c r="L45" s="2" t="s">
        <v>48</v>
      </c>
    </row>
    <row r="46" spans="1:12">
      <c r="A46">
        <v>10</v>
      </c>
      <c r="B46">
        <v>2</v>
      </c>
      <c r="J46">
        <f>CHIDIST(A46, B46)</f>
        <v>6.737946999085467E-3</v>
      </c>
      <c r="L46" s="2" t="s">
        <v>49</v>
      </c>
    </row>
    <row r="47" spans="1:12">
      <c r="J47">
        <f>CHIINV(J46,B46)</f>
        <v>10</v>
      </c>
      <c r="L47" s="2" t="s">
        <v>50</v>
      </c>
    </row>
    <row r="48" spans="1:12">
      <c r="J48">
        <f>CHITEST(A36:B36, A46:B46)</f>
        <v>9.3170070148472405E-26</v>
      </c>
      <c r="L48" s="2" t="s">
        <v>51</v>
      </c>
    </row>
    <row r="49" spans="1:12">
      <c r="A49">
        <v>10</v>
      </c>
      <c r="B49">
        <v>2</v>
      </c>
      <c r="C49">
        <v>1</v>
      </c>
      <c r="J49">
        <f>_xlfn.CHISQ.DIST(A49, B49, C49)</f>
        <v>0.99326205300091452</v>
      </c>
      <c r="L49" s="2" t="s">
        <v>52</v>
      </c>
    </row>
    <row r="50" spans="1:12">
      <c r="J50">
        <f>_xlfn.CHISQ.DIST.RT(A46, B46)</f>
        <v>6.737946999085467E-3</v>
      </c>
      <c r="L50" s="2" t="s">
        <v>53</v>
      </c>
    </row>
    <row r="51" spans="1:12">
      <c r="J51">
        <f>_xlfn.CHISQ.INV.RT(J46,B46)</f>
        <v>10</v>
      </c>
      <c r="L51" s="2" t="s">
        <v>54</v>
      </c>
    </row>
    <row r="52" spans="1:12">
      <c r="J52">
        <f>_xlfn.CHISQ.TEST(A36:B36, A46:B46)</f>
        <v>9.3170070148472405E-26</v>
      </c>
      <c r="L52" s="2" t="s">
        <v>55</v>
      </c>
    </row>
    <row r="53" spans="1:12">
      <c r="J53" cm="1">
        <f t="array" ref="J53">_xlfn.CHOOSECOLS(A49:C49, 1)</f>
        <v>10</v>
      </c>
      <c r="L53" s="2" t="s">
        <v>60</v>
      </c>
    </row>
    <row r="54" spans="1:12">
      <c r="J54" cm="1">
        <f t="array" ref="J54">_xlfn.CHOOSEROWS(A1:A49, 46)</f>
        <v>10</v>
      </c>
      <c r="L54" s="2" t="s">
        <v>61</v>
      </c>
    </row>
    <row r="55" spans="1:12">
      <c r="A55" t="s">
        <v>56</v>
      </c>
      <c r="J55" t="str">
        <f>CLEAN(A55)</f>
        <v>asdw341234';l</v>
      </c>
      <c r="L55" s="2" t="s">
        <v>62</v>
      </c>
    </row>
    <row r="56" spans="1:12">
      <c r="J56">
        <f>CODE(A55)</f>
        <v>97</v>
      </c>
      <c r="L56" s="2" t="s">
        <v>63</v>
      </c>
    </row>
    <row r="57" spans="1:12">
      <c r="J57">
        <f>COLUMN(J6)</f>
        <v>10</v>
      </c>
      <c r="L57" s="2" t="s">
        <v>64</v>
      </c>
    </row>
    <row r="58" spans="1:12">
      <c r="J58">
        <f>COLUMNS(A49:C49)</f>
        <v>3</v>
      </c>
      <c r="L58" s="2" t="s">
        <v>65</v>
      </c>
    </row>
    <row r="59" spans="1:12">
      <c r="J59">
        <f>COMBIN(A49,B49)</f>
        <v>45</v>
      </c>
      <c r="L59" s="2" t="s">
        <v>66</v>
      </c>
    </row>
    <row r="60" spans="1:12">
      <c r="A60">
        <v>3</v>
      </c>
      <c r="B60">
        <v>4</v>
      </c>
      <c r="C60" t="s">
        <v>57</v>
      </c>
      <c r="J60" t="str">
        <f>COMPLEX(A60,B60,C60)</f>
        <v>3+4i</v>
      </c>
      <c r="L60" s="2" t="s">
        <v>67</v>
      </c>
    </row>
    <row r="61" spans="1:12">
      <c r="J61" t="str">
        <f>_xlfn.CONCAT(A60,B60,C60)</f>
        <v>34i</v>
      </c>
      <c r="L61" s="2" t="s">
        <v>68</v>
      </c>
    </row>
    <row r="62" spans="1:12">
      <c r="J62" t="str">
        <f>CONCATENATE(A60,B60,C60)</f>
        <v>34i</v>
      </c>
      <c r="L62" s="2" t="s">
        <v>69</v>
      </c>
    </row>
    <row r="63" spans="1:12">
      <c r="A63">
        <v>0.15</v>
      </c>
      <c r="B63">
        <v>6.5</v>
      </c>
      <c r="C63">
        <v>80</v>
      </c>
      <c r="J63">
        <f>_xlfn.CONFIDENCE.NORM(A63,B63,C63)</f>
        <v>1.0461393230498117</v>
      </c>
      <c r="L63" s="2" t="s">
        <v>70</v>
      </c>
    </row>
    <row r="64" spans="1:12">
      <c r="A64">
        <v>100</v>
      </c>
      <c r="B64" t="s">
        <v>58</v>
      </c>
      <c r="C64" t="s">
        <v>59</v>
      </c>
      <c r="J64">
        <f>CONVERT(A64,B64,C64)</f>
        <v>6.8521765856791759E-3</v>
      </c>
      <c r="L64" s="2" t="s">
        <v>71</v>
      </c>
    </row>
    <row r="65" spans="1:12">
      <c r="J65">
        <f>CORREL(A49:C49,A63:C63)</f>
        <v>-0.64171540024682194</v>
      </c>
      <c r="L65" s="2" t="s">
        <v>72</v>
      </c>
    </row>
    <row r="66" spans="1:12">
      <c r="A66">
        <v>60</v>
      </c>
      <c r="J66">
        <f>COS(A66)</f>
        <v>-0.95241298041515632</v>
      </c>
      <c r="L66" s="2" t="s">
        <v>73</v>
      </c>
    </row>
    <row r="67" spans="1:12">
      <c r="J67">
        <f>COSH(A66)</f>
        <v>5.7100369490784212E+25</v>
      </c>
      <c r="L67" s="2" t="s">
        <v>74</v>
      </c>
    </row>
    <row r="68" spans="1:12">
      <c r="J68">
        <f>COUNT(A63,B63)</f>
        <v>2</v>
      </c>
      <c r="L68" s="2" t="s">
        <v>75</v>
      </c>
    </row>
    <row r="69" spans="1:12">
      <c r="J69">
        <f>COUNTA(A66,B66,C66)</f>
        <v>1</v>
      </c>
      <c r="L69" s="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1785-B166-43D6-ACF8-A34581C9D67A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Samples</vt:lpstr>
      <vt:lpstr>unsupported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Chao</dc:creator>
  <cp:lastModifiedBy>Yue Chao</cp:lastModifiedBy>
  <dcterms:created xsi:type="dcterms:W3CDTF">2023-08-06T01:48:03Z</dcterms:created>
  <dcterms:modified xsi:type="dcterms:W3CDTF">2023-08-06T15:59:00Z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8725b8a7-e15c-49d7-a178-83eb3abb8269</vt:lpwstr>
  </property>
</Properties>
</file>