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/>
  <mc:AlternateContent xmlns:mc="http://schemas.openxmlformats.org/markup-compatibility/2006">
    <mc:Choice Requires="x15">
      <x15ac:absPath xmlns:x15ac="http://schemas.microsoft.com/office/spreadsheetml/2010/11/ac" url="C:\Users\Alwin\Documents\GitHub\MAE3401-Viper-Airfoil-Visualisation\Viper-Airfoil-Visualisation-App\"/>
    </mc:Choice>
  </mc:AlternateContent>
  <bookViews>
    <workbookView xWindow="0" yWindow="0" windowWidth="13248" windowHeight="6804" tabRatio="766" activeTab="1"/>
  </bookViews>
  <sheets>
    <sheet name="raw_vertexdata" sheetId="7" r:id="rId1"/>
    <sheet name="ReAirfoil" sheetId="22" r:id="rId2"/>
    <sheet name="raw_elemdata" sheetId="8" r:id="rId3"/>
    <sheet name="filt_btag6" sheetId="9" r:id="rId4"/>
    <sheet name="filt_btag7" sheetId="12" r:id="rId5"/>
    <sheet name="fix_btag" sheetId="13" r:id="rId6"/>
    <sheet name="final_elemfixed" sheetId="10" r:id="rId7"/>
    <sheet name="final_twistvert" sheetId="20" r:id="rId8"/>
    <sheet name="SUMMARY" sheetId="21" r:id="rId9"/>
    <sheet name="ReTwist" sheetId="23" r:id="rId10"/>
  </sheets>
  <definedNames>
    <definedName name="mesh_temp" localSheetId="0">raw_vertexdata!$A$2:$F$882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22" l="1"/>
  <c r="AD9" i="22" s="1"/>
  <c r="AD10" i="22" s="1"/>
  <c r="AD11" i="22" s="1"/>
  <c r="AD12" i="22" s="1"/>
  <c r="AD13" i="22" s="1"/>
  <c r="AD14" i="22" s="1"/>
  <c r="AD15" i="22" s="1"/>
  <c r="AD16" i="22" s="1"/>
  <c r="AD17" i="22" s="1"/>
  <c r="AD18" i="22" s="1"/>
  <c r="AD19" i="22" s="1"/>
  <c r="AC6" i="22"/>
  <c r="AC5" i="22"/>
  <c r="AA6" i="22"/>
  <c r="AA5" i="22"/>
  <c r="W2" i="22"/>
  <c r="X2" i="22"/>
  <c r="Y2" i="22"/>
  <c r="Z2" i="22"/>
  <c r="V6" i="22"/>
  <c r="V4" i="22"/>
  <c r="K24" i="22"/>
  <c r="L24" i="22"/>
  <c r="M24" i="22"/>
  <c r="N24" i="22"/>
  <c r="O24" i="22" s="1"/>
  <c r="K25" i="22"/>
  <c r="L25" i="22"/>
  <c r="M25" i="22"/>
  <c r="N25" i="22"/>
  <c r="O25" i="22" s="1"/>
  <c r="K26" i="22"/>
  <c r="P26" i="22" s="1"/>
  <c r="L26" i="22"/>
  <c r="M26" i="22"/>
  <c r="N26" i="22"/>
  <c r="O26" i="22" s="1"/>
  <c r="K27" i="22"/>
  <c r="P27" i="22" s="1"/>
  <c r="L27" i="22"/>
  <c r="M27" i="22"/>
  <c r="N27" i="22"/>
  <c r="O27" i="22" s="1"/>
  <c r="K28" i="22"/>
  <c r="P28" i="22" s="1"/>
  <c r="L28" i="22"/>
  <c r="M28" i="22"/>
  <c r="N28" i="22"/>
  <c r="O28" i="22" s="1"/>
  <c r="K29" i="22"/>
  <c r="P29" i="22" s="1"/>
  <c r="L29" i="22"/>
  <c r="M29" i="22"/>
  <c r="N29" i="22"/>
  <c r="O29" i="22" s="1"/>
  <c r="K30" i="22"/>
  <c r="P30" i="22" s="1"/>
  <c r="L30" i="22"/>
  <c r="M30" i="22"/>
  <c r="N30" i="22"/>
  <c r="O30" i="22" s="1"/>
  <c r="K31" i="22"/>
  <c r="P31" i="22" s="1"/>
  <c r="L31" i="22"/>
  <c r="M31" i="22"/>
  <c r="N31" i="22"/>
  <c r="O31" i="22" s="1"/>
  <c r="K32" i="22"/>
  <c r="P32" i="22" s="1"/>
  <c r="L32" i="22"/>
  <c r="M32" i="22"/>
  <c r="N32" i="22"/>
  <c r="O32" i="22" s="1"/>
  <c r="R32" i="22"/>
  <c r="K33" i="22"/>
  <c r="P33" i="22" s="1"/>
  <c r="L33" i="22"/>
  <c r="M33" i="22"/>
  <c r="N33" i="22"/>
  <c r="O33" i="22" s="1"/>
  <c r="R33" i="22"/>
  <c r="K34" i="22"/>
  <c r="P34" i="22" s="1"/>
  <c r="L34" i="22"/>
  <c r="M34" i="22"/>
  <c r="N34" i="22"/>
  <c r="O34" i="22" s="1"/>
  <c r="R34" i="22"/>
  <c r="K35" i="22"/>
  <c r="P35" i="22" s="1"/>
  <c r="L35" i="22"/>
  <c r="M35" i="22"/>
  <c r="N35" i="22"/>
  <c r="O35" i="22" s="1"/>
  <c r="R35" i="22"/>
  <c r="K36" i="22"/>
  <c r="P36" i="22" s="1"/>
  <c r="L36" i="22"/>
  <c r="M36" i="22"/>
  <c r="N36" i="22"/>
  <c r="O36" i="22" s="1"/>
  <c r="R36" i="22"/>
  <c r="K37" i="22"/>
  <c r="P37" i="22" s="1"/>
  <c r="L37" i="22"/>
  <c r="M37" i="22"/>
  <c r="N37" i="22"/>
  <c r="O37" i="22" s="1"/>
  <c r="R37" i="22"/>
  <c r="K38" i="22"/>
  <c r="P38" i="22" s="1"/>
  <c r="L38" i="22"/>
  <c r="M38" i="22"/>
  <c r="N38" i="22"/>
  <c r="O38" i="22" s="1"/>
  <c r="R38" i="22"/>
  <c r="K39" i="22"/>
  <c r="P39" i="22" s="1"/>
  <c r="L39" i="22"/>
  <c r="M39" i="22"/>
  <c r="N39" i="22"/>
  <c r="O39" i="22" s="1"/>
  <c r="R39" i="22"/>
  <c r="K40" i="22"/>
  <c r="P40" i="22" s="1"/>
  <c r="L40" i="22"/>
  <c r="M40" i="22"/>
  <c r="N40" i="22"/>
  <c r="O40" i="22" s="1"/>
  <c r="R40" i="22"/>
  <c r="K41" i="22"/>
  <c r="P41" i="22" s="1"/>
  <c r="L41" i="22"/>
  <c r="M41" i="22"/>
  <c r="N41" i="22"/>
  <c r="O41" i="22" s="1"/>
  <c r="K42" i="22"/>
  <c r="P42" i="22" s="1"/>
  <c r="L42" i="22"/>
  <c r="M42" i="22"/>
  <c r="N42" i="22"/>
  <c r="O42" i="22" s="1"/>
  <c r="K43" i="22"/>
  <c r="P43" i="22" s="1"/>
  <c r="L43" i="22"/>
  <c r="M43" i="22"/>
  <c r="N43" i="22"/>
  <c r="O43" i="22" s="1"/>
  <c r="K44" i="22"/>
  <c r="P44" i="22" s="1"/>
  <c r="L44" i="22"/>
  <c r="M44" i="22"/>
  <c r="N44" i="22"/>
  <c r="O44" i="22" s="1"/>
  <c r="K45" i="22"/>
  <c r="P45" i="22" s="1"/>
  <c r="L45" i="22"/>
  <c r="M45" i="22"/>
  <c r="N45" i="22"/>
  <c r="O45" i="22" s="1"/>
  <c r="K46" i="22"/>
  <c r="P46" i="22" s="1"/>
  <c r="L46" i="22"/>
  <c r="M46" i="22"/>
  <c r="N46" i="22"/>
  <c r="O46" i="22" s="1"/>
  <c r="K47" i="22"/>
  <c r="P47" i="22" s="1"/>
  <c r="L47" i="22"/>
  <c r="M47" i="22"/>
  <c r="N47" i="22"/>
  <c r="O47" i="22" s="1"/>
  <c r="K48" i="22"/>
  <c r="P48" i="22" s="1"/>
  <c r="L48" i="22"/>
  <c r="M48" i="22"/>
  <c r="N48" i="22"/>
  <c r="O48" i="22" s="1"/>
  <c r="K49" i="22"/>
  <c r="P49" i="22" s="1"/>
  <c r="L49" i="22"/>
  <c r="M49" i="22"/>
  <c r="N49" i="22"/>
  <c r="O49" i="22" s="1"/>
  <c r="K50" i="22"/>
  <c r="P50" i="22" s="1"/>
  <c r="L50" i="22"/>
  <c r="M50" i="22"/>
  <c r="N50" i="22"/>
  <c r="O50" i="22" s="1"/>
  <c r="K51" i="22"/>
  <c r="P51" i="22" s="1"/>
  <c r="L51" i="22"/>
  <c r="M51" i="22"/>
  <c r="N51" i="22"/>
  <c r="O51" i="22" s="1"/>
  <c r="K52" i="22"/>
  <c r="P52" i="22" s="1"/>
  <c r="L52" i="22"/>
  <c r="M52" i="22"/>
  <c r="N52" i="22"/>
  <c r="O52" i="22" s="1"/>
  <c r="K53" i="22"/>
  <c r="P53" i="22" s="1"/>
  <c r="L53" i="22"/>
  <c r="M53" i="22"/>
  <c r="N53" i="22"/>
  <c r="O53" i="22" s="1"/>
  <c r="K23" i="22"/>
  <c r="L23" i="22"/>
  <c r="M23" i="22" s="1"/>
  <c r="N23" i="22"/>
  <c r="N4" i="22"/>
  <c r="N5" i="22"/>
  <c r="N6" i="22"/>
  <c r="Q6" i="22" s="1"/>
  <c r="N7" i="22"/>
  <c r="N8" i="22"/>
  <c r="N9" i="22"/>
  <c r="N10" i="22"/>
  <c r="O10" i="22" s="1"/>
  <c r="N11" i="22"/>
  <c r="N12" i="22"/>
  <c r="N13" i="22"/>
  <c r="N14" i="22"/>
  <c r="O14" i="22" s="1"/>
  <c r="N15" i="22"/>
  <c r="N16" i="22"/>
  <c r="N17" i="22"/>
  <c r="N18" i="22"/>
  <c r="Q18" i="22" s="1"/>
  <c r="N19" i="22"/>
  <c r="N20" i="22"/>
  <c r="N21" i="22"/>
  <c r="N22" i="22"/>
  <c r="Q22" i="22" s="1"/>
  <c r="N3" i="22"/>
  <c r="M5" i="22"/>
  <c r="O5" i="22" s="1"/>
  <c r="M9" i="22"/>
  <c r="O9" i="22" s="1"/>
  <c r="M13" i="22"/>
  <c r="Q13" i="22" s="1"/>
  <c r="M17" i="22"/>
  <c r="Q17" i="22" s="1"/>
  <c r="M21" i="22"/>
  <c r="Q21" i="22" s="1"/>
  <c r="L4" i="22"/>
  <c r="M4" i="22" s="1"/>
  <c r="L5" i="22"/>
  <c r="L6" i="22"/>
  <c r="M6" i="22" s="1"/>
  <c r="O6" i="22" s="1"/>
  <c r="L7" i="22"/>
  <c r="M7" i="22" s="1"/>
  <c r="L8" i="22"/>
  <c r="M8" i="22" s="1"/>
  <c r="L9" i="22"/>
  <c r="L10" i="22"/>
  <c r="M10" i="22" s="1"/>
  <c r="Q10" i="22" s="1"/>
  <c r="L11" i="22"/>
  <c r="M11" i="22" s="1"/>
  <c r="L12" i="22"/>
  <c r="M12" i="22" s="1"/>
  <c r="L13" i="22"/>
  <c r="L14" i="22"/>
  <c r="M14" i="22" s="1"/>
  <c r="Q14" i="22" s="1"/>
  <c r="L15" i="22"/>
  <c r="M15" i="22" s="1"/>
  <c r="L16" i="22"/>
  <c r="M16" i="22" s="1"/>
  <c r="L17" i="22"/>
  <c r="L18" i="22"/>
  <c r="M18" i="22" s="1"/>
  <c r="L19" i="22"/>
  <c r="M19" i="22" s="1"/>
  <c r="O19" i="22" s="1"/>
  <c r="L20" i="22"/>
  <c r="M20" i="22" s="1"/>
  <c r="L21" i="22"/>
  <c r="L22" i="22"/>
  <c r="M22" i="22" s="1"/>
  <c r="O22" i="22" s="1"/>
  <c r="L3" i="22"/>
  <c r="M3" i="22" s="1"/>
  <c r="K4" i="22"/>
  <c r="K5" i="22"/>
  <c r="R5" i="22" s="1"/>
  <c r="K6" i="22"/>
  <c r="P6" i="22" s="1"/>
  <c r="K7" i="22"/>
  <c r="K8" i="22"/>
  <c r="K9" i="22"/>
  <c r="R9" i="22" s="1"/>
  <c r="K10" i="22"/>
  <c r="R10" i="22" s="1"/>
  <c r="K11" i="22"/>
  <c r="K12" i="22"/>
  <c r="K13" i="22"/>
  <c r="K14" i="22"/>
  <c r="R14" i="22" s="1"/>
  <c r="K15" i="22"/>
  <c r="K16" i="22"/>
  <c r="K17" i="22"/>
  <c r="K18" i="22"/>
  <c r="K19" i="22"/>
  <c r="K20" i="22"/>
  <c r="K21" i="22"/>
  <c r="R21" i="22" s="1"/>
  <c r="K22" i="22"/>
  <c r="R22" i="22" s="1"/>
  <c r="K3" i="22"/>
  <c r="AD6" i="22" l="1"/>
  <c r="AD7" i="22" s="1"/>
  <c r="AB6" i="22"/>
  <c r="P3" i="22"/>
  <c r="X3" i="22" s="1"/>
  <c r="Q3" i="22"/>
  <c r="Y3" i="22" s="1"/>
  <c r="O3" i="22"/>
  <c r="W3" i="22" s="1"/>
  <c r="R3" i="22"/>
  <c r="Z3" i="22" s="1"/>
  <c r="R52" i="22"/>
  <c r="R50" i="22"/>
  <c r="R49" i="22"/>
  <c r="R47" i="22"/>
  <c r="R45" i="22"/>
  <c r="R43" i="22"/>
  <c r="R30" i="22"/>
  <c r="R28" i="22"/>
  <c r="R26" i="22"/>
  <c r="R24" i="22"/>
  <c r="Q53" i="22"/>
  <c r="Q51" i="22"/>
  <c r="Q49" i="22"/>
  <c r="Q47" i="22"/>
  <c r="Q45" i="22"/>
  <c r="Q44" i="22"/>
  <c r="Q42" i="22"/>
  <c r="Q40" i="22"/>
  <c r="Q38" i="22"/>
  <c r="Q36" i="22"/>
  <c r="Q33" i="22"/>
  <c r="Q32" i="22"/>
  <c r="Q31" i="22"/>
  <c r="Q30" i="22"/>
  <c r="Q29" i="22"/>
  <c r="Q28" i="22"/>
  <c r="Q27" i="22"/>
  <c r="Q26" i="22"/>
  <c r="Q25" i="22"/>
  <c r="Q24" i="22"/>
  <c r="P25" i="22"/>
  <c r="P24" i="22"/>
  <c r="R53" i="22"/>
  <c r="R51" i="22"/>
  <c r="R48" i="22"/>
  <c r="R46" i="22"/>
  <c r="R44" i="22"/>
  <c r="R42" i="22"/>
  <c r="R41" i="22"/>
  <c r="R31" i="22"/>
  <c r="R29" i="22"/>
  <c r="R27" i="22"/>
  <c r="R25" i="22"/>
  <c r="Q52" i="22"/>
  <c r="Q50" i="22"/>
  <c r="Q48" i="22"/>
  <c r="Q46" i="22"/>
  <c r="Q43" i="22"/>
  <c r="Q41" i="22"/>
  <c r="Q39" i="22"/>
  <c r="Q37" i="22"/>
  <c r="Q35" i="22"/>
  <c r="Q34" i="22"/>
  <c r="O23" i="22"/>
  <c r="Q23" i="22"/>
  <c r="P23" i="22"/>
  <c r="R23" i="22"/>
  <c r="O16" i="22"/>
  <c r="Q16" i="22"/>
  <c r="O8" i="22"/>
  <c r="Q8" i="22"/>
  <c r="R8" i="22"/>
  <c r="P8" i="22"/>
  <c r="P18" i="22"/>
  <c r="O18" i="22"/>
  <c r="R18" i="22"/>
  <c r="O20" i="22"/>
  <c r="Q20" i="22"/>
  <c r="Q12" i="22"/>
  <c r="O12" i="22"/>
  <c r="R12" i="22"/>
  <c r="P12" i="22"/>
  <c r="R20" i="22"/>
  <c r="R16" i="22"/>
  <c r="O13" i="22"/>
  <c r="Q5" i="22"/>
  <c r="P13" i="22"/>
  <c r="R13" i="22"/>
  <c r="R19" i="22"/>
  <c r="R7" i="22"/>
  <c r="O17" i="22"/>
  <c r="P22" i="22"/>
  <c r="R17" i="22"/>
  <c r="R6" i="22"/>
  <c r="O21" i="22"/>
  <c r="P21" i="22"/>
  <c r="P16" i="22"/>
  <c r="P10" i="22"/>
  <c r="P5" i="22"/>
  <c r="R15" i="22"/>
  <c r="R11" i="22"/>
  <c r="Q19" i="22"/>
  <c r="Q9" i="22"/>
  <c r="P17" i="22"/>
  <c r="P20" i="22"/>
  <c r="P14" i="22"/>
  <c r="P9" i="22"/>
  <c r="O4" i="22"/>
  <c r="Q4" i="22"/>
  <c r="R4" i="22"/>
  <c r="P4" i="22"/>
  <c r="Q15" i="22"/>
  <c r="Q11" i="22"/>
  <c r="Q7" i="22"/>
  <c r="P19" i="22"/>
  <c r="P15" i="22"/>
  <c r="P11" i="22"/>
  <c r="P7" i="22"/>
  <c r="O11" i="22"/>
  <c r="O15" i="22"/>
  <c r="O7" i="22"/>
  <c r="N4" i="23"/>
  <c r="N5" i="23"/>
  <c r="N6" i="23"/>
  <c r="N7" i="23"/>
  <c r="N8" i="23"/>
  <c r="N9" i="23"/>
  <c r="N10" i="23"/>
  <c r="N11" i="23"/>
  <c r="N12" i="23"/>
  <c r="N13" i="23"/>
  <c r="N14" i="23"/>
  <c r="N15" i="23"/>
  <c r="N16" i="23"/>
  <c r="N17" i="23"/>
  <c r="N18" i="23"/>
  <c r="N19" i="23"/>
  <c r="N20" i="23"/>
  <c r="N21" i="23"/>
  <c r="N22" i="23"/>
  <c r="N23" i="23"/>
  <c r="N24" i="23"/>
  <c r="N25" i="23"/>
  <c r="N26" i="23"/>
  <c r="N27" i="23"/>
  <c r="N28" i="23"/>
  <c r="N29" i="23"/>
  <c r="N30" i="23"/>
  <c r="N31" i="23"/>
  <c r="N32" i="23"/>
  <c r="N33" i="23"/>
  <c r="N34" i="23"/>
  <c r="N35" i="23"/>
  <c r="N36" i="23"/>
  <c r="N37" i="23"/>
  <c r="N38" i="23"/>
  <c r="N39" i="23"/>
  <c r="N40" i="23"/>
  <c r="N3" i="23"/>
  <c r="M40" i="23"/>
  <c r="M39" i="23"/>
  <c r="M38" i="23"/>
  <c r="M37" i="23"/>
  <c r="M36" i="23"/>
  <c r="M35" i="23"/>
  <c r="M34" i="23"/>
  <c r="M33" i="23"/>
  <c r="M32" i="23"/>
  <c r="M31" i="23"/>
  <c r="M30" i="23"/>
  <c r="M29" i="23"/>
  <c r="M28" i="23"/>
  <c r="M27" i="23"/>
  <c r="M26" i="23"/>
  <c r="M25" i="23"/>
  <c r="M24" i="23"/>
  <c r="M23" i="23"/>
  <c r="M22" i="23"/>
  <c r="M21" i="23"/>
  <c r="M20" i="23"/>
  <c r="M19" i="23"/>
  <c r="M18" i="23"/>
  <c r="M17" i="23"/>
  <c r="M16" i="23"/>
  <c r="M15" i="23"/>
  <c r="M14" i="23"/>
  <c r="M13" i="23"/>
  <c r="M12" i="23"/>
  <c r="M11" i="23"/>
  <c r="M10" i="23"/>
  <c r="M9" i="23"/>
  <c r="M8" i="23"/>
  <c r="M7" i="23"/>
  <c r="M6" i="23"/>
  <c r="M5" i="23"/>
  <c r="M4" i="23"/>
  <c r="M3" i="23"/>
  <c r="L4" i="23"/>
  <c r="L5" i="23"/>
  <c r="L6" i="23"/>
  <c r="L7" i="23"/>
  <c r="L8" i="23"/>
  <c r="L9" i="23"/>
  <c r="L10" i="23"/>
  <c r="L11" i="23"/>
  <c r="L12" i="23"/>
  <c r="L13" i="23"/>
  <c r="L14" i="23"/>
  <c r="L15" i="23"/>
  <c r="L16" i="23"/>
  <c r="L17" i="23"/>
  <c r="L18" i="23"/>
  <c r="L19" i="23"/>
  <c r="L20" i="23"/>
  <c r="L21" i="23"/>
  <c r="L22" i="23"/>
  <c r="L23" i="23"/>
  <c r="L24" i="23"/>
  <c r="L25" i="23"/>
  <c r="L26" i="23"/>
  <c r="L27" i="23"/>
  <c r="L28" i="23"/>
  <c r="L29" i="23"/>
  <c r="L30" i="23"/>
  <c r="L31" i="23"/>
  <c r="L32" i="23"/>
  <c r="L33" i="23"/>
  <c r="L34" i="23"/>
  <c r="L35" i="23"/>
  <c r="L36" i="23"/>
  <c r="L37" i="23"/>
  <c r="L38" i="23"/>
  <c r="L39" i="23"/>
  <c r="L40" i="23"/>
  <c r="L3" i="23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9" i="22"/>
  <c r="D60" i="22"/>
  <c r="D61" i="22"/>
  <c r="D62" i="22"/>
  <c r="D63" i="22"/>
  <c r="D64" i="22"/>
  <c r="D65" i="22"/>
  <c r="D66" i="22"/>
  <c r="D67" i="22"/>
  <c r="D68" i="22"/>
  <c r="D69" i="22"/>
  <c r="D70" i="22"/>
  <c r="D71" i="22"/>
  <c r="D72" i="22"/>
  <c r="D73" i="22"/>
  <c r="D74" i="22"/>
  <c r="D75" i="22"/>
  <c r="D76" i="22"/>
  <c r="D77" i="22"/>
  <c r="D78" i="22"/>
  <c r="D79" i="22"/>
  <c r="D80" i="22"/>
  <c r="D81" i="22"/>
  <c r="D82" i="22"/>
  <c r="D83" i="22"/>
  <c r="D84" i="22"/>
  <c r="D85" i="22"/>
  <c r="D86" i="22"/>
  <c r="D87" i="22"/>
  <c r="D88" i="22"/>
  <c r="D89" i="22"/>
  <c r="D90" i="22"/>
  <c r="D91" i="22"/>
  <c r="D92" i="22"/>
  <c r="D93" i="22"/>
  <c r="D94" i="22"/>
  <c r="D95" i="22"/>
  <c r="D96" i="22"/>
  <c r="D97" i="22"/>
  <c r="D98" i="22"/>
  <c r="D99" i="22"/>
  <c r="D100" i="22"/>
  <c r="D101" i="22"/>
  <c r="D102" i="22"/>
  <c r="D103" i="22"/>
  <c r="D104" i="22"/>
  <c r="D105" i="22"/>
  <c r="D106" i="22"/>
  <c r="D107" i="22"/>
  <c r="D108" i="22"/>
  <c r="D109" i="22"/>
  <c r="D110" i="22"/>
  <c r="D111" i="22"/>
  <c r="D112" i="22"/>
  <c r="D113" i="22"/>
  <c r="D114" i="22"/>
  <c r="D115" i="22"/>
  <c r="D116" i="22"/>
  <c r="D117" i="22"/>
  <c r="D118" i="22"/>
  <c r="D119" i="22"/>
  <c r="D120" i="22"/>
  <c r="D121" i="22"/>
  <c r="D122" i="22"/>
  <c r="D123" i="22"/>
  <c r="D124" i="22"/>
  <c r="D125" i="22"/>
  <c r="D126" i="22"/>
  <c r="D127" i="22"/>
  <c r="D128" i="22"/>
  <c r="D129" i="22"/>
  <c r="D130" i="22"/>
  <c r="D131" i="22"/>
  <c r="D132" i="22"/>
  <c r="D133" i="22"/>
  <c r="D134" i="22"/>
  <c r="D135" i="22"/>
  <c r="D136" i="22"/>
  <c r="D137" i="22"/>
  <c r="D138" i="22"/>
  <c r="D139" i="22"/>
  <c r="D140" i="22"/>
  <c r="D141" i="22"/>
  <c r="D142" i="22"/>
  <c r="D143" i="22"/>
  <c r="D144" i="22"/>
  <c r="D145" i="22"/>
  <c r="D146" i="22"/>
  <c r="D147" i="22"/>
  <c r="D148" i="22"/>
  <c r="D149" i="22"/>
  <c r="D150" i="22"/>
  <c r="D151" i="22"/>
  <c r="D152" i="22"/>
  <c r="D153" i="22"/>
  <c r="D154" i="22"/>
  <c r="D155" i="22"/>
  <c r="D156" i="22"/>
  <c r="D157" i="22"/>
  <c r="D158" i="22"/>
  <c r="D159" i="22"/>
  <c r="D160" i="22"/>
  <c r="D161" i="22"/>
  <c r="D162" i="22"/>
  <c r="D163" i="22"/>
  <c r="D164" i="22"/>
  <c r="D165" i="22"/>
  <c r="D166" i="22"/>
  <c r="D167" i="22"/>
  <c r="D168" i="22"/>
  <c r="D169" i="22"/>
  <c r="D170" i="22"/>
  <c r="D171" i="22"/>
  <c r="D172" i="22"/>
  <c r="D173" i="22"/>
  <c r="D174" i="22"/>
  <c r="D175" i="22"/>
  <c r="D176" i="22"/>
  <c r="D177" i="22"/>
  <c r="D178" i="22"/>
  <c r="D179" i="22"/>
  <c r="D180" i="22"/>
  <c r="D181" i="22"/>
  <c r="D182" i="22"/>
  <c r="D183" i="22"/>
  <c r="D184" i="22"/>
  <c r="D185" i="22"/>
  <c r="D186" i="22"/>
  <c r="D187" i="22"/>
  <c r="D188" i="22"/>
  <c r="D189" i="22"/>
  <c r="D190" i="22"/>
  <c r="D191" i="22"/>
  <c r="D192" i="22"/>
  <c r="D193" i="22"/>
  <c r="D194" i="22"/>
  <c r="D195" i="22"/>
  <c r="D196" i="22"/>
  <c r="D197" i="22"/>
  <c r="D198" i="22"/>
  <c r="D199" i="22"/>
  <c r="D200" i="22"/>
  <c r="D201" i="22"/>
  <c r="D202" i="22"/>
  <c r="D203" i="22"/>
  <c r="D204" i="22"/>
  <c r="D205" i="22"/>
  <c r="D206" i="22"/>
  <c r="D207" i="22"/>
  <c r="D208" i="22"/>
  <c r="D209" i="22"/>
  <c r="D210" i="22"/>
  <c r="D211" i="22"/>
  <c r="D212" i="22"/>
  <c r="D213" i="22"/>
  <c r="D214" i="22"/>
  <c r="D215" i="22"/>
  <c r="D216" i="22"/>
  <c r="D217" i="22"/>
  <c r="D218" i="22"/>
  <c r="D219" i="22"/>
  <c r="D220" i="22"/>
  <c r="D221" i="22"/>
  <c r="D222" i="22"/>
  <c r="D223" i="22"/>
  <c r="D224" i="22"/>
  <c r="D225" i="22"/>
  <c r="D226" i="22"/>
  <c r="D227" i="22"/>
  <c r="D228" i="22"/>
  <c r="D229" i="22"/>
  <c r="D230" i="22"/>
  <c r="D231" i="22"/>
  <c r="D232" i="22"/>
  <c r="D233" i="22"/>
  <c r="D234" i="22"/>
  <c r="D235" i="22"/>
  <c r="D236" i="22"/>
  <c r="D237" i="22"/>
  <c r="D238" i="22"/>
  <c r="D239" i="22"/>
  <c r="D240" i="22"/>
  <c r="D241" i="22"/>
  <c r="D242" i="22"/>
  <c r="D243" i="22"/>
  <c r="D244" i="22"/>
  <c r="D245" i="22"/>
  <c r="D246" i="22"/>
  <c r="D247" i="22"/>
  <c r="D248" i="22"/>
  <c r="D249" i="22"/>
  <c r="D250" i="22"/>
  <c r="D251" i="22"/>
  <c r="D252" i="22"/>
  <c r="D253" i="22"/>
  <c r="D254" i="22"/>
  <c r="D255" i="22"/>
  <c r="D256" i="22"/>
  <c r="D257" i="22"/>
  <c r="D258" i="22"/>
  <c r="D259" i="22"/>
  <c r="D260" i="22"/>
  <c r="D261" i="22"/>
  <c r="D262" i="22"/>
  <c r="D263" i="22"/>
  <c r="D264" i="22"/>
  <c r="D265" i="22"/>
  <c r="D266" i="22"/>
  <c r="D267" i="22"/>
  <c r="D268" i="22"/>
  <c r="D269" i="22"/>
  <c r="D270" i="22"/>
  <c r="D271" i="22"/>
  <c r="D272" i="22"/>
  <c r="D273" i="22"/>
  <c r="D274" i="22"/>
  <c r="D275" i="22"/>
  <c r="D276" i="22"/>
  <c r="D277" i="22"/>
  <c r="D278" i="22"/>
  <c r="D279" i="22"/>
  <c r="D280" i="22"/>
  <c r="D281" i="22"/>
  <c r="D282" i="22"/>
  <c r="D283" i="22"/>
  <c r="D284" i="22"/>
  <c r="D285" i="22"/>
  <c r="D286" i="22"/>
  <c r="D287" i="22"/>
  <c r="D288" i="22"/>
  <c r="D289" i="22"/>
  <c r="D290" i="22"/>
  <c r="D291" i="22"/>
  <c r="D292" i="22"/>
  <c r="D293" i="22"/>
  <c r="D294" i="22"/>
  <c r="D295" i="22"/>
  <c r="D296" i="22"/>
  <c r="D297" i="22"/>
  <c r="D298" i="22"/>
  <c r="D299" i="22"/>
  <c r="D300" i="22"/>
  <c r="D301" i="22"/>
  <c r="D302" i="22"/>
  <c r="D303" i="22"/>
  <c r="D304" i="22"/>
  <c r="D305" i="22"/>
  <c r="D306" i="22"/>
  <c r="D307" i="22"/>
  <c r="D308" i="22"/>
  <c r="D309" i="22"/>
  <c r="D310" i="22"/>
  <c r="D311" i="22"/>
  <c r="D312" i="22"/>
  <c r="D313" i="22"/>
  <c r="D314" i="22"/>
  <c r="D315" i="22"/>
  <c r="D316" i="22"/>
  <c r="D317" i="22"/>
  <c r="D318" i="22"/>
  <c r="D319" i="22"/>
  <c r="D320" i="22"/>
  <c r="D321" i="22"/>
  <c r="D322" i="22"/>
  <c r="D323" i="22"/>
  <c r="D324" i="22"/>
  <c r="D325" i="22"/>
  <c r="D326" i="22"/>
  <c r="D327" i="22"/>
  <c r="D328" i="22"/>
  <c r="D329" i="22"/>
  <c r="D330" i="22"/>
  <c r="D331" i="22"/>
  <c r="D332" i="22"/>
  <c r="D333" i="22"/>
  <c r="D334" i="22"/>
  <c r="D335" i="22"/>
  <c r="D336" i="22"/>
  <c r="D337" i="22"/>
  <c r="D338" i="22"/>
  <c r="D339" i="22"/>
  <c r="D340" i="22"/>
  <c r="D341" i="22"/>
  <c r="D342" i="22"/>
  <c r="D343" i="22"/>
  <c r="D344" i="22"/>
  <c r="D345" i="22"/>
  <c r="D346" i="22"/>
  <c r="D347" i="22"/>
  <c r="D348" i="22"/>
  <c r="D349" i="22"/>
  <c r="D350" i="22"/>
  <c r="D351" i="22"/>
  <c r="D352" i="22"/>
  <c r="D353" i="22"/>
  <c r="D354" i="22"/>
  <c r="D355" i="22"/>
  <c r="D356" i="22"/>
  <c r="D357" i="22"/>
  <c r="D358" i="22"/>
  <c r="D359" i="22"/>
  <c r="D360" i="22"/>
  <c r="D361" i="22"/>
  <c r="D362" i="22"/>
  <c r="D363" i="22"/>
  <c r="D364" i="22"/>
  <c r="D365" i="22"/>
  <c r="D366" i="22"/>
  <c r="D367" i="22"/>
  <c r="D368" i="22"/>
  <c r="D369" i="22"/>
  <c r="D370" i="22"/>
  <c r="D371" i="22"/>
  <c r="D372" i="22"/>
  <c r="D373" i="22"/>
  <c r="D374" i="22"/>
  <c r="D375" i="22"/>
  <c r="D376" i="22"/>
  <c r="D377" i="22"/>
  <c r="D378" i="22"/>
  <c r="D379" i="22"/>
  <c r="D380" i="22"/>
  <c r="D381" i="22"/>
  <c r="D382" i="22"/>
  <c r="D383" i="22"/>
  <c r="D384" i="22"/>
  <c r="D385" i="22"/>
  <c r="D386" i="22"/>
  <c r="D387" i="22"/>
  <c r="D388" i="22"/>
  <c r="D389" i="22"/>
  <c r="D390" i="22"/>
  <c r="D391" i="22"/>
  <c r="D392" i="22"/>
  <c r="D393" i="22"/>
  <c r="D394" i="22"/>
  <c r="D395" i="22"/>
  <c r="D396" i="22"/>
  <c r="D397" i="22"/>
  <c r="D398" i="22"/>
  <c r="D399" i="22"/>
  <c r="D400" i="22"/>
  <c r="D401" i="22"/>
  <c r="D402" i="22"/>
  <c r="D403" i="22"/>
  <c r="D404" i="22"/>
  <c r="D405" i="22"/>
  <c r="D406" i="22"/>
  <c r="D407" i="22"/>
  <c r="D408" i="22"/>
  <c r="D409" i="22"/>
  <c r="D410" i="22"/>
  <c r="D411" i="22"/>
  <c r="D412" i="22"/>
  <c r="D413" i="22"/>
  <c r="D414" i="22"/>
  <c r="D415" i="22"/>
  <c r="D416" i="22"/>
  <c r="D417" i="22"/>
  <c r="D418" i="22"/>
  <c r="D419" i="22"/>
  <c r="D420" i="22"/>
  <c r="D421" i="22"/>
  <c r="D422" i="22"/>
  <c r="D423" i="22"/>
  <c r="D424" i="22"/>
  <c r="D425" i="22"/>
  <c r="D426" i="22"/>
  <c r="D427" i="22"/>
  <c r="D428" i="22"/>
  <c r="D429" i="22"/>
  <c r="D430" i="22"/>
  <c r="D431" i="22"/>
  <c r="D432" i="22"/>
  <c r="D433" i="22"/>
  <c r="D434" i="22"/>
  <c r="D435" i="22"/>
  <c r="D436" i="22"/>
  <c r="D437" i="22"/>
  <c r="D438" i="22"/>
  <c r="D439" i="22"/>
  <c r="D440" i="22"/>
  <c r="D441" i="22"/>
  <c r="D442" i="22"/>
  <c r="D443" i="22"/>
  <c r="D444" i="22"/>
  <c r="D445" i="22"/>
  <c r="D446" i="22"/>
  <c r="D447" i="22"/>
  <c r="D448" i="22"/>
  <c r="D449" i="22"/>
  <c r="D450" i="22"/>
  <c r="D451" i="22"/>
  <c r="D452" i="22"/>
  <c r="D453" i="22"/>
  <c r="D454" i="22"/>
  <c r="D455" i="22"/>
  <c r="D456" i="22"/>
  <c r="D457" i="22"/>
  <c r="D458" i="22"/>
  <c r="D459" i="22"/>
  <c r="D460" i="22"/>
  <c r="D461" i="22"/>
  <c r="D462" i="22"/>
  <c r="D463" i="22"/>
  <c r="D464" i="22"/>
  <c r="D465" i="22"/>
  <c r="D466" i="22"/>
  <c r="D467" i="22"/>
  <c r="D468" i="22"/>
  <c r="D469" i="22"/>
  <c r="D470" i="22"/>
  <c r="D471" i="22"/>
  <c r="D472" i="22"/>
  <c r="D473" i="22"/>
  <c r="D474" i="22"/>
  <c r="D475" i="22"/>
  <c r="D476" i="22"/>
  <c r="D477" i="22"/>
  <c r="D478" i="22"/>
  <c r="D479" i="22"/>
  <c r="D480" i="22"/>
  <c r="D481" i="22"/>
  <c r="D482" i="22"/>
  <c r="D483" i="22"/>
  <c r="D484" i="22"/>
  <c r="D485" i="22"/>
  <c r="D486" i="22"/>
  <c r="D487" i="22"/>
  <c r="D488" i="22"/>
  <c r="D489" i="22"/>
  <c r="D490" i="22"/>
  <c r="D491" i="22"/>
  <c r="D492" i="22"/>
  <c r="D493" i="22"/>
  <c r="D494" i="22"/>
  <c r="D495" i="22"/>
  <c r="D496" i="22"/>
  <c r="D497" i="22"/>
  <c r="D498" i="22"/>
  <c r="D499" i="22"/>
  <c r="D500" i="22"/>
  <c r="D501" i="22"/>
  <c r="D502" i="22"/>
  <c r="D503" i="22"/>
  <c r="D504" i="22"/>
  <c r="D505" i="22"/>
  <c r="D506" i="22"/>
  <c r="D507" i="22"/>
  <c r="D508" i="22"/>
  <c r="D509" i="22"/>
  <c r="D510" i="22"/>
  <c r="D511" i="22"/>
  <c r="D512" i="22"/>
  <c r="D513" i="22"/>
  <c r="D514" i="22"/>
  <c r="D515" i="22"/>
  <c r="D516" i="22"/>
  <c r="D517" i="22"/>
  <c r="D518" i="22"/>
  <c r="D519" i="22"/>
  <c r="D520" i="22"/>
  <c r="D521" i="22"/>
  <c r="D522" i="22"/>
  <c r="D523" i="22"/>
  <c r="D524" i="22"/>
  <c r="D525" i="22"/>
  <c r="D526" i="22"/>
  <c r="D527" i="22"/>
  <c r="D528" i="22"/>
  <c r="D529" i="22"/>
  <c r="D530" i="22"/>
  <c r="D531" i="22"/>
  <c r="D532" i="22"/>
  <c r="D533" i="22"/>
  <c r="D534" i="22"/>
  <c r="D535" i="22"/>
  <c r="D536" i="22"/>
  <c r="D537" i="22"/>
  <c r="D538" i="22"/>
  <c r="D539" i="22"/>
  <c r="D540" i="22"/>
  <c r="D541" i="22"/>
  <c r="D542" i="22"/>
  <c r="D543" i="22"/>
  <c r="D544" i="22"/>
  <c r="D545" i="22"/>
  <c r="D546" i="22"/>
  <c r="D547" i="22"/>
  <c r="D548" i="22"/>
  <c r="D549" i="22"/>
  <c r="D550" i="22"/>
  <c r="D3" i="22"/>
  <c r="C3" i="22"/>
  <c r="I10" i="23"/>
  <c r="I14" i="23"/>
  <c r="I18" i="23"/>
  <c r="I26" i="23"/>
  <c r="I30" i="23"/>
  <c r="I34" i="23"/>
  <c r="A2" i="23"/>
  <c r="A1" i="23"/>
  <c r="I5" i="7"/>
  <c r="K14" i="23"/>
  <c r="K18" i="23"/>
  <c r="K30" i="23"/>
  <c r="K34" i="23"/>
  <c r="F4" i="23"/>
  <c r="G4" i="23"/>
  <c r="H4" i="23" s="1"/>
  <c r="I4" i="23" s="1"/>
  <c r="K4" i="23" s="1"/>
  <c r="F5" i="23"/>
  <c r="G5" i="23"/>
  <c r="H5" i="23" s="1"/>
  <c r="I5" i="23" s="1"/>
  <c r="F6" i="23"/>
  <c r="G6" i="23"/>
  <c r="H6" i="23" s="1"/>
  <c r="I6" i="23" s="1"/>
  <c r="K6" i="23" s="1"/>
  <c r="F7" i="23"/>
  <c r="G7" i="23"/>
  <c r="H7" i="23" s="1"/>
  <c r="I7" i="23" s="1"/>
  <c r="F8" i="23"/>
  <c r="G8" i="23"/>
  <c r="H8" i="23" s="1"/>
  <c r="I8" i="23" s="1"/>
  <c r="F9" i="23"/>
  <c r="G9" i="23"/>
  <c r="H9" i="23" s="1"/>
  <c r="I9" i="23" s="1"/>
  <c r="F10" i="23"/>
  <c r="K10" i="23" s="1"/>
  <c r="G10" i="23"/>
  <c r="H10" i="23" s="1"/>
  <c r="F11" i="23"/>
  <c r="G11" i="23"/>
  <c r="H11" i="23"/>
  <c r="I11" i="23" s="1"/>
  <c r="F12" i="23"/>
  <c r="J12" i="23" s="1"/>
  <c r="G12" i="23"/>
  <c r="H12" i="23" s="1"/>
  <c r="I12" i="23" s="1"/>
  <c r="K12" i="23" s="1"/>
  <c r="F13" i="23"/>
  <c r="G13" i="23"/>
  <c r="H13" i="23" s="1"/>
  <c r="I13" i="23" s="1"/>
  <c r="F14" i="23"/>
  <c r="J14" i="23" s="1"/>
  <c r="G14" i="23"/>
  <c r="H14" i="23" s="1"/>
  <c r="F15" i="23"/>
  <c r="G15" i="23"/>
  <c r="H15" i="23" s="1"/>
  <c r="I15" i="23" s="1"/>
  <c r="F16" i="23"/>
  <c r="J16" i="23" s="1"/>
  <c r="G16" i="23"/>
  <c r="H16" i="23" s="1"/>
  <c r="I16" i="23" s="1"/>
  <c r="K16" i="23" s="1"/>
  <c r="F17" i="23"/>
  <c r="G17" i="23"/>
  <c r="H17" i="23" s="1"/>
  <c r="I17" i="23" s="1"/>
  <c r="F18" i="23"/>
  <c r="J18" i="23" s="1"/>
  <c r="G18" i="23"/>
  <c r="H18" i="23" s="1"/>
  <c r="F19" i="23"/>
  <c r="G19" i="23"/>
  <c r="H19" i="23"/>
  <c r="I19" i="23" s="1"/>
  <c r="F20" i="23"/>
  <c r="G20" i="23"/>
  <c r="H20" i="23" s="1"/>
  <c r="I20" i="23" s="1"/>
  <c r="K20" i="23" s="1"/>
  <c r="F21" i="23"/>
  <c r="G21" i="23"/>
  <c r="H21" i="23" s="1"/>
  <c r="I21" i="23" s="1"/>
  <c r="F22" i="23"/>
  <c r="G22" i="23"/>
  <c r="H22" i="23" s="1"/>
  <c r="I22" i="23" s="1"/>
  <c r="K22" i="23" s="1"/>
  <c r="F23" i="23"/>
  <c r="G23" i="23"/>
  <c r="H23" i="23" s="1"/>
  <c r="I23" i="23" s="1"/>
  <c r="F24" i="23"/>
  <c r="G24" i="23"/>
  <c r="H24" i="23" s="1"/>
  <c r="I24" i="23" s="1"/>
  <c r="F25" i="23"/>
  <c r="G25" i="23"/>
  <c r="H25" i="23" s="1"/>
  <c r="I25" i="23" s="1"/>
  <c r="F26" i="23"/>
  <c r="J26" i="23" s="1"/>
  <c r="G26" i="23"/>
  <c r="H26" i="23" s="1"/>
  <c r="F27" i="23"/>
  <c r="J27" i="23" s="1"/>
  <c r="G27" i="23"/>
  <c r="H27" i="23"/>
  <c r="I27" i="23" s="1"/>
  <c r="F28" i="23"/>
  <c r="J28" i="23" s="1"/>
  <c r="G28" i="23"/>
  <c r="H28" i="23" s="1"/>
  <c r="I28" i="23" s="1"/>
  <c r="K28" i="23" s="1"/>
  <c r="F29" i="23"/>
  <c r="J29" i="23" s="1"/>
  <c r="G29" i="23"/>
  <c r="H29" i="23" s="1"/>
  <c r="I29" i="23" s="1"/>
  <c r="F30" i="23"/>
  <c r="J30" i="23" s="1"/>
  <c r="G30" i="23"/>
  <c r="H30" i="23" s="1"/>
  <c r="F31" i="23"/>
  <c r="J31" i="23" s="1"/>
  <c r="G31" i="23"/>
  <c r="H31" i="23" s="1"/>
  <c r="I31" i="23" s="1"/>
  <c r="F32" i="23"/>
  <c r="J32" i="23" s="1"/>
  <c r="G32" i="23"/>
  <c r="H32" i="23" s="1"/>
  <c r="I32" i="23" s="1"/>
  <c r="K32" i="23" s="1"/>
  <c r="F33" i="23"/>
  <c r="J33" i="23" s="1"/>
  <c r="G33" i="23"/>
  <c r="H33" i="23" s="1"/>
  <c r="I33" i="23" s="1"/>
  <c r="F34" i="23"/>
  <c r="J34" i="23" s="1"/>
  <c r="G34" i="23"/>
  <c r="H34" i="23" s="1"/>
  <c r="F35" i="23"/>
  <c r="G35" i="23"/>
  <c r="H35" i="23"/>
  <c r="I35" i="23" s="1"/>
  <c r="F36" i="23"/>
  <c r="G36" i="23"/>
  <c r="H36" i="23" s="1"/>
  <c r="I36" i="23" s="1"/>
  <c r="K36" i="23" s="1"/>
  <c r="F37" i="23"/>
  <c r="G37" i="23"/>
  <c r="H37" i="23" s="1"/>
  <c r="I37" i="23" s="1"/>
  <c r="F38" i="23"/>
  <c r="G38" i="23"/>
  <c r="H38" i="23" s="1"/>
  <c r="I38" i="23" s="1"/>
  <c r="K38" i="23" s="1"/>
  <c r="F39" i="23"/>
  <c r="G39" i="23"/>
  <c r="H39" i="23" s="1"/>
  <c r="I39" i="23" s="1"/>
  <c r="F40" i="23"/>
  <c r="G40" i="23"/>
  <c r="H40" i="23" s="1"/>
  <c r="I40" i="23" s="1"/>
  <c r="G3" i="23"/>
  <c r="H3" i="23" s="1"/>
  <c r="I3" i="23" s="1"/>
  <c r="F3" i="23"/>
  <c r="K3" i="23" s="1"/>
  <c r="A4" i="22"/>
  <c r="B4" i="22" s="1"/>
  <c r="A5" i="22"/>
  <c r="A6" i="22"/>
  <c r="A7" i="22"/>
  <c r="B7" i="22" s="1"/>
  <c r="A8" i="22"/>
  <c r="A9" i="22"/>
  <c r="A10" i="22"/>
  <c r="A11" i="22"/>
  <c r="B11" i="22" s="1"/>
  <c r="A12" i="22"/>
  <c r="B12" i="22" s="1"/>
  <c r="A13" i="22"/>
  <c r="A14" i="22"/>
  <c r="A15" i="22"/>
  <c r="B15" i="22" s="1"/>
  <c r="A16" i="22"/>
  <c r="A17" i="22"/>
  <c r="A18" i="22"/>
  <c r="A19" i="22"/>
  <c r="B19" i="22" s="1"/>
  <c r="A20" i="22"/>
  <c r="C20" i="22" s="1"/>
  <c r="A21" i="22"/>
  <c r="A22" i="22"/>
  <c r="A23" i="22"/>
  <c r="B23" i="22" s="1"/>
  <c r="A24" i="22"/>
  <c r="A25" i="22"/>
  <c r="A26" i="22"/>
  <c r="A27" i="22"/>
  <c r="B27" i="22" s="1"/>
  <c r="A28" i="22"/>
  <c r="C28" i="22" s="1"/>
  <c r="A29" i="22"/>
  <c r="A30" i="22"/>
  <c r="A31" i="22"/>
  <c r="B31" i="22" s="1"/>
  <c r="A32" i="22"/>
  <c r="B32" i="22" s="1"/>
  <c r="A33" i="22"/>
  <c r="A34" i="22"/>
  <c r="A35" i="22"/>
  <c r="B35" i="22" s="1"/>
  <c r="A36" i="22"/>
  <c r="A37" i="22"/>
  <c r="A38" i="22"/>
  <c r="A39" i="22"/>
  <c r="B39" i="22" s="1"/>
  <c r="A40" i="22"/>
  <c r="B40" i="22" s="1"/>
  <c r="A41" i="22"/>
  <c r="A42" i="22"/>
  <c r="A43" i="22"/>
  <c r="B43" i="22" s="1"/>
  <c r="A44" i="22"/>
  <c r="A45" i="22"/>
  <c r="A46" i="22"/>
  <c r="A47" i="22"/>
  <c r="B47" i="22" s="1"/>
  <c r="A48" i="22"/>
  <c r="C48" i="22" s="1"/>
  <c r="A49" i="22"/>
  <c r="A50" i="22"/>
  <c r="A51" i="22"/>
  <c r="B51" i="22" s="1"/>
  <c r="A52" i="22"/>
  <c r="B52" i="22" s="1"/>
  <c r="A53" i="22"/>
  <c r="A54" i="22"/>
  <c r="A55" i="22"/>
  <c r="B55" i="22" s="1"/>
  <c r="A56" i="22"/>
  <c r="C56" i="22" s="1"/>
  <c r="A57" i="22"/>
  <c r="A58" i="22"/>
  <c r="A59" i="22"/>
  <c r="B59" i="22" s="1"/>
  <c r="A60" i="22"/>
  <c r="B60" i="22" s="1"/>
  <c r="A61" i="22"/>
  <c r="A62" i="22"/>
  <c r="A63" i="22"/>
  <c r="B63" i="22" s="1"/>
  <c r="A64" i="22"/>
  <c r="A65" i="22"/>
  <c r="A66" i="22"/>
  <c r="A67" i="22"/>
  <c r="B67" i="22" s="1"/>
  <c r="A68" i="22"/>
  <c r="B68" i="22" s="1"/>
  <c r="A69" i="22"/>
  <c r="A70" i="22"/>
  <c r="A71" i="22"/>
  <c r="B71" i="22" s="1"/>
  <c r="A72" i="22"/>
  <c r="A73" i="22"/>
  <c r="A74" i="22"/>
  <c r="A75" i="22"/>
  <c r="B75" i="22" s="1"/>
  <c r="A76" i="22"/>
  <c r="B76" i="22" s="1"/>
  <c r="A77" i="22"/>
  <c r="A78" i="22"/>
  <c r="A79" i="22"/>
  <c r="B79" i="22" s="1"/>
  <c r="A80" i="22"/>
  <c r="B80" i="22" s="1"/>
  <c r="A81" i="22"/>
  <c r="A82" i="22"/>
  <c r="A83" i="22"/>
  <c r="B83" i="22" s="1"/>
  <c r="A84" i="22"/>
  <c r="C84" i="22" s="1"/>
  <c r="A85" i="22"/>
  <c r="A86" i="22"/>
  <c r="A87" i="22"/>
  <c r="B87" i="22" s="1"/>
  <c r="A88" i="22"/>
  <c r="B88" i="22" s="1"/>
  <c r="A89" i="22"/>
  <c r="A90" i="22"/>
  <c r="A91" i="22"/>
  <c r="B91" i="22" s="1"/>
  <c r="A92" i="22"/>
  <c r="C92" i="22" s="1"/>
  <c r="A93" i="22"/>
  <c r="A94" i="22"/>
  <c r="A95" i="22"/>
  <c r="B95" i="22" s="1"/>
  <c r="A96" i="22"/>
  <c r="B96" i="22" s="1"/>
  <c r="A97" i="22"/>
  <c r="A98" i="22"/>
  <c r="A99" i="22"/>
  <c r="B99" i="22" s="1"/>
  <c r="A100" i="22"/>
  <c r="A101" i="22"/>
  <c r="A102" i="22"/>
  <c r="A103" i="22"/>
  <c r="B103" i="22" s="1"/>
  <c r="A104" i="22"/>
  <c r="B104" i="22" s="1"/>
  <c r="A105" i="22"/>
  <c r="A106" i="22"/>
  <c r="A107" i="22"/>
  <c r="B107" i="22" s="1"/>
  <c r="A108" i="22"/>
  <c r="A109" i="22"/>
  <c r="A110" i="22"/>
  <c r="A111" i="22"/>
  <c r="B111" i="22" s="1"/>
  <c r="A112" i="22"/>
  <c r="C112" i="22" s="1"/>
  <c r="A113" i="22"/>
  <c r="A114" i="22"/>
  <c r="A115" i="22"/>
  <c r="B115" i="22" s="1"/>
  <c r="A116" i="22"/>
  <c r="B116" i="22" s="1"/>
  <c r="A117" i="22"/>
  <c r="A118" i="22"/>
  <c r="A119" i="22"/>
  <c r="B119" i="22" s="1"/>
  <c r="A120" i="22"/>
  <c r="C120" i="22" s="1"/>
  <c r="A121" i="22"/>
  <c r="A122" i="22"/>
  <c r="A123" i="22"/>
  <c r="B123" i="22" s="1"/>
  <c r="A124" i="22"/>
  <c r="B124" i="22" s="1"/>
  <c r="A125" i="22"/>
  <c r="A126" i="22"/>
  <c r="A127" i="22"/>
  <c r="B127" i="22" s="1"/>
  <c r="A128" i="22"/>
  <c r="A129" i="22"/>
  <c r="A130" i="22"/>
  <c r="A131" i="22"/>
  <c r="B131" i="22" s="1"/>
  <c r="A132" i="22"/>
  <c r="B132" i="22" s="1"/>
  <c r="A133" i="22"/>
  <c r="A134" i="22"/>
  <c r="A135" i="22"/>
  <c r="B135" i="22" s="1"/>
  <c r="A136" i="22"/>
  <c r="A137" i="22"/>
  <c r="A138" i="22"/>
  <c r="A139" i="22"/>
  <c r="B139" i="22" s="1"/>
  <c r="A140" i="22"/>
  <c r="B140" i="22" s="1"/>
  <c r="A141" i="22"/>
  <c r="A142" i="22"/>
  <c r="A143" i="22"/>
  <c r="B143" i="22" s="1"/>
  <c r="A144" i="22"/>
  <c r="B144" i="22" s="1"/>
  <c r="A145" i="22"/>
  <c r="A146" i="22"/>
  <c r="A147" i="22"/>
  <c r="B147" i="22" s="1"/>
  <c r="A148" i="22"/>
  <c r="C148" i="22" s="1"/>
  <c r="A149" i="22"/>
  <c r="A150" i="22"/>
  <c r="A151" i="22"/>
  <c r="B151" i="22" s="1"/>
  <c r="A152" i="22"/>
  <c r="B152" i="22" s="1"/>
  <c r="A153" i="22"/>
  <c r="A154" i="22"/>
  <c r="A155" i="22"/>
  <c r="B155" i="22" s="1"/>
  <c r="A156" i="22"/>
  <c r="C156" i="22" s="1"/>
  <c r="A157" i="22"/>
  <c r="A158" i="22"/>
  <c r="A159" i="22"/>
  <c r="B159" i="22" s="1"/>
  <c r="A160" i="22"/>
  <c r="B160" i="22" s="1"/>
  <c r="A161" i="22"/>
  <c r="A162" i="22"/>
  <c r="A163" i="22"/>
  <c r="B163" i="22" s="1"/>
  <c r="A164" i="22"/>
  <c r="A165" i="22"/>
  <c r="A166" i="22"/>
  <c r="A167" i="22"/>
  <c r="B167" i="22" s="1"/>
  <c r="A168" i="22"/>
  <c r="B168" i="22" s="1"/>
  <c r="A169" i="22"/>
  <c r="A170" i="22"/>
  <c r="A171" i="22"/>
  <c r="B171" i="22" s="1"/>
  <c r="A172" i="22"/>
  <c r="A173" i="22"/>
  <c r="A174" i="22"/>
  <c r="A175" i="22"/>
  <c r="B175" i="22" s="1"/>
  <c r="A176" i="22"/>
  <c r="C176" i="22" s="1"/>
  <c r="A177" i="22"/>
  <c r="A178" i="22"/>
  <c r="A179" i="22"/>
  <c r="B179" i="22" s="1"/>
  <c r="A180" i="22"/>
  <c r="B180" i="22" s="1"/>
  <c r="A181" i="22"/>
  <c r="A182" i="22"/>
  <c r="A183" i="22"/>
  <c r="B183" i="22" s="1"/>
  <c r="A184" i="22"/>
  <c r="C184" i="22" s="1"/>
  <c r="A185" i="22"/>
  <c r="A186" i="22"/>
  <c r="A187" i="22"/>
  <c r="B187" i="22" s="1"/>
  <c r="A188" i="22"/>
  <c r="B188" i="22" s="1"/>
  <c r="A189" i="22"/>
  <c r="A190" i="22"/>
  <c r="A191" i="22"/>
  <c r="B191" i="22" s="1"/>
  <c r="A192" i="22"/>
  <c r="A193" i="22"/>
  <c r="A194" i="22"/>
  <c r="A195" i="22"/>
  <c r="B195" i="22" s="1"/>
  <c r="A196" i="22"/>
  <c r="B196" i="22" s="1"/>
  <c r="A197" i="22"/>
  <c r="A198" i="22"/>
  <c r="A199" i="22"/>
  <c r="B199" i="22" s="1"/>
  <c r="A200" i="22"/>
  <c r="A201" i="22"/>
  <c r="A202" i="22"/>
  <c r="A203" i="22"/>
  <c r="B203" i="22" s="1"/>
  <c r="A204" i="22"/>
  <c r="B204" i="22" s="1"/>
  <c r="A205" i="22"/>
  <c r="A206" i="22"/>
  <c r="A207" i="22"/>
  <c r="B207" i="22" s="1"/>
  <c r="A208" i="22"/>
  <c r="B208" i="22" s="1"/>
  <c r="A209" i="22"/>
  <c r="A210" i="22"/>
  <c r="A211" i="22"/>
  <c r="B211" i="22" s="1"/>
  <c r="A212" i="22"/>
  <c r="C212" i="22" s="1"/>
  <c r="A213" i="22"/>
  <c r="A214" i="22"/>
  <c r="A215" i="22"/>
  <c r="B215" i="22" s="1"/>
  <c r="A216" i="22"/>
  <c r="B216" i="22" s="1"/>
  <c r="A217" i="22"/>
  <c r="A218" i="22"/>
  <c r="A219" i="22"/>
  <c r="B219" i="22" s="1"/>
  <c r="A220" i="22"/>
  <c r="C220" i="22" s="1"/>
  <c r="A221" i="22"/>
  <c r="A222" i="22"/>
  <c r="A223" i="22"/>
  <c r="B223" i="22" s="1"/>
  <c r="A224" i="22"/>
  <c r="B224" i="22" s="1"/>
  <c r="A225" i="22"/>
  <c r="A226" i="22"/>
  <c r="A227" i="22"/>
  <c r="B227" i="22" s="1"/>
  <c r="A228" i="22"/>
  <c r="A229" i="22"/>
  <c r="A230" i="22"/>
  <c r="A231" i="22"/>
  <c r="B231" i="22" s="1"/>
  <c r="A232" i="22"/>
  <c r="B232" i="22" s="1"/>
  <c r="A233" i="22"/>
  <c r="A234" i="22"/>
  <c r="A235" i="22"/>
  <c r="B235" i="22" s="1"/>
  <c r="A236" i="22"/>
  <c r="A237" i="22"/>
  <c r="A238" i="22"/>
  <c r="A239" i="22"/>
  <c r="B239" i="22" s="1"/>
  <c r="A240" i="22"/>
  <c r="C240" i="22" s="1"/>
  <c r="A241" i="22"/>
  <c r="A242" i="22"/>
  <c r="A243" i="22"/>
  <c r="B243" i="22" s="1"/>
  <c r="A244" i="22"/>
  <c r="B244" i="22" s="1"/>
  <c r="A245" i="22"/>
  <c r="A246" i="22"/>
  <c r="A247" i="22"/>
  <c r="B247" i="22" s="1"/>
  <c r="A248" i="22"/>
  <c r="C248" i="22" s="1"/>
  <c r="A249" i="22"/>
  <c r="A250" i="22"/>
  <c r="A251" i="22"/>
  <c r="B251" i="22" s="1"/>
  <c r="A252" i="22"/>
  <c r="B252" i="22" s="1"/>
  <c r="A253" i="22"/>
  <c r="A254" i="22"/>
  <c r="A255" i="22"/>
  <c r="B255" i="22" s="1"/>
  <c r="A256" i="22"/>
  <c r="A257" i="22"/>
  <c r="A258" i="22"/>
  <c r="A259" i="22"/>
  <c r="B259" i="22" s="1"/>
  <c r="A260" i="22"/>
  <c r="B260" i="22" s="1"/>
  <c r="A261" i="22"/>
  <c r="A262" i="22"/>
  <c r="A263" i="22"/>
  <c r="B263" i="22" s="1"/>
  <c r="A264" i="22"/>
  <c r="A265" i="22"/>
  <c r="A266" i="22"/>
  <c r="A267" i="22"/>
  <c r="B267" i="22" s="1"/>
  <c r="A268" i="22"/>
  <c r="B268" i="22" s="1"/>
  <c r="A269" i="22"/>
  <c r="A270" i="22"/>
  <c r="A271" i="22"/>
  <c r="B271" i="22" s="1"/>
  <c r="A272" i="22"/>
  <c r="B272" i="22" s="1"/>
  <c r="A273" i="22"/>
  <c r="A274" i="22"/>
  <c r="A275" i="22"/>
  <c r="B275" i="22" s="1"/>
  <c r="A276" i="22"/>
  <c r="C276" i="22" s="1"/>
  <c r="A277" i="22"/>
  <c r="A278" i="22"/>
  <c r="A279" i="22"/>
  <c r="B279" i="22" s="1"/>
  <c r="A280" i="22"/>
  <c r="B280" i="22" s="1"/>
  <c r="A281" i="22"/>
  <c r="A282" i="22"/>
  <c r="A283" i="22"/>
  <c r="B283" i="22" s="1"/>
  <c r="A284" i="22"/>
  <c r="C284" i="22" s="1"/>
  <c r="A285" i="22"/>
  <c r="A286" i="22"/>
  <c r="A287" i="22"/>
  <c r="B287" i="22" s="1"/>
  <c r="A288" i="22"/>
  <c r="B288" i="22" s="1"/>
  <c r="A289" i="22"/>
  <c r="A290" i="22"/>
  <c r="A291" i="22"/>
  <c r="B291" i="22" s="1"/>
  <c r="A292" i="22"/>
  <c r="A293" i="22"/>
  <c r="A294" i="22"/>
  <c r="A295" i="22"/>
  <c r="B295" i="22" s="1"/>
  <c r="A296" i="22"/>
  <c r="B296" i="22" s="1"/>
  <c r="A297" i="22"/>
  <c r="A298" i="22"/>
  <c r="A299" i="22"/>
  <c r="B299" i="22" s="1"/>
  <c r="A300" i="22"/>
  <c r="A301" i="22"/>
  <c r="A302" i="22"/>
  <c r="A303" i="22"/>
  <c r="B303" i="22" s="1"/>
  <c r="A304" i="22"/>
  <c r="C304" i="22" s="1"/>
  <c r="A305" i="22"/>
  <c r="A306" i="22"/>
  <c r="A307" i="22"/>
  <c r="B307" i="22" s="1"/>
  <c r="A308" i="22"/>
  <c r="B308" i="22" s="1"/>
  <c r="A309" i="22"/>
  <c r="A310" i="22"/>
  <c r="A311" i="22"/>
  <c r="B311" i="22" s="1"/>
  <c r="A312" i="22"/>
  <c r="C312" i="22" s="1"/>
  <c r="A313" i="22"/>
  <c r="A314" i="22"/>
  <c r="A315" i="22"/>
  <c r="B315" i="22" s="1"/>
  <c r="A316" i="22"/>
  <c r="B316" i="22" s="1"/>
  <c r="A317" i="22"/>
  <c r="A318" i="22"/>
  <c r="A319" i="22"/>
  <c r="B319" i="22" s="1"/>
  <c r="A320" i="22"/>
  <c r="A321" i="22"/>
  <c r="A322" i="22"/>
  <c r="A323" i="22"/>
  <c r="B323" i="22" s="1"/>
  <c r="A324" i="22"/>
  <c r="B324" i="22" s="1"/>
  <c r="A325" i="22"/>
  <c r="A326" i="22"/>
  <c r="A327" i="22"/>
  <c r="B327" i="22" s="1"/>
  <c r="A328" i="22"/>
  <c r="A329" i="22"/>
  <c r="A330" i="22"/>
  <c r="A331" i="22"/>
  <c r="B331" i="22" s="1"/>
  <c r="A332" i="22"/>
  <c r="B332" i="22" s="1"/>
  <c r="A333" i="22"/>
  <c r="A334" i="22"/>
  <c r="A335" i="22"/>
  <c r="B335" i="22" s="1"/>
  <c r="A336" i="22"/>
  <c r="B336" i="22" s="1"/>
  <c r="A337" i="22"/>
  <c r="A338" i="22"/>
  <c r="A339" i="22"/>
  <c r="B339" i="22" s="1"/>
  <c r="A340" i="22"/>
  <c r="C340" i="22" s="1"/>
  <c r="A341" i="22"/>
  <c r="A342" i="22"/>
  <c r="A343" i="22"/>
  <c r="B343" i="22" s="1"/>
  <c r="A344" i="22"/>
  <c r="B344" i="22" s="1"/>
  <c r="A345" i="22"/>
  <c r="A346" i="22"/>
  <c r="A347" i="22"/>
  <c r="B347" i="22" s="1"/>
  <c r="A348" i="22"/>
  <c r="C348" i="22" s="1"/>
  <c r="A349" i="22"/>
  <c r="A350" i="22"/>
  <c r="A351" i="22"/>
  <c r="B351" i="22" s="1"/>
  <c r="A352" i="22"/>
  <c r="B352" i="22" s="1"/>
  <c r="A353" i="22"/>
  <c r="A354" i="22"/>
  <c r="A355" i="22"/>
  <c r="B355" i="22" s="1"/>
  <c r="A356" i="22"/>
  <c r="C356" i="22" s="1"/>
  <c r="A357" i="22"/>
  <c r="A358" i="22"/>
  <c r="A359" i="22"/>
  <c r="B359" i="22" s="1"/>
  <c r="A360" i="22"/>
  <c r="B360" i="22" s="1"/>
  <c r="A361" i="22"/>
  <c r="A362" i="22"/>
  <c r="A363" i="22"/>
  <c r="B363" i="22" s="1"/>
  <c r="A364" i="22"/>
  <c r="C364" i="22" s="1"/>
  <c r="A365" i="22"/>
  <c r="A366" i="22"/>
  <c r="A367" i="22"/>
  <c r="B367" i="22" s="1"/>
  <c r="A368" i="22"/>
  <c r="B368" i="22" s="1"/>
  <c r="A369" i="22"/>
  <c r="A370" i="22"/>
  <c r="A371" i="22"/>
  <c r="B371" i="22" s="1"/>
  <c r="A372" i="22"/>
  <c r="C372" i="22" s="1"/>
  <c r="A373" i="22"/>
  <c r="A374" i="22"/>
  <c r="A375" i="22"/>
  <c r="B375" i="22" s="1"/>
  <c r="A376" i="22"/>
  <c r="B376" i="22" s="1"/>
  <c r="A377" i="22"/>
  <c r="A378" i="22"/>
  <c r="A379" i="22"/>
  <c r="B379" i="22" s="1"/>
  <c r="A380" i="22"/>
  <c r="C380" i="22" s="1"/>
  <c r="A381" i="22"/>
  <c r="A382" i="22"/>
  <c r="A383" i="22"/>
  <c r="B383" i="22" s="1"/>
  <c r="A384" i="22"/>
  <c r="B384" i="22" s="1"/>
  <c r="A385" i="22"/>
  <c r="A386" i="22"/>
  <c r="A387" i="22"/>
  <c r="B387" i="22" s="1"/>
  <c r="A388" i="22"/>
  <c r="C388" i="22" s="1"/>
  <c r="A389" i="22"/>
  <c r="A390" i="22"/>
  <c r="A391" i="22"/>
  <c r="B391" i="22" s="1"/>
  <c r="A392" i="22"/>
  <c r="B392" i="22" s="1"/>
  <c r="A393" i="22"/>
  <c r="A394" i="22"/>
  <c r="A395" i="22"/>
  <c r="B395" i="22" s="1"/>
  <c r="A396" i="22"/>
  <c r="C396" i="22" s="1"/>
  <c r="A397" i="22"/>
  <c r="A398" i="22"/>
  <c r="A399" i="22"/>
  <c r="B399" i="22" s="1"/>
  <c r="A400" i="22"/>
  <c r="B400" i="22" s="1"/>
  <c r="A401" i="22"/>
  <c r="A402" i="22"/>
  <c r="A403" i="22"/>
  <c r="B403" i="22" s="1"/>
  <c r="A404" i="22"/>
  <c r="C404" i="22" s="1"/>
  <c r="A405" i="22"/>
  <c r="A406" i="22"/>
  <c r="A407" i="22"/>
  <c r="B407" i="22" s="1"/>
  <c r="A408" i="22"/>
  <c r="B408" i="22" s="1"/>
  <c r="A409" i="22"/>
  <c r="A410" i="22"/>
  <c r="A411" i="22"/>
  <c r="B411" i="22" s="1"/>
  <c r="A412" i="22"/>
  <c r="C412" i="22" s="1"/>
  <c r="A413" i="22"/>
  <c r="A414" i="22"/>
  <c r="A415" i="22"/>
  <c r="B415" i="22" s="1"/>
  <c r="A416" i="22"/>
  <c r="B416" i="22" s="1"/>
  <c r="A417" i="22"/>
  <c r="A418" i="22"/>
  <c r="A419" i="22"/>
  <c r="B419" i="22" s="1"/>
  <c r="A420" i="22"/>
  <c r="C420" i="22" s="1"/>
  <c r="A421" i="22"/>
  <c r="A422" i="22"/>
  <c r="A423" i="22"/>
  <c r="B423" i="22" s="1"/>
  <c r="A424" i="22"/>
  <c r="B424" i="22" s="1"/>
  <c r="A425" i="22"/>
  <c r="A426" i="22"/>
  <c r="A427" i="22"/>
  <c r="B427" i="22" s="1"/>
  <c r="A428" i="22"/>
  <c r="C428" i="22" s="1"/>
  <c r="A429" i="22"/>
  <c r="A430" i="22"/>
  <c r="A431" i="22"/>
  <c r="B431" i="22" s="1"/>
  <c r="A432" i="22"/>
  <c r="B432" i="22" s="1"/>
  <c r="A433" i="22"/>
  <c r="A434" i="22"/>
  <c r="A435" i="22"/>
  <c r="B435" i="22" s="1"/>
  <c r="A436" i="22"/>
  <c r="C436" i="22" s="1"/>
  <c r="A437" i="22"/>
  <c r="A438" i="22"/>
  <c r="A439" i="22"/>
  <c r="B439" i="22" s="1"/>
  <c r="A440" i="22"/>
  <c r="B440" i="22" s="1"/>
  <c r="A441" i="22"/>
  <c r="A442" i="22"/>
  <c r="A443" i="22"/>
  <c r="B443" i="22" s="1"/>
  <c r="A444" i="22"/>
  <c r="C444" i="22" s="1"/>
  <c r="A445" i="22"/>
  <c r="A446" i="22"/>
  <c r="A447" i="22"/>
  <c r="B447" i="22" s="1"/>
  <c r="A448" i="22"/>
  <c r="B448" i="22" s="1"/>
  <c r="A449" i="22"/>
  <c r="A450" i="22"/>
  <c r="A451" i="22"/>
  <c r="B451" i="22" s="1"/>
  <c r="A452" i="22"/>
  <c r="C452" i="22" s="1"/>
  <c r="A453" i="22"/>
  <c r="A454" i="22"/>
  <c r="A455" i="22"/>
  <c r="B455" i="22" s="1"/>
  <c r="A456" i="22"/>
  <c r="B456" i="22" s="1"/>
  <c r="A457" i="22"/>
  <c r="A458" i="22"/>
  <c r="A459" i="22"/>
  <c r="B459" i="22" s="1"/>
  <c r="A460" i="22"/>
  <c r="C460" i="22" s="1"/>
  <c r="A461" i="22"/>
  <c r="A462" i="22"/>
  <c r="A463" i="22"/>
  <c r="B463" i="22" s="1"/>
  <c r="A464" i="22"/>
  <c r="B464" i="22" s="1"/>
  <c r="A465" i="22"/>
  <c r="A466" i="22"/>
  <c r="A467" i="22"/>
  <c r="B467" i="22" s="1"/>
  <c r="A468" i="22"/>
  <c r="C468" i="22" s="1"/>
  <c r="A469" i="22"/>
  <c r="A470" i="22"/>
  <c r="A471" i="22"/>
  <c r="B471" i="22" s="1"/>
  <c r="A472" i="22"/>
  <c r="B472" i="22" s="1"/>
  <c r="A473" i="22"/>
  <c r="A474" i="22"/>
  <c r="A475" i="22"/>
  <c r="B475" i="22" s="1"/>
  <c r="A476" i="22"/>
  <c r="C476" i="22" s="1"/>
  <c r="A477" i="22"/>
  <c r="B477" i="22" s="1"/>
  <c r="A478" i="22"/>
  <c r="A479" i="22"/>
  <c r="B479" i="22" s="1"/>
  <c r="A480" i="22"/>
  <c r="B480" i="22" s="1"/>
  <c r="A481" i="22"/>
  <c r="A482" i="22"/>
  <c r="A483" i="22"/>
  <c r="B483" i="22" s="1"/>
  <c r="A484" i="22"/>
  <c r="C484" i="22" s="1"/>
  <c r="A485" i="22"/>
  <c r="B485" i="22" s="1"/>
  <c r="A486" i="22"/>
  <c r="A487" i="22"/>
  <c r="B487" i="22" s="1"/>
  <c r="A488" i="22"/>
  <c r="B488" i="22" s="1"/>
  <c r="A489" i="22"/>
  <c r="A490" i="22"/>
  <c r="A491" i="22"/>
  <c r="B491" i="22" s="1"/>
  <c r="A492" i="22"/>
  <c r="C492" i="22" s="1"/>
  <c r="A493" i="22"/>
  <c r="B493" i="22" s="1"/>
  <c r="A494" i="22"/>
  <c r="A495" i="22"/>
  <c r="B495" i="22" s="1"/>
  <c r="A496" i="22"/>
  <c r="B496" i="22" s="1"/>
  <c r="A497" i="22"/>
  <c r="A498" i="22"/>
  <c r="A499" i="22"/>
  <c r="B499" i="22" s="1"/>
  <c r="A500" i="22"/>
  <c r="C500" i="22" s="1"/>
  <c r="A501" i="22"/>
  <c r="B501" i="22" s="1"/>
  <c r="A502" i="22"/>
  <c r="A503" i="22"/>
  <c r="B503" i="22" s="1"/>
  <c r="A504" i="22"/>
  <c r="B504" i="22" s="1"/>
  <c r="A505" i="22"/>
  <c r="A506" i="22"/>
  <c r="A507" i="22"/>
  <c r="B507" i="22" s="1"/>
  <c r="A508" i="22"/>
  <c r="C508" i="22" s="1"/>
  <c r="A509" i="22"/>
  <c r="B509" i="22" s="1"/>
  <c r="A510" i="22"/>
  <c r="A511" i="22"/>
  <c r="B511" i="22" s="1"/>
  <c r="A512" i="22"/>
  <c r="B512" i="22" s="1"/>
  <c r="A513" i="22"/>
  <c r="A514" i="22"/>
  <c r="A515" i="22"/>
  <c r="B515" i="22" s="1"/>
  <c r="A516" i="22"/>
  <c r="C516" i="22" s="1"/>
  <c r="A517" i="22"/>
  <c r="B517" i="22" s="1"/>
  <c r="A518" i="22"/>
  <c r="A519" i="22"/>
  <c r="B519" i="22" s="1"/>
  <c r="A520" i="22"/>
  <c r="B520" i="22" s="1"/>
  <c r="A521" i="22"/>
  <c r="A522" i="22"/>
  <c r="A523" i="22"/>
  <c r="B523" i="22" s="1"/>
  <c r="A524" i="22"/>
  <c r="C524" i="22" s="1"/>
  <c r="A525" i="22"/>
  <c r="B525" i="22" s="1"/>
  <c r="A526" i="22"/>
  <c r="A527" i="22"/>
  <c r="B527" i="22" s="1"/>
  <c r="A528" i="22"/>
  <c r="B528" i="22" s="1"/>
  <c r="A529" i="22"/>
  <c r="A530" i="22"/>
  <c r="A531" i="22"/>
  <c r="B531" i="22" s="1"/>
  <c r="A532" i="22"/>
  <c r="C532" i="22" s="1"/>
  <c r="A533" i="22"/>
  <c r="B533" i="22" s="1"/>
  <c r="A534" i="22"/>
  <c r="A535" i="22"/>
  <c r="B535" i="22" s="1"/>
  <c r="A536" i="22"/>
  <c r="B536" i="22" s="1"/>
  <c r="A537" i="22"/>
  <c r="A538" i="22"/>
  <c r="A539" i="22"/>
  <c r="B539" i="22" s="1"/>
  <c r="A540" i="22"/>
  <c r="C540" i="22" s="1"/>
  <c r="A541" i="22"/>
  <c r="B541" i="22" s="1"/>
  <c r="A542" i="22"/>
  <c r="A543" i="22"/>
  <c r="B543" i="22" s="1"/>
  <c r="A544" i="22"/>
  <c r="B544" i="22" s="1"/>
  <c r="A545" i="22"/>
  <c r="A546" i="22"/>
  <c r="A547" i="22"/>
  <c r="B547" i="22" s="1"/>
  <c r="A548" i="22"/>
  <c r="C548" i="22" s="1"/>
  <c r="A549" i="22"/>
  <c r="B549" i="22" s="1"/>
  <c r="A550" i="22"/>
  <c r="B5" i="22"/>
  <c r="C5" i="22"/>
  <c r="B6" i="22"/>
  <c r="C6" i="22"/>
  <c r="B9" i="22"/>
  <c r="C9" i="22"/>
  <c r="B10" i="22"/>
  <c r="C10" i="22"/>
  <c r="B13" i="22"/>
  <c r="C13" i="22"/>
  <c r="B14" i="22"/>
  <c r="C14" i="22"/>
  <c r="C15" i="22"/>
  <c r="B17" i="22"/>
  <c r="C17" i="22"/>
  <c r="B18" i="22"/>
  <c r="C18" i="22"/>
  <c r="B21" i="22"/>
  <c r="C21" i="22"/>
  <c r="B22" i="22"/>
  <c r="C22" i="22"/>
  <c r="B25" i="22"/>
  <c r="C25" i="22"/>
  <c r="B26" i="22"/>
  <c r="C26" i="22"/>
  <c r="B29" i="22"/>
  <c r="C29" i="22"/>
  <c r="B30" i="22"/>
  <c r="C30" i="22"/>
  <c r="C31" i="22"/>
  <c r="B33" i="22"/>
  <c r="C33" i="22"/>
  <c r="B34" i="22"/>
  <c r="C34" i="22"/>
  <c r="B37" i="22"/>
  <c r="C37" i="22"/>
  <c r="B38" i="22"/>
  <c r="C38" i="22"/>
  <c r="B41" i="22"/>
  <c r="C41" i="22"/>
  <c r="B42" i="22"/>
  <c r="C42" i="22"/>
  <c r="B45" i="22"/>
  <c r="C45" i="22"/>
  <c r="B46" i="22"/>
  <c r="C46" i="22"/>
  <c r="B49" i="22"/>
  <c r="C49" i="22"/>
  <c r="B50" i="22"/>
  <c r="C50" i="22"/>
  <c r="B53" i="22"/>
  <c r="C53" i="22"/>
  <c r="B54" i="22"/>
  <c r="C54" i="22"/>
  <c r="B57" i="22"/>
  <c r="C57" i="22"/>
  <c r="B58" i="22"/>
  <c r="C58" i="22"/>
  <c r="B61" i="22"/>
  <c r="C61" i="22"/>
  <c r="B62" i="22"/>
  <c r="C62" i="22"/>
  <c r="C63" i="22"/>
  <c r="B65" i="22"/>
  <c r="C65" i="22"/>
  <c r="B66" i="22"/>
  <c r="C66" i="22"/>
  <c r="B69" i="22"/>
  <c r="C69" i="22"/>
  <c r="B70" i="22"/>
  <c r="C70" i="22"/>
  <c r="B73" i="22"/>
  <c r="C73" i="22"/>
  <c r="B74" i="22"/>
  <c r="C74" i="22"/>
  <c r="B77" i="22"/>
  <c r="C77" i="22"/>
  <c r="B78" i="22"/>
  <c r="C78" i="22"/>
  <c r="B81" i="22"/>
  <c r="C81" i="22"/>
  <c r="B82" i="22"/>
  <c r="C82" i="22"/>
  <c r="B85" i="22"/>
  <c r="C85" i="22"/>
  <c r="B86" i="22"/>
  <c r="C86" i="22"/>
  <c r="B89" i="22"/>
  <c r="C89" i="22"/>
  <c r="B90" i="22"/>
  <c r="C90" i="22"/>
  <c r="B93" i="22"/>
  <c r="C93" i="22"/>
  <c r="B94" i="22"/>
  <c r="C94" i="22"/>
  <c r="C96" i="22"/>
  <c r="B97" i="22"/>
  <c r="C97" i="22"/>
  <c r="B98" i="22"/>
  <c r="C98" i="22"/>
  <c r="B101" i="22"/>
  <c r="C101" i="22"/>
  <c r="B102" i="22"/>
  <c r="C102" i="22"/>
  <c r="B105" i="22"/>
  <c r="C105" i="22"/>
  <c r="B106" i="22"/>
  <c r="C106" i="22"/>
  <c r="B109" i="22"/>
  <c r="C109" i="22"/>
  <c r="B110" i="22"/>
  <c r="C110" i="22"/>
  <c r="B113" i="22"/>
  <c r="C113" i="22"/>
  <c r="B114" i="22"/>
  <c r="C114" i="22"/>
  <c r="B117" i="22"/>
  <c r="C117" i="22"/>
  <c r="B118" i="22"/>
  <c r="C118" i="22"/>
  <c r="B121" i="22"/>
  <c r="C121" i="22"/>
  <c r="B122" i="22"/>
  <c r="C122" i="22"/>
  <c r="B125" i="22"/>
  <c r="C125" i="22"/>
  <c r="B126" i="22"/>
  <c r="C126" i="22"/>
  <c r="B129" i="22"/>
  <c r="C129" i="22"/>
  <c r="B130" i="22"/>
  <c r="C130" i="22"/>
  <c r="B133" i="22"/>
  <c r="C133" i="22"/>
  <c r="B134" i="22"/>
  <c r="C134" i="22"/>
  <c r="B137" i="22"/>
  <c r="C137" i="22"/>
  <c r="B138" i="22"/>
  <c r="C138" i="22"/>
  <c r="B141" i="22"/>
  <c r="C141" i="22"/>
  <c r="B142" i="22"/>
  <c r="C142" i="22"/>
  <c r="B145" i="22"/>
  <c r="C145" i="22"/>
  <c r="B146" i="22"/>
  <c r="C146" i="22"/>
  <c r="B149" i="22"/>
  <c r="C149" i="22"/>
  <c r="B150" i="22"/>
  <c r="C150" i="22"/>
  <c r="B153" i="22"/>
  <c r="C153" i="22"/>
  <c r="B154" i="22"/>
  <c r="C154" i="22"/>
  <c r="B157" i="22"/>
  <c r="C157" i="22"/>
  <c r="B158" i="22"/>
  <c r="C158" i="22"/>
  <c r="B161" i="22"/>
  <c r="C161" i="22"/>
  <c r="B162" i="22"/>
  <c r="C162" i="22"/>
  <c r="B165" i="22"/>
  <c r="C165" i="22"/>
  <c r="B166" i="22"/>
  <c r="C166" i="22"/>
  <c r="B169" i="22"/>
  <c r="C169" i="22"/>
  <c r="B170" i="22"/>
  <c r="C170" i="22"/>
  <c r="B173" i="22"/>
  <c r="C173" i="22"/>
  <c r="B174" i="22"/>
  <c r="C174" i="22"/>
  <c r="C175" i="22"/>
  <c r="B177" i="22"/>
  <c r="C177" i="22"/>
  <c r="B178" i="22"/>
  <c r="C178" i="22"/>
  <c r="B181" i="22"/>
  <c r="C181" i="22"/>
  <c r="B182" i="22"/>
  <c r="C182" i="22"/>
  <c r="B185" i="22"/>
  <c r="C185" i="22"/>
  <c r="B186" i="22"/>
  <c r="C186" i="22"/>
  <c r="B189" i="22"/>
  <c r="C189" i="22"/>
  <c r="B190" i="22"/>
  <c r="C190" i="22"/>
  <c r="B193" i="22"/>
  <c r="C193" i="22"/>
  <c r="B194" i="22"/>
  <c r="C194" i="22"/>
  <c r="B197" i="22"/>
  <c r="C197" i="22"/>
  <c r="B198" i="22"/>
  <c r="C198" i="22"/>
  <c r="B201" i="22"/>
  <c r="C201" i="22"/>
  <c r="B202" i="22"/>
  <c r="C202" i="22"/>
  <c r="B205" i="22"/>
  <c r="C205" i="22"/>
  <c r="B206" i="22"/>
  <c r="C206" i="22"/>
  <c r="B209" i="22"/>
  <c r="C209" i="22"/>
  <c r="B210" i="22"/>
  <c r="C210" i="22"/>
  <c r="B213" i="22"/>
  <c r="C213" i="22"/>
  <c r="B214" i="22"/>
  <c r="C214" i="22"/>
  <c r="B217" i="22"/>
  <c r="C217" i="22"/>
  <c r="B218" i="22"/>
  <c r="C218" i="22"/>
  <c r="B221" i="22"/>
  <c r="C221" i="22"/>
  <c r="B222" i="22"/>
  <c r="C222" i="22"/>
  <c r="B225" i="22"/>
  <c r="C225" i="22"/>
  <c r="B226" i="22"/>
  <c r="C226" i="22"/>
  <c r="B229" i="22"/>
  <c r="C229" i="22"/>
  <c r="B230" i="22"/>
  <c r="C230" i="22"/>
  <c r="B233" i="22"/>
  <c r="C233" i="22"/>
  <c r="B234" i="22"/>
  <c r="C234" i="22"/>
  <c r="B237" i="22"/>
  <c r="C237" i="22"/>
  <c r="B238" i="22"/>
  <c r="C238" i="22"/>
  <c r="C239" i="22"/>
  <c r="B241" i="22"/>
  <c r="C241" i="22"/>
  <c r="B242" i="22"/>
  <c r="C242" i="22"/>
  <c r="B245" i="22"/>
  <c r="C245" i="22"/>
  <c r="B246" i="22"/>
  <c r="C246" i="22"/>
  <c r="B249" i="22"/>
  <c r="C249" i="22"/>
  <c r="B250" i="22"/>
  <c r="C250" i="22"/>
  <c r="B253" i="22"/>
  <c r="C253" i="22"/>
  <c r="B254" i="22"/>
  <c r="C254" i="22"/>
  <c r="B257" i="22"/>
  <c r="C257" i="22"/>
  <c r="B258" i="22"/>
  <c r="C258" i="22"/>
  <c r="B261" i="22"/>
  <c r="C261" i="22"/>
  <c r="B262" i="22"/>
  <c r="C262" i="22"/>
  <c r="B265" i="22"/>
  <c r="C265" i="22"/>
  <c r="B266" i="22"/>
  <c r="C266" i="22"/>
  <c r="B269" i="22"/>
  <c r="C269" i="22"/>
  <c r="B270" i="22"/>
  <c r="C270" i="22"/>
  <c r="B273" i="22"/>
  <c r="C273" i="22"/>
  <c r="B274" i="22"/>
  <c r="C274" i="22"/>
  <c r="B277" i="22"/>
  <c r="C277" i="22"/>
  <c r="B278" i="22"/>
  <c r="C278" i="22"/>
  <c r="B281" i="22"/>
  <c r="C281" i="22"/>
  <c r="B282" i="22"/>
  <c r="C282" i="22"/>
  <c r="B285" i="22"/>
  <c r="C285" i="22"/>
  <c r="B286" i="22"/>
  <c r="C286" i="22"/>
  <c r="B289" i="22"/>
  <c r="C289" i="22"/>
  <c r="B290" i="22"/>
  <c r="C290" i="22"/>
  <c r="B293" i="22"/>
  <c r="C293" i="22"/>
  <c r="B294" i="22"/>
  <c r="C294" i="22"/>
  <c r="B297" i="22"/>
  <c r="C297" i="22"/>
  <c r="B298" i="22"/>
  <c r="C298" i="22"/>
  <c r="B301" i="22"/>
  <c r="C301" i="22"/>
  <c r="B302" i="22"/>
  <c r="C302" i="22"/>
  <c r="C303" i="22"/>
  <c r="B305" i="22"/>
  <c r="C305" i="22"/>
  <c r="B306" i="22"/>
  <c r="C306" i="22"/>
  <c r="B309" i="22"/>
  <c r="C309" i="22"/>
  <c r="B310" i="22"/>
  <c r="C310" i="22"/>
  <c r="B312" i="22"/>
  <c r="B313" i="22"/>
  <c r="C313" i="22"/>
  <c r="B314" i="22"/>
  <c r="C314" i="22"/>
  <c r="B317" i="22"/>
  <c r="C317" i="22"/>
  <c r="B318" i="22"/>
  <c r="C318" i="22"/>
  <c r="B321" i="22"/>
  <c r="C321" i="22"/>
  <c r="B322" i="22"/>
  <c r="C322" i="22"/>
  <c r="B325" i="22"/>
  <c r="C325" i="22"/>
  <c r="B326" i="22"/>
  <c r="C326" i="22"/>
  <c r="B329" i="22"/>
  <c r="C329" i="22"/>
  <c r="B330" i="22"/>
  <c r="C330" i="22"/>
  <c r="B333" i="22"/>
  <c r="C333" i="22"/>
  <c r="B334" i="22"/>
  <c r="C334" i="22"/>
  <c r="B337" i="22"/>
  <c r="C337" i="22"/>
  <c r="B338" i="22"/>
  <c r="C338" i="22"/>
  <c r="B341" i="22"/>
  <c r="C341" i="22"/>
  <c r="B342" i="22"/>
  <c r="C342" i="22"/>
  <c r="B345" i="22"/>
  <c r="C345" i="22"/>
  <c r="B346" i="22"/>
  <c r="C346" i="22"/>
  <c r="B349" i="22"/>
  <c r="C349" i="22"/>
  <c r="B350" i="22"/>
  <c r="C350" i="22"/>
  <c r="B353" i="22"/>
  <c r="C353" i="22"/>
  <c r="B354" i="22"/>
  <c r="C354" i="22"/>
  <c r="B357" i="22"/>
  <c r="C357" i="22"/>
  <c r="B358" i="22"/>
  <c r="C358" i="22"/>
  <c r="B361" i="22"/>
  <c r="C361" i="22"/>
  <c r="B362" i="22"/>
  <c r="C362" i="22"/>
  <c r="B365" i="22"/>
  <c r="C365" i="22"/>
  <c r="B366" i="22"/>
  <c r="C366" i="22"/>
  <c r="B369" i="22"/>
  <c r="C369" i="22"/>
  <c r="B370" i="22"/>
  <c r="C370" i="22"/>
  <c r="B373" i="22"/>
  <c r="C373" i="22"/>
  <c r="B374" i="22"/>
  <c r="C374" i="22"/>
  <c r="B377" i="22"/>
  <c r="C377" i="22"/>
  <c r="B378" i="22"/>
  <c r="C378" i="22"/>
  <c r="B381" i="22"/>
  <c r="C381" i="22"/>
  <c r="B382" i="22"/>
  <c r="C382" i="22"/>
  <c r="B385" i="22"/>
  <c r="C385" i="22"/>
  <c r="B386" i="22"/>
  <c r="C386" i="22"/>
  <c r="B389" i="22"/>
  <c r="C389" i="22"/>
  <c r="B390" i="22"/>
  <c r="C390" i="22"/>
  <c r="B393" i="22"/>
  <c r="C393" i="22"/>
  <c r="B394" i="22"/>
  <c r="C394" i="22"/>
  <c r="B397" i="22"/>
  <c r="C397" i="22"/>
  <c r="B398" i="22"/>
  <c r="C398" i="22"/>
  <c r="B401" i="22"/>
  <c r="C401" i="22"/>
  <c r="B402" i="22"/>
  <c r="C402" i="22"/>
  <c r="B405" i="22"/>
  <c r="C405" i="22"/>
  <c r="B406" i="22"/>
  <c r="C406" i="22"/>
  <c r="B409" i="22"/>
  <c r="C409" i="22"/>
  <c r="B410" i="22"/>
  <c r="C410" i="22"/>
  <c r="B413" i="22"/>
  <c r="C413" i="22"/>
  <c r="B414" i="22"/>
  <c r="C414" i="22"/>
  <c r="B417" i="22"/>
  <c r="C417" i="22"/>
  <c r="B418" i="22"/>
  <c r="C418" i="22"/>
  <c r="B421" i="22"/>
  <c r="C421" i="22"/>
  <c r="B422" i="22"/>
  <c r="C422" i="22"/>
  <c r="B425" i="22"/>
  <c r="C425" i="22"/>
  <c r="B426" i="22"/>
  <c r="C426" i="22"/>
  <c r="B429" i="22"/>
  <c r="C429" i="22"/>
  <c r="B430" i="22"/>
  <c r="C430" i="22"/>
  <c r="B433" i="22"/>
  <c r="C433" i="22"/>
  <c r="B434" i="22"/>
  <c r="C434" i="22"/>
  <c r="B437" i="22"/>
  <c r="C437" i="22"/>
  <c r="B438" i="22"/>
  <c r="C438" i="22"/>
  <c r="B441" i="22"/>
  <c r="C441" i="22"/>
  <c r="B442" i="22"/>
  <c r="C442" i="22"/>
  <c r="B445" i="22"/>
  <c r="C445" i="22"/>
  <c r="B446" i="22"/>
  <c r="C446" i="22"/>
  <c r="B449" i="22"/>
  <c r="C449" i="22"/>
  <c r="B450" i="22"/>
  <c r="C450" i="22"/>
  <c r="B453" i="22"/>
  <c r="C453" i="22"/>
  <c r="B454" i="22"/>
  <c r="C454" i="22"/>
  <c r="B457" i="22"/>
  <c r="C457" i="22"/>
  <c r="B458" i="22"/>
  <c r="C458" i="22"/>
  <c r="B461" i="22"/>
  <c r="C461" i="22"/>
  <c r="B462" i="22"/>
  <c r="C462" i="22"/>
  <c r="B465" i="22"/>
  <c r="C465" i="22"/>
  <c r="B466" i="22"/>
  <c r="C466" i="22"/>
  <c r="B469" i="22"/>
  <c r="C469" i="22"/>
  <c r="B470" i="22"/>
  <c r="C470" i="22"/>
  <c r="B473" i="22"/>
  <c r="C473" i="22"/>
  <c r="B474" i="22"/>
  <c r="C474" i="22"/>
  <c r="C477" i="22"/>
  <c r="B478" i="22"/>
  <c r="C478" i="22"/>
  <c r="B481" i="22"/>
  <c r="C481" i="22"/>
  <c r="B482" i="22"/>
  <c r="C482" i="22"/>
  <c r="C485" i="22"/>
  <c r="B486" i="22"/>
  <c r="C486" i="22"/>
  <c r="B489" i="22"/>
  <c r="C489" i="22"/>
  <c r="B490" i="22"/>
  <c r="C490" i="22"/>
  <c r="C493" i="22"/>
  <c r="B494" i="22"/>
  <c r="C494" i="22"/>
  <c r="B497" i="22"/>
  <c r="C497" i="22"/>
  <c r="B498" i="22"/>
  <c r="C498" i="22"/>
  <c r="C501" i="22"/>
  <c r="B502" i="22"/>
  <c r="C502" i="22"/>
  <c r="B505" i="22"/>
  <c r="C505" i="22"/>
  <c r="B506" i="22"/>
  <c r="C506" i="22"/>
  <c r="C509" i="22"/>
  <c r="B510" i="22"/>
  <c r="C510" i="22"/>
  <c r="B513" i="22"/>
  <c r="C513" i="22"/>
  <c r="B514" i="22"/>
  <c r="C514" i="22"/>
  <c r="C517" i="22"/>
  <c r="B518" i="22"/>
  <c r="C518" i="22"/>
  <c r="B521" i="22"/>
  <c r="C521" i="22"/>
  <c r="B522" i="22"/>
  <c r="C522" i="22"/>
  <c r="C525" i="22"/>
  <c r="B526" i="22"/>
  <c r="C526" i="22"/>
  <c r="B529" i="22"/>
  <c r="C529" i="22"/>
  <c r="B530" i="22"/>
  <c r="C530" i="22"/>
  <c r="C533" i="22"/>
  <c r="B534" i="22"/>
  <c r="C534" i="22"/>
  <c r="B537" i="22"/>
  <c r="C537" i="22"/>
  <c r="B538" i="22"/>
  <c r="C538" i="22"/>
  <c r="C541" i="22"/>
  <c r="B542" i="22"/>
  <c r="C542" i="22"/>
  <c r="B545" i="22"/>
  <c r="C545" i="22"/>
  <c r="B546" i="22"/>
  <c r="C546" i="22"/>
  <c r="C549" i="22"/>
  <c r="B550" i="22"/>
  <c r="C550" i="22"/>
  <c r="A3" i="22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201" i="7"/>
  <c r="N202" i="7"/>
  <c r="N203" i="7"/>
  <c r="N204" i="7"/>
  <c r="N205" i="7"/>
  <c r="N206" i="7"/>
  <c r="N207" i="7"/>
  <c r="N208" i="7"/>
  <c r="N209" i="7"/>
  <c r="N210" i="7"/>
  <c r="N211" i="7"/>
  <c r="N212" i="7"/>
  <c r="N213" i="7"/>
  <c r="N214" i="7"/>
  <c r="N215" i="7"/>
  <c r="N216" i="7"/>
  <c r="N217" i="7"/>
  <c r="N218" i="7"/>
  <c r="N219" i="7"/>
  <c r="N220" i="7"/>
  <c r="N221" i="7"/>
  <c r="N222" i="7"/>
  <c r="N223" i="7"/>
  <c r="N224" i="7"/>
  <c r="N225" i="7"/>
  <c r="N226" i="7"/>
  <c r="N227" i="7"/>
  <c r="N228" i="7"/>
  <c r="N229" i="7"/>
  <c r="N230" i="7"/>
  <c r="N231" i="7"/>
  <c r="N232" i="7"/>
  <c r="N233" i="7"/>
  <c r="N234" i="7"/>
  <c r="N235" i="7"/>
  <c r="N236" i="7"/>
  <c r="N237" i="7"/>
  <c r="N238" i="7"/>
  <c r="N239" i="7"/>
  <c r="N24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54" i="7"/>
  <c r="N255" i="7"/>
  <c r="N256" i="7"/>
  <c r="N257" i="7"/>
  <c r="N258" i="7"/>
  <c r="N259" i="7"/>
  <c r="N260" i="7"/>
  <c r="N261" i="7"/>
  <c r="N262" i="7"/>
  <c r="N263" i="7"/>
  <c r="N264" i="7"/>
  <c r="N265" i="7"/>
  <c r="N266" i="7"/>
  <c r="N267" i="7"/>
  <c r="N268" i="7"/>
  <c r="N269" i="7"/>
  <c r="N270" i="7"/>
  <c r="N271" i="7"/>
  <c r="N272" i="7"/>
  <c r="N273" i="7"/>
  <c r="N274" i="7"/>
  <c r="N275" i="7"/>
  <c r="N276" i="7"/>
  <c r="N277" i="7"/>
  <c r="N278" i="7"/>
  <c r="N279" i="7"/>
  <c r="N280" i="7"/>
  <c r="N281" i="7"/>
  <c r="N282" i="7"/>
  <c r="N283" i="7"/>
  <c r="N284" i="7"/>
  <c r="N285" i="7"/>
  <c r="N286" i="7"/>
  <c r="N287" i="7"/>
  <c r="N288" i="7"/>
  <c r="N289" i="7"/>
  <c r="N290" i="7"/>
  <c r="N291" i="7"/>
  <c r="N292" i="7"/>
  <c r="N293" i="7"/>
  <c r="N294" i="7"/>
  <c r="N295" i="7"/>
  <c r="N296" i="7"/>
  <c r="N297" i="7"/>
  <c r="N298" i="7"/>
  <c r="N299" i="7"/>
  <c r="N300" i="7"/>
  <c r="N301" i="7"/>
  <c r="N302" i="7"/>
  <c r="N303" i="7"/>
  <c r="N304" i="7"/>
  <c r="N305" i="7"/>
  <c r="N306" i="7"/>
  <c r="N307" i="7"/>
  <c r="N308" i="7"/>
  <c r="N309" i="7"/>
  <c r="N310" i="7"/>
  <c r="N311" i="7"/>
  <c r="N312" i="7"/>
  <c r="N313" i="7"/>
  <c r="N314" i="7"/>
  <c r="N315" i="7"/>
  <c r="N316" i="7"/>
  <c r="N317" i="7"/>
  <c r="N318" i="7"/>
  <c r="N319" i="7"/>
  <c r="N320" i="7"/>
  <c r="N321" i="7"/>
  <c r="N322" i="7"/>
  <c r="N323" i="7"/>
  <c r="N324" i="7"/>
  <c r="N325" i="7"/>
  <c r="N326" i="7"/>
  <c r="N327" i="7"/>
  <c r="N328" i="7"/>
  <c r="N329" i="7"/>
  <c r="N330" i="7"/>
  <c r="N331" i="7"/>
  <c r="N332" i="7"/>
  <c r="N333" i="7"/>
  <c r="N334" i="7"/>
  <c r="N335" i="7"/>
  <c r="N336" i="7"/>
  <c r="N337" i="7"/>
  <c r="N338" i="7"/>
  <c r="N339" i="7"/>
  <c r="N340" i="7"/>
  <c r="N341" i="7"/>
  <c r="N342" i="7"/>
  <c r="N343" i="7"/>
  <c r="N344" i="7"/>
  <c r="N345" i="7"/>
  <c r="N346" i="7"/>
  <c r="N347" i="7"/>
  <c r="N348" i="7"/>
  <c r="N349" i="7"/>
  <c r="N350" i="7"/>
  <c r="N351" i="7"/>
  <c r="N352" i="7"/>
  <c r="N353" i="7"/>
  <c r="N354" i="7"/>
  <c r="N355" i="7"/>
  <c r="N356" i="7"/>
  <c r="N357" i="7"/>
  <c r="N358" i="7"/>
  <c r="N359" i="7"/>
  <c r="N360" i="7"/>
  <c r="N361" i="7"/>
  <c r="N362" i="7"/>
  <c r="N363" i="7"/>
  <c r="N364" i="7"/>
  <c r="N365" i="7"/>
  <c r="N366" i="7"/>
  <c r="N367" i="7"/>
  <c r="N368" i="7"/>
  <c r="N369" i="7"/>
  <c r="N370" i="7"/>
  <c r="N371" i="7"/>
  <c r="N372" i="7"/>
  <c r="N373" i="7"/>
  <c r="N374" i="7"/>
  <c r="N375" i="7"/>
  <c r="N376" i="7"/>
  <c r="N377" i="7"/>
  <c r="N378" i="7"/>
  <c r="N379" i="7"/>
  <c r="N380" i="7"/>
  <c r="N381" i="7"/>
  <c r="N382" i="7"/>
  <c r="N383" i="7"/>
  <c r="N384" i="7"/>
  <c r="N385" i="7"/>
  <c r="N386" i="7"/>
  <c r="N387" i="7"/>
  <c r="N388" i="7"/>
  <c r="N389" i="7"/>
  <c r="N390" i="7"/>
  <c r="N391" i="7"/>
  <c r="N392" i="7"/>
  <c r="N393" i="7"/>
  <c r="N394" i="7"/>
  <c r="N395" i="7"/>
  <c r="N396" i="7"/>
  <c r="N397" i="7"/>
  <c r="N398" i="7"/>
  <c r="N399" i="7"/>
  <c r="N400" i="7"/>
  <c r="N401" i="7"/>
  <c r="N402" i="7"/>
  <c r="N403" i="7"/>
  <c r="N404" i="7"/>
  <c r="N405" i="7"/>
  <c r="N406" i="7"/>
  <c r="N407" i="7"/>
  <c r="N408" i="7"/>
  <c r="N409" i="7"/>
  <c r="N410" i="7"/>
  <c r="N411" i="7"/>
  <c r="N412" i="7"/>
  <c r="N413" i="7"/>
  <c r="N414" i="7"/>
  <c r="N415" i="7"/>
  <c r="N416" i="7"/>
  <c r="N417" i="7"/>
  <c r="N418" i="7"/>
  <c r="N419" i="7"/>
  <c r="N420" i="7"/>
  <c r="N421" i="7"/>
  <c r="N422" i="7"/>
  <c r="N423" i="7"/>
  <c r="N424" i="7"/>
  <c r="N425" i="7"/>
  <c r="N426" i="7"/>
  <c r="N427" i="7"/>
  <c r="N428" i="7"/>
  <c r="N429" i="7"/>
  <c r="N430" i="7"/>
  <c r="N431" i="7"/>
  <c r="N432" i="7"/>
  <c r="N433" i="7"/>
  <c r="N434" i="7"/>
  <c r="N435" i="7"/>
  <c r="N436" i="7"/>
  <c r="N437" i="7"/>
  <c r="N438" i="7"/>
  <c r="N439" i="7"/>
  <c r="N440" i="7"/>
  <c r="N441" i="7"/>
  <c r="N442" i="7"/>
  <c r="N443" i="7"/>
  <c r="N444" i="7"/>
  <c r="N445" i="7"/>
  <c r="N446" i="7"/>
  <c r="N447" i="7"/>
  <c r="N448" i="7"/>
  <c r="N449" i="7"/>
  <c r="N450" i="7"/>
  <c r="N451" i="7"/>
  <c r="N452" i="7"/>
  <c r="N453" i="7"/>
  <c r="N454" i="7"/>
  <c r="N455" i="7"/>
  <c r="N456" i="7"/>
  <c r="N457" i="7"/>
  <c r="N458" i="7"/>
  <c r="N459" i="7"/>
  <c r="N460" i="7"/>
  <c r="N461" i="7"/>
  <c r="N462" i="7"/>
  <c r="N463" i="7"/>
  <c r="N464" i="7"/>
  <c r="N465" i="7"/>
  <c r="N466" i="7"/>
  <c r="N467" i="7"/>
  <c r="N468" i="7"/>
  <c r="N469" i="7"/>
  <c r="N470" i="7"/>
  <c r="N471" i="7"/>
  <c r="N472" i="7"/>
  <c r="N473" i="7"/>
  <c r="N474" i="7"/>
  <c r="N475" i="7"/>
  <c r="N476" i="7"/>
  <c r="N477" i="7"/>
  <c r="N478" i="7"/>
  <c r="N479" i="7"/>
  <c r="N480" i="7"/>
  <c r="N481" i="7"/>
  <c r="N482" i="7"/>
  <c r="N483" i="7"/>
  <c r="N484" i="7"/>
  <c r="N485" i="7"/>
  <c r="N486" i="7"/>
  <c r="N487" i="7"/>
  <c r="N488" i="7"/>
  <c r="N489" i="7"/>
  <c r="N490" i="7"/>
  <c r="N491" i="7"/>
  <c r="N492" i="7"/>
  <c r="N493" i="7"/>
  <c r="N494" i="7"/>
  <c r="N495" i="7"/>
  <c r="N496" i="7"/>
  <c r="N497" i="7"/>
  <c r="N498" i="7"/>
  <c r="N499" i="7"/>
  <c r="N500" i="7"/>
  <c r="N501" i="7"/>
  <c r="N502" i="7"/>
  <c r="N503" i="7"/>
  <c r="N504" i="7"/>
  <c r="N505" i="7"/>
  <c r="N506" i="7"/>
  <c r="N507" i="7"/>
  <c r="N508" i="7"/>
  <c r="N509" i="7"/>
  <c r="N510" i="7"/>
  <c r="N511" i="7"/>
  <c r="N512" i="7"/>
  <c r="N513" i="7"/>
  <c r="N514" i="7"/>
  <c r="N515" i="7"/>
  <c r="N516" i="7"/>
  <c r="N517" i="7"/>
  <c r="N518" i="7"/>
  <c r="N519" i="7"/>
  <c r="N520" i="7"/>
  <c r="N521" i="7"/>
  <c r="N522" i="7"/>
  <c r="N523" i="7"/>
  <c r="N524" i="7"/>
  <c r="N525" i="7"/>
  <c r="N526" i="7"/>
  <c r="N527" i="7"/>
  <c r="N528" i="7"/>
  <c r="N529" i="7"/>
  <c r="N530" i="7"/>
  <c r="N531" i="7"/>
  <c r="N532" i="7"/>
  <c r="N533" i="7"/>
  <c r="N534" i="7"/>
  <c r="N535" i="7"/>
  <c r="N536" i="7"/>
  <c r="N537" i="7"/>
  <c r="N538" i="7"/>
  <c r="N539" i="7"/>
  <c r="N540" i="7"/>
  <c r="N541" i="7"/>
  <c r="N542" i="7"/>
  <c r="N543" i="7"/>
  <c r="N544" i="7"/>
  <c r="N545" i="7"/>
  <c r="N546" i="7"/>
  <c r="N547" i="7"/>
  <c r="N548" i="7"/>
  <c r="N549" i="7"/>
  <c r="N550" i="7"/>
  <c r="N3" i="7"/>
  <c r="P7" i="7"/>
  <c r="O11" i="7"/>
  <c r="O15" i="7"/>
  <c r="P23" i="7"/>
  <c r="P27" i="7"/>
  <c r="P31" i="7"/>
  <c r="P39" i="7"/>
  <c r="P43" i="7"/>
  <c r="P47" i="7"/>
  <c r="P55" i="7"/>
  <c r="P58" i="7"/>
  <c r="P59" i="7"/>
  <c r="P62" i="7"/>
  <c r="P63" i="7"/>
  <c r="P71" i="7"/>
  <c r="P74" i="7"/>
  <c r="P75" i="7"/>
  <c r="P78" i="7"/>
  <c r="P79" i="7"/>
  <c r="P87" i="7"/>
  <c r="P90" i="7"/>
  <c r="P91" i="7"/>
  <c r="P94" i="7"/>
  <c r="P95" i="7"/>
  <c r="P103" i="7"/>
  <c r="P106" i="7"/>
  <c r="P107" i="7"/>
  <c r="P110" i="7"/>
  <c r="P111" i="7"/>
  <c r="P119" i="7"/>
  <c r="P122" i="7"/>
  <c r="P123" i="7"/>
  <c r="P126" i="7"/>
  <c r="P127" i="7"/>
  <c r="P135" i="7"/>
  <c r="P138" i="7"/>
  <c r="P139" i="7"/>
  <c r="P142" i="7"/>
  <c r="P143" i="7"/>
  <c r="P151" i="7"/>
  <c r="P154" i="7"/>
  <c r="P155" i="7"/>
  <c r="P158" i="7"/>
  <c r="P159" i="7"/>
  <c r="P167" i="7"/>
  <c r="P170" i="7"/>
  <c r="P171" i="7"/>
  <c r="P174" i="7"/>
  <c r="P175" i="7"/>
  <c r="P183" i="7"/>
  <c r="P186" i="7"/>
  <c r="P187" i="7"/>
  <c r="P190" i="7"/>
  <c r="P191" i="7"/>
  <c r="P199" i="7"/>
  <c r="P202" i="7"/>
  <c r="P203" i="7"/>
  <c r="P206" i="7"/>
  <c r="P207" i="7"/>
  <c r="P215" i="7"/>
  <c r="P218" i="7"/>
  <c r="P219" i="7"/>
  <c r="P222" i="7"/>
  <c r="P223" i="7"/>
  <c r="P231" i="7"/>
  <c r="P234" i="7"/>
  <c r="P235" i="7"/>
  <c r="P238" i="7"/>
  <c r="P239" i="7"/>
  <c r="P247" i="7"/>
  <c r="P250" i="7"/>
  <c r="P251" i="7"/>
  <c r="P254" i="7"/>
  <c r="P255" i="7"/>
  <c r="P263" i="7"/>
  <c r="P266" i="7"/>
  <c r="P267" i="7"/>
  <c r="P270" i="7"/>
  <c r="P271" i="7"/>
  <c r="P279" i="7"/>
  <c r="P282" i="7"/>
  <c r="P283" i="7"/>
  <c r="P286" i="7"/>
  <c r="P287" i="7"/>
  <c r="P295" i="7"/>
  <c r="P298" i="7"/>
  <c r="P299" i="7"/>
  <c r="P302" i="7"/>
  <c r="P303" i="7"/>
  <c r="P311" i="7"/>
  <c r="P314" i="7"/>
  <c r="P315" i="7"/>
  <c r="P318" i="7"/>
  <c r="P319" i="7"/>
  <c r="P327" i="7"/>
  <c r="P330" i="7"/>
  <c r="P331" i="7"/>
  <c r="P334" i="7"/>
  <c r="P335" i="7"/>
  <c r="P343" i="7"/>
  <c r="P346" i="7"/>
  <c r="P347" i="7"/>
  <c r="P350" i="7"/>
  <c r="P351" i="7"/>
  <c r="P19" i="7"/>
  <c r="P35" i="7"/>
  <c r="P51" i="7"/>
  <c r="P67" i="7"/>
  <c r="P83" i="7"/>
  <c r="P99" i="7"/>
  <c r="P115" i="7"/>
  <c r="P131" i="7"/>
  <c r="P147" i="7"/>
  <c r="P163" i="7"/>
  <c r="P179" i="7"/>
  <c r="P195" i="7"/>
  <c r="P211" i="7"/>
  <c r="P227" i="7"/>
  <c r="P243" i="7"/>
  <c r="P259" i="7"/>
  <c r="P275" i="7"/>
  <c r="P291" i="7"/>
  <c r="P307" i="7"/>
  <c r="P323" i="7"/>
  <c r="P339" i="7"/>
  <c r="P355" i="7"/>
  <c r="P20" i="7"/>
  <c r="P21" i="7"/>
  <c r="P22" i="7"/>
  <c r="P24" i="7"/>
  <c r="P25" i="7"/>
  <c r="P26" i="7"/>
  <c r="P28" i="7"/>
  <c r="P29" i="7"/>
  <c r="P30" i="7"/>
  <c r="P32" i="7"/>
  <c r="P33" i="7"/>
  <c r="P34" i="7"/>
  <c r="P36" i="7"/>
  <c r="P37" i="7"/>
  <c r="P38" i="7"/>
  <c r="P40" i="7"/>
  <c r="P41" i="7"/>
  <c r="P42" i="7"/>
  <c r="P44" i="7"/>
  <c r="P45" i="7"/>
  <c r="P46" i="7"/>
  <c r="P48" i="7"/>
  <c r="P49" i="7"/>
  <c r="P50" i="7"/>
  <c r="P52" i="7"/>
  <c r="P53" i="7"/>
  <c r="P54" i="7"/>
  <c r="P56" i="7"/>
  <c r="P57" i="7"/>
  <c r="P60" i="7"/>
  <c r="P61" i="7"/>
  <c r="P64" i="7"/>
  <c r="P65" i="7"/>
  <c r="P66" i="7"/>
  <c r="P68" i="7"/>
  <c r="P69" i="7"/>
  <c r="P70" i="7"/>
  <c r="P72" i="7"/>
  <c r="P73" i="7"/>
  <c r="P76" i="7"/>
  <c r="P77" i="7"/>
  <c r="P80" i="7"/>
  <c r="P81" i="7"/>
  <c r="P82" i="7"/>
  <c r="P84" i="7"/>
  <c r="P85" i="7"/>
  <c r="P86" i="7"/>
  <c r="P88" i="7"/>
  <c r="P89" i="7"/>
  <c r="P92" i="7"/>
  <c r="P93" i="7"/>
  <c r="P96" i="7"/>
  <c r="P97" i="7"/>
  <c r="P98" i="7"/>
  <c r="P100" i="7"/>
  <c r="P101" i="7"/>
  <c r="P102" i="7"/>
  <c r="P104" i="7"/>
  <c r="P105" i="7"/>
  <c r="P108" i="7"/>
  <c r="P109" i="7"/>
  <c r="P112" i="7"/>
  <c r="P113" i="7"/>
  <c r="P114" i="7"/>
  <c r="P116" i="7"/>
  <c r="P117" i="7"/>
  <c r="P118" i="7"/>
  <c r="P120" i="7"/>
  <c r="P121" i="7"/>
  <c r="P124" i="7"/>
  <c r="P125" i="7"/>
  <c r="P128" i="7"/>
  <c r="P129" i="7"/>
  <c r="P130" i="7"/>
  <c r="P132" i="7"/>
  <c r="P133" i="7"/>
  <c r="P134" i="7"/>
  <c r="P136" i="7"/>
  <c r="P137" i="7"/>
  <c r="P140" i="7"/>
  <c r="P141" i="7"/>
  <c r="P144" i="7"/>
  <c r="P145" i="7"/>
  <c r="P146" i="7"/>
  <c r="P148" i="7"/>
  <c r="P149" i="7"/>
  <c r="P150" i="7"/>
  <c r="P152" i="7"/>
  <c r="P153" i="7"/>
  <c r="P156" i="7"/>
  <c r="P157" i="7"/>
  <c r="P160" i="7"/>
  <c r="P161" i="7"/>
  <c r="P162" i="7"/>
  <c r="P164" i="7"/>
  <c r="P165" i="7"/>
  <c r="P166" i="7"/>
  <c r="P168" i="7"/>
  <c r="P169" i="7"/>
  <c r="P172" i="7"/>
  <c r="P173" i="7"/>
  <c r="P176" i="7"/>
  <c r="P177" i="7"/>
  <c r="P178" i="7"/>
  <c r="P180" i="7"/>
  <c r="P181" i="7"/>
  <c r="P182" i="7"/>
  <c r="P184" i="7"/>
  <c r="P185" i="7"/>
  <c r="P188" i="7"/>
  <c r="P189" i="7"/>
  <c r="P192" i="7"/>
  <c r="P193" i="7"/>
  <c r="P194" i="7"/>
  <c r="P196" i="7"/>
  <c r="P197" i="7"/>
  <c r="P198" i="7"/>
  <c r="P200" i="7"/>
  <c r="P201" i="7"/>
  <c r="P204" i="7"/>
  <c r="P205" i="7"/>
  <c r="P208" i="7"/>
  <c r="P209" i="7"/>
  <c r="P210" i="7"/>
  <c r="P212" i="7"/>
  <c r="P213" i="7"/>
  <c r="P214" i="7"/>
  <c r="P216" i="7"/>
  <c r="P217" i="7"/>
  <c r="P220" i="7"/>
  <c r="P221" i="7"/>
  <c r="P224" i="7"/>
  <c r="P225" i="7"/>
  <c r="P226" i="7"/>
  <c r="P228" i="7"/>
  <c r="P229" i="7"/>
  <c r="P230" i="7"/>
  <c r="P232" i="7"/>
  <c r="P233" i="7"/>
  <c r="P236" i="7"/>
  <c r="P237" i="7"/>
  <c r="P240" i="7"/>
  <c r="P241" i="7"/>
  <c r="P242" i="7"/>
  <c r="P244" i="7"/>
  <c r="P245" i="7"/>
  <c r="P246" i="7"/>
  <c r="P248" i="7"/>
  <c r="P249" i="7"/>
  <c r="P252" i="7"/>
  <c r="P253" i="7"/>
  <c r="P256" i="7"/>
  <c r="P257" i="7"/>
  <c r="P258" i="7"/>
  <c r="P260" i="7"/>
  <c r="P261" i="7"/>
  <c r="P262" i="7"/>
  <c r="P264" i="7"/>
  <c r="P265" i="7"/>
  <c r="P268" i="7"/>
  <c r="P269" i="7"/>
  <c r="P272" i="7"/>
  <c r="P273" i="7"/>
  <c r="P274" i="7"/>
  <c r="P276" i="7"/>
  <c r="P277" i="7"/>
  <c r="P278" i="7"/>
  <c r="P280" i="7"/>
  <c r="P281" i="7"/>
  <c r="P284" i="7"/>
  <c r="P285" i="7"/>
  <c r="P288" i="7"/>
  <c r="P289" i="7"/>
  <c r="P290" i="7"/>
  <c r="P292" i="7"/>
  <c r="P293" i="7"/>
  <c r="P294" i="7"/>
  <c r="P296" i="7"/>
  <c r="P297" i="7"/>
  <c r="P300" i="7"/>
  <c r="P301" i="7"/>
  <c r="P304" i="7"/>
  <c r="P305" i="7"/>
  <c r="P306" i="7"/>
  <c r="P308" i="7"/>
  <c r="P309" i="7"/>
  <c r="P310" i="7"/>
  <c r="P312" i="7"/>
  <c r="P313" i="7"/>
  <c r="P316" i="7"/>
  <c r="P317" i="7"/>
  <c r="P320" i="7"/>
  <c r="P321" i="7"/>
  <c r="P322" i="7"/>
  <c r="P324" i="7"/>
  <c r="P325" i="7"/>
  <c r="P326" i="7"/>
  <c r="P328" i="7"/>
  <c r="P329" i="7"/>
  <c r="P332" i="7"/>
  <c r="P333" i="7"/>
  <c r="P336" i="7"/>
  <c r="P337" i="7"/>
  <c r="P338" i="7"/>
  <c r="P340" i="7"/>
  <c r="P341" i="7"/>
  <c r="P342" i="7"/>
  <c r="P344" i="7"/>
  <c r="P345" i="7"/>
  <c r="P348" i="7"/>
  <c r="P349" i="7"/>
  <c r="P352" i="7"/>
  <c r="P353" i="7"/>
  <c r="P354" i="7"/>
  <c r="P356" i="7"/>
  <c r="P357" i="7"/>
  <c r="P358" i="7"/>
  <c r="P359" i="7"/>
  <c r="P360" i="7"/>
  <c r="P361" i="7"/>
  <c r="P362" i="7"/>
  <c r="P363" i="7"/>
  <c r="P364" i="7"/>
  <c r="P365" i="7"/>
  <c r="P366" i="7"/>
  <c r="P367" i="7"/>
  <c r="P368" i="7"/>
  <c r="P369" i="7"/>
  <c r="P370" i="7"/>
  <c r="P371" i="7"/>
  <c r="P372" i="7"/>
  <c r="P373" i="7"/>
  <c r="P374" i="7"/>
  <c r="P375" i="7"/>
  <c r="P376" i="7"/>
  <c r="P377" i="7"/>
  <c r="P378" i="7"/>
  <c r="P379" i="7"/>
  <c r="P380" i="7"/>
  <c r="P381" i="7"/>
  <c r="P382" i="7"/>
  <c r="P383" i="7"/>
  <c r="P384" i="7"/>
  <c r="P385" i="7"/>
  <c r="P386" i="7"/>
  <c r="P387" i="7"/>
  <c r="P388" i="7"/>
  <c r="P389" i="7"/>
  <c r="P390" i="7"/>
  <c r="P391" i="7"/>
  <c r="P392" i="7"/>
  <c r="P393" i="7"/>
  <c r="P394" i="7"/>
  <c r="P395" i="7"/>
  <c r="P396" i="7"/>
  <c r="P397" i="7"/>
  <c r="P398" i="7"/>
  <c r="P399" i="7"/>
  <c r="P400" i="7"/>
  <c r="P401" i="7"/>
  <c r="P402" i="7"/>
  <c r="P403" i="7"/>
  <c r="P404" i="7"/>
  <c r="P405" i="7"/>
  <c r="P406" i="7"/>
  <c r="P407" i="7"/>
  <c r="P408" i="7"/>
  <c r="P409" i="7"/>
  <c r="P410" i="7"/>
  <c r="P411" i="7"/>
  <c r="P412" i="7"/>
  <c r="P413" i="7"/>
  <c r="P414" i="7"/>
  <c r="P415" i="7"/>
  <c r="P416" i="7"/>
  <c r="P417" i="7"/>
  <c r="P418" i="7"/>
  <c r="P419" i="7"/>
  <c r="P420" i="7"/>
  <c r="P421" i="7"/>
  <c r="P422" i="7"/>
  <c r="P423" i="7"/>
  <c r="P424" i="7"/>
  <c r="P425" i="7"/>
  <c r="P426" i="7"/>
  <c r="P427" i="7"/>
  <c r="P428" i="7"/>
  <c r="P429" i="7"/>
  <c r="P430" i="7"/>
  <c r="P431" i="7"/>
  <c r="P432" i="7"/>
  <c r="P433" i="7"/>
  <c r="P434" i="7"/>
  <c r="P435" i="7"/>
  <c r="P436" i="7"/>
  <c r="P437" i="7"/>
  <c r="P438" i="7"/>
  <c r="P439" i="7"/>
  <c r="P440" i="7"/>
  <c r="P441" i="7"/>
  <c r="P442" i="7"/>
  <c r="P443" i="7"/>
  <c r="P444" i="7"/>
  <c r="P445" i="7"/>
  <c r="P446" i="7"/>
  <c r="P447" i="7"/>
  <c r="P448" i="7"/>
  <c r="P449" i="7"/>
  <c r="P450" i="7"/>
  <c r="P451" i="7"/>
  <c r="P452" i="7"/>
  <c r="P453" i="7"/>
  <c r="P454" i="7"/>
  <c r="P455" i="7"/>
  <c r="P456" i="7"/>
  <c r="P457" i="7"/>
  <c r="P458" i="7"/>
  <c r="P459" i="7"/>
  <c r="P460" i="7"/>
  <c r="P461" i="7"/>
  <c r="P462" i="7"/>
  <c r="P463" i="7"/>
  <c r="P464" i="7"/>
  <c r="P465" i="7"/>
  <c r="P466" i="7"/>
  <c r="P467" i="7"/>
  <c r="P468" i="7"/>
  <c r="P469" i="7"/>
  <c r="P470" i="7"/>
  <c r="P471" i="7"/>
  <c r="P472" i="7"/>
  <c r="P473" i="7"/>
  <c r="P474" i="7"/>
  <c r="P475" i="7"/>
  <c r="P476" i="7"/>
  <c r="P477" i="7"/>
  <c r="P478" i="7"/>
  <c r="P479" i="7"/>
  <c r="P480" i="7"/>
  <c r="P481" i="7"/>
  <c r="P482" i="7"/>
  <c r="P483" i="7"/>
  <c r="P484" i="7"/>
  <c r="P485" i="7"/>
  <c r="P486" i="7"/>
  <c r="P487" i="7"/>
  <c r="P488" i="7"/>
  <c r="P489" i="7"/>
  <c r="P490" i="7"/>
  <c r="P491" i="7"/>
  <c r="P492" i="7"/>
  <c r="P493" i="7"/>
  <c r="P494" i="7"/>
  <c r="P495" i="7"/>
  <c r="P496" i="7"/>
  <c r="P497" i="7"/>
  <c r="P498" i="7"/>
  <c r="P499" i="7"/>
  <c r="P500" i="7"/>
  <c r="P501" i="7"/>
  <c r="P502" i="7"/>
  <c r="P503" i="7"/>
  <c r="P504" i="7"/>
  <c r="P505" i="7"/>
  <c r="P506" i="7"/>
  <c r="P507" i="7"/>
  <c r="P508" i="7"/>
  <c r="P509" i="7"/>
  <c r="P510" i="7"/>
  <c r="P511" i="7"/>
  <c r="P512" i="7"/>
  <c r="P513" i="7"/>
  <c r="P514" i="7"/>
  <c r="P515" i="7"/>
  <c r="P516" i="7"/>
  <c r="P517" i="7"/>
  <c r="P518" i="7"/>
  <c r="P519" i="7"/>
  <c r="P520" i="7"/>
  <c r="P521" i="7"/>
  <c r="P522" i="7"/>
  <c r="P523" i="7"/>
  <c r="P524" i="7"/>
  <c r="P525" i="7"/>
  <c r="P526" i="7"/>
  <c r="P527" i="7"/>
  <c r="P528" i="7"/>
  <c r="P529" i="7"/>
  <c r="P530" i="7"/>
  <c r="P531" i="7"/>
  <c r="P532" i="7"/>
  <c r="P533" i="7"/>
  <c r="P534" i="7"/>
  <c r="P535" i="7"/>
  <c r="P536" i="7"/>
  <c r="P537" i="7"/>
  <c r="P538" i="7"/>
  <c r="P539" i="7"/>
  <c r="P540" i="7"/>
  <c r="P541" i="7"/>
  <c r="P542" i="7"/>
  <c r="P543" i="7"/>
  <c r="P544" i="7"/>
  <c r="P545" i="7"/>
  <c r="P546" i="7"/>
  <c r="P547" i="7"/>
  <c r="P548" i="7"/>
  <c r="P549" i="7"/>
  <c r="P550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1" i="7"/>
  <c r="O102" i="7"/>
  <c r="O103" i="7"/>
  <c r="O104" i="7"/>
  <c r="O105" i="7"/>
  <c r="O106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3" i="7"/>
  <c r="O154" i="7"/>
  <c r="O155" i="7"/>
  <c r="O156" i="7"/>
  <c r="O157" i="7"/>
  <c r="O158" i="7"/>
  <c r="O159" i="7"/>
  <c r="O160" i="7"/>
  <c r="O161" i="7"/>
  <c r="O162" i="7"/>
  <c r="O163" i="7"/>
  <c r="O164" i="7"/>
  <c r="O165" i="7"/>
  <c r="O166" i="7"/>
  <c r="O167" i="7"/>
  <c r="O168" i="7"/>
  <c r="O169" i="7"/>
  <c r="O170" i="7"/>
  <c r="O171" i="7"/>
  <c r="O172" i="7"/>
  <c r="O173" i="7"/>
  <c r="O174" i="7"/>
  <c r="O175" i="7"/>
  <c r="O176" i="7"/>
  <c r="O177" i="7"/>
  <c r="O178" i="7"/>
  <c r="O179" i="7"/>
  <c r="O180" i="7"/>
  <c r="O181" i="7"/>
  <c r="O182" i="7"/>
  <c r="O183" i="7"/>
  <c r="O184" i="7"/>
  <c r="O185" i="7"/>
  <c r="O186" i="7"/>
  <c r="O187" i="7"/>
  <c r="O188" i="7"/>
  <c r="O189" i="7"/>
  <c r="O190" i="7"/>
  <c r="O191" i="7"/>
  <c r="O192" i="7"/>
  <c r="O193" i="7"/>
  <c r="O194" i="7"/>
  <c r="O195" i="7"/>
  <c r="O196" i="7"/>
  <c r="O197" i="7"/>
  <c r="O198" i="7"/>
  <c r="O199" i="7"/>
  <c r="O200" i="7"/>
  <c r="O201" i="7"/>
  <c r="O202" i="7"/>
  <c r="O203" i="7"/>
  <c r="O204" i="7"/>
  <c r="O205" i="7"/>
  <c r="O206" i="7"/>
  <c r="O207" i="7"/>
  <c r="O208" i="7"/>
  <c r="O209" i="7"/>
  <c r="O210" i="7"/>
  <c r="O211" i="7"/>
  <c r="O212" i="7"/>
  <c r="O213" i="7"/>
  <c r="O214" i="7"/>
  <c r="O215" i="7"/>
  <c r="O216" i="7"/>
  <c r="O217" i="7"/>
  <c r="O218" i="7"/>
  <c r="O219" i="7"/>
  <c r="O220" i="7"/>
  <c r="O221" i="7"/>
  <c r="O222" i="7"/>
  <c r="O223" i="7"/>
  <c r="O224" i="7"/>
  <c r="O225" i="7"/>
  <c r="O226" i="7"/>
  <c r="O227" i="7"/>
  <c r="O228" i="7"/>
  <c r="O229" i="7"/>
  <c r="O230" i="7"/>
  <c r="O231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61" i="7"/>
  <c r="O262" i="7"/>
  <c r="O263" i="7"/>
  <c r="O264" i="7"/>
  <c r="O265" i="7"/>
  <c r="O266" i="7"/>
  <c r="O267" i="7"/>
  <c r="O268" i="7"/>
  <c r="O269" i="7"/>
  <c r="O270" i="7"/>
  <c r="O271" i="7"/>
  <c r="O272" i="7"/>
  <c r="O273" i="7"/>
  <c r="O274" i="7"/>
  <c r="O275" i="7"/>
  <c r="O276" i="7"/>
  <c r="O277" i="7"/>
  <c r="O278" i="7"/>
  <c r="O279" i="7"/>
  <c r="O280" i="7"/>
  <c r="O281" i="7"/>
  <c r="O282" i="7"/>
  <c r="O283" i="7"/>
  <c r="O284" i="7"/>
  <c r="O285" i="7"/>
  <c r="O286" i="7"/>
  <c r="O287" i="7"/>
  <c r="O288" i="7"/>
  <c r="O289" i="7"/>
  <c r="O290" i="7"/>
  <c r="O291" i="7"/>
  <c r="O292" i="7"/>
  <c r="O293" i="7"/>
  <c r="O294" i="7"/>
  <c r="O295" i="7"/>
  <c r="O296" i="7"/>
  <c r="O297" i="7"/>
  <c r="O298" i="7"/>
  <c r="O299" i="7"/>
  <c r="O300" i="7"/>
  <c r="O301" i="7"/>
  <c r="O302" i="7"/>
  <c r="O303" i="7"/>
  <c r="O304" i="7"/>
  <c r="O305" i="7"/>
  <c r="O306" i="7"/>
  <c r="O307" i="7"/>
  <c r="O308" i="7"/>
  <c r="O309" i="7"/>
  <c r="O310" i="7"/>
  <c r="O311" i="7"/>
  <c r="O312" i="7"/>
  <c r="O313" i="7"/>
  <c r="O314" i="7"/>
  <c r="O315" i="7"/>
  <c r="O316" i="7"/>
  <c r="O317" i="7"/>
  <c r="O318" i="7"/>
  <c r="O319" i="7"/>
  <c r="O320" i="7"/>
  <c r="O321" i="7"/>
  <c r="O322" i="7"/>
  <c r="O323" i="7"/>
  <c r="O324" i="7"/>
  <c r="O325" i="7"/>
  <c r="O326" i="7"/>
  <c r="O327" i="7"/>
  <c r="O328" i="7"/>
  <c r="O329" i="7"/>
  <c r="O330" i="7"/>
  <c r="O331" i="7"/>
  <c r="O332" i="7"/>
  <c r="O333" i="7"/>
  <c r="O334" i="7"/>
  <c r="O335" i="7"/>
  <c r="O336" i="7"/>
  <c r="O337" i="7"/>
  <c r="O338" i="7"/>
  <c r="O339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69" i="7"/>
  <c r="O370" i="7"/>
  <c r="O371" i="7"/>
  <c r="O372" i="7"/>
  <c r="O373" i="7"/>
  <c r="O374" i="7"/>
  <c r="O375" i="7"/>
  <c r="O376" i="7"/>
  <c r="O377" i="7"/>
  <c r="O378" i="7"/>
  <c r="O379" i="7"/>
  <c r="O380" i="7"/>
  <c r="O381" i="7"/>
  <c r="O382" i="7"/>
  <c r="O383" i="7"/>
  <c r="O384" i="7"/>
  <c r="O385" i="7"/>
  <c r="O386" i="7"/>
  <c r="O387" i="7"/>
  <c r="O388" i="7"/>
  <c r="O389" i="7"/>
  <c r="O390" i="7"/>
  <c r="O391" i="7"/>
  <c r="O392" i="7"/>
  <c r="O393" i="7"/>
  <c r="O394" i="7"/>
  <c r="O395" i="7"/>
  <c r="O396" i="7"/>
  <c r="O397" i="7"/>
  <c r="O398" i="7"/>
  <c r="O399" i="7"/>
  <c r="O400" i="7"/>
  <c r="O401" i="7"/>
  <c r="O402" i="7"/>
  <c r="O403" i="7"/>
  <c r="O404" i="7"/>
  <c r="O405" i="7"/>
  <c r="O406" i="7"/>
  <c r="O407" i="7"/>
  <c r="O408" i="7"/>
  <c r="O409" i="7"/>
  <c r="O410" i="7"/>
  <c r="O411" i="7"/>
  <c r="O412" i="7"/>
  <c r="O413" i="7"/>
  <c r="O414" i="7"/>
  <c r="O415" i="7"/>
  <c r="O416" i="7"/>
  <c r="O417" i="7"/>
  <c r="O418" i="7"/>
  <c r="O419" i="7"/>
  <c r="O420" i="7"/>
  <c r="O421" i="7"/>
  <c r="O422" i="7"/>
  <c r="O423" i="7"/>
  <c r="O424" i="7"/>
  <c r="O425" i="7"/>
  <c r="O426" i="7"/>
  <c r="O427" i="7"/>
  <c r="O428" i="7"/>
  <c r="O429" i="7"/>
  <c r="O430" i="7"/>
  <c r="O431" i="7"/>
  <c r="O432" i="7"/>
  <c r="O433" i="7"/>
  <c r="O434" i="7"/>
  <c r="O435" i="7"/>
  <c r="O436" i="7"/>
  <c r="O437" i="7"/>
  <c r="O438" i="7"/>
  <c r="O439" i="7"/>
  <c r="O440" i="7"/>
  <c r="O441" i="7"/>
  <c r="O442" i="7"/>
  <c r="O443" i="7"/>
  <c r="O444" i="7"/>
  <c r="O445" i="7"/>
  <c r="O446" i="7"/>
  <c r="O447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O477" i="7"/>
  <c r="O478" i="7"/>
  <c r="O479" i="7"/>
  <c r="O480" i="7"/>
  <c r="O481" i="7"/>
  <c r="O482" i="7"/>
  <c r="O483" i="7"/>
  <c r="O484" i="7"/>
  <c r="O485" i="7"/>
  <c r="O486" i="7"/>
  <c r="O487" i="7"/>
  <c r="O488" i="7"/>
  <c r="O489" i="7"/>
  <c r="O490" i="7"/>
  <c r="O491" i="7"/>
  <c r="O492" i="7"/>
  <c r="O493" i="7"/>
  <c r="O494" i="7"/>
  <c r="O495" i="7"/>
  <c r="O496" i="7"/>
  <c r="O497" i="7"/>
  <c r="O498" i="7"/>
  <c r="O499" i="7"/>
  <c r="O500" i="7"/>
  <c r="O501" i="7"/>
  <c r="O502" i="7"/>
  <c r="O503" i="7"/>
  <c r="O504" i="7"/>
  <c r="O505" i="7"/>
  <c r="O506" i="7"/>
  <c r="O507" i="7"/>
  <c r="O508" i="7"/>
  <c r="O509" i="7"/>
  <c r="O510" i="7"/>
  <c r="O511" i="7"/>
  <c r="O512" i="7"/>
  <c r="O513" i="7"/>
  <c r="O514" i="7"/>
  <c r="O515" i="7"/>
  <c r="O516" i="7"/>
  <c r="O517" i="7"/>
  <c r="O518" i="7"/>
  <c r="O519" i="7"/>
  <c r="O520" i="7"/>
  <c r="O521" i="7"/>
  <c r="O522" i="7"/>
  <c r="O523" i="7"/>
  <c r="O524" i="7"/>
  <c r="O525" i="7"/>
  <c r="O526" i="7"/>
  <c r="O527" i="7"/>
  <c r="O528" i="7"/>
  <c r="O529" i="7"/>
  <c r="O530" i="7"/>
  <c r="O531" i="7"/>
  <c r="O532" i="7"/>
  <c r="O533" i="7"/>
  <c r="O534" i="7"/>
  <c r="O535" i="7"/>
  <c r="O536" i="7"/>
  <c r="O537" i="7"/>
  <c r="O538" i="7"/>
  <c r="O539" i="7"/>
  <c r="O540" i="7"/>
  <c r="O541" i="7"/>
  <c r="O542" i="7"/>
  <c r="O543" i="7"/>
  <c r="O544" i="7"/>
  <c r="O545" i="7"/>
  <c r="O546" i="7"/>
  <c r="O547" i="7"/>
  <c r="O548" i="7"/>
  <c r="O549" i="7"/>
  <c r="O550" i="7"/>
  <c r="P18" i="7"/>
  <c r="P17" i="7"/>
  <c r="P16" i="7"/>
  <c r="P14" i="7"/>
  <c r="P13" i="7"/>
  <c r="P12" i="7"/>
  <c r="P10" i="7"/>
  <c r="P9" i="7"/>
  <c r="P8" i="7"/>
  <c r="P6" i="7"/>
  <c r="P5" i="7"/>
  <c r="P4" i="7"/>
  <c r="P3" i="7"/>
  <c r="O4" i="7"/>
  <c r="O5" i="7"/>
  <c r="O6" i="7"/>
  <c r="O8" i="7"/>
  <c r="O9" i="7"/>
  <c r="O10" i="7"/>
  <c r="O12" i="7"/>
  <c r="O13" i="7"/>
  <c r="O14" i="7"/>
  <c r="O16" i="7"/>
  <c r="O17" i="7"/>
  <c r="O18" i="7"/>
  <c r="O3" i="7"/>
  <c r="AG4" i="22" l="1"/>
  <c r="AG6" i="22"/>
  <c r="AB7" i="22"/>
  <c r="AE4" i="22"/>
  <c r="AE6" i="22"/>
  <c r="J35" i="23"/>
  <c r="K40" i="23"/>
  <c r="J38" i="23"/>
  <c r="J36" i="23"/>
  <c r="J25" i="23"/>
  <c r="J23" i="23"/>
  <c r="J21" i="23"/>
  <c r="J8" i="23"/>
  <c r="J6" i="23"/>
  <c r="J4" i="23"/>
  <c r="J19" i="23"/>
  <c r="J17" i="23"/>
  <c r="J15" i="23"/>
  <c r="J13" i="23"/>
  <c r="J39" i="23"/>
  <c r="J37" i="23"/>
  <c r="J24" i="23"/>
  <c r="J22" i="23"/>
  <c r="J20" i="23"/>
  <c r="J11" i="23"/>
  <c r="J9" i="23"/>
  <c r="J7" i="23"/>
  <c r="J5" i="23"/>
  <c r="K26" i="23"/>
  <c r="K24" i="23"/>
  <c r="K8" i="23"/>
  <c r="J40" i="23"/>
  <c r="J10" i="23"/>
  <c r="J3" i="23"/>
  <c r="K39" i="23"/>
  <c r="K37" i="23"/>
  <c r="K35" i="23"/>
  <c r="K33" i="23"/>
  <c r="K31" i="23"/>
  <c r="K29" i="23"/>
  <c r="K27" i="23"/>
  <c r="K25" i="23"/>
  <c r="K23" i="23"/>
  <c r="K21" i="23"/>
  <c r="K19" i="23"/>
  <c r="K17" i="23"/>
  <c r="K15" i="23"/>
  <c r="K13" i="23"/>
  <c r="K11" i="23"/>
  <c r="K9" i="23"/>
  <c r="K7" i="23"/>
  <c r="K5" i="23"/>
  <c r="C140" i="22"/>
  <c r="C528" i="22"/>
  <c r="B524" i="22"/>
  <c r="B356" i="22"/>
  <c r="C268" i="22"/>
  <c r="C191" i="22"/>
  <c r="C127" i="22"/>
  <c r="B56" i="22"/>
  <c r="B420" i="22"/>
  <c r="C224" i="22"/>
  <c r="C319" i="22"/>
  <c r="C255" i="22"/>
  <c r="B184" i="22"/>
  <c r="C111" i="22"/>
  <c r="C47" i="22"/>
  <c r="B404" i="22"/>
  <c r="B212" i="22"/>
  <c r="B468" i="22"/>
  <c r="B340" i="22"/>
  <c r="C12" i="22"/>
  <c r="C496" i="22"/>
  <c r="B492" i="22"/>
  <c r="B452" i="22"/>
  <c r="B388" i="22"/>
  <c r="C324" i="22"/>
  <c r="C296" i="22"/>
  <c r="B240" i="22"/>
  <c r="C196" i="22"/>
  <c r="C168" i="22"/>
  <c r="B112" i="22"/>
  <c r="C68" i="22"/>
  <c r="C40" i="22"/>
  <c r="B84" i="22"/>
  <c r="B436" i="22"/>
  <c r="B372" i="22"/>
  <c r="B284" i="22"/>
  <c r="B156" i="22"/>
  <c r="B328" i="22"/>
  <c r="C328" i="22"/>
  <c r="B320" i="22"/>
  <c r="C320" i="22"/>
  <c r="B300" i="22"/>
  <c r="C300" i="22"/>
  <c r="B292" i="22"/>
  <c r="C292" i="22"/>
  <c r="B264" i="22"/>
  <c r="C264" i="22"/>
  <c r="B256" i="22"/>
  <c r="C256" i="22"/>
  <c r="B200" i="22"/>
  <c r="C200" i="22"/>
  <c r="B172" i="22"/>
  <c r="C172" i="22"/>
  <c r="B164" i="22"/>
  <c r="C164" i="22"/>
  <c r="B136" i="22"/>
  <c r="C136" i="22"/>
  <c r="B108" i="22"/>
  <c r="C108" i="22"/>
  <c r="B100" i="22"/>
  <c r="C100" i="22"/>
  <c r="B44" i="22"/>
  <c r="C44" i="22"/>
  <c r="B36" i="22"/>
  <c r="C36" i="22"/>
  <c r="B16" i="22"/>
  <c r="C16" i="22"/>
  <c r="B8" i="22"/>
  <c r="C8" i="22"/>
  <c r="B3" i="22"/>
  <c r="B548" i="22"/>
  <c r="C520" i="22"/>
  <c r="B516" i="22"/>
  <c r="C488" i="22"/>
  <c r="B484" i="22"/>
  <c r="C464" i="22"/>
  <c r="C448" i="22"/>
  <c r="C432" i="22"/>
  <c r="C416" i="22"/>
  <c r="C400" i="22"/>
  <c r="C384" i="22"/>
  <c r="C368" i="22"/>
  <c r="C352" i="22"/>
  <c r="C336" i="22"/>
  <c r="C308" i="22"/>
  <c r="C280" i="22"/>
  <c r="C252" i="22"/>
  <c r="C208" i="22"/>
  <c r="C180" i="22"/>
  <c r="C152" i="22"/>
  <c r="C124" i="22"/>
  <c r="C80" i="22"/>
  <c r="C52" i="22"/>
  <c r="B28" i="22"/>
  <c r="C4" i="22"/>
  <c r="C544" i="22"/>
  <c r="B540" i="22"/>
  <c r="C512" i="22"/>
  <c r="B508" i="22"/>
  <c r="C480" i="22"/>
  <c r="B476" i="22"/>
  <c r="B460" i="22"/>
  <c r="B444" i="22"/>
  <c r="B428" i="22"/>
  <c r="B412" i="22"/>
  <c r="B396" i="22"/>
  <c r="B380" i="22"/>
  <c r="B364" i="22"/>
  <c r="B348" i="22"/>
  <c r="C332" i="22"/>
  <c r="B304" i="22"/>
  <c r="C288" i="22"/>
  <c r="B276" i="22"/>
  <c r="C260" i="22"/>
  <c r="B248" i="22"/>
  <c r="C232" i="22"/>
  <c r="B220" i="22"/>
  <c r="C204" i="22"/>
  <c r="B176" i="22"/>
  <c r="C160" i="22"/>
  <c r="B148" i="22"/>
  <c r="C132" i="22"/>
  <c r="B120" i="22"/>
  <c r="C104" i="22"/>
  <c r="B92" i="22"/>
  <c r="C76" i="22"/>
  <c r="B48" i="22"/>
  <c r="C32" i="22"/>
  <c r="B20" i="22"/>
  <c r="B236" i="22"/>
  <c r="C236" i="22"/>
  <c r="B228" i="22"/>
  <c r="C228" i="22"/>
  <c r="B192" i="22"/>
  <c r="C192" i="22"/>
  <c r="B128" i="22"/>
  <c r="C128" i="22"/>
  <c r="B72" i="22"/>
  <c r="C72" i="22"/>
  <c r="B64" i="22"/>
  <c r="C64" i="22"/>
  <c r="B24" i="22"/>
  <c r="C24" i="22"/>
  <c r="C536" i="22"/>
  <c r="B532" i="22"/>
  <c r="C504" i="22"/>
  <c r="B500" i="22"/>
  <c r="C472" i="22"/>
  <c r="C456" i="22"/>
  <c r="C440" i="22"/>
  <c r="C424" i="22"/>
  <c r="C408" i="22"/>
  <c r="C392" i="22"/>
  <c r="C376" i="22"/>
  <c r="C360" i="22"/>
  <c r="C344" i="22"/>
  <c r="C316" i="22"/>
  <c r="C272" i="22"/>
  <c r="C244" i="22"/>
  <c r="C216" i="22"/>
  <c r="C188" i="22"/>
  <c r="C144" i="22"/>
  <c r="C116" i="22"/>
  <c r="C88" i="22"/>
  <c r="C60" i="22"/>
  <c r="C287" i="22"/>
  <c r="C223" i="22"/>
  <c r="C159" i="22"/>
  <c r="C95" i="22"/>
  <c r="C335" i="22"/>
  <c r="C271" i="22"/>
  <c r="C207" i="22"/>
  <c r="C143" i="22"/>
  <c r="C79" i="22"/>
  <c r="C307" i="22"/>
  <c r="C291" i="22"/>
  <c r="C275" i="22"/>
  <c r="C259" i="22"/>
  <c r="C243" i="22"/>
  <c r="C227" i="22"/>
  <c r="C211" i="22"/>
  <c r="C195" i="22"/>
  <c r="C179" i="22"/>
  <c r="C163" i="22"/>
  <c r="C147" i="22"/>
  <c r="C131" i="22"/>
  <c r="C115" i="22"/>
  <c r="C99" i="22"/>
  <c r="C83" i="22"/>
  <c r="C67" i="22"/>
  <c r="C51" i="22"/>
  <c r="C35" i="22"/>
  <c r="C19" i="22"/>
  <c r="C547" i="22"/>
  <c r="C543" i="22"/>
  <c r="C539" i="22"/>
  <c r="C535" i="22"/>
  <c r="C531" i="22"/>
  <c r="C527" i="22"/>
  <c r="C523" i="22"/>
  <c r="C519" i="22"/>
  <c r="C515" i="22"/>
  <c r="C511" i="22"/>
  <c r="C507" i="22"/>
  <c r="C503" i="22"/>
  <c r="C499" i="22"/>
  <c r="C495" i="22"/>
  <c r="C491" i="22"/>
  <c r="C487" i="22"/>
  <c r="C483" i="22"/>
  <c r="C479" i="22"/>
  <c r="C475" i="22"/>
  <c r="C471" i="22"/>
  <c r="C467" i="22"/>
  <c r="C463" i="22"/>
  <c r="C459" i="22"/>
  <c r="C455" i="22"/>
  <c r="C451" i="22"/>
  <c r="C447" i="22"/>
  <c r="C443" i="22"/>
  <c r="C439" i="22"/>
  <c r="C435" i="22"/>
  <c r="C431" i="22"/>
  <c r="C427" i="22"/>
  <c r="C423" i="22"/>
  <c r="C419" i="22"/>
  <c r="C415" i="22"/>
  <c r="C411" i="22"/>
  <c r="C407" i="22"/>
  <c r="C403" i="22"/>
  <c r="C399" i="22"/>
  <c r="C395" i="22"/>
  <c r="C391" i="22"/>
  <c r="C387" i="22"/>
  <c r="C383" i="22"/>
  <c r="C379" i="22"/>
  <c r="C375" i="22"/>
  <c r="C371" i="22"/>
  <c r="C367" i="22"/>
  <c r="C363" i="22"/>
  <c r="C359" i="22"/>
  <c r="C355" i="22"/>
  <c r="C351" i="22"/>
  <c r="C347" i="22"/>
  <c r="C343" i="22"/>
  <c r="C327" i="22"/>
  <c r="C311" i="22"/>
  <c r="C295" i="22"/>
  <c r="C279" i="22"/>
  <c r="C263" i="22"/>
  <c r="C247" i="22"/>
  <c r="C231" i="22"/>
  <c r="C215" i="22"/>
  <c r="C199" i="22"/>
  <c r="C183" i="22"/>
  <c r="C167" i="22"/>
  <c r="C151" i="22"/>
  <c r="C135" i="22"/>
  <c r="C119" i="22"/>
  <c r="C103" i="22"/>
  <c r="C87" i="22"/>
  <c r="C71" i="22"/>
  <c r="C55" i="22"/>
  <c r="C39" i="22"/>
  <c r="C23" i="22"/>
  <c r="C7" i="22"/>
  <c r="C339" i="22"/>
  <c r="C323" i="22"/>
  <c r="C331" i="22"/>
  <c r="C315" i="22"/>
  <c r="C299" i="22"/>
  <c r="C283" i="22"/>
  <c r="C267" i="22"/>
  <c r="C251" i="22"/>
  <c r="C235" i="22"/>
  <c r="C219" i="22"/>
  <c r="C203" i="22"/>
  <c r="C187" i="22"/>
  <c r="C171" i="22"/>
  <c r="C155" i="22"/>
  <c r="C139" i="22"/>
  <c r="C123" i="22"/>
  <c r="C107" i="22"/>
  <c r="C91" i="22"/>
  <c r="C75" i="22"/>
  <c r="C59" i="22"/>
  <c r="C43" i="22"/>
  <c r="C27" i="22"/>
  <c r="C11" i="22"/>
  <c r="O7" i="7"/>
  <c r="P11" i="7"/>
  <c r="P15" i="7"/>
  <c r="C2" i="20"/>
  <c r="C550" i="10"/>
  <c r="R7" i="13"/>
  <c r="C1" i="10"/>
  <c r="E2" i="21"/>
  <c r="C1" i="21"/>
  <c r="AH6" i="22" l="1"/>
  <c r="AH17" i="22" s="1"/>
  <c r="AH15" i="22"/>
  <c r="AH4" i="22"/>
  <c r="AG18" i="22" s="1"/>
  <c r="AG14" i="22"/>
  <c r="AG15" i="22"/>
  <c r="AG16" i="22"/>
  <c r="AG9" i="22"/>
  <c r="AF6" i="22"/>
  <c r="AF19" i="22" s="1"/>
  <c r="AF4" i="22"/>
  <c r="AE17" i="22" s="1"/>
  <c r="E3" i="21"/>
  <c r="E4" i="21"/>
  <c r="A6" i="21"/>
  <c r="M4" i="20"/>
  <c r="M5" i="20"/>
  <c r="M6" i="20"/>
  <c r="M7" i="20"/>
  <c r="M3" i="20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L576" i="21"/>
  <c r="L577" i="21"/>
  <c r="L578" i="21"/>
  <c r="L579" i="21"/>
  <c r="L580" i="21"/>
  <c r="L581" i="21"/>
  <c r="L582" i="21"/>
  <c r="L583" i="21"/>
  <c r="L584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L964" i="21"/>
  <c r="L965" i="21"/>
  <c r="L966" i="21"/>
  <c r="L967" i="21"/>
  <c r="L968" i="21"/>
  <c r="L969" i="21"/>
  <c r="L970" i="21"/>
  <c r="L971" i="21"/>
  <c r="L972" i="21"/>
  <c r="L973" i="21"/>
  <c r="L974" i="21"/>
  <c r="L975" i="21"/>
  <c r="L976" i="21"/>
  <c r="L977" i="21"/>
  <c r="L978" i="21"/>
  <c r="L979" i="21"/>
  <c r="L980" i="21"/>
  <c r="L981" i="21"/>
  <c r="L982" i="21"/>
  <c r="L983" i="21"/>
  <c r="L984" i="21"/>
  <c r="L985" i="21"/>
  <c r="L986" i="21"/>
  <c r="L987" i="21"/>
  <c r="L988" i="21"/>
  <c r="L989" i="21"/>
  <c r="L990" i="21"/>
  <c r="L991" i="21"/>
  <c r="L992" i="21"/>
  <c r="L993" i="21"/>
  <c r="L994" i="21"/>
  <c r="L995" i="21"/>
  <c r="L996" i="21"/>
  <c r="L997" i="21"/>
  <c r="L998" i="21"/>
  <c r="L999" i="21"/>
  <c r="L1000" i="21"/>
  <c r="L1001" i="21"/>
  <c r="L1002" i="21"/>
  <c r="L1003" i="21"/>
  <c r="L1004" i="21"/>
  <c r="L1005" i="21"/>
  <c r="L1006" i="21"/>
  <c r="L1007" i="21"/>
  <c r="L1008" i="21"/>
  <c r="L1009" i="21"/>
  <c r="L1010" i="21"/>
  <c r="L1011" i="21"/>
  <c r="L1012" i="21"/>
  <c r="L1013" i="21"/>
  <c r="L1014" i="21"/>
  <c r="L1015" i="21"/>
  <c r="L1016" i="21"/>
  <c r="L1017" i="21"/>
  <c r="L1018" i="21"/>
  <c r="L1019" i="21"/>
  <c r="L1020" i="21"/>
  <c r="L1021" i="21"/>
  <c r="L1022" i="21"/>
  <c r="L1023" i="21"/>
  <c r="L1024" i="21"/>
  <c r="L1025" i="21"/>
  <c r="L1026" i="21"/>
  <c r="L1027" i="21"/>
  <c r="L1028" i="21"/>
  <c r="L1029" i="21"/>
  <c r="L1030" i="21"/>
  <c r="L1031" i="21"/>
  <c r="L1032" i="21"/>
  <c r="L1033" i="21"/>
  <c r="L1034" i="21"/>
  <c r="L1035" i="21"/>
  <c r="L1036" i="21"/>
  <c r="L1037" i="21"/>
  <c r="L1038" i="21"/>
  <c r="L1039" i="21"/>
  <c r="L1040" i="21"/>
  <c r="L1041" i="21"/>
  <c r="L1042" i="21"/>
  <c r="L1043" i="21"/>
  <c r="L1044" i="21"/>
  <c r="L1045" i="21"/>
  <c r="L1046" i="21"/>
  <c r="L1047" i="21"/>
  <c r="L1048" i="21"/>
  <c r="L1049" i="21"/>
  <c r="L1050" i="21"/>
  <c r="L1051" i="21"/>
  <c r="L1052" i="21"/>
  <c r="L1053" i="21"/>
  <c r="L1054" i="21"/>
  <c r="L551" i="21"/>
  <c r="L4" i="7"/>
  <c r="L5" i="7"/>
  <c r="L6" i="7"/>
  <c r="L3" i="7"/>
  <c r="AE9" i="22" l="1"/>
  <c r="AE13" i="22"/>
  <c r="AF9" i="22"/>
  <c r="AG12" i="22"/>
  <c r="AG13" i="22"/>
  <c r="AH13" i="22"/>
  <c r="AE18" i="22"/>
  <c r="AG17" i="22"/>
  <c r="AG11" i="22"/>
  <c r="AH11" i="22"/>
  <c r="AE11" i="22"/>
  <c r="AE16" i="22"/>
  <c r="AH18" i="22"/>
  <c r="AF13" i="22"/>
  <c r="AE10" i="22"/>
  <c r="AE14" i="22"/>
  <c r="AE12" i="22"/>
  <c r="AF11" i="22"/>
  <c r="AF17" i="22"/>
  <c r="AG19" i="22"/>
  <c r="AG10" i="22"/>
  <c r="AH16" i="22"/>
  <c r="AH9" i="22"/>
  <c r="AE19" i="22"/>
  <c r="AE15" i="22"/>
  <c r="AF16" i="22"/>
  <c r="AF14" i="22"/>
  <c r="AH19" i="22"/>
  <c r="AH12" i="22"/>
  <c r="AH14" i="22"/>
  <c r="AF15" i="22"/>
  <c r="AF10" i="22"/>
  <c r="AH10" i="22"/>
  <c r="AF18" i="22"/>
  <c r="AF12" i="22"/>
  <c r="A2" i="10"/>
  <c r="A2" i="20" s="1"/>
  <c r="M8" i="20"/>
  <c r="E6" i="7"/>
  <c r="E5" i="21"/>
  <c r="X1" i="13"/>
  <c r="E4" i="7"/>
  <c r="E5" i="7"/>
  <c r="F5" i="7" s="1"/>
  <c r="E3" i="7"/>
  <c r="F3" i="7" s="1"/>
  <c r="M10" i="20" l="1"/>
  <c r="M9" i="20"/>
  <c r="E7" i="21"/>
  <c r="E8" i="7"/>
  <c r="F8" i="7" s="1"/>
  <c r="L8" i="7"/>
  <c r="E6" i="21"/>
  <c r="L7" i="7"/>
  <c r="G6" i="7"/>
  <c r="H6" i="7" s="1"/>
  <c r="I6" i="7" s="1"/>
  <c r="F6" i="7"/>
  <c r="G5" i="7"/>
  <c r="H5" i="7" s="1"/>
  <c r="K5" i="7" s="1"/>
  <c r="F4" i="7"/>
  <c r="G4" i="7"/>
  <c r="H4" i="7" s="1"/>
  <c r="I4" i="7" s="1"/>
  <c r="G3" i="7"/>
  <c r="H3" i="7" s="1"/>
  <c r="I3" i="7" s="1"/>
  <c r="G8" i="7" l="1"/>
  <c r="H8" i="7" s="1"/>
  <c r="I8" i="7" s="1"/>
  <c r="J8" i="7" s="1"/>
  <c r="M11" i="20"/>
  <c r="E7" i="7"/>
  <c r="J6" i="7"/>
  <c r="J4" i="7"/>
  <c r="C3" i="10" s="1"/>
  <c r="C4" i="20" s="1"/>
  <c r="J5" i="7"/>
  <c r="K6" i="7"/>
  <c r="K4" i="7"/>
  <c r="D3" i="10" s="1"/>
  <c r="D4" i="20" s="1"/>
  <c r="K3" i="7"/>
  <c r="J3" i="7"/>
  <c r="K8" i="7" l="1"/>
  <c r="M12" i="20"/>
  <c r="C2" i="10"/>
  <c r="C3" i="20" s="1"/>
  <c r="D2" i="10"/>
  <c r="D3" i="20" s="1"/>
  <c r="C5" i="10"/>
  <c r="C6" i="20" s="1"/>
  <c r="E8" i="21"/>
  <c r="L9" i="7"/>
  <c r="C4" i="10"/>
  <c r="C5" i="20" s="1"/>
  <c r="F7" i="7"/>
  <c r="G7" i="7"/>
  <c r="H7" i="7" s="1"/>
  <c r="I7" i="7" s="1"/>
  <c r="E10" i="21"/>
  <c r="L11" i="7"/>
  <c r="D5" i="10"/>
  <c r="D6" i="20" s="1"/>
  <c r="F4" i="20"/>
  <c r="H4" i="20" s="1"/>
  <c r="I4" i="20" s="1"/>
  <c r="J4" i="20" s="1"/>
  <c r="M13" i="20" l="1"/>
  <c r="F3" i="20"/>
  <c r="G3" i="20" s="1"/>
  <c r="E9" i="7"/>
  <c r="G9" i="7" s="1"/>
  <c r="H9" i="7" s="1"/>
  <c r="I9" i="7" s="1"/>
  <c r="F6" i="20"/>
  <c r="H6" i="20" s="1"/>
  <c r="I6" i="20" s="1"/>
  <c r="J6" i="20" s="1"/>
  <c r="J7" i="7"/>
  <c r="E11" i="7"/>
  <c r="E9" i="21"/>
  <c r="L10" i="7"/>
  <c r="K7" i="7"/>
  <c r="D4" i="10" s="1"/>
  <c r="D5" i="20" s="1"/>
  <c r="F5" i="20" s="1"/>
  <c r="G4" i="20"/>
  <c r="K4" i="20" s="1"/>
  <c r="F9" i="7" l="1"/>
  <c r="K9" i="7" s="1"/>
  <c r="M14" i="20"/>
  <c r="H3" i="20"/>
  <c r="I3" i="20" s="1"/>
  <c r="J3" i="20" s="1"/>
  <c r="L3" i="20" s="1"/>
  <c r="D2" i="21" s="1"/>
  <c r="G6" i="20"/>
  <c r="L6" i="20" s="1"/>
  <c r="D5" i="21" s="1"/>
  <c r="G5" i="20"/>
  <c r="H5" i="20"/>
  <c r="I5" i="20" s="1"/>
  <c r="J5" i="20" s="1"/>
  <c r="E10" i="7"/>
  <c r="F11" i="7"/>
  <c r="G11" i="7"/>
  <c r="H11" i="7" s="1"/>
  <c r="I11" i="7" s="1"/>
  <c r="L4" i="20"/>
  <c r="D3" i="21" s="1"/>
  <c r="J9" i="7" l="1"/>
  <c r="M15" i="20"/>
  <c r="K6" i="20"/>
  <c r="K5" i="20"/>
  <c r="E11" i="21"/>
  <c r="L12" i="7"/>
  <c r="L5" i="20"/>
  <c r="D4" i="21" s="1"/>
  <c r="J11" i="7"/>
  <c r="C6" i="10" s="1"/>
  <c r="C7" i="20" s="1"/>
  <c r="F10" i="7"/>
  <c r="G10" i="7"/>
  <c r="H10" i="7" s="1"/>
  <c r="I10" i="7" s="1"/>
  <c r="K11" i="7"/>
  <c r="K3" i="20"/>
  <c r="M16" i="20" l="1"/>
  <c r="J10" i="7"/>
  <c r="E12" i="7"/>
  <c r="F12" i="7" s="1"/>
  <c r="K10" i="7"/>
  <c r="E12" i="21"/>
  <c r="L13" i="7"/>
  <c r="D7" i="10"/>
  <c r="D8" i="20" s="1"/>
  <c r="D6" i="10"/>
  <c r="D7" i="20" s="1"/>
  <c r="F7" i="20" s="1"/>
  <c r="G12" i="7" l="1"/>
  <c r="H12" i="7" s="1"/>
  <c r="I12" i="7" s="1"/>
  <c r="K12" i="7" s="1"/>
  <c r="M17" i="20"/>
  <c r="E13" i="7"/>
  <c r="G13" i="7" s="1"/>
  <c r="H13" i="7" s="1"/>
  <c r="I13" i="7" s="1"/>
  <c r="E13" i="21"/>
  <c r="L14" i="7"/>
  <c r="H7" i="20"/>
  <c r="I7" i="20" s="1"/>
  <c r="J7" i="20" s="1"/>
  <c r="G7" i="20"/>
  <c r="C7" i="10"/>
  <c r="C8" i="20" s="1"/>
  <c r="F8" i="20" s="1"/>
  <c r="J12" i="7" l="1"/>
  <c r="F13" i="7"/>
  <c r="J13" i="7" s="1"/>
  <c r="M18" i="20"/>
  <c r="K551" i="10"/>
  <c r="K551" i="21" s="1"/>
  <c r="I551" i="10"/>
  <c r="I551" i="21" s="1"/>
  <c r="J551" i="10"/>
  <c r="J551" i="21" s="1"/>
  <c r="K13" i="7"/>
  <c r="L15" i="7"/>
  <c r="E14" i="21"/>
  <c r="E14" i="7"/>
  <c r="K7" i="20"/>
  <c r="L7" i="20"/>
  <c r="D6" i="21" s="1"/>
  <c r="H8" i="20"/>
  <c r="I8" i="20" s="1"/>
  <c r="J8" i="20" s="1"/>
  <c r="G8" i="20"/>
  <c r="M19" i="20" l="1"/>
  <c r="J552" i="10"/>
  <c r="J552" i="21" s="1"/>
  <c r="I552" i="10"/>
  <c r="I552" i="21" s="1"/>
  <c r="E551" i="10" a="1"/>
  <c r="E551" i="10" s="1"/>
  <c r="E551" i="21" s="1"/>
  <c r="D551" i="10" a="1"/>
  <c r="D551" i="10" s="1"/>
  <c r="D551" i="21" s="1"/>
  <c r="G551" i="10" a="1"/>
  <c r="G551" i="10" s="1"/>
  <c r="G551" i="21" s="1"/>
  <c r="F551" i="10" a="1"/>
  <c r="F551" i="10" s="1"/>
  <c r="F551" i="21" s="1"/>
  <c r="H551" i="10"/>
  <c r="H551" i="21" s="1"/>
  <c r="L3" i="8"/>
  <c r="E15" i="7"/>
  <c r="F15" i="7" s="1"/>
  <c r="K8" i="20"/>
  <c r="F14" i="7"/>
  <c r="G14" i="7"/>
  <c r="H14" i="7" s="1"/>
  <c r="I14" i="7" s="1"/>
  <c r="J14" i="7" s="1"/>
  <c r="L16" i="7"/>
  <c r="E15" i="21"/>
  <c r="L8" i="20"/>
  <c r="D7" i="21" s="1"/>
  <c r="M20" i="20" l="1"/>
  <c r="H552" i="10"/>
  <c r="H552" i="21" s="1"/>
  <c r="D552" i="10" a="1"/>
  <c r="D552" i="10" s="1"/>
  <c r="D552" i="21" s="1"/>
  <c r="F552" i="10" a="1"/>
  <c r="F552" i="10" s="1"/>
  <c r="F552" i="21" s="1"/>
  <c r="E552" i="10" a="1"/>
  <c r="E552" i="10" s="1"/>
  <c r="E552" i="21" s="1"/>
  <c r="G552" i="10" a="1"/>
  <c r="G552" i="10" s="1"/>
  <c r="G552" i="21" s="1"/>
  <c r="K553" i="10"/>
  <c r="K553" i="21" s="1"/>
  <c r="J553" i="10"/>
  <c r="J553" i="21" s="1"/>
  <c r="I553" i="10"/>
  <c r="I553" i="21" s="1"/>
  <c r="AD3" i="8"/>
  <c r="AH3" i="8" s="1"/>
  <c r="N3" i="8"/>
  <c r="S3" i="8" s="1"/>
  <c r="W3" i="8" s="1"/>
  <c r="P3" i="8"/>
  <c r="U3" i="8" s="1"/>
  <c r="Y3" i="8" s="1"/>
  <c r="O3" i="8"/>
  <c r="T3" i="8" s="1"/>
  <c r="X3" i="8" s="1"/>
  <c r="AE3" i="8"/>
  <c r="AI3" i="8" s="1"/>
  <c r="AB3" i="8"/>
  <c r="AF3" i="8" s="1"/>
  <c r="AJ3" i="8" s="1"/>
  <c r="M3" i="8"/>
  <c r="AC3" i="8"/>
  <c r="AG3" i="8" s="1"/>
  <c r="L4" i="8"/>
  <c r="K552" i="10"/>
  <c r="K552" i="21" s="1"/>
  <c r="G15" i="7"/>
  <c r="H15" i="7" s="1"/>
  <c r="I15" i="7" s="1"/>
  <c r="J15" i="7" s="1"/>
  <c r="K14" i="7"/>
  <c r="E16" i="7"/>
  <c r="E16" i="21"/>
  <c r="L17" i="7"/>
  <c r="C8" i="10"/>
  <c r="C9" i="20" s="1"/>
  <c r="M21" i="20" l="1"/>
  <c r="E17" i="7"/>
  <c r="G17" i="7" s="1"/>
  <c r="H17" i="7" s="1"/>
  <c r="I17" i="7" s="1"/>
  <c r="J554" i="10"/>
  <c r="J554" i="21" s="1"/>
  <c r="I554" i="10"/>
  <c r="I554" i="21" s="1"/>
  <c r="K554" i="10"/>
  <c r="K554" i="21" s="1"/>
  <c r="F553" i="10" a="1"/>
  <c r="F553" i="10" s="1"/>
  <c r="F553" i="21" s="1"/>
  <c r="G553" i="10" a="1"/>
  <c r="G553" i="10" s="1"/>
  <c r="G553" i="21" s="1"/>
  <c r="D553" i="10" a="1"/>
  <c r="D553" i="10" s="1"/>
  <c r="D553" i="21" s="1"/>
  <c r="E553" i="10" a="1"/>
  <c r="E553" i="10" s="1"/>
  <c r="E553" i="21" s="1"/>
  <c r="L5" i="8"/>
  <c r="H553" i="10"/>
  <c r="H553" i="21" s="1"/>
  <c r="K15" i="7"/>
  <c r="Q3" i="8"/>
  <c r="R3" i="8"/>
  <c r="V3" i="8" s="1"/>
  <c r="AC4" i="8"/>
  <c r="AG4" i="8" s="1"/>
  <c r="AK4" i="8" s="1"/>
  <c r="P4" i="8"/>
  <c r="U4" i="8" s="1"/>
  <c r="Y4" i="8" s="1"/>
  <c r="AB4" i="8"/>
  <c r="AF4" i="8" s="1"/>
  <c r="AJ4" i="8" s="1"/>
  <c r="O4" i="8"/>
  <c r="T4" i="8" s="1"/>
  <c r="X4" i="8" s="1"/>
  <c r="AD4" i="8"/>
  <c r="AH4" i="8" s="1"/>
  <c r="AL4" i="8" s="1"/>
  <c r="M4" i="8"/>
  <c r="AE4" i="8"/>
  <c r="AI4" i="8" s="1"/>
  <c r="AM4" i="8" s="1"/>
  <c r="N4" i="8"/>
  <c r="S4" i="8" s="1"/>
  <c r="W4" i="8" s="1"/>
  <c r="G16" i="7"/>
  <c r="H16" i="7" s="1"/>
  <c r="I16" i="7" s="1"/>
  <c r="F16" i="7"/>
  <c r="E17" i="21"/>
  <c r="L18" i="7"/>
  <c r="F17" i="7"/>
  <c r="J17" i="7" l="1"/>
  <c r="M22" i="20"/>
  <c r="H554" i="10"/>
  <c r="H554" i="21" s="1"/>
  <c r="D554" i="10" a="1"/>
  <c r="D554" i="10" s="1"/>
  <c r="D554" i="21" s="1"/>
  <c r="F554" i="10" a="1"/>
  <c r="F554" i="10" s="1"/>
  <c r="F554" i="21" s="1"/>
  <c r="G554" i="10" a="1"/>
  <c r="G554" i="10" s="1"/>
  <c r="G554" i="21" s="1"/>
  <c r="E554" i="10" a="1"/>
  <c r="E554" i="10" s="1"/>
  <c r="E554" i="21" s="1"/>
  <c r="L6" i="8"/>
  <c r="Q4" i="8"/>
  <c r="R4" i="8"/>
  <c r="V4" i="8" s="1"/>
  <c r="M5" i="8"/>
  <c r="N5" i="8"/>
  <c r="S5" i="8" s="1"/>
  <c r="W5" i="8" s="1"/>
  <c r="AB5" i="8"/>
  <c r="AF5" i="8" s="1"/>
  <c r="AJ5" i="8" s="1"/>
  <c r="AE5" i="8"/>
  <c r="AI5" i="8" s="1"/>
  <c r="AM5" i="8" s="1"/>
  <c r="O5" i="8"/>
  <c r="T5" i="8" s="1"/>
  <c r="X5" i="8" s="1"/>
  <c r="AC5" i="8"/>
  <c r="AG5" i="8" s="1"/>
  <c r="AK5" i="8" s="1"/>
  <c r="AD5" i="8"/>
  <c r="AH5" i="8" s="1"/>
  <c r="AL5" i="8" s="1"/>
  <c r="P5" i="8"/>
  <c r="U5" i="8" s="1"/>
  <c r="Y5" i="8" s="1"/>
  <c r="I555" i="10"/>
  <c r="I555" i="21" s="1"/>
  <c r="J555" i="10"/>
  <c r="J555" i="21" s="1"/>
  <c r="K555" i="10"/>
  <c r="K555" i="21" s="1"/>
  <c r="K16" i="7"/>
  <c r="D9" i="10" s="1"/>
  <c r="D10" i="20" s="1"/>
  <c r="J16" i="7"/>
  <c r="K17" i="7"/>
  <c r="E18" i="21"/>
  <c r="L19" i="7"/>
  <c r="E18" i="7"/>
  <c r="M23" i="20" l="1"/>
  <c r="M6" i="8"/>
  <c r="N6" i="8"/>
  <c r="S6" i="8" s="1"/>
  <c r="W6" i="8" s="1"/>
  <c r="O6" i="8"/>
  <c r="T6" i="8" s="1"/>
  <c r="X6" i="8" s="1"/>
  <c r="AD6" i="8"/>
  <c r="AH6" i="8" s="1"/>
  <c r="AL6" i="8" s="1"/>
  <c r="AB6" i="8"/>
  <c r="AF6" i="8" s="1"/>
  <c r="AJ6" i="8" s="1"/>
  <c r="P6" i="8"/>
  <c r="U6" i="8" s="1"/>
  <c r="Y6" i="8" s="1"/>
  <c r="AC6" i="8"/>
  <c r="AG6" i="8" s="1"/>
  <c r="AK6" i="8" s="1"/>
  <c r="AE6" i="8"/>
  <c r="AI6" i="8" s="1"/>
  <c r="AM6" i="8" s="1"/>
  <c r="F555" i="10" a="1"/>
  <c r="F555" i="10" s="1"/>
  <c r="F555" i="21" s="1"/>
  <c r="G555" i="10" a="1"/>
  <c r="G555" i="10" s="1"/>
  <c r="G555" i="21" s="1"/>
  <c r="D555" i="10" a="1"/>
  <c r="D555" i="10" s="1"/>
  <c r="D555" i="21" s="1"/>
  <c r="E555" i="10" a="1"/>
  <c r="E555" i="10" s="1"/>
  <c r="E555" i="21" s="1"/>
  <c r="L7" i="8"/>
  <c r="H555" i="10"/>
  <c r="H555" i="21" s="1"/>
  <c r="J556" i="10"/>
  <c r="J556" i="21" s="1"/>
  <c r="I556" i="10"/>
  <c r="I556" i="21" s="1"/>
  <c r="K556" i="10"/>
  <c r="K556" i="21" s="1"/>
  <c r="R5" i="8"/>
  <c r="V5" i="8" s="1"/>
  <c r="Q5" i="8"/>
  <c r="F18" i="7"/>
  <c r="G18" i="7"/>
  <c r="H18" i="7" s="1"/>
  <c r="I18" i="7" s="1"/>
  <c r="E19" i="21"/>
  <c r="L20" i="7"/>
  <c r="E19" i="7"/>
  <c r="M24" i="20" l="1"/>
  <c r="D556" i="10" a="1"/>
  <c r="D556" i="10" s="1"/>
  <c r="D556" i="21" s="1"/>
  <c r="F556" i="10" a="1"/>
  <c r="F556" i="10" s="1"/>
  <c r="F556" i="21" s="1"/>
  <c r="E556" i="10" a="1"/>
  <c r="E556" i="10" s="1"/>
  <c r="E556" i="21" s="1"/>
  <c r="G556" i="10" a="1"/>
  <c r="G556" i="10" s="1"/>
  <c r="G556" i="21" s="1"/>
  <c r="H556" i="10"/>
  <c r="H556" i="21" s="1"/>
  <c r="L8" i="8"/>
  <c r="AE7" i="8"/>
  <c r="AI7" i="8" s="1"/>
  <c r="AM7" i="8" s="1"/>
  <c r="AB7" i="8"/>
  <c r="AF7" i="8" s="1"/>
  <c r="AJ7" i="8" s="1"/>
  <c r="M7" i="8"/>
  <c r="O7" i="8"/>
  <c r="T7" i="8" s="1"/>
  <c r="X7" i="8" s="1"/>
  <c r="N7" i="8"/>
  <c r="S7" i="8" s="1"/>
  <c r="W7" i="8" s="1"/>
  <c r="AD7" i="8"/>
  <c r="AH7" i="8" s="1"/>
  <c r="AL7" i="8" s="1"/>
  <c r="AC7" i="8"/>
  <c r="AG7" i="8" s="1"/>
  <c r="AK7" i="8" s="1"/>
  <c r="P7" i="8"/>
  <c r="U7" i="8" s="1"/>
  <c r="Y7" i="8" s="1"/>
  <c r="K557" i="10"/>
  <c r="K557" i="21" s="1"/>
  <c r="I557" i="10"/>
  <c r="I557" i="21" s="1"/>
  <c r="J557" i="10"/>
  <c r="J557" i="21" s="1"/>
  <c r="Q6" i="8"/>
  <c r="R6" i="8"/>
  <c r="V6" i="8" s="1"/>
  <c r="J18" i="7"/>
  <c r="K18" i="7"/>
  <c r="E20" i="7"/>
  <c r="E20" i="21"/>
  <c r="L21" i="7"/>
  <c r="G19" i="7"/>
  <c r="H19" i="7" s="1"/>
  <c r="I19" i="7" s="1"/>
  <c r="F19" i="7"/>
  <c r="D11" i="10"/>
  <c r="D12" i="20" s="1"/>
  <c r="M25" i="20" l="1"/>
  <c r="E557" i="10" a="1"/>
  <c r="E557" i="10" s="1"/>
  <c r="E557" i="21" s="1"/>
  <c r="L9" i="8"/>
  <c r="H557" i="10"/>
  <c r="H557" i="21" s="1"/>
  <c r="G557" i="10" a="1"/>
  <c r="G557" i="10" s="1"/>
  <c r="G557" i="21" s="1"/>
  <c r="D557" i="10" a="1"/>
  <c r="D557" i="10" s="1"/>
  <c r="D557" i="21" s="1"/>
  <c r="F557" i="10" a="1"/>
  <c r="F557" i="10" s="1"/>
  <c r="F557" i="21" s="1"/>
  <c r="AB8" i="8"/>
  <c r="AF8" i="8" s="1"/>
  <c r="AJ8" i="8" s="1"/>
  <c r="O8" i="8"/>
  <c r="T8" i="8" s="1"/>
  <c r="X8" i="8" s="1"/>
  <c r="P8" i="8"/>
  <c r="U8" i="8" s="1"/>
  <c r="Y8" i="8" s="1"/>
  <c r="AC8" i="8"/>
  <c r="AG8" i="8" s="1"/>
  <c r="AK8" i="8" s="1"/>
  <c r="M8" i="8"/>
  <c r="AD8" i="8"/>
  <c r="AH8" i="8" s="1"/>
  <c r="AL8" i="8" s="1"/>
  <c r="AE8" i="8"/>
  <c r="AI8" i="8" s="1"/>
  <c r="AM8" i="8" s="1"/>
  <c r="N8" i="8"/>
  <c r="S8" i="8" s="1"/>
  <c r="W8" i="8" s="1"/>
  <c r="I558" i="10"/>
  <c r="I558" i="21" s="1"/>
  <c r="J558" i="10"/>
  <c r="J558" i="21" s="1"/>
  <c r="K558" i="10"/>
  <c r="K558" i="21" s="1"/>
  <c r="Q7" i="8"/>
  <c r="R7" i="8"/>
  <c r="V7" i="8" s="1"/>
  <c r="E21" i="7"/>
  <c r="F21" i="7"/>
  <c r="G21" i="7"/>
  <c r="H21" i="7" s="1"/>
  <c r="I21" i="7" s="1"/>
  <c r="F20" i="7"/>
  <c r="G20" i="7"/>
  <c r="H20" i="7" s="1"/>
  <c r="I20" i="7" s="1"/>
  <c r="E21" i="21"/>
  <c r="L22" i="7"/>
  <c r="J19" i="7"/>
  <c r="C10" i="10" s="1"/>
  <c r="C11" i="20" s="1"/>
  <c r="K19" i="7"/>
  <c r="D10" i="10" s="1"/>
  <c r="D11" i="20" s="1"/>
  <c r="M26" i="20" l="1"/>
  <c r="I559" i="10"/>
  <c r="I559" i="21" s="1"/>
  <c r="J559" i="10"/>
  <c r="J559" i="21" s="1"/>
  <c r="K559" i="10"/>
  <c r="K559" i="21" s="1"/>
  <c r="Q8" i="8"/>
  <c r="R8" i="8"/>
  <c r="V8" i="8" s="1"/>
  <c r="AE9" i="8"/>
  <c r="AI9" i="8" s="1"/>
  <c r="AM9" i="8" s="1"/>
  <c r="P9" i="8"/>
  <c r="U9" i="8" s="1"/>
  <c r="Y9" i="8" s="1"/>
  <c r="M9" i="8"/>
  <c r="N9" i="8"/>
  <c r="S9" i="8" s="1"/>
  <c r="W9" i="8" s="1"/>
  <c r="AC9" i="8"/>
  <c r="AG9" i="8" s="1"/>
  <c r="AK9" i="8" s="1"/>
  <c r="O9" i="8"/>
  <c r="T9" i="8" s="1"/>
  <c r="X9" i="8" s="1"/>
  <c r="AD9" i="8"/>
  <c r="AH9" i="8" s="1"/>
  <c r="AL9" i="8" s="1"/>
  <c r="AB9" i="8"/>
  <c r="AF9" i="8" s="1"/>
  <c r="AJ9" i="8" s="1"/>
  <c r="D558" i="10" a="1"/>
  <c r="D558" i="10" s="1"/>
  <c r="D558" i="21" s="1"/>
  <c r="F558" i="10" a="1"/>
  <c r="F558" i="10" s="1"/>
  <c r="F558" i="21" s="1"/>
  <c r="G558" i="10" a="1"/>
  <c r="G558" i="10" s="1"/>
  <c r="G558" i="21" s="1"/>
  <c r="E558" i="10" a="1"/>
  <c r="E558" i="10" s="1"/>
  <c r="E558" i="21" s="1"/>
  <c r="H558" i="10"/>
  <c r="H558" i="21" s="1"/>
  <c r="L10" i="8"/>
  <c r="J21" i="7"/>
  <c r="K21" i="7"/>
  <c r="K20" i="7"/>
  <c r="J20" i="7"/>
  <c r="F11" i="20"/>
  <c r="H11" i="20" s="1"/>
  <c r="I11" i="20" s="1"/>
  <c r="J11" i="20" s="1"/>
  <c r="E22" i="7"/>
  <c r="E23" i="21"/>
  <c r="E24" i="7"/>
  <c r="L24" i="7"/>
  <c r="L23" i="7"/>
  <c r="E22" i="21"/>
  <c r="M27" i="20" l="1"/>
  <c r="Q9" i="8"/>
  <c r="R9" i="8"/>
  <c r="V9" i="8" s="1"/>
  <c r="AB10" i="8"/>
  <c r="AF10" i="8" s="1"/>
  <c r="AJ10" i="8" s="1"/>
  <c r="AE10" i="8"/>
  <c r="AI10" i="8" s="1"/>
  <c r="AM10" i="8" s="1"/>
  <c r="P10" i="8"/>
  <c r="U10" i="8" s="1"/>
  <c r="Y10" i="8" s="1"/>
  <c r="AD10" i="8"/>
  <c r="AH10" i="8" s="1"/>
  <c r="AL10" i="8" s="1"/>
  <c r="M10" i="8"/>
  <c r="N10" i="8"/>
  <c r="S10" i="8" s="1"/>
  <c r="W10" i="8" s="1"/>
  <c r="AC10" i="8"/>
  <c r="AG10" i="8" s="1"/>
  <c r="AK10" i="8" s="1"/>
  <c r="O10" i="8"/>
  <c r="T10" i="8" s="1"/>
  <c r="X10" i="8" s="1"/>
  <c r="F559" i="10" a="1"/>
  <c r="F559" i="10" s="1"/>
  <c r="F559" i="21" s="1"/>
  <c r="H559" i="10"/>
  <c r="H559" i="21" s="1"/>
  <c r="G559" i="10" a="1"/>
  <c r="G559" i="10" s="1"/>
  <c r="G559" i="21" s="1"/>
  <c r="D559" i="10" a="1"/>
  <c r="D559" i="10" s="1"/>
  <c r="D559" i="21" s="1"/>
  <c r="L11" i="8"/>
  <c r="E559" i="10" a="1"/>
  <c r="E559" i="10" s="1"/>
  <c r="E559" i="21" s="1"/>
  <c r="I560" i="10"/>
  <c r="I560" i="21" s="1"/>
  <c r="J560" i="10"/>
  <c r="J560" i="21" s="1"/>
  <c r="K560" i="10"/>
  <c r="K560" i="21" s="1"/>
  <c r="E23" i="7"/>
  <c r="F23" i="7" s="1"/>
  <c r="G11" i="20"/>
  <c r="L11" i="20" s="1"/>
  <c r="D10" i="21" s="1"/>
  <c r="F22" i="7"/>
  <c r="G22" i="7"/>
  <c r="H22" i="7" s="1"/>
  <c r="I22" i="7" s="1"/>
  <c r="G24" i="7"/>
  <c r="H24" i="7" s="1"/>
  <c r="I24" i="7" s="1"/>
  <c r="F24" i="7"/>
  <c r="G23" i="7" l="1"/>
  <c r="H23" i="7" s="1"/>
  <c r="I23" i="7" s="1"/>
  <c r="K23" i="7" s="1"/>
  <c r="J22" i="7"/>
  <c r="M28" i="20"/>
  <c r="L12" i="8"/>
  <c r="H560" i="10"/>
  <c r="H560" i="21" s="1"/>
  <c r="D560" i="10" a="1"/>
  <c r="D560" i="10" s="1"/>
  <c r="D560" i="21" s="1"/>
  <c r="F560" i="10" a="1"/>
  <c r="F560" i="10" s="1"/>
  <c r="F560" i="21" s="1"/>
  <c r="E560" i="10" a="1"/>
  <c r="E560" i="10" s="1"/>
  <c r="E560" i="21" s="1"/>
  <c r="G560" i="10" a="1"/>
  <c r="G560" i="10" s="1"/>
  <c r="G560" i="21" s="1"/>
  <c r="AC11" i="8"/>
  <c r="AG11" i="8" s="1"/>
  <c r="AK11" i="8" s="1"/>
  <c r="P11" i="8"/>
  <c r="U11" i="8" s="1"/>
  <c r="Y11" i="8" s="1"/>
  <c r="AE11" i="8"/>
  <c r="AI11" i="8" s="1"/>
  <c r="AM11" i="8" s="1"/>
  <c r="M11" i="8"/>
  <c r="N11" i="8"/>
  <c r="S11" i="8" s="1"/>
  <c r="W11" i="8" s="1"/>
  <c r="AB11" i="8"/>
  <c r="AF11" i="8" s="1"/>
  <c r="AJ11" i="8" s="1"/>
  <c r="AD11" i="8"/>
  <c r="AH11" i="8" s="1"/>
  <c r="AL11" i="8" s="1"/>
  <c r="O11" i="8"/>
  <c r="T11" i="8" s="1"/>
  <c r="X11" i="8" s="1"/>
  <c r="Q10" i="8"/>
  <c r="R10" i="8"/>
  <c r="V10" i="8" s="1"/>
  <c r="K561" i="10"/>
  <c r="K561" i="21" s="1"/>
  <c r="J561" i="10"/>
  <c r="J561" i="21" s="1"/>
  <c r="I561" i="10"/>
  <c r="I561" i="21" s="1"/>
  <c r="K11" i="20"/>
  <c r="K22" i="7"/>
  <c r="J24" i="7"/>
  <c r="L25" i="7"/>
  <c r="E24" i="21"/>
  <c r="K24" i="7"/>
  <c r="L27" i="7"/>
  <c r="J23" i="7" l="1"/>
  <c r="M29" i="20"/>
  <c r="F561" i="10" a="1"/>
  <c r="F561" i="10" s="1"/>
  <c r="F561" i="21" s="1"/>
  <c r="G561" i="10" a="1"/>
  <c r="G561" i="10" s="1"/>
  <c r="G561" i="21" s="1"/>
  <c r="H561" i="10"/>
  <c r="H561" i="21" s="1"/>
  <c r="D561" i="10" a="1"/>
  <c r="D561" i="10" s="1"/>
  <c r="D561" i="21" s="1"/>
  <c r="E561" i="10" a="1"/>
  <c r="E561" i="10" s="1"/>
  <c r="E561" i="21" s="1"/>
  <c r="L13" i="8"/>
  <c r="K562" i="10"/>
  <c r="K562" i="21" s="1"/>
  <c r="I562" i="10"/>
  <c r="I562" i="21" s="1"/>
  <c r="J562" i="10"/>
  <c r="J562" i="21" s="1"/>
  <c r="R11" i="8"/>
  <c r="V11" i="8" s="1"/>
  <c r="Q11" i="8"/>
  <c r="AC12" i="8"/>
  <c r="AG12" i="8" s="1"/>
  <c r="AK12" i="8" s="1"/>
  <c r="M12" i="8"/>
  <c r="AE12" i="8"/>
  <c r="AI12" i="8" s="1"/>
  <c r="AM12" i="8" s="1"/>
  <c r="P12" i="8"/>
  <c r="U12" i="8" s="1"/>
  <c r="Y12" i="8" s="1"/>
  <c r="N12" i="8"/>
  <c r="S12" i="8" s="1"/>
  <c r="W12" i="8" s="1"/>
  <c r="O12" i="8"/>
  <c r="T12" i="8" s="1"/>
  <c r="X12" i="8" s="1"/>
  <c r="AD12" i="8"/>
  <c r="AH12" i="8" s="1"/>
  <c r="AL12" i="8" s="1"/>
  <c r="AB12" i="8"/>
  <c r="AF12" i="8" s="1"/>
  <c r="AJ12" i="8" s="1"/>
  <c r="E26" i="21"/>
  <c r="E25" i="7"/>
  <c r="E25" i="21"/>
  <c r="L26" i="7"/>
  <c r="M30" i="20" l="1"/>
  <c r="I563" i="10"/>
  <c r="I563" i="21" s="1"/>
  <c r="J563" i="10"/>
  <c r="J563" i="21" s="1"/>
  <c r="K563" i="10"/>
  <c r="K563" i="21" s="1"/>
  <c r="L14" i="8"/>
  <c r="H562" i="10"/>
  <c r="H562" i="21" s="1"/>
  <c r="D562" i="10" a="1"/>
  <c r="D562" i="10" s="1"/>
  <c r="D562" i="21" s="1"/>
  <c r="G562" i="10" a="1"/>
  <c r="G562" i="10" s="1"/>
  <c r="G562" i="21" s="1"/>
  <c r="F562" i="10" a="1"/>
  <c r="F562" i="10" s="1"/>
  <c r="F562" i="21" s="1"/>
  <c r="E562" i="10" a="1"/>
  <c r="E562" i="10" s="1"/>
  <c r="E562" i="21" s="1"/>
  <c r="AC13" i="8"/>
  <c r="AG13" i="8" s="1"/>
  <c r="AK13" i="8" s="1"/>
  <c r="M13" i="8"/>
  <c r="N13" i="8"/>
  <c r="S13" i="8" s="1"/>
  <c r="W13" i="8" s="1"/>
  <c r="P13" i="8"/>
  <c r="U13" i="8" s="1"/>
  <c r="Y13" i="8" s="1"/>
  <c r="AD13" i="8"/>
  <c r="AH13" i="8" s="1"/>
  <c r="AL13" i="8" s="1"/>
  <c r="O13" i="8"/>
  <c r="T13" i="8" s="1"/>
  <c r="X13" i="8" s="1"/>
  <c r="AB13" i="8"/>
  <c r="AF13" i="8" s="1"/>
  <c r="AJ13" i="8" s="1"/>
  <c r="AE13" i="8"/>
  <c r="AI13" i="8" s="1"/>
  <c r="AM13" i="8" s="1"/>
  <c r="Q12" i="8"/>
  <c r="R12" i="8"/>
  <c r="V12" i="8" s="1"/>
  <c r="E27" i="7"/>
  <c r="G25" i="7"/>
  <c r="H25" i="7" s="1"/>
  <c r="I25" i="7" s="1"/>
  <c r="F25" i="7"/>
  <c r="E26" i="7"/>
  <c r="F27" i="7"/>
  <c r="G27" i="7"/>
  <c r="H27" i="7" s="1"/>
  <c r="I27" i="7" s="1"/>
  <c r="M31" i="20" l="1"/>
  <c r="K564" i="10"/>
  <c r="K564" i="21" s="1"/>
  <c r="J564" i="10"/>
  <c r="J564" i="21" s="1"/>
  <c r="I564" i="10"/>
  <c r="I564" i="21" s="1"/>
  <c r="O14" i="8"/>
  <c r="T14" i="8" s="1"/>
  <c r="X14" i="8" s="1"/>
  <c r="AC14" i="8"/>
  <c r="AG14" i="8" s="1"/>
  <c r="AK14" i="8" s="1"/>
  <c r="N14" i="8"/>
  <c r="S14" i="8" s="1"/>
  <c r="W14" i="8" s="1"/>
  <c r="M14" i="8"/>
  <c r="AE14" i="8"/>
  <c r="AI14" i="8" s="1"/>
  <c r="AM14" i="8" s="1"/>
  <c r="P14" i="8"/>
  <c r="U14" i="8" s="1"/>
  <c r="Y14" i="8" s="1"/>
  <c r="AB14" i="8"/>
  <c r="AF14" i="8" s="1"/>
  <c r="AJ14" i="8" s="1"/>
  <c r="AD14" i="8"/>
  <c r="AH14" i="8" s="1"/>
  <c r="AL14" i="8" s="1"/>
  <c r="Q13" i="8"/>
  <c r="R13" i="8"/>
  <c r="V13" i="8" s="1"/>
  <c r="F563" i="10" a="1"/>
  <c r="F563" i="10" s="1"/>
  <c r="F563" i="21" s="1"/>
  <c r="D563" i="10" a="1"/>
  <c r="D563" i="10" s="1"/>
  <c r="D563" i="21" s="1"/>
  <c r="G563" i="10" a="1"/>
  <c r="G563" i="10" s="1"/>
  <c r="G563" i="21" s="1"/>
  <c r="H563" i="10"/>
  <c r="H563" i="21" s="1"/>
  <c r="E563" i="10" a="1"/>
  <c r="E563" i="10" s="1"/>
  <c r="E563" i="21" s="1"/>
  <c r="L15" i="8"/>
  <c r="J25" i="7"/>
  <c r="K25" i="7"/>
  <c r="K27" i="7"/>
  <c r="J27" i="7"/>
  <c r="L28" i="7"/>
  <c r="E27" i="21"/>
  <c r="G26" i="7"/>
  <c r="H26" i="7" s="1"/>
  <c r="I26" i="7" s="1"/>
  <c r="F26" i="7"/>
  <c r="M32" i="20" l="1"/>
  <c r="E28" i="7"/>
  <c r="F28" i="7" s="1"/>
  <c r="Q14" i="8"/>
  <c r="R14" i="8"/>
  <c r="V14" i="8" s="1"/>
  <c r="AB15" i="8"/>
  <c r="AF15" i="8" s="1"/>
  <c r="AJ15" i="8" s="1"/>
  <c r="AE15" i="8"/>
  <c r="AI15" i="8" s="1"/>
  <c r="AM15" i="8" s="1"/>
  <c r="AD15" i="8"/>
  <c r="AH15" i="8" s="1"/>
  <c r="AL15" i="8" s="1"/>
  <c r="N15" i="8"/>
  <c r="S15" i="8" s="1"/>
  <c r="W15" i="8" s="1"/>
  <c r="M15" i="8"/>
  <c r="AC15" i="8"/>
  <c r="AG15" i="8" s="1"/>
  <c r="AK15" i="8" s="1"/>
  <c r="O15" i="8"/>
  <c r="T15" i="8" s="1"/>
  <c r="X15" i="8" s="1"/>
  <c r="P15" i="8"/>
  <c r="U15" i="8" s="1"/>
  <c r="Y15" i="8" s="1"/>
  <c r="K565" i="10"/>
  <c r="K565" i="21" s="1"/>
  <c r="J565" i="10"/>
  <c r="J565" i="21" s="1"/>
  <c r="I565" i="10"/>
  <c r="I565" i="21" s="1"/>
  <c r="H564" i="10"/>
  <c r="H564" i="21" s="1"/>
  <c r="G564" i="10" a="1"/>
  <c r="G564" i="10" s="1"/>
  <c r="G564" i="21" s="1"/>
  <c r="L16" i="8"/>
  <c r="E564" i="10" a="1"/>
  <c r="E564" i="10" s="1"/>
  <c r="E564" i="21" s="1"/>
  <c r="D564" i="10" a="1"/>
  <c r="D564" i="10" s="1"/>
  <c r="D564" i="21" s="1"/>
  <c r="F564" i="10" a="1"/>
  <c r="F564" i="10" s="1"/>
  <c r="F564" i="21" s="1"/>
  <c r="K26" i="7"/>
  <c r="J26" i="7"/>
  <c r="E28" i="21"/>
  <c r="L29" i="7"/>
  <c r="G28" i="7" l="1"/>
  <c r="H28" i="7" s="1"/>
  <c r="I28" i="7" s="1"/>
  <c r="K28" i="7" s="1"/>
  <c r="M33" i="20"/>
  <c r="Q15" i="8"/>
  <c r="R15" i="8"/>
  <c r="V15" i="8" s="1"/>
  <c r="J566" i="10"/>
  <c r="J566" i="21" s="1"/>
  <c r="K566" i="10"/>
  <c r="K566" i="21" s="1"/>
  <c r="I566" i="10"/>
  <c r="I566" i="21" s="1"/>
  <c r="E565" i="10" a="1"/>
  <c r="E565" i="10" s="1"/>
  <c r="E565" i="21" s="1"/>
  <c r="G565" i="10" a="1"/>
  <c r="G565" i="10" s="1"/>
  <c r="G565" i="21" s="1"/>
  <c r="L17" i="8"/>
  <c r="H565" i="10"/>
  <c r="H565" i="21" s="1"/>
  <c r="F565" i="10" a="1"/>
  <c r="F565" i="10" s="1"/>
  <c r="F565" i="21" s="1"/>
  <c r="D565" i="10" a="1"/>
  <c r="D565" i="10" s="1"/>
  <c r="D565" i="21" s="1"/>
  <c r="AB16" i="8"/>
  <c r="AF16" i="8" s="1"/>
  <c r="AJ16" i="8" s="1"/>
  <c r="P16" i="8"/>
  <c r="U16" i="8" s="1"/>
  <c r="Y16" i="8" s="1"/>
  <c r="AD16" i="8"/>
  <c r="AH16" i="8" s="1"/>
  <c r="AL16" i="8" s="1"/>
  <c r="M16" i="8"/>
  <c r="O16" i="8"/>
  <c r="T16" i="8" s="1"/>
  <c r="X16" i="8" s="1"/>
  <c r="AC16" i="8"/>
  <c r="AG16" i="8" s="1"/>
  <c r="AK16" i="8" s="1"/>
  <c r="AE16" i="8"/>
  <c r="AI16" i="8" s="1"/>
  <c r="AM16" i="8" s="1"/>
  <c r="N16" i="8"/>
  <c r="S16" i="8" s="1"/>
  <c r="W16" i="8" s="1"/>
  <c r="L31" i="7"/>
  <c r="E29" i="7"/>
  <c r="E29" i="21"/>
  <c r="L30" i="7"/>
  <c r="E30" i="21"/>
  <c r="E31" i="7"/>
  <c r="J28" i="7" l="1"/>
  <c r="M34" i="20"/>
  <c r="O17" i="8"/>
  <c r="T17" i="8" s="1"/>
  <c r="X17" i="8" s="1"/>
  <c r="N17" i="8"/>
  <c r="S17" i="8" s="1"/>
  <c r="W17" i="8" s="1"/>
  <c r="AD17" i="8"/>
  <c r="AH17" i="8" s="1"/>
  <c r="AL17" i="8" s="1"/>
  <c r="M17" i="8"/>
  <c r="AE17" i="8"/>
  <c r="AI17" i="8" s="1"/>
  <c r="AM17" i="8" s="1"/>
  <c r="P17" i="8"/>
  <c r="U17" i="8" s="1"/>
  <c r="Y17" i="8" s="1"/>
  <c r="AC17" i="8"/>
  <c r="AG17" i="8" s="1"/>
  <c r="AK17" i="8" s="1"/>
  <c r="AB17" i="8"/>
  <c r="AF17" i="8" s="1"/>
  <c r="AJ17" i="8" s="1"/>
  <c r="H566" i="10"/>
  <c r="H566" i="21" s="1"/>
  <c r="E566" i="10" a="1"/>
  <c r="E566" i="10" s="1"/>
  <c r="E566" i="21" s="1"/>
  <c r="L18" i="8"/>
  <c r="D566" i="10" a="1"/>
  <c r="D566" i="10" s="1"/>
  <c r="D566" i="21" s="1"/>
  <c r="F566" i="10" a="1"/>
  <c r="F566" i="10" s="1"/>
  <c r="F566" i="21" s="1"/>
  <c r="G566" i="10" a="1"/>
  <c r="G566" i="10" s="1"/>
  <c r="G566" i="21" s="1"/>
  <c r="K567" i="10"/>
  <c r="K567" i="21" s="1"/>
  <c r="J567" i="10"/>
  <c r="J567" i="21" s="1"/>
  <c r="I567" i="10"/>
  <c r="I567" i="21" s="1"/>
  <c r="Q16" i="8"/>
  <c r="R16" i="8"/>
  <c r="V16" i="8" s="1"/>
  <c r="E30" i="7"/>
  <c r="L32" i="7"/>
  <c r="E31" i="21"/>
  <c r="F29" i="7"/>
  <c r="G29" i="7"/>
  <c r="H29" i="7" s="1"/>
  <c r="I29" i="7" s="1"/>
  <c r="F31" i="7"/>
  <c r="G31" i="7"/>
  <c r="H31" i="7" s="1"/>
  <c r="I31" i="7" s="1"/>
  <c r="E32" i="21"/>
  <c r="L33" i="7"/>
  <c r="E32" i="7"/>
  <c r="M35" i="20" l="1"/>
  <c r="AB18" i="8"/>
  <c r="AF18" i="8" s="1"/>
  <c r="AJ18" i="8" s="1"/>
  <c r="AE18" i="8"/>
  <c r="AI18" i="8" s="1"/>
  <c r="AM18" i="8" s="1"/>
  <c r="AC18" i="8"/>
  <c r="AG18" i="8" s="1"/>
  <c r="AK18" i="8" s="1"/>
  <c r="N18" i="8"/>
  <c r="S18" i="8" s="1"/>
  <c r="W18" i="8" s="1"/>
  <c r="O18" i="8"/>
  <c r="T18" i="8" s="1"/>
  <c r="X18" i="8" s="1"/>
  <c r="AD18" i="8"/>
  <c r="AH18" i="8" s="1"/>
  <c r="AL18" i="8" s="1"/>
  <c r="P18" i="8"/>
  <c r="U18" i="8" s="1"/>
  <c r="Y18" i="8" s="1"/>
  <c r="M18" i="8"/>
  <c r="K568" i="10"/>
  <c r="K568" i="21" s="1"/>
  <c r="J568" i="10"/>
  <c r="J568" i="21" s="1"/>
  <c r="I568" i="10"/>
  <c r="I568" i="21" s="1"/>
  <c r="Q17" i="8"/>
  <c r="R17" i="8"/>
  <c r="V17" i="8" s="1"/>
  <c r="L19" i="8"/>
  <c r="H567" i="10"/>
  <c r="H567" i="21" s="1"/>
  <c r="F567" i="10" a="1"/>
  <c r="F567" i="10" s="1"/>
  <c r="F567" i="21" s="1"/>
  <c r="G567" i="10" a="1"/>
  <c r="G567" i="10" s="1"/>
  <c r="G567" i="21" s="1"/>
  <c r="D567" i="10" a="1"/>
  <c r="D567" i="10" s="1"/>
  <c r="D567" i="21" s="1"/>
  <c r="E567" i="10" a="1"/>
  <c r="E567" i="10" s="1"/>
  <c r="E567" i="21" s="1"/>
  <c r="J29" i="7"/>
  <c r="J31" i="7"/>
  <c r="K29" i="7"/>
  <c r="G30" i="7"/>
  <c r="H30" i="7" s="1"/>
  <c r="I30" i="7" s="1"/>
  <c r="F30" i="7"/>
  <c r="K31" i="7"/>
  <c r="E33" i="21"/>
  <c r="L34" i="7"/>
  <c r="F32" i="7"/>
  <c r="G32" i="7"/>
  <c r="H32" i="7" s="1"/>
  <c r="I32" i="7" s="1"/>
  <c r="K32" i="7" s="1"/>
  <c r="E33" i="7"/>
  <c r="M36" i="20" l="1"/>
  <c r="R18" i="8"/>
  <c r="V18" i="8" s="1"/>
  <c r="Q18" i="8"/>
  <c r="N19" i="8"/>
  <c r="S19" i="8" s="1"/>
  <c r="W19" i="8" s="1"/>
  <c r="M19" i="8"/>
  <c r="AC19" i="8"/>
  <c r="AG19" i="8" s="1"/>
  <c r="AK19" i="8" s="1"/>
  <c r="O19" i="8"/>
  <c r="T19" i="8" s="1"/>
  <c r="X19" i="8" s="1"/>
  <c r="AD19" i="8"/>
  <c r="AH19" i="8" s="1"/>
  <c r="AL19" i="8" s="1"/>
  <c r="P19" i="8"/>
  <c r="U19" i="8" s="1"/>
  <c r="Y19" i="8" s="1"/>
  <c r="AB19" i="8"/>
  <c r="AF19" i="8" s="1"/>
  <c r="AJ19" i="8" s="1"/>
  <c r="AE19" i="8"/>
  <c r="AI19" i="8" s="1"/>
  <c r="AM19" i="8" s="1"/>
  <c r="F568" i="10" a="1"/>
  <c r="F568" i="10" s="1"/>
  <c r="F568" i="21" s="1"/>
  <c r="E568" i="10" a="1"/>
  <c r="E568" i="10" s="1"/>
  <c r="E568" i="21" s="1"/>
  <c r="G568" i="10" a="1"/>
  <c r="G568" i="10" s="1"/>
  <c r="G568" i="21" s="1"/>
  <c r="D568" i="10" a="1"/>
  <c r="D568" i="10" s="1"/>
  <c r="D568" i="21" s="1"/>
  <c r="H568" i="10"/>
  <c r="H568" i="21" s="1"/>
  <c r="L20" i="8"/>
  <c r="I569" i="10"/>
  <c r="I569" i="21" s="1"/>
  <c r="K569" i="10"/>
  <c r="K569" i="21" s="1"/>
  <c r="J569" i="10"/>
  <c r="J569" i="21" s="1"/>
  <c r="K30" i="7"/>
  <c r="J30" i="7"/>
  <c r="J32" i="7"/>
  <c r="F33" i="7"/>
  <c r="G33" i="7"/>
  <c r="H33" i="7" s="1"/>
  <c r="I33" i="7" s="1"/>
  <c r="E34" i="21"/>
  <c r="L35" i="7"/>
  <c r="E34" i="7"/>
  <c r="K33" i="7" l="1"/>
  <c r="M37" i="20"/>
  <c r="L21" i="8"/>
  <c r="D569" i="10" a="1"/>
  <c r="D569" i="10" s="1"/>
  <c r="D569" i="21" s="1"/>
  <c r="E569" i="10" a="1"/>
  <c r="E569" i="10" s="1"/>
  <c r="E569" i="21" s="1"/>
  <c r="H569" i="10"/>
  <c r="H569" i="21" s="1"/>
  <c r="F569" i="10" a="1"/>
  <c r="F569" i="10" s="1"/>
  <c r="F569" i="21" s="1"/>
  <c r="G569" i="10" a="1"/>
  <c r="G569" i="10" s="1"/>
  <c r="G569" i="21" s="1"/>
  <c r="Q19" i="8"/>
  <c r="R19" i="8"/>
  <c r="V19" i="8" s="1"/>
  <c r="J570" i="10"/>
  <c r="J570" i="21" s="1"/>
  <c r="I570" i="10"/>
  <c r="I570" i="21" s="1"/>
  <c r="K570" i="10"/>
  <c r="K570" i="21" s="1"/>
  <c r="M20" i="8"/>
  <c r="AC20" i="8"/>
  <c r="AG20" i="8" s="1"/>
  <c r="AK20" i="8" s="1"/>
  <c r="P20" i="8"/>
  <c r="U20" i="8" s="1"/>
  <c r="Y20" i="8" s="1"/>
  <c r="AB20" i="8"/>
  <c r="AF20" i="8" s="1"/>
  <c r="AJ20" i="8" s="1"/>
  <c r="N20" i="8"/>
  <c r="S20" i="8" s="1"/>
  <c r="W20" i="8" s="1"/>
  <c r="AD20" i="8"/>
  <c r="AH20" i="8" s="1"/>
  <c r="AL20" i="8" s="1"/>
  <c r="O20" i="8"/>
  <c r="T20" i="8" s="1"/>
  <c r="X20" i="8" s="1"/>
  <c r="AE20" i="8"/>
  <c r="AI20" i="8" s="1"/>
  <c r="AM20" i="8" s="1"/>
  <c r="J33" i="7"/>
  <c r="F34" i="7"/>
  <c r="G34" i="7"/>
  <c r="H34" i="7" s="1"/>
  <c r="I34" i="7" s="1"/>
  <c r="E35" i="7"/>
  <c r="E35" i="21"/>
  <c r="L36" i="7"/>
  <c r="M38" i="20" l="1"/>
  <c r="H570" i="10"/>
  <c r="H570" i="21" s="1"/>
  <c r="F570" i="10" a="1"/>
  <c r="F570" i="10" s="1"/>
  <c r="F570" i="21" s="1"/>
  <c r="G570" i="10" a="1"/>
  <c r="G570" i="10" s="1"/>
  <c r="G570" i="21" s="1"/>
  <c r="E570" i="10" a="1"/>
  <c r="E570" i="10" s="1"/>
  <c r="E570" i="21" s="1"/>
  <c r="L22" i="8"/>
  <c r="D570" i="10" a="1"/>
  <c r="D570" i="10" s="1"/>
  <c r="D570" i="21" s="1"/>
  <c r="Q20" i="8"/>
  <c r="R20" i="8"/>
  <c r="V20" i="8" s="1"/>
  <c r="K571" i="10"/>
  <c r="K571" i="21" s="1"/>
  <c r="J571" i="10"/>
  <c r="J571" i="21" s="1"/>
  <c r="I571" i="10"/>
  <c r="I571" i="21" s="1"/>
  <c r="N21" i="8"/>
  <c r="S21" i="8" s="1"/>
  <c r="W21" i="8" s="1"/>
  <c r="M21" i="8"/>
  <c r="AD21" i="8"/>
  <c r="AH21" i="8" s="1"/>
  <c r="AL21" i="8" s="1"/>
  <c r="O21" i="8"/>
  <c r="T21" i="8" s="1"/>
  <c r="X21" i="8" s="1"/>
  <c r="P21" i="8"/>
  <c r="U21" i="8" s="1"/>
  <c r="Y21" i="8" s="1"/>
  <c r="AC21" i="8"/>
  <c r="AG21" i="8" s="1"/>
  <c r="AK21" i="8" s="1"/>
  <c r="AB21" i="8"/>
  <c r="AF21" i="8" s="1"/>
  <c r="AJ21" i="8" s="1"/>
  <c r="AE21" i="8"/>
  <c r="AI21" i="8" s="1"/>
  <c r="AM21" i="8" s="1"/>
  <c r="K34" i="7"/>
  <c r="J34" i="7"/>
  <c r="E36" i="21"/>
  <c r="L37" i="7"/>
  <c r="E36" i="7"/>
  <c r="F35" i="7"/>
  <c r="G35" i="7"/>
  <c r="H35" i="7" s="1"/>
  <c r="I35" i="7" s="1"/>
  <c r="M39" i="20" l="1"/>
  <c r="Q21" i="8"/>
  <c r="R21" i="8"/>
  <c r="V21" i="8" s="1"/>
  <c r="P22" i="8"/>
  <c r="U22" i="8" s="1"/>
  <c r="Y22" i="8" s="1"/>
  <c r="O22" i="8"/>
  <c r="T22" i="8" s="1"/>
  <c r="X22" i="8" s="1"/>
  <c r="AC22" i="8"/>
  <c r="AG22" i="8" s="1"/>
  <c r="AK22" i="8" s="1"/>
  <c r="AB22" i="8"/>
  <c r="AF22" i="8" s="1"/>
  <c r="AJ22" i="8" s="1"/>
  <c r="AE22" i="8"/>
  <c r="AI22" i="8" s="1"/>
  <c r="AM22" i="8" s="1"/>
  <c r="M22" i="8"/>
  <c r="AD22" i="8"/>
  <c r="AH22" i="8" s="1"/>
  <c r="AL22" i="8" s="1"/>
  <c r="N22" i="8"/>
  <c r="S22" i="8" s="1"/>
  <c r="W22" i="8" s="1"/>
  <c r="D571" i="10" a="1"/>
  <c r="D571" i="10" s="1"/>
  <c r="D571" i="21" s="1"/>
  <c r="L23" i="8"/>
  <c r="H571" i="10"/>
  <c r="H571" i="21" s="1"/>
  <c r="G571" i="10" a="1"/>
  <c r="G571" i="10" s="1"/>
  <c r="G571" i="21" s="1"/>
  <c r="E571" i="10" a="1"/>
  <c r="E571" i="10" s="1"/>
  <c r="E571" i="21" s="1"/>
  <c r="F571" i="10" a="1"/>
  <c r="F571" i="10" s="1"/>
  <c r="F571" i="21" s="1"/>
  <c r="J572" i="10"/>
  <c r="J572" i="21" s="1"/>
  <c r="I572" i="10"/>
  <c r="I572" i="21" s="1"/>
  <c r="K572" i="10"/>
  <c r="K572" i="21" s="1"/>
  <c r="J35" i="7"/>
  <c r="K35" i="7"/>
  <c r="G36" i="7"/>
  <c r="H36" i="7" s="1"/>
  <c r="I36" i="7" s="1"/>
  <c r="F36" i="7"/>
  <c r="E37" i="21"/>
  <c r="L38" i="7"/>
  <c r="E37" i="7"/>
  <c r="J36" i="7" l="1"/>
  <c r="M40" i="20"/>
  <c r="P23" i="8"/>
  <c r="U23" i="8" s="1"/>
  <c r="Y23" i="8" s="1"/>
  <c r="M23" i="8"/>
  <c r="O23" i="8"/>
  <c r="T23" i="8" s="1"/>
  <c r="X23" i="8" s="1"/>
  <c r="AD23" i="8"/>
  <c r="AH23" i="8" s="1"/>
  <c r="AL23" i="8" s="1"/>
  <c r="AE23" i="8"/>
  <c r="AI23" i="8" s="1"/>
  <c r="AM23" i="8" s="1"/>
  <c r="AC23" i="8"/>
  <c r="AG23" i="8" s="1"/>
  <c r="AK23" i="8" s="1"/>
  <c r="AB23" i="8"/>
  <c r="AF23" i="8" s="1"/>
  <c r="AJ23" i="8" s="1"/>
  <c r="N23" i="8"/>
  <c r="S23" i="8" s="1"/>
  <c r="W23" i="8" s="1"/>
  <c r="L24" i="8"/>
  <c r="H572" i="10"/>
  <c r="H572" i="21" s="1"/>
  <c r="D572" i="10" a="1"/>
  <c r="D572" i="10" s="1"/>
  <c r="D572" i="21" s="1"/>
  <c r="E572" i="10" a="1"/>
  <c r="E572" i="10" s="1"/>
  <c r="E572" i="21" s="1"/>
  <c r="F572" i="10" a="1"/>
  <c r="F572" i="10" s="1"/>
  <c r="F572" i="21" s="1"/>
  <c r="G572" i="10" a="1"/>
  <c r="G572" i="10" s="1"/>
  <c r="G572" i="21" s="1"/>
  <c r="Q22" i="8"/>
  <c r="R22" i="8"/>
  <c r="V22" i="8" s="1"/>
  <c r="K573" i="10"/>
  <c r="K573" i="21" s="1"/>
  <c r="I573" i="10"/>
  <c r="I573" i="21" s="1"/>
  <c r="J573" i="10"/>
  <c r="J573" i="21" s="1"/>
  <c r="F37" i="7"/>
  <c r="G37" i="7"/>
  <c r="H37" i="7" s="1"/>
  <c r="I37" i="7" s="1"/>
  <c r="J37" i="7" s="1"/>
  <c r="K36" i="7"/>
  <c r="E38" i="21"/>
  <c r="L39" i="7"/>
  <c r="E38" i="7"/>
  <c r="M41" i="20" l="1"/>
  <c r="E573" i="10" a="1"/>
  <c r="E573" i="10" s="1"/>
  <c r="E573" i="21" s="1"/>
  <c r="L25" i="8"/>
  <c r="H573" i="10"/>
  <c r="H573" i="21" s="1"/>
  <c r="G573" i="10" a="1"/>
  <c r="G573" i="10" s="1"/>
  <c r="G573" i="21" s="1"/>
  <c r="D573" i="10" a="1"/>
  <c r="D573" i="10" s="1"/>
  <c r="D573" i="21" s="1"/>
  <c r="F573" i="10" a="1"/>
  <c r="F573" i="10" s="1"/>
  <c r="F573" i="21" s="1"/>
  <c r="I574" i="10"/>
  <c r="I574" i="21" s="1"/>
  <c r="K574" i="10"/>
  <c r="K574" i="21" s="1"/>
  <c r="J574" i="10"/>
  <c r="J574" i="21" s="1"/>
  <c r="R23" i="8"/>
  <c r="V23" i="8" s="1"/>
  <c r="Q23" i="8"/>
  <c r="P24" i="8"/>
  <c r="U24" i="8" s="1"/>
  <c r="Y24" i="8" s="1"/>
  <c r="AD24" i="8"/>
  <c r="AH24" i="8" s="1"/>
  <c r="AL24" i="8" s="1"/>
  <c r="AE24" i="8"/>
  <c r="AI24" i="8" s="1"/>
  <c r="AM24" i="8" s="1"/>
  <c r="M24" i="8"/>
  <c r="O24" i="8"/>
  <c r="T24" i="8" s="1"/>
  <c r="X24" i="8" s="1"/>
  <c r="N24" i="8"/>
  <c r="S24" i="8" s="1"/>
  <c r="W24" i="8" s="1"/>
  <c r="AB24" i="8"/>
  <c r="AF24" i="8" s="1"/>
  <c r="AJ24" i="8" s="1"/>
  <c r="AC24" i="8"/>
  <c r="AG24" i="8" s="1"/>
  <c r="AK24" i="8" s="1"/>
  <c r="K37" i="7"/>
  <c r="F38" i="7"/>
  <c r="G38" i="7"/>
  <c r="H38" i="7" s="1"/>
  <c r="I38" i="7" s="1"/>
  <c r="E39" i="21"/>
  <c r="L40" i="7"/>
  <c r="E39" i="7"/>
  <c r="M42" i="20" l="1"/>
  <c r="G574" i="10" a="1"/>
  <c r="G574" i="10" s="1"/>
  <c r="G574" i="21" s="1"/>
  <c r="E574" i="10" a="1"/>
  <c r="E574" i="10" s="1"/>
  <c r="E574" i="21" s="1"/>
  <c r="H574" i="10"/>
  <c r="H574" i="21" s="1"/>
  <c r="F574" i="10" a="1"/>
  <c r="F574" i="10" s="1"/>
  <c r="F574" i="21" s="1"/>
  <c r="L26" i="8"/>
  <c r="D574" i="10" a="1"/>
  <c r="D574" i="10" s="1"/>
  <c r="D574" i="21" s="1"/>
  <c r="J575" i="10"/>
  <c r="J575" i="21" s="1"/>
  <c r="K575" i="10"/>
  <c r="K575" i="21" s="1"/>
  <c r="I575" i="10"/>
  <c r="I575" i="21" s="1"/>
  <c r="AB25" i="8"/>
  <c r="AF25" i="8" s="1"/>
  <c r="AJ25" i="8" s="1"/>
  <c r="AE25" i="8"/>
  <c r="AI25" i="8" s="1"/>
  <c r="AM25" i="8" s="1"/>
  <c r="O25" i="8"/>
  <c r="T25" i="8" s="1"/>
  <c r="X25" i="8" s="1"/>
  <c r="N25" i="8"/>
  <c r="S25" i="8" s="1"/>
  <c r="W25" i="8" s="1"/>
  <c r="AD25" i="8"/>
  <c r="AH25" i="8" s="1"/>
  <c r="AL25" i="8" s="1"/>
  <c r="M25" i="8"/>
  <c r="P25" i="8"/>
  <c r="U25" i="8" s="1"/>
  <c r="Y25" i="8" s="1"/>
  <c r="AC25" i="8"/>
  <c r="AG25" i="8" s="1"/>
  <c r="AK25" i="8" s="1"/>
  <c r="Q24" i="8"/>
  <c r="R24" i="8"/>
  <c r="V24" i="8" s="1"/>
  <c r="K38" i="7"/>
  <c r="J38" i="7"/>
  <c r="F39" i="7"/>
  <c r="G39" i="7"/>
  <c r="H39" i="7" s="1"/>
  <c r="I39" i="7" s="1"/>
  <c r="E40" i="21"/>
  <c r="L41" i="7"/>
  <c r="E40" i="7"/>
  <c r="M43" i="20" l="1"/>
  <c r="H575" i="10"/>
  <c r="H575" i="21" s="1"/>
  <c r="E575" i="10" a="1"/>
  <c r="E575" i="10" s="1"/>
  <c r="E575" i="21" s="1"/>
  <c r="G575" i="10" a="1"/>
  <c r="G575" i="10" s="1"/>
  <c r="G575" i="21" s="1"/>
  <c r="F575" i="10" a="1"/>
  <c r="F575" i="10" s="1"/>
  <c r="F575" i="21" s="1"/>
  <c r="L27" i="8"/>
  <c r="D575" i="10" a="1"/>
  <c r="D575" i="10" s="1"/>
  <c r="D575" i="21" s="1"/>
  <c r="AB26" i="8"/>
  <c r="AF26" i="8" s="1"/>
  <c r="AJ26" i="8" s="1"/>
  <c r="AD26" i="8"/>
  <c r="AH26" i="8" s="1"/>
  <c r="AL26" i="8" s="1"/>
  <c r="P26" i="8"/>
  <c r="U26" i="8" s="1"/>
  <c r="Y26" i="8" s="1"/>
  <c r="O26" i="8"/>
  <c r="T26" i="8" s="1"/>
  <c r="X26" i="8" s="1"/>
  <c r="M26" i="8"/>
  <c r="N26" i="8"/>
  <c r="S26" i="8" s="1"/>
  <c r="W26" i="8" s="1"/>
  <c r="AC26" i="8"/>
  <c r="AG26" i="8" s="1"/>
  <c r="AK26" i="8" s="1"/>
  <c r="AE26" i="8"/>
  <c r="AI26" i="8" s="1"/>
  <c r="AM26" i="8" s="1"/>
  <c r="I576" i="10"/>
  <c r="I576" i="21" s="1"/>
  <c r="J576" i="10"/>
  <c r="J576" i="21" s="1"/>
  <c r="K576" i="10"/>
  <c r="K576" i="21" s="1"/>
  <c r="Q25" i="8"/>
  <c r="R25" i="8"/>
  <c r="V25" i="8" s="1"/>
  <c r="K39" i="7"/>
  <c r="E41" i="21"/>
  <c r="L42" i="7"/>
  <c r="E41" i="7"/>
  <c r="F40" i="7"/>
  <c r="G40" i="7"/>
  <c r="H40" i="7" s="1"/>
  <c r="I40" i="7" s="1"/>
  <c r="J39" i="7"/>
  <c r="M44" i="20" l="1"/>
  <c r="D576" i="10" a="1"/>
  <c r="D576" i="10" s="1"/>
  <c r="D576" i="21" s="1"/>
  <c r="H576" i="10"/>
  <c r="H576" i="21" s="1"/>
  <c r="F576" i="10" a="1"/>
  <c r="F576" i="10" s="1"/>
  <c r="F576" i="21" s="1"/>
  <c r="G576" i="10" a="1"/>
  <c r="G576" i="10" s="1"/>
  <c r="G576" i="21" s="1"/>
  <c r="E576" i="10" a="1"/>
  <c r="E576" i="10" s="1"/>
  <c r="E576" i="21" s="1"/>
  <c r="L28" i="8"/>
  <c r="R26" i="8"/>
  <c r="V26" i="8" s="1"/>
  <c r="Q26" i="8"/>
  <c r="AD27" i="8"/>
  <c r="AH27" i="8" s="1"/>
  <c r="AL27" i="8" s="1"/>
  <c r="O27" i="8"/>
  <c r="T27" i="8" s="1"/>
  <c r="X27" i="8" s="1"/>
  <c r="AB27" i="8"/>
  <c r="AF27" i="8" s="1"/>
  <c r="AJ27" i="8" s="1"/>
  <c r="AE27" i="8"/>
  <c r="AI27" i="8" s="1"/>
  <c r="AM27" i="8" s="1"/>
  <c r="AC27" i="8"/>
  <c r="AG27" i="8" s="1"/>
  <c r="AK27" i="8" s="1"/>
  <c r="M27" i="8"/>
  <c r="N27" i="8"/>
  <c r="S27" i="8" s="1"/>
  <c r="W27" i="8" s="1"/>
  <c r="P27" i="8"/>
  <c r="U27" i="8" s="1"/>
  <c r="Y27" i="8" s="1"/>
  <c r="I577" i="10"/>
  <c r="I577" i="21" s="1"/>
  <c r="J577" i="10"/>
  <c r="J577" i="21" s="1"/>
  <c r="K577" i="10"/>
  <c r="K577" i="21" s="1"/>
  <c r="K40" i="7"/>
  <c r="E42" i="21"/>
  <c r="L43" i="7"/>
  <c r="J40" i="7"/>
  <c r="F41" i="7"/>
  <c r="G41" i="7"/>
  <c r="H41" i="7" s="1"/>
  <c r="I41" i="7" s="1"/>
  <c r="J41" i="7" s="1"/>
  <c r="E42" i="7"/>
  <c r="M45" i="20" l="1"/>
  <c r="F577" i="10" a="1"/>
  <c r="F577" i="10" s="1"/>
  <c r="F577" i="21" s="1"/>
  <c r="G577" i="10" a="1"/>
  <c r="G577" i="10" s="1"/>
  <c r="G577" i="21" s="1"/>
  <c r="D577" i="10" a="1"/>
  <c r="D577" i="10" s="1"/>
  <c r="D577" i="21" s="1"/>
  <c r="L29" i="8"/>
  <c r="H577" i="10"/>
  <c r="H577" i="21" s="1"/>
  <c r="E577" i="10" a="1"/>
  <c r="E577" i="10" s="1"/>
  <c r="E577" i="21" s="1"/>
  <c r="R27" i="8"/>
  <c r="V27" i="8" s="1"/>
  <c r="Q27" i="8"/>
  <c r="AB28" i="8"/>
  <c r="AF28" i="8" s="1"/>
  <c r="AJ28" i="8" s="1"/>
  <c r="N28" i="8"/>
  <c r="S28" i="8" s="1"/>
  <c r="W28" i="8" s="1"/>
  <c r="AC28" i="8"/>
  <c r="AG28" i="8" s="1"/>
  <c r="AK28" i="8" s="1"/>
  <c r="AE28" i="8"/>
  <c r="AI28" i="8" s="1"/>
  <c r="AM28" i="8" s="1"/>
  <c r="AD28" i="8"/>
  <c r="AH28" i="8" s="1"/>
  <c r="AL28" i="8" s="1"/>
  <c r="P28" i="8"/>
  <c r="U28" i="8" s="1"/>
  <c r="Y28" i="8" s="1"/>
  <c r="O28" i="8"/>
  <c r="T28" i="8" s="1"/>
  <c r="X28" i="8" s="1"/>
  <c r="M28" i="8"/>
  <c r="I578" i="10"/>
  <c r="I578" i="21" s="1"/>
  <c r="K578" i="10"/>
  <c r="K578" i="21" s="1"/>
  <c r="J578" i="10"/>
  <c r="J578" i="21" s="1"/>
  <c r="K41" i="7"/>
  <c r="F42" i="7"/>
  <c r="G42" i="7"/>
  <c r="H42" i="7" s="1"/>
  <c r="I42" i="7" s="1"/>
  <c r="E43" i="7"/>
  <c r="E43" i="21"/>
  <c r="L44" i="7"/>
  <c r="M46" i="20" l="1"/>
  <c r="Q28" i="8"/>
  <c r="R28" i="8"/>
  <c r="V28" i="8" s="1"/>
  <c r="E578" i="10" a="1"/>
  <c r="E578" i="10" s="1"/>
  <c r="E578" i="21" s="1"/>
  <c r="F578" i="10" a="1"/>
  <c r="F578" i="10" s="1"/>
  <c r="F578" i="21" s="1"/>
  <c r="L30" i="8"/>
  <c r="H578" i="10"/>
  <c r="H578" i="21" s="1"/>
  <c r="D578" i="10" a="1"/>
  <c r="D578" i="10" s="1"/>
  <c r="D578" i="21" s="1"/>
  <c r="G578" i="10" a="1"/>
  <c r="G578" i="10" s="1"/>
  <c r="G578" i="21" s="1"/>
  <c r="AD29" i="8"/>
  <c r="AH29" i="8" s="1"/>
  <c r="AL29" i="8" s="1"/>
  <c r="N29" i="8"/>
  <c r="S29" i="8" s="1"/>
  <c r="W29" i="8" s="1"/>
  <c r="M29" i="8"/>
  <c r="AB29" i="8"/>
  <c r="AF29" i="8" s="1"/>
  <c r="AJ29" i="8" s="1"/>
  <c r="AE29" i="8"/>
  <c r="AI29" i="8" s="1"/>
  <c r="AM29" i="8" s="1"/>
  <c r="O29" i="8"/>
  <c r="T29" i="8" s="1"/>
  <c r="X29" i="8" s="1"/>
  <c r="P29" i="8"/>
  <c r="U29" i="8" s="1"/>
  <c r="Y29" i="8" s="1"/>
  <c r="AC29" i="8"/>
  <c r="AG29" i="8" s="1"/>
  <c r="AK29" i="8" s="1"/>
  <c r="I579" i="10"/>
  <c r="I579" i="21" s="1"/>
  <c r="K579" i="10"/>
  <c r="K579" i="21" s="1"/>
  <c r="J579" i="10"/>
  <c r="J579" i="21" s="1"/>
  <c r="J42" i="7"/>
  <c r="K42" i="7"/>
  <c r="E44" i="21"/>
  <c r="L45" i="7"/>
  <c r="E44" i="7"/>
  <c r="G43" i="7"/>
  <c r="H43" i="7" s="1"/>
  <c r="I43" i="7" s="1"/>
  <c r="F43" i="7"/>
  <c r="M47" i="20" l="1"/>
  <c r="I580" i="10"/>
  <c r="I580" i="21" s="1"/>
  <c r="K580" i="10"/>
  <c r="K580" i="21" s="1"/>
  <c r="J580" i="10"/>
  <c r="J580" i="21" s="1"/>
  <c r="E579" i="10" a="1"/>
  <c r="E579" i="10" s="1"/>
  <c r="E579" i="21" s="1"/>
  <c r="F579" i="10" a="1"/>
  <c r="F579" i="10" s="1"/>
  <c r="F579" i="21" s="1"/>
  <c r="D579" i="10" a="1"/>
  <c r="D579" i="10" s="1"/>
  <c r="D579" i="21" s="1"/>
  <c r="L31" i="8"/>
  <c r="H579" i="10"/>
  <c r="H579" i="21" s="1"/>
  <c r="G579" i="10" a="1"/>
  <c r="G579" i="10" s="1"/>
  <c r="G579" i="21" s="1"/>
  <c r="P30" i="8"/>
  <c r="U30" i="8" s="1"/>
  <c r="Y30" i="8" s="1"/>
  <c r="AE30" i="8"/>
  <c r="AI30" i="8" s="1"/>
  <c r="AM30" i="8" s="1"/>
  <c r="AC30" i="8"/>
  <c r="AG30" i="8" s="1"/>
  <c r="AK30" i="8" s="1"/>
  <c r="M30" i="8"/>
  <c r="N30" i="8"/>
  <c r="S30" i="8" s="1"/>
  <c r="W30" i="8" s="1"/>
  <c r="AD30" i="8"/>
  <c r="AH30" i="8" s="1"/>
  <c r="AL30" i="8" s="1"/>
  <c r="O30" i="8"/>
  <c r="T30" i="8" s="1"/>
  <c r="X30" i="8" s="1"/>
  <c r="AB30" i="8"/>
  <c r="AF30" i="8" s="1"/>
  <c r="AJ30" i="8" s="1"/>
  <c r="R29" i="8"/>
  <c r="V29" i="8" s="1"/>
  <c r="Q29" i="8"/>
  <c r="K43" i="7"/>
  <c r="G44" i="7"/>
  <c r="H44" i="7" s="1"/>
  <c r="I44" i="7" s="1"/>
  <c r="F44" i="7"/>
  <c r="E45" i="21"/>
  <c r="L46" i="7"/>
  <c r="J43" i="7"/>
  <c r="E45" i="7"/>
  <c r="M48" i="20" l="1"/>
  <c r="M31" i="8"/>
  <c r="N31" i="8"/>
  <c r="S31" i="8" s="1"/>
  <c r="W31" i="8" s="1"/>
  <c r="O31" i="8"/>
  <c r="T31" i="8" s="1"/>
  <c r="X31" i="8" s="1"/>
  <c r="AC31" i="8"/>
  <c r="AG31" i="8" s="1"/>
  <c r="AK31" i="8" s="1"/>
  <c r="AB31" i="8"/>
  <c r="AF31" i="8" s="1"/>
  <c r="AJ31" i="8" s="1"/>
  <c r="AE31" i="8"/>
  <c r="AI31" i="8" s="1"/>
  <c r="AM31" i="8" s="1"/>
  <c r="AD31" i="8"/>
  <c r="AH31" i="8" s="1"/>
  <c r="AL31" i="8" s="1"/>
  <c r="P31" i="8"/>
  <c r="U31" i="8" s="1"/>
  <c r="Y31" i="8" s="1"/>
  <c r="Q30" i="8"/>
  <c r="R30" i="8"/>
  <c r="V30" i="8" s="1"/>
  <c r="H580" i="10"/>
  <c r="H580" i="21" s="1"/>
  <c r="D580" i="10" a="1"/>
  <c r="D580" i="10" s="1"/>
  <c r="D580" i="21" s="1"/>
  <c r="G580" i="10" a="1"/>
  <c r="G580" i="10" s="1"/>
  <c r="G580" i="21" s="1"/>
  <c r="L32" i="8"/>
  <c r="E580" i="10" a="1"/>
  <c r="E580" i="10" s="1"/>
  <c r="E580" i="21" s="1"/>
  <c r="F580" i="10" a="1"/>
  <c r="F580" i="10" s="1"/>
  <c r="F580" i="21" s="1"/>
  <c r="I581" i="10"/>
  <c r="I581" i="21" s="1"/>
  <c r="K581" i="10"/>
  <c r="K581" i="21" s="1"/>
  <c r="J581" i="10"/>
  <c r="J581" i="21" s="1"/>
  <c r="J44" i="7"/>
  <c r="K44" i="7"/>
  <c r="E46" i="21"/>
  <c r="L47" i="7"/>
  <c r="E46" i="7"/>
  <c r="F45" i="7"/>
  <c r="G45" i="7"/>
  <c r="H45" i="7" s="1"/>
  <c r="I45" i="7" s="1"/>
  <c r="M49" i="20" l="1"/>
  <c r="AB32" i="8"/>
  <c r="AF32" i="8" s="1"/>
  <c r="AJ32" i="8" s="1"/>
  <c r="AC32" i="8"/>
  <c r="AG32" i="8" s="1"/>
  <c r="AK32" i="8" s="1"/>
  <c r="AD32" i="8"/>
  <c r="AH32" i="8" s="1"/>
  <c r="AL32" i="8" s="1"/>
  <c r="O32" i="8"/>
  <c r="T32" i="8" s="1"/>
  <c r="X32" i="8" s="1"/>
  <c r="N32" i="8"/>
  <c r="S32" i="8" s="1"/>
  <c r="W32" i="8" s="1"/>
  <c r="P32" i="8"/>
  <c r="U32" i="8" s="1"/>
  <c r="Y32" i="8" s="1"/>
  <c r="AE32" i="8"/>
  <c r="AI32" i="8" s="1"/>
  <c r="AM32" i="8" s="1"/>
  <c r="M32" i="8"/>
  <c r="K582" i="10"/>
  <c r="K582" i="21" s="1"/>
  <c r="J582" i="10"/>
  <c r="J582" i="21" s="1"/>
  <c r="I582" i="10"/>
  <c r="I582" i="21" s="1"/>
  <c r="D581" i="10" a="1"/>
  <c r="D581" i="10" s="1"/>
  <c r="D581" i="21" s="1"/>
  <c r="E581" i="10" a="1"/>
  <c r="E581" i="10" s="1"/>
  <c r="E581" i="21" s="1"/>
  <c r="L33" i="8"/>
  <c r="F581" i="10" a="1"/>
  <c r="F581" i="10" s="1"/>
  <c r="F581" i="21" s="1"/>
  <c r="G581" i="10" a="1"/>
  <c r="G581" i="10" s="1"/>
  <c r="G581" i="21" s="1"/>
  <c r="H581" i="10"/>
  <c r="H581" i="21" s="1"/>
  <c r="R31" i="8"/>
  <c r="V31" i="8" s="1"/>
  <c r="Q31" i="8"/>
  <c r="J45" i="7"/>
  <c r="K45" i="7"/>
  <c r="E47" i="21"/>
  <c r="L48" i="7"/>
  <c r="E47" i="7"/>
  <c r="F46" i="7"/>
  <c r="G46" i="7"/>
  <c r="H46" i="7" s="1"/>
  <c r="I46" i="7" s="1"/>
  <c r="M50" i="20" l="1"/>
  <c r="R32" i="8"/>
  <c r="V32" i="8" s="1"/>
  <c r="Q32" i="8"/>
  <c r="K583" i="10"/>
  <c r="K583" i="21" s="1"/>
  <c r="J583" i="10"/>
  <c r="J583" i="21" s="1"/>
  <c r="I583" i="10"/>
  <c r="I583" i="21" s="1"/>
  <c r="AB33" i="8"/>
  <c r="AF33" i="8" s="1"/>
  <c r="AJ33" i="8" s="1"/>
  <c r="N33" i="8"/>
  <c r="S33" i="8" s="1"/>
  <c r="W33" i="8" s="1"/>
  <c r="P33" i="8"/>
  <c r="U33" i="8" s="1"/>
  <c r="Y33" i="8" s="1"/>
  <c r="M33" i="8"/>
  <c r="O33" i="8"/>
  <c r="T33" i="8" s="1"/>
  <c r="X33" i="8" s="1"/>
  <c r="AD33" i="8"/>
  <c r="AH33" i="8" s="1"/>
  <c r="AL33" i="8" s="1"/>
  <c r="AE33" i="8"/>
  <c r="AI33" i="8" s="1"/>
  <c r="AM33" i="8" s="1"/>
  <c r="AC33" i="8"/>
  <c r="AG33" i="8" s="1"/>
  <c r="AK33" i="8" s="1"/>
  <c r="D582" i="10" a="1"/>
  <c r="D582" i="10" s="1"/>
  <c r="D582" i="21" s="1"/>
  <c r="F582" i="10" a="1"/>
  <c r="F582" i="10" s="1"/>
  <c r="F582" i="21" s="1"/>
  <c r="G582" i="10" a="1"/>
  <c r="G582" i="10" s="1"/>
  <c r="G582" i="21" s="1"/>
  <c r="L34" i="8"/>
  <c r="E582" i="10" a="1"/>
  <c r="E582" i="10" s="1"/>
  <c r="E582" i="21" s="1"/>
  <c r="H582" i="10"/>
  <c r="H582" i="21" s="1"/>
  <c r="K46" i="7"/>
  <c r="J46" i="7"/>
  <c r="F47" i="7"/>
  <c r="G47" i="7"/>
  <c r="H47" i="7" s="1"/>
  <c r="I47" i="7" s="1"/>
  <c r="K47" i="7" s="1"/>
  <c r="E48" i="21"/>
  <c r="L49" i="7"/>
  <c r="E48" i="7"/>
  <c r="M51" i="20" l="1"/>
  <c r="K584" i="10"/>
  <c r="K584" i="21" s="1"/>
  <c r="I584" i="10"/>
  <c r="I584" i="21" s="1"/>
  <c r="J584" i="10"/>
  <c r="J584" i="21" s="1"/>
  <c r="L35" i="8"/>
  <c r="E583" i="10" a="1"/>
  <c r="E583" i="10" s="1"/>
  <c r="E583" i="21" s="1"/>
  <c r="G583" i="10" a="1"/>
  <c r="G583" i="10" s="1"/>
  <c r="G583" i="21" s="1"/>
  <c r="D583" i="10" a="1"/>
  <c r="D583" i="10" s="1"/>
  <c r="D583" i="21" s="1"/>
  <c r="H583" i="10"/>
  <c r="H583" i="21" s="1"/>
  <c r="F583" i="10" a="1"/>
  <c r="F583" i="10" s="1"/>
  <c r="F583" i="21" s="1"/>
  <c r="AE34" i="8"/>
  <c r="AI34" i="8" s="1"/>
  <c r="AM34" i="8" s="1"/>
  <c r="P34" i="8"/>
  <c r="U34" i="8" s="1"/>
  <c r="Y34" i="8" s="1"/>
  <c r="AD34" i="8"/>
  <c r="AH34" i="8" s="1"/>
  <c r="AL34" i="8" s="1"/>
  <c r="M34" i="8"/>
  <c r="N34" i="8"/>
  <c r="S34" i="8" s="1"/>
  <c r="W34" i="8" s="1"/>
  <c r="O34" i="8"/>
  <c r="T34" i="8" s="1"/>
  <c r="X34" i="8" s="1"/>
  <c r="AB34" i="8"/>
  <c r="AF34" i="8" s="1"/>
  <c r="AJ34" i="8" s="1"/>
  <c r="AC34" i="8"/>
  <c r="AG34" i="8" s="1"/>
  <c r="AK34" i="8" s="1"/>
  <c r="Q33" i="8"/>
  <c r="R33" i="8"/>
  <c r="V33" i="8" s="1"/>
  <c r="E49" i="7"/>
  <c r="E49" i="21"/>
  <c r="L50" i="7"/>
  <c r="J47" i="7"/>
  <c r="G48" i="7"/>
  <c r="H48" i="7" s="1"/>
  <c r="I48" i="7" s="1"/>
  <c r="F48" i="7"/>
  <c r="M52" i="20" l="1"/>
  <c r="E584" i="10" a="1"/>
  <c r="E584" i="10" s="1"/>
  <c r="E584" i="21" s="1"/>
  <c r="G584" i="10" a="1"/>
  <c r="G584" i="10" s="1"/>
  <c r="G584" i="21" s="1"/>
  <c r="H584" i="10"/>
  <c r="H584" i="21" s="1"/>
  <c r="D584" i="10" a="1"/>
  <c r="D584" i="10" s="1"/>
  <c r="D584" i="21" s="1"/>
  <c r="L36" i="8"/>
  <c r="F584" i="10" a="1"/>
  <c r="F584" i="10" s="1"/>
  <c r="F584" i="21" s="1"/>
  <c r="AE35" i="8"/>
  <c r="AI35" i="8" s="1"/>
  <c r="AM35" i="8" s="1"/>
  <c r="P35" i="8"/>
  <c r="U35" i="8" s="1"/>
  <c r="Y35" i="8" s="1"/>
  <c r="AD35" i="8"/>
  <c r="AH35" i="8" s="1"/>
  <c r="AL35" i="8" s="1"/>
  <c r="AB35" i="8"/>
  <c r="AF35" i="8" s="1"/>
  <c r="AJ35" i="8" s="1"/>
  <c r="AC35" i="8"/>
  <c r="AG35" i="8" s="1"/>
  <c r="AK35" i="8" s="1"/>
  <c r="N35" i="8"/>
  <c r="S35" i="8" s="1"/>
  <c r="W35" i="8" s="1"/>
  <c r="M35" i="8"/>
  <c r="O35" i="8"/>
  <c r="T35" i="8" s="1"/>
  <c r="X35" i="8" s="1"/>
  <c r="Q34" i="8"/>
  <c r="R34" i="8"/>
  <c r="V34" i="8" s="1"/>
  <c r="I585" i="10"/>
  <c r="I585" i="21" s="1"/>
  <c r="J585" i="10"/>
  <c r="J585" i="21" s="1"/>
  <c r="K585" i="10"/>
  <c r="K585" i="21" s="1"/>
  <c r="J48" i="7"/>
  <c r="K48" i="7"/>
  <c r="F49" i="7"/>
  <c r="G49" i="7"/>
  <c r="H49" i="7" s="1"/>
  <c r="I49" i="7" s="1"/>
  <c r="E50" i="7"/>
  <c r="E50" i="21"/>
  <c r="L51" i="7"/>
  <c r="K49" i="7" l="1"/>
  <c r="M53" i="20"/>
  <c r="I586" i="10"/>
  <c r="I586" i="21" s="1"/>
  <c r="K586" i="10"/>
  <c r="K586" i="21" s="1"/>
  <c r="J586" i="10"/>
  <c r="J586" i="21" s="1"/>
  <c r="R35" i="8"/>
  <c r="V35" i="8" s="1"/>
  <c r="Q35" i="8"/>
  <c r="AD36" i="8"/>
  <c r="AH36" i="8" s="1"/>
  <c r="AL36" i="8" s="1"/>
  <c r="N36" i="8"/>
  <c r="S36" i="8" s="1"/>
  <c r="W36" i="8" s="1"/>
  <c r="O36" i="8"/>
  <c r="T36" i="8" s="1"/>
  <c r="X36" i="8" s="1"/>
  <c r="M36" i="8"/>
  <c r="AB36" i="8"/>
  <c r="AF36" i="8" s="1"/>
  <c r="AJ36" i="8" s="1"/>
  <c r="AE36" i="8"/>
  <c r="AI36" i="8" s="1"/>
  <c r="AM36" i="8" s="1"/>
  <c r="AC36" i="8"/>
  <c r="AG36" i="8" s="1"/>
  <c r="AK36" i="8" s="1"/>
  <c r="P36" i="8"/>
  <c r="U36" i="8" s="1"/>
  <c r="Y36" i="8" s="1"/>
  <c r="E585" i="10" a="1"/>
  <c r="E585" i="10" s="1"/>
  <c r="E585" i="21" s="1"/>
  <c r="D585" i="10" a="1"/>
  <c r="D585" i="10" s="1"/>
  <c r="D585" i="21" s="1"/>
  <c r="L37" i="8"/>
  <c r="G585" i="10" a="1"/>
  <c r="G585" i="10" s="1"/>
  <c r="G585" i="21" s="1"/>
  <c r="H585" i="10"/>
  <c r="H585" i="21" s="1"/>
  <c r="F585" i="10" a="1"/>
  <c r="F585" i="10" s="1"/>
  <c r="F585" i="21" s="1"/>
  <c r="J49" i="7"/>
  <c r="E51" i="7"/>
  <c r="F50" i="7"/>
  <c r="G50" i="7"/>
  <c r="H50" i="7" s="1"/>
  <c r="I50" i="7" s="1"/>
  <c r="E51" i="21"/>
  <c r="L52" i="7"/>
  <c r="J50" i="7" l="1"/>
  <c r="M54" i="20"/>
  <c r="M37" i="8"/>
  <c r="O37" i="8"/>
  <c r="T37" i="8" s="1"/>
  <c r="X37" i="8" s="1"/>
  <c r="N37" i="8"/>
  <c r="S37" i="8" s="1"/>
  <c r="W37" i="8" s="1"/>
  <c r="AD37" i="8"/>
  <c r="AH37" i="8" s="1"/>
  <c r="AL37" i="8" s="1"/>
  <c r="AE37" i="8"/>
  <c r="AI37" i="8" s="1"/>
  <c r="AM37" i="8" s="1"/>
  <c r="P37" i="8"/>
  <c r="U37" i="8" s="1"/>
  <c r="Y37" i="8" s="1"/>
  <c r="AC37" i="8"/>
  <c r="AG37" i="8" s="1"/>
  <c r="AK37" i="8" s="1"/>
  <c r="AB37" i="8"/>
  <c r="AF37" i="8" s="1"/>
  <c r="AJ37" i="8" s="1"/>
  <c r="K587" i="10"/>
  <c r="K587" i="21" s="1"/>
  <c r="I587" i="10"/>
  <c r="I587" i="21" s="1"/>
  <c r="J587" i="10"/>
  <c r="J587" i="21" s="1"/>
  <c r="R36" i="8"/>
  <c r="V36" i="8" s="1"/>
  <c r="Q36" i="8"/>
  <c r="G586" i="10" a="1"/>
  <c r="G586" i="10" s="1"/>
  <c r="G586" i="21" s="1"/>
  <c r="L38" i="8"/>
  <c r="H586" i="10"/>
  <c r="H586" i="21" s="1"/>
  <c r="D586" i="10" a="1"/>
  <c r="D586" i="10" s="1"/>
  <c r="D586" i="21" s="1"/>
  <c r="F586" i="10" a="1"/>
  <c r="F586" i="10" s="1"/>
  <c r="F586" i="21" s="1"/>
  <c r="E586" i="10" a="1"/>
  <c r="E586" i="10" s="1"/>
  <c r="E586" i="21" s="1"/>
  <c r="K50" i="7"/>
  <c r="F51" i="7"/>
  <c r="G51" i="7"/>
  <c r="H51" i="7" s="1"/>
  <c r="I51" i="7" s="1"/>
  <c r="E52" i="7"/>
  <c r="E52" i="21"/>
  <c r="L53" i="7"/>
  <c r="M55" i="20" l="1"/>
  <c r="H587" i="10"/>
  <c r="H587" i="21" s="1"/>
  <c r="G587" i="10" a="1"/>
  <c r="G587" i="10" s="1"/>
  <c r="G587" i="21" s="1"/>
  <c r="E587" i="10" a="1"/>
  <c r="E587" i="10" s="1"/>
  <c r="E587" i="21" s="1"/>
  <c r="F587" i="10" a="1"/>
  <c r="F587" i="10" s="1"/>
  <c r="F587" i="21" s="1"/>
  <c r="D587" i="10" a="1"/>
  <c r="D587" i="10" s="1"/>
  <c r="D587" i="21" s="1"/>
  <c r="L39" i="8"/>
  <c r="P38" i="8"/>
  <c r="U38" i="8" s="1"/>
  <c r="Y38" i="8" s="1"/>
  <c r="M38" i="8"/>
  <c r="AB38" i="8"/>
  <c r="AF38" i="8" s="1"/>
  <c r="AJ38" i="8" s="1"/>
  <c r="O38" i="8"/>
  <c r="T38" i="8" s="1"/>
  <c r="X38" i="8" s="1"/>
  <c r="AD38" i="8"/>
  <c r="AH38" i="8" s="1"/>
  <c r="AL38" i="8" s="1"/>
  <c r="AE38" i="8"/>
  <c r="AI38" i="8" s="1"/>
  <c r="AM38" i="8" s="1"/>
  <c r="AC38" i="8"/>
  <c r="AG38" i="8" s="1"/>
  <c r="AK38" i="8" s="1"/>
  <c r="N38" i="8"/>
  <c r="S38" i="8" s="1"/>
  <c r="W38" i="8" s="1"/>
  <c r="J588" i="10"/>
  <c r="J588" i="21" s="1"/>
  <c r="I588" i="10"/>
  <c r="I588" i="21" s="1"/>
  <c r="K588" i="10"/>
  <c r="K588" i="21" s="1"/>
  <c r="Q37" i="8"/>
  <c r="R37" i="8"/>
  <c r="V37" i="8" s="1"/>
  <c r="J51" i="7"/>
  <c r="F52" i="7"/>
  <c r="G52" i="7"/>
  <c r="H52" i="7" s="1"/>
  <c r="I52" i="7" s="1"/>
  <c r="E53" i="21"/>
  <c r="L54" i="7"/>
  <c r="E53" i="7"/>
  <c r="K51" i="7"/>
  <c r="M56" i="20" l="1"/>
  <c r="J589" i="10"/>
  <c r="J589" i="21" s="1"/>
  <c r="K589" i="10"/>
  <c r="K589" i="21" s="1"/>
  <c r="I589" i="10"/>
  <c r="I589" i="21" s="1"/>
  <c r="AD39" i="8"/>
  <c r="AH39" i="8" s="1"/>
  <c r="AL39" i="8" s="1"/>
  <c r="N39" i="8"/>
  <c r="S39" i="8" s="1"/>
  <c r="W39" i="8" s="1"/>
  <c r="AB39" i="8"/>
  <c r="AF39" i="8" s="1"/>
  <c r="AJ39" i="8" s="1"/>
  <c r="O39" i="8"/>
  <c r="T39" i="8" s="1"/>
  <c r="X39" i="8" s="1"/>
  <c r="AC39" i="8"/>
  <c r="AG39" i="8" s="1"/>
  <c r="AK39" i="8" s="1"/>
  <c r="M39" i="8"/>
  <c r="AE39" i="8"/>
  <c r="AI39" i="8" s="1"/>
  <c r="AM39" i="8" s="1"/>
  <c r="P39" i="8"/>
  <c r="U39" i="8" s="1"/>
  <c r="Y39" i="8" s="1"/>
  <c r="H588" i="10"/>
  <c r="H588" i="21" s="1"/>
  <c r="F588" i="10" a="1"/>
  <c r="F588" i="10" s="1"/>
  <c r="F588" i="21" s="1"/>
  <c r="E588" i="10" a="1"/>
  <c r="E588" i="10" s="1"/>
  <c r="E588" i="21" s="1"/>
  <c r="D588" i="10" a="1"/>
  <c r="D588" i="10" s="1"/>
  <c r="D588" i="21" s="1"/>
  <c r="G588" i="10" a="1"/>
  <c r="G588" i="10" s="1"/>
  <c r="G588" i="21" s="1"/>
  <c r="L40" i="8"/>
  <c r="Q38" i="8"/>
  <c r="R38" i="8"/>
  <c r="V38" i="8" s="1"/>
  <c r="K52" i="7"/>
  <c r="E54" i="21"/>
  <c r="L55" i="7"/>
  <c r="E54" i="7"/>
  <c r="J52" i="7"/>
  <c r="F53" i="7"/>
  <c r="G53" i="7"/>
  <c r="H53" i="7" s="1"/>
  <c r="I53" i="7" s="1"/>
  <c r="M57" i="20" l="1"/>
  <c r="I590" i="10"/>
  <c r="I590" i="21" s="1"/>
  <c r="J590" i="10"/>
  <c r="J590" i="21" s="1"/>
  <c r="K590" i="10"/>
  <c r="K590" i="21" s="1"/>
  <c r="L41" i="8"/>
  <c r="H589" i="10"/>
  <c r="H589" i="21" s="1"/>
  <c r="E589" i="10" a="1"/>
  <c r="E589" i="10" s="1"/>
  <c r="E589" i="21" s="1"/>
  <c r="F589" i="10" a="1"/>
  <c r="F589" i="10" s="1"/>
  <c r="F589" i="21" s="1"/>
  <c r="D589" i="10" a="1"/>
  <c r="D589" i="10" s="1"/>
  <c r="D589" i="21" s="1"/>
  <c r="G589" i="10" a="1"/>
  <c r="G589" i="10" s="1"/>
  <c r="G589" i="21" s="1"/>
  <c r="AE40" i="8"/>
  <c r="AI40" i="8" s="1"/>
  <c r="AM40" i="8" s="1"/>
  <c r="M40" i="8"/>
  <c r="O40" i="8"/>
  <c r="T40" i="8" s="1"/>
  <c r="X40" i="8" s="1"/>
  <c r="N40" i="8"/>
  <c r="S40" i="8" s="1"/>
  <c r="W40" i="8" s="1"/>
  <c r="P40" i="8"/>
  <c r="U40" i="8" s="1"/>
  <c r="Y40" i="8" s="1"/>
  <c r="AC40" i="8"/>
  <c r="AG40" i="8" s="1"/>
  <c r="AK40" i="8" s="1"/>
  <c r="AB40" i="8"/>
  <c r="AF40" i="8" s="1"/>
  <c r="AJ40" i="8" s="1"/>
  <c r="AD40" i="8"/>
  <c r="AH40" i="8" s="1"/>
  <c r="AL40" i="8" s="1"/>
  <c r="R39" i="8"/>
  <c r="V39" i="8" s="1"/>
  <c r="Q39" i="8"/>
  <c r="K53" i="7"/>
  <c r="J53" i="7"/>
  <c r="F54" i="7"/>
  <c r="G54" i="7"/>
  <c r="H54" i="7" s="1"/>
  <c r="I54" i="7" s="1"/>
  <c r="K54" i="7" s="1"/>
  <c r="E55" i="21"/>
  <c r="L56" i="7"/>
  <c r="E55" i="7"/>
  <c r="M58" i="20" l="1"/>
  <c r="AC41" i="8"/>
  <c r="AG41" i="8" s="1"/>
  <c r="AK41" i="8" s="1"/>
  <c r="N41" i="8"/>
  <c r="S41" i="8" s="1"/>
  <c r="W41" i="8" s="1"/>
  <c r="O41" i="8"/>
  <c r="T41" i="8" s="1"/>
  <c r="X41" i="8" s="1"/>
  <c r="AB41" i="8"/>
  <c r="AF41" i="8" s="1"/>
  <c r="AJ41" i="8" s="1"/>
  <c r="AE41" i="8"/>
  <c r="AI41" i="8" s="1"/>
  <c r="AM41" i="8" s="1"/>
  <c r="AD41" i="8"/>
  <c r="AH41" i="8" s="1"/>
  <c r="AL41" i="8" s="1"/>
  <c r="P41" i="8"/>
  <c r="U41" i="8" s="1"/>
  <c r="Y41" i="8" s="1"/>
  <c r="M41" i="8"/>
  <c r="R40" i="8"/>
  <c r="V40" i="8" s="1"/>
  <c r="Q40" i="8"/>
  <c r="H590" i="10"/>
  <c r="H590" i="21" s="1"/>
  <c r="E590" i="10" a="1"/>
  <c r="E590" i="10" s="1"/>
  <c r="E590" i="21" s="1"/>
  <c r="D590" i="10" a="1"/>
  <c r="D590" i="10" s="1"/>
  <c r="D590" i="21" s="1"/>
  <c r="F590" i="10" a="1"/>
  <c r="F590" i="10" s="1"/>
  <c r="F590" i="21" s="1"/>
  <c r="G590" i="10" a="1"/>
  <c r="G590" i="10" s="1"/>
  <c r="G590" i="21" s="1"/>
  <c r="L42" i="8"/>
  <c r="I591" i="10"/>
  <c r="I591" i="21" s="1"/>
  <c r="J591" i="10"/>
  <c r="J591" i="21" s="1"/>
  <c r="K591" i="10"/>
  <c r="K591" i="21" s="1"/>
  <c r="J54" i="7"/>
  <c r="E56" i="7"/>
  <c r="F55" i="7"/>
  <c r="G55" i="7"/>
  <c r="H55" i="7" s="1"/>
  <c r="I55" i="7" s="1"/>
  <c r="K55" i="7" s="1"/>
  <c r="E56" i="21"/>
  <c r="L57" i="7"/>
  <c r="M59" i="20" l="1"/>
  <c r="K592" i="10"/>
  <c r="K592" i="21" s="1"/>
  <c r="I592" i="10"/>
  <c r="I592" i="21" s="1"/>
  <c r="J592" i="10"/>
  <c r="J592" i="21" s="1"/>
  <c r="AC42" i="8"/>
  <c r="AG42" i="8" s="1"/>
  <c r="AK42" i="8" s="1"/>
  <c r="AD42" i="8"/>
  <c r="AH42" i="8" s="1"/>
  <c r="AL42" i="8" s="1"/>
  <c r="O42" i="8"/>
  <c r="T42" i="8" s="1"/>
  <c r="X42" i="8" s="1"/>
  <c r="N42" i="8"/>
  <c r="S42" i="8" s="1"/>
  <c r="W42" i="8" s="1"/>
  <c r="P42" i="8"/>
  <c r="U42" i="8" s="1"/>
  <c r="Y42" i="8" s="1"/>
  <c r="AE42" i="8"/>
  <c r="AI42" i="8" s="1"/>
  <c r="AM42" i="8" s="1"/>
  <c r="AB42" i="8"/>
  <c r="AF42" i="8" s="1"/>
  <c r="AJ42" i="8" s="1"/>
  <c r="M42" i="8"/>
  <c r="E591" i="10" a="1"/>
  <c r="E591" i="10" s="1"/>
  <c r="E591" i="21" s="1"/>
  <c r="F591" i="10" a="1"/>
  <c r="F591" i="10" s="1"/>
  <c r="F591" i="21" s="1"/>
  <c r="D591" i="10" a="1"/>
  <c r="D591" i="10" s="1"/>
  <c r="D591" i="21" s="1"/>
  <c r="L43" i="8"/>
  <c r="H591" i="10"/>
  <c r="H591" i="21" s="1"/>
  <c r="G591" i="10" a="1"/>
  <c r="G591" i="10" s="1"/>
  <c r="G591" i="21" s="1"/>
  <c r="R41" i="8"/>
  <c r="V41" i="8" s="1"/>
  <c r="Q41" i="8"/>
  <c r="J55" i="7"/>
  <c r="F56" i="7"/>
  <c r="G56" i="7"/>
  <c r="H56" i="7" s="1"/>
  <c r="I56" i="7" s="1"/>
  <c r="E57" i="7"/>
  <c r="E57" i="21"/>
  <c r="L58" i="7"/>
  <c r="M60" i="20" l="1"/>
  <c r="L44" i="8"/>
  <c r="F592" i="10" a="1"/>
  <c r="F592" i="10" s="1"/>
  <c r="F592" i="21" s="1"/>
  <c r="D592" i="10" a="1"/>
  <c r="D592" i="10" s="1"/>
  <c r="D592" i="21" s="1"/>
  <c r="E592" i="10" a="1"/>
  <c r="E592" i="10" s="1"/>
  <c r="E592" i="21" s="1"/>
  <c r="G592" i="10" a="1"/>
  <c r="G592" i="10" s="1"/>
  <c r="G592" i="21" s="1"/>
  <c r="H592" i="10"/>
  <c r="H592" i="21" s="1"/>
  <c r="O43" i="8"/>
  <c r="T43" i="8" s="1"/>
  <c r="X43" i="8" s="1"/>
  <c r="N43" i="8"/>
  <c r="S43" i="8" s="1"/>
  <c r="W43" i="8" s="1"/>
  <c r="P43" i="8"/>
  <c r="U43" i="8" s="1"/>
  <c r="Y43" i="8" s="1"/>
  <c r="AB43" i="8"/>
  <c r="AF43" i="8" s="1"/>
  <c r="AJ43" i="8" s="1"/>
  <c r="M43" i="8"/>
  <c r="AC43" i="8"/>
  <c r="AG43" i="8" s="1"/>
  <c r="AK43" i="8" s="1"/>
  <c r="AD43" i="8"/>
  <c r="AH43" i="8" s="1"/>
  <c r="AL43" i="8" s="1"/>
  <c r="AE43" i="8"/>
  <c r="AI43" i="8" s="1"/>
  <c r="AM43" i="8" s="1"/>
  <c r="Q42" i="8"/>
  <c r="R42" i="8"/>
  <c r="V42" i="8" s="1"/>
  <c r="K593" i="10"/>
  <c r="K593" i="21" s="1"/>
  <c r="I593" i="10"/>
  <c r="I593" i="21" s="1"/>
  <c r="J593" i="10"/>
  <c r="J593" i="21" s="1"/>
  <c r="J56" i="7"/>
  <c r="E58" i="7"/>
  <c r="G57" i="7"/>
  <c r="H57" i="7" s="1"/>
  <c r="I57" i="7" s="1"/>
  <c r="F57" i="7"/>
  <c r="E58" i="21"/>
  <c r="L59" i="7"/>
  <c r="K56" i="7"/>
  <c r="M61" i="20" l="1"/>
  <c r="R43" i="8"/>
  <c r="V43" i="8" s="1"/>
  <c r="Q43" i="8"/>
  <c r="E593" i="10" a="1"/>
  <c r="E593" i="10" s="1"/>
  <c r="E593" i="21" s="1"/>
  <c r="L45" i="8"/>
  <c r="F593" i="10" a="1"/>
  <c r="F593" i="10" s="1"/>
  <c r="F593" i="21" s="1"/>
  <c r="G593" i="10" a="1"/>
  <c r="G593" i="10" s="1"/>
  <c r="G593" i="21" s="1"/>
  <c r="H593" i="10"/>
  <c r="H593" i="21" s="1"/>
  <c r="D593" i="10" a="1"/>
  <c r="D593" i="10" s="1"/>
  <c r="D593" i="21" s="1"/>
  <c r="K594" i="10"/>
  <c r="K594" i="21" s="1"/>
  <c r="I594" i="10"/>
  <c r="I594" i="21" s="1"/>
  <c r="J594" i="10"/>
  <c r="J594" i="21" s="1"/>
  <c r="O44" i="8"/>
  <c r="T44" i="8" s="1"/>
  <c r="X44" i="8" s="1"/>
  <c r="AD44" i="8"/>
  <c r="AH44" i="8" s="1"/>
  <c r="AL44" i="8" s="1"/>
  <c r="AE44" i="8"/>
  <c r="AI44" i="8" s="1"/>
  <c r="AM44" i="8" s="1"/>
  <c r="M44" i="8"/>
  <c r="N44" i="8"/>
  <c r="S44" i="8" s="1"/>
  <c r="W44" i="8" s="1"/>
  <c r="P44" i="8"/>
  <c r="U44" i="8" s="1"/>
  <c r="Y44" i="8" s="1"/>
  <c r="AC44" i="8"/>
  <c r="AG44" i="8" s="1"/>
  <c r="AK44" i="8" s="1"/>
  <c r="AB44" i="8"/>
  <c r="AF44" i="8" s="1"/>
  <c r="AJ44" i="8" s="1"/>
  <c r="K57" i="7"/>
  <c r="J57" i="7"/>
  <c r="G58" i="7"/>
  <c r="H58" i="7" s="1"/>
  <c r="I58" i="7" s="1"/>
  <c r="F58" i="7"/>
  <c r="E59" i="7"/>
  <c r="E59" i="21"/>
  <c r="L60" i="7"/>
  <c r="M62" i="20" l="1"/>
  <c r="P45" i="8"/>
  <c r="U45" i="8" s="1"/>
  <c r="Y45" i="8" s="1"/>
  <c r="AB45" i="8"/>
  <c r="AF45" i="8" s="1"/>
  <c r="AJ45" i="8" s="1"/>
  <c r="N45" i="8"/>
  <c r="S45" i="8" s="1"/>
  <c r="W45" i="8" s="1"/>
  <c r="AC45" i="8"/>
  <c r="AG45" i="8" s="1"/>
  <c r="AK45" i="8" s="1"/>
  <c r="O45" i="8"/>
  <c r="T45" i="8" s="1"/>
  <c r="X45" i="8" s="1"/>
  <c r="AD45" i="8"/>
  <c r="AH45" i="8" s="1"/>
  <c r="AL45" i="8" s="1"/>
  <c r="M45" i="8"/>
  <c r="AE45" i="8"/>
  <c r="AI45" i="8" s="1"/>
  <c r="AM45" i="8" s="1"/>
  <c r="Q44" i="8"/>
  <c r="R44" i="8"/>
  <c r="V44" i="8" s="1"/>
  <c r="G594" i="10" a="1"/>
  <c r="G594" i="10" s="1"/>
  <c r="G594" i="21" s="1"/>
  <c r="L46" i="8"/>
  <c r="F594" i="10" a="1"/>
  <c r="F594" i="10" s="1"/>
  <c r="F594" i="21" s="1"/>
  <c r="E594" i="10" a="1"/>
  <c r="E594" i="10" s="1"/>
  <c r="E594" i="21" s="1"/>
  <c r="D594" i="10" a="1"/>
  <c r="D594" i="10" s="1"/>
  <c r="D594" i="21" s="1"/>
  <c r="H594" i="10"/>
  <c r="H594" i="21" s="1"/>
  <c r="I595" i="10"/>
  <c r="I595" i="21" s="1"/>
  <c r="J595" i="10"/>
  <c r="J595" i="21" s="1"/>
  <c r="K595" i="10"/>
  <c r="K595" i="21" s="1"/>
  <c r="K58" i="7"/>
  <c r="J58" i="7"/>
  <c r="E60" i="21"/>
  <c r="L61" i="7"/>
  <c r="G59" i="7"/>
  <c r="H59" i="7" s="1"/>
  <c r="I59" i="7" s="1"/>
  <c r="F59" i="7"/>
  <c r="E60" i="7"/>
  <c r="M63" i="20" l="1"/>
  <c r="K596" i="10"/>
  <c r="K596" i="21" s="1"/>
  <c r="I596" i="10"/>
  <c r="I596" i="21" s="1"/>
  <c r="J596" i="10"/>
  <c r="J596" i="21" s="1"/>
  <c r="M46" i="8"/>
  <c r="O46" i="8"/>
  <c r="T46" i="8" s="1"/>
  <c r="X46" i="8" s="1"/>
  <c r="AB46" i="8"/>
  <c r="AF46" i="8" s="1"/>
  <c r="AJ46" i="8" s="1"/>
  <c r="AE46" i="8"/>
  <c r="AI46" i="8" s="1"/>
  <c r="AM46" i="8" s="1"/>
  <c r="AC46" i="8"/>
  <c r="AG46" i="8" s="1"/>
  <c r="AK46" i="8" s="1"/>
  <c r="P46" i="8"/>
  <c r="U46" i="8" s="1"/>
  <c r="Y46" i="8" s="1"/>
  <c r="N46" i="8"/>
  <c r="S46" i="8" s="1"/>
  <c r="W46" i="8" s="1"/>
  <c r="AD46" i="8"/>
  <c r="AH46" i="8" s="1"/>
  <c r="AL46" i="8" s="1"/>
  <c r="Q45" i="8"/>
  <c r="R45" i="8"/>
  <c r="V45" i="8" s="1"/>
  <c r="H595" i="10"/>
  <c r="H595" i="21" s="1"/>
  <c r="E595" i="10" a="1"/>
  <c r="E595" i="10" s="1"/>
  <c r="E595" i="21" s="1"/>
  <c r="L47" i="8"/>
  <c r="G595" i="10" a="1"/>
  <c r="G595" i="10" s="1"/>
  <c r="G595" i="21" s="1"/>
  <c r="F595" i="10" a="1"/>
  <c r="F595" i="10" s="1"/>
  <c r="F595" i="21" s="1"/>
  <c r="D595" i="10" a="1"/>
  <c r="D595" i="10" s="1"/>
  <c r="D595" i="21" s="1"/>
  <c r="J59" i="7"/>
  <c r="K59" i="7"/>
  <c r="F60" i="7"/>
  <c r="G60" i="7"/>
  <c r="H60" i="7" s="1"/>
  <c r="I60" i="7" s="1"/>
  <c r="E61" i="21"/>
  <c r="L62" i="7"/>
  <c r="E61" i="7"/>
  <c r="K60" i="7" l="1"/>
  <c r="M64" i="20"/>
  <c r="R46" i="8"/>
  <c r="V46" i="8" s="1"/>
  <c r="Q46" i="8"/>
  <c r="I597" i="10"/>
  <c r="I597" i="21" s="1"/>
  <c r="K597" i="10"/>
  <c r="K597" i="21" s="1"/>
  <c r="J597" i="10"/>
  <c r="J597" i="21" s="1"/>
  <c r="M47" i="8"/>
  <c r="N47" i="8"/>
  <c r="S47" i="8" s="1"/>
  <c r="W47" i="8" s="1"/>
  <c r="AC47" i="8"/>
  <c r="AG47" i="8" s="1"/>
  <c r="AK47" i="8" s="1"/>
  <c r="AE47" i="8"/>
  <c r="AI47" i="8" s="1"/>
  <c r="AM47" i="8" s="1"/>
  <c r="AD47" i="8"/>
  <c r="AH47" i="8" s="1"/>
  <c r="AL47" i="8" s="1"/>
  <c r="P47" i="8"/>
  <c r="U47" i="8" s="1"/>
  <c r="Y47" i="8" s="1"/>
  <c r="O47" i="8"/>
  <c r="T47" i="8" s="1"/>
  <c r="X47" i="8" s="1"/>
  <c r="AB47" i="8"/>
  <c r="AF47" i="8" s="1"/>
  <c r="AJ47" i="8" s="1"/>
  <c r="G596" i="10" a="1"/>
  <c r="G596" i="10" s="1"/>
  <c r="G596" i="21" s="1"/>
  <c r="L48" i="8"/>
  <c r="H596" i="10"/>
  <c r="H596" i="21" s="1"/>
  <c r="E596" i="10" a="1"/>
  <c r="E596" i="10" s="1"/>
  <c r="E596" i="21" s="1"/>
  <c r="F596" i="10" a="1"/>
  <c r="F596" i="10" s="1"/>
  <c r="F596" i="21" s="1"/>
  <c r="D596" i="10" a="1"/>
  <c r="D596" i="10" s="1"/>
  <c r="D596" i="21" s="1"/>
  <c r="J60" i="7"/>
  <c r="E62" i="21"/>
  <c r="L63" i="7"/>
  <c r="E62" i="7"/>
  <c r="F61" i="7"/>
  <c r="G61" i="7"/>
  <c r="H61" i="7" s="1"/>
  <c r="I61" i="7" s="1"/>
  <c r="M65" i="20" l="1"/>
  <c r="AD48" i="8"/>
  <c r="AH48" i="8" s="1"/>
  <c r="AL48" i="8" s="1"/>
  <c r="AC48" i="8"/>
  <c r="AG48" i="8" s="1"/>
  <c r="AK48" i="8" s="1"/>
  <c r="P48" i="8"/>
  <c r="U48" i="8" s="1"/>
  <c r="Y48" i="8" s="1"/>
  <c r="AB48" i="8"/>
  <c r="AF48" i="8" s="1"/>
  <c r="AJ48" i="8" s="1"/>
  <c r="O48" i="8"/>
  <c r="T48" i="8" s="1"/>
  <c r="X48" i="8" s="1"/>
  <c r="AE48" i="8"/>
  <c r="AI48" i="8" s="1"/>
  <c r="AM48" i="8" s="1"/>
  <c r="M48" i="8"/>
  <c r="N48" i="8"/>
  <c r="S48" i="8" s="1"/>
  <c r="W48" i="8" s="1"/>
  <c r="Q47" i="8"/>
  <c r="R47" i="8"/>
  <c r="V47" i="8" s="1"/>
  <c r="E597" i="10" a="1"/>
  <c r="E597" i="10" s="1"/>
  <c r="E597" i="21" s="1"/>
  <c r="G597" i="10" a="1"/>
  <c r="G597" i="10" s="1"/>
  <c r="G597" i="21" s="1"/>
  <c r="L49" i="8"/>
  <c r="H597" i="10"/>
  <c r="H597" i="21" s="1"/>
  <c r="D597" i="10" a="1"/>
  <c r="D597" i="10" s="1"/>
  <c r="D597" i="21" s="1"/>
  <c r="F597" i="10" a="1"/>
  <c r="F597" i="10" s="1"/>
  <c r="F597" i="21" s="1"/>
  <c r="I598" i="10"/>
  <c r="I598" i="21" s="1"/>
  <c r="J598" i="10"/>
  <c r="J598" i="21" s="1"/>
  <c r="K598" i="10"/>
  <c r="K598" i="21" s="1"/>
  <c r="J61" i="7"/>
  <c r="K61" i="7"/>
  <c r="F62" i="7"/>
  <c r="G62" i="7"/>
  <c r="H62" i="7" s="1"/>
  <c r="I62" i="7" s="1"/>
  <c r="J62" i="7" s="1"/>
  <c r="E63" i="7"/>
  <c r="E63" i="21"/>
  <c r="L64" i="7"/>
  <c r="M66" i="20" l="1"/>
  <c r="I599" i="10"/>
  <c r="I599" i="21" s="1"/>
  <c r="K599" i="10"/>
  <c r="K599" i="21" s="1"/>
  <c r="J599" i="10"/>
  <c r="J599" i="21" s="1"/>
  <c r="Q48" i="8"/>
  <c r="R48" i="8"/>
  <c r="V48" i="8" s="1"/>
  <c r="H598" i="10"/>
  <c r="H598" i="21" s="1"/>
  <c r="G598" i="10" a="1"/>
  <c r="G598" i="10" s="1"/>
  <c r="G598" i="21" s="1"/>
  <c r="D598" i="10" a="1"/>
  <c r="D598" i="10" s="1"/>
  <c r="D598" i="21" s="1"/>
  <c r="F598" i="10" a="1"/>
  <c r="F598" i="10" s="1"/>
  <c r="F598" i="21" s="1"/>
  <c r="L50" i="8"/>
  <c r="E598" i="10" a="1"/>
  <c r="E598" i="10" s="1"/>
  <c r="E598" i="21" s="1"/>
  <c r="P49" i="8"/>
  <c r="U49" i="8" s="1"/>
  <c r="Y49" i="8" s="1"/>
  <c r="N49" i="8"/>
  <c r="S49" i="8" s="1"/>
  <c r="W49" i="8" s="1"/>
  <c r="AE49" i="8"/>
  <c r="AI49" i="8" s="1"/>
  <c r="AM49" i="8" s="1"/>
  <c r="AD49" i="8"/>
  <c r="AH49" i="8" s="1"/>
  <c r="AL49" i="8" s="1"/>
  <c r="AC49" i="8"/>
  <c r="AG49" i="8" s="1"/>
  <c r="AK49" i="8" s="1"/>
  <c r="M49" i="8"/>
  <c r="AB49" i="8"/>
  <c r="AF49" i="8" s="1"/>
  <c r="AJ49" i="8" s="1"/>
  <c r="O49" i="8"/>
  <c r="T49" i="8" s="1"/>
  <c r="X49" i="8" s="1"/>
  <c r="K62" i="7"/>
  <c r="E64" i="7"/>
  <c r="F63" i="7"/>
  <c r="G63" i="7"/>
  <c r="H63" i="7" s="1"/>
  <c r="I63" i="7" s="1"/>
  <c r="E64" i="21"/>
  <c r="L65" i="7"/>
  <c r="M67" i="20" l="1"/>
  <c r="J600" i="10"/>
  <c r="J600" i="21" s="1"/>
  <c r="K600" i="10"/>
  <c r="K600" i="21" s="1"/>
  <c r="I600" i="10"/>
  <c r="I600" i="21" s="1"/>
  <c r="L51" i="8"/>
  <c r="F599" i="10" a="1"/>
  <c r="F599" i="10" s="1"/>
  <c r="F599" i="21" s="1"/>
  <c r="E599" i="10" a="1"/>
  <c r="E599" i="10" s="1"/>
  <c r="E599" i="21" s="1"/>
  <c r="G599" i="10" a="1"/>
  <c r="G599" i="10" s="1"/>
  <c r="G599" i="21" s="1"/>
  <c r="D599" i="10" a="1"/>
  <c r="D599" i="10" s="1"/>
  <c r="D599" i="21" s="1"/>
  <c r="H599" i="10"/>
  <c r="H599" i="21" s="1"/>
  <c r="AB50" i="8"/>
  <c r="AF50" i="8" s="1"/>
  <c r="AJ50" i="8" s="1"/>
  <c r="AC50" i="8"/>
  <c r="AG50" i="8" s="1"/>
  <c r="AK50" i="8" s="1"/>
  <c r="AD50" i="8"/>
  <c r="AH50" i="8" s="1"/>
  <c r="AL50" i="8" s="1"/>
  <c r="N50" i="8"/>
  <c r="S50" i="8" s="1"/>
  <c r="W50" i="8" s="1"/>
  <c r="P50" i="8"/>
  <c r="U50" i="8" s="1"/>
  <c r="Y50" i="8" s="1"/>
  <c r="AE50" i="8"/>
  <c r="AI50" i="8" s="1"/>
  <c r="AM50" i="8" s="1"/>
  <c r="O50" i="8"/>
  <c r="T50" i="8" s="1"/>
  <c r="X50" i="8" s="1"/>
  <c r="M50" i="8"/>
  <c r="Q49" i="8"/>
  <c r="R49" i="8"/>
  <c r="V49" i="8" s="1"/>
  <c r="J63" i="7"/>
  <c r="E65" i="7"/>
  <c r="F64" i="7"/>
  <c r="G64" i="7"/>
  <c r="H64" i="7" s="1"/>
  <c r="I64" i="7" s="1"/>
  <c r="E65" i="21"/>
  <c r="L66" i="7"/>
  <c r="K63" i="7"/>
  <c r="M68" i="20" l="1"/>
  <c r="G600" i="10" a="1"/>
  <c r="G600" i="10" s="1"/>
  <c r="G600" i="21" s="1"/>
  <c r="F600" i="10" a="1"/>
  <c r="F600" i="10" s="1"/>
  <c r="F600" i="21" s="1"/>
  <c r="H600" i="10"/>
  <c r="H600" i="21" s="1"/>
  <c r="E600" i="10" a="1"/>
  <c r="E600" i="10" s="1"/>
  <c r="E600" i="21" s="1"/>
  <c r="L52" i="8"/>
  <c r="D600" i="10" a="1"/>
  <c r="D600" i="10" s="1"/>
  <c r="D600" i="21" s="1"/>
  <c r="I601" i="10"/>
  <c r="I601" i="21" s="1"/>
  <c r="J601" i="10"/>
  <c r="J601" i="21" s="1"/>
  <c r="K601" i="10"/>
  <c r="K601" i="21" s="1"/>
  <c r="P51" i="8"/>
  <c r="U51" i="8" s="1"/>
  <c r="Y51" i="8" s="1"/>
  <c r="AB51" i="8"/>
  <c r="AF51" i="8" s="1"/>
  <c r="AJ51" i="8" s="1"/>
  <c r="N51" i="8"/>
  <c r="S51" i="8" s="1"/>
  <c r="W51" i="8" s="1"/>
  <c r="AC51" i="8"/>
  <c r="AG51" i="8" s="1"/>
  <c r="AK51" i="8" s="1"/>
  <c r="M51" i="8"/>
  <c r="O51" i="8"/>
  <c r="T51" i="8" s="1"/>
  <c r="X51" i="8" s="1"/>
  <c r="AE51" i="8"/>
  <c r="AI51" i="8" s="1"/>
  <c r="AM51" i="8" s="1"/>
  <c r="AD51" i="8"/>
  <c r="AH51" i="8" s="1"/>
  <c r="AL51" i="8" s="1"/>
  <c r="Q50" i="8"/>
  <c r="R50" i="8"/>
  <c r="V50" i="8" s="1"/>
  <c r="K64" i="7"/>
  <c r="E66" i="21"/>
  <c r="L67" i="7"/>
  <c r="F65" i="7"/>
  <c r="G65" i="7"/>
  <c r="H65" i="7" s="1"/>
  <c r="I65" i="7" s="1"/>
  <c r="E66" i="7"/>
  <c r="J64" i="7"/>
  <c r="M69" i="20" l="1"/>
  <c r="R51" i="8"/>
  <c r="V51" i="8" s="1"/>
  <c r="Q51" i="8"/>
  <c r="P52" i="8"/>
  <c r="U52" i="8" s="1"/>
  <c r="Y52" i="8" s="1"/>
  <c r="N52" i="8"/>
  <c r="S52" i="8" s="1"/>
  <c r="W52" i="8" s="1"/>
  <c r="AC52" i="8"/>
  <c r="AG52" i="8" s="1"/>
  <c r="AK52" i="8" s="1"/>
  <c r="AE52" i="8"/>
  <c r="AI52" i="8" s="1"/>
  <c r="AM52" i="8" s="1"/>
  <c r="M52" i="8"/>
  <c r="AB52" i="8"/>
  <c r="AF52" i="8" s="1"/>
  <c r="AJ52" i="8" s="1"/>
  <c r="AD52" i="8"/>
  <c r="AH52" i="8" s="1"/>
  <c r="AL52" i="8" s="1"/>
  <c r="O52" i="8"/>
  <c r="T52" i="8" s="1"/>
  <c r="X52" i="8" s="1"/>
  <c r="E601" i="10" a="1"/>
  <c r="E601" i="10" s="1"/>
  <c r="E601" i="21" s="1"/>
  <c r="H601" i="10"/>
  <c r="H601" i="21" s="1"/>
  <c r="L53" i="8"/>
  <c r="F601" i="10" a="1"/>
  <c r="F601" i="10" s="1"/>
  <c r="F601" i="21" s="1"/>
  <c r="G601" i="10" a="1"/>
  <c r="G601" i="10" s="1"/>
  <c r="G601" i="21" s="1"/>
  <c r="D601" i="10" a="1"/>
  <c r="D601" i="10" s="1"/>
  <c r="D601" i="21" s="1"/>
  <c r="K602" i="10"/>
  <c r="K602" i="21" s="1"/>
  <c r="I602" i="10"/>
  <c r="I602" i="21" s="1"/>
  <c r="J602" i="10"/>
  <c r="J602" i="21" s="1"/>
  <c r="J65" i="7"/>
  <c r="K65" i="7"/>
  <c r="G66" i="7"/>
  <c r="H66" i="7" s="1"/>
  <c r="I66" i="7" s="1"/>
  <c r="F66" i="7"/>
  <c r="E67" i="21"/>
  <c r="L68" i="7"/>
  <c r="E67" i="7"/>
  <c r="M70" i="20" l="1"/>
  <c r="Q52" i="8"/>
  <c r="R52" i="8"/>
  <c r="V52" i="8" s="1"/>
  <c r="E602" i="10" a="1"/>
  <c r="E602" i="10" s="1"/>
  <c r="E602" i="21" s="1"/>
  <c r="F602" i="10" a="1"/>
  <c r="F602" i="10" s="1"/>
  <c r="F602" i="21" s="1"/>
  <c r="G602" i="10" a="1"/>
  <c r="G602" i="10" s="1"/>
  <c r="G602" i="21" s="1"/>
  <c r="L54" i="8"/>
  <c r="H602" i="10"/>
  <c r="H602" i="21" s="1"/>
  <c r="D602" i="10" a="1"/>
  <c r="D602" i="10" s="1"/>
  <c r="D602" i="21" s="1"/>
  <c r="P53" i="8"/>
  <c r="U53" i="8" s="1"/>
  <c r="Y53" i="8" s="1"/>
  <c r="AE53" i="8"/>
  <c r="AI53" i="8" s="1"/>
  <c r="AM53" i="8" s="1"/>
  <c r="AC53" i="8"/>
  <c r="AG53" i="8" s="1"/>
  <c r="AK53" i="8" s="1"/>
  <c r="AB53" i="8"/>
  <c r="AF53" i="8" s="1"/>
  <c r="AJ53" i="8" s="1"/>
  <c r="O53" i="8"/>
  <c r="T53" i="8" s="1"/>
  <c r="X53" i="8" s="1"/>
  <c r="AD53" i="8"/>
  <c r="AH53" i="8" s="1"/>
  <c r="AL53" i="8" s="1"/>
  <c r="M53" i="8"/>
  <c r="N53" i="8"/>
  <c r="S53" i="8" s="1"/>
  <c r="W53" i="8" s="1"/>
  <c r="J603" i="10"/>
  <c r="J603" i="21" s="1"/>
  <c r="I603" i="10"/>
  <c r="I603" i="21" s="1"/>
  <c r="K603" i="10"/>
  <c r="K603" i="21" s="1"/>
  <c r="K66" i="7"/>
  <c r="J66" i="7"/>
  <c r="F67" i="7"/>
  <c r="G67" i="7"/>
  <c r="H67" i="7" s="1"/>
  <c r="I67" i="7" s="1"/>
  <c r="E68" i="21"/>
  <c r="L69" i="7"/>
  <c r="E68" i="7"/>
  <c r="J67" i="7" l="1"/>
  <c r="M71" i="20"/>
  <c r="E603" i="10" a="1"/>
  <c r="E603" i="10" s="1"/>
  <c r="E603" i="21" s="1"/>
  <c r="L55" i="8"/>
  <c r="H603" i="10"/>
  <c r="H603" i="21" s="1"/>
  <c r="F603" i="10" a="1"/>
  <c r="F603" i="10" s="1"/>
  <c r="F603" i="21" s="1"/>
  <c r="G603" i="10" a="1"/>
  <c r="G603" i="10" s="1"/>
  <c r="G603" i="21" s="1"/>
  <c r="D603" i="10" a="1"/>
  <c r="D603" i="10" s="1"/>
  <c r="D603" i="21" s="1"/>
  <c r="J604" i="10"/>
  <c r="J604" i="21" s="1"/>
  <c r="K604" i="10"/>
  <c r="K604" i="21" s="1"/>
  <c r="I604" i="10"/>
  <c r="I604" i="21" s="1"/>
  <c r="R53" i="8"/>
  <c r="V53" i="8" s="1"/>
  <c r="Q53" i="8"/>
  <c r="P54" i="8"/>
  <c r="U54" i="8" s="1"/>
  <c r="Y54" i="8" s="1"/>
  <c r="AE54" i="8"/>
  <c r="AI54" i="8" s="1"/>
  <c r="AM54" i="8" s="1"/>
  <c r="AB54" i="8"/>
  <c r="AF54" i="8" s="1"/>
  <c r="AJ54" i="8" s="1"/>
  <c r="N54" i="8"/>
  <c r="S54" i="8" s="1"/>
  <c r="W54" i="8" s="1"/>
  <c r="AD54" i="8"/>
  <c r="AH54" i="8" s="1"/>
  <c r="AL54" i="8" s="1"/>
  <c r="AC54" i="8"/>
  <c r="AG54" i="8" s="1"/>
  <c r="AK54" i="8" s="1"/>
  <c r="O54" i="8"/>
  <c r="T54" i="8" s="1"/>
  <c r="X54" i="8" s="1"/>
  <c r="M54" i="8"/>
  <c r="K67" i="7"/>
  <c r="E69" i="21"/>
  <c r="L70" i="7"/>
  <c r="G68" i="7"/>
  <c r="H68" i="7" s="1"/>
  <c r="I68" i="7" s="1"/>
  <c r="F68" i="7"/>
  <c r="E69" i="7"/>
  <c r="M72" i="20" l="1"/>
  <c r="K605" i="10"/>
  <c r="K605" i="21" s="1"/>
  <c r="J605" i="10"/>
  <c r="J605" i="21" s="1"/>
  <c r="I605" i="10"/>
  <c r="I605" i="21" s="1"/>
  <c r="Q54" i="8"/>
  <c r="R54" i="8"/>
  <c r="V54" i="8" s="1"/>
  <c r="O55" i="8"/>
  <c r="T55" i="8" s="1"/>
  <c r="X55" i="8" s="1"/>
  <c r="AC55" i="8"/>
  <c r="AG55" i="8" s="1"/>
  <c r="AK55" i="8" s="1"/>
  <c r="AB55" i="8"/>
  <c r="AF55" i="8" s="1"/>
  <c r="AJ55" i="8" s="1"/>
  <c r="N55" i="8"/>
  <c r="S55" i="8" s="1"/>
  <c r="W55" i="8" s="1"/>
  <c r="AE55" i="8"/>
  <c r="AI55" i="8" s="1"/>
  <c r="AM55" i="8" s="1"/>
  <c r="P55" i="8"/>
  <c r="U55" i="8" s="1"/>
  <c r="Y55" i="8" s="1"/>
  <c r="AD55" i="8"/>
  <c r="AH55" i="8" s="1"/>
  <c r="AL55" i="8" s="1"/>
  <c r="M55" i="8"/>
  <c r="L56" i="8"/>
  <c r="H604" i="10"/>
  <c r="H604" i="21" s="1"/>
  <c r="D604" i="10" a="1"/>
  <c r="D604" i="10" s="1"/>
  <c r="D604" i="21" s="1"/>
  <c r="F604" i="10" a="1"/>
  <c r="F604" i="10" s="1"/>
  <c r="F604" i="21" s="1"/>
  <c r="E604" i="10" a="1"/>
  <c r="E604" i="10" s="1"/>
  <c r="E604" i="21" s="1"/>
  <c r="G604" i="10" a="1"/>
  <c r="G604" i="10" s="1"/>
  <c r="G604" i="21" s="1"/>
  <c r="J68" i="7"/>
  <c r="F69" i="7"/>
  <c r="G69" i="7"/>
  <c r="H69" i="7" s="1"/>
  <c r="I69" i="7" s="1"/>
  <c r="E70" i="21"/>
  <c r="L71" i="7"/>
  <c r="E70" i="7"/>
  <c r="K68" i="7"/>
  <c r="M73" i="20" l="1"/>
  <c r="P56" i="8"/>
  <c r="U56" i="8" s="1"/>
  <c r="Y56" i="8" s="1"/>
  <c r="O56" i="8"/>
  <c r="T56" i="8" s="1"/>
  <c r="X56" i="8" s="1"/>
  <c r="AD56" i="8"/>
  <c r="AH56" i="8" s="1"/>
  <c r="AL56" i="8" s="1"/>
  <c r="M56" i="8"/>
  <c r="AE56" i="8"/>
  <c r="AI56" i="8" s="1"/>
  <c r="AM56" i="8" s="1"/>
  <c r="AC56" i="8"/>
  <c r="AG56" i="8" s="1"/>
  <c r="AK56" i="8" s="1"/>
  <c r="AB56" i="8"/>
  <c r="AF56" i="8" s="1"/>
  <c r="AJ56" i="8" s="1"/>
  <c r="N56" i="8"/>
  <c r="S56" i="8" s="1"/>
  <c r="W56" i="8" s="1"/>
  <c r="E605" i="10" a="1"/>
  <c r="E605" i="10" s="1"/>
  <c r="E605" i="21" s="1"/>
  <c r="G605" i="10" a="1"/>
  <c r="G605" i="10" s="1"/>
  <c r="G605" i="21" s="1"/>
  <c r="L57" i="8"/>
  <c r="H605" i="10"/>
  <c r="H605" i="21" s="1"/>
  <c r="F605" i="10" a="1"/>
  <c r="F605" i="10" s="1"/>
  <c r="F605" i="21" s="1"/>
  <c r="D605" i="10" a="1"/>
  <c r="D605" i="10" s="1"/>
  <c r="D605" i="21" s="1"/>
  <c r="K606" i="10"/>
  <c r="K606" i="21" s="1"/>
  <c r="I606" i="10"/>
  <c r="I606" i="21" s="1"/>
  <c r="J606" i="10"/>
  <c r="J606" i="21" s="1"/>
  <c r="R55" i="8"/>
  <c r="V55" i="8" s="1"/>
  <c r="Q55" i="8"/>
  <c r="K69" i="7"/>
  <c r="J69" i="7"/>
  <c r="E71" i="7"/>
  <c r="G70" i="7"/>
  <c r="H70" i="7" s="1"/>
  <c r="I70" i="7" s="1"/>
  <c r="F70" i="7"/>
  <c r="E71" i="21"/>
  <c r="L72" i="7"/>
  <c r="M74" i="20" l="1"/>
  <c r="G606" i="10" a="1"/>
  <c r="G606" i="10" s="1"/>
  <c r="G606" i="21" s="1"/>
  <c r="H606" i="10"/>
  <c r="H606" i="21" s="1"/>
  <c r="L58" i="8"/>
  <c r="F606" i="10" a="1"/>
  <c r="F606" i="10" s="1"/>
  <c r="F606" i="21" s="1"/>
  <c r="D606" i="10" a="1"/>
  <c r="D606" i="10" s="1"/>
  <c r="D606" i="21" s="1"/>
  <c r="E606" i="10" a="1"/>
  <c r="E606" i="10" s="1"/>
  <c r="E606" i="21" s="1"/>
  <c r="K607" i="10"/>
  <c r="K607" i="21" s="1"/>
  <c r="I607" i="10"/>
  <c r="I607" i="21" s="1"/>
  <c r="J607" i="10"/>
  <c r="J607" i="21" s="1"/>
  <c r="Q56" i="8"/>
  <c r="R56" i="8"/>
  <c r="V56" i="8" s="1"/>
  <c r="M57" i="8"/>
  <c r="AC57" i="8"/>
  <c r="AG57" i="8" s="1"/>
  <c r="AK57" i="8" s="1"/>
  <c r="O57" i="8"/>
  <c r="T57" i="8" s="1"/>
  <c r="X57" i="8" s="1"/>
  <c r="P57" i="8"/>
  <c r="U57" i="8" s="1"/>
  <c r="Y57" i="8" s="1"/>
  <c r="N57" i="8"/>
  <c r="S57" i="8" s="1"/>
  <c r="W57" i="8" s="1"/>
  <c r="AE57" i="8"/>
  <c r="AI57" i="8" s="1"/>
  <c r="AM57" i="8" s="1"/>
  <c r="AB57" i="8"/>
  <c r="AF57" i="8" s="1"/>
  <c r="AJ57" i="8" s="1"/>
  <c r="AD57" i="8"/>
  <c r="AH57" i="8" s="1"/>
  <c r="AL57" i="8" s="1"/>
  <c r="K70" i="7"/>
  <c r="J70" i="7"/>
  <c r="E72" i="7"/>
  <c r="F71" i="7"/>
  <c r="G71" i="7"/>
  <c r="H71" i="7" s="1"/>
  <c r="I71" i="7" s="1"/>
  <c r="E72" i="21"/>
  <c r="L73" i="7"/>
  <c r="K71" i="7" l="1"/>
  <c r="M75" i="20"/>
  <c r="K608" i="10"/>
  <c r="K608" i="21" s="1"/>
  <c r="J608" i="10"/>
  <c r="J608" i="21" s="1"/>
  <c r="I608" i="10"/>
  <c r="I608" i="21" s="1"/>
  <c r="E607" i="10" a="1"/>
  <c r="E607" i="10" s="1"/>
  <c r="E607" i="21" s="1"/>
  <c r="D607" i="10" a="1"/>
  <c r="D607" i="10" s="1"/>
  <c r="D607" i="21" s="1"/>
  <c r="L59" i="8"/>
  <c r="H607" i="10"/>
  <c r="H607" i="21" s="1"/>
  <c r="F607" i="10" a="1"/>
  <c r="F607" i="10" s="1"/>
  <c r="F607" i="21" s="1"/>
  <c r="G607" i="10" a="1"/>
  <c r="G607" i="10" s="1"/>
  <c r="G607" i="21" s="1"/>
  <c r="R57" i="8"/>
  <c r="V57" i="8" s="1"/>
  <c r="Q57" i="8"/>
  <c r="AC58" i="8"/>
  <c r="AG58" i="8" s="1"/>
  <c r="AK58" i="8" s="1"/>
  <c r="AD58" i="8"/>
  <c r="AH58" i="8" s="1"/>
  <c r="AL58" i="8" s="1"/>
  <c r="O58" i="8"/>
  <c r="T58" i="8" s="1"/>
  <c r="X58" i="8" s="1"/>
  <c r="AE58" i="8"/>
  <c r="AI58" i="8" s="1"/>
  <c r="AM58" i="8" s="1"/>
  <c r="P58" i="8"/>
  <c r="U58" i="8" s="1"/>
  <c r="Y58" i="8" s="1"/>
  <c r="M58" i="8"/>
  <c r="N58" i="8"/>
  <c r="S58" i="8" s="1"/>
  <c r="W58" i="8" s="1"/>
  <c r="AB58" i="8"/>
  <c r="AF58" i="8" s="1"/>
  <c r="AJ58" i="8" s="1"/>
  <c r="J71" i="7"/>
  <c r="G72" i="7"/>
  <c r="H72" i="7" s="1"/>
  <c r="I72" i="7" s="1"/>
  <c r="F72" i="7"/>
  <c r="E73" i="21"/>
  <c r="L74" i="7"/>
  <c r="E73" i="7"/>
  <c r="M76" i="20" l="1"/>
  <c r="I609" i="10"/>
  <c r="I609" i="21" s="1"/>
  <c r="K609" i="10"/>
  <c r="K609" i="21" s="1"/>
  <c r="J609" i="10"/>
  <c r="J609" i="21" s="1"/>
  <c r="O59" i="8"/>
  <c r="T59" i="8" s="1"/>
  <c r="X59" i="8" s="1"/>
  <c r="AD59" i="8"/>
  <c r="AH59" i="8" s="1"/>
  <c r="AL59" i="8" s="1"/>
  <c r="P59" i="8"/>
  <c r="U59" i="8" s="1"/>
  <c r="Y59" i="8" s="1"/>
  <c r="AC59" i="8"/>
  <c r="AG59" i="8" s="1"/>
  <c r="AK59" i="8" s="1"/>
  <c r="M59" i="8"/>
  <c r="AE59" i="8"/>
  <c r="AI59" i="8" s="1"/>
  <c r="AM59" i="8" s="1"/>
  <c r="N59" i="8"/>
  <c r="S59" i="8" s="1"/>
  <c r="W59" i="8" s="1"/>
  <c r="AB59" i="8"/>
  <c r="AF59" i="8" s="1"/>
  <c r="AJ59" i="8" s="1"/>
  <c r="L60" i="8"/>
  <c r="E608" i="10" a="1"/>
  <c r="E608" i="10" s="1"/>
  <c r="E608" i="21" s="1"/>
  <c r="G608" i="10" a="1"/>
  <c r="G608" i="10" s="1"/>
  <c r="G608" i="21" s="1"/>
  <c r="H608" i="10"/>
  <c r="H608" i="21" s="1"/>
  <c r="D608" i="10" a="1"/>
  <c r="D608" i="10" s="1"/>
  <c r="D608" i="21" s="1"/>
  <c r="F608" i="10" a="1"/>
  <c r="F608" i="10" s="1"/>
  <c r="F608" i="21" s="1"/>
  <c r="R58" i="8"/>
  <c r="V58" i="8" s="1"/>
  <c r="Q58" i="8"/>
  <c r="K72" i="7"/>
  <c r="J72" i="7"/>
  <c r="E74" i="21"/>
  <c r="L75" i="7"/>
  <c r="F73" i="7"/>
  <c r="G73" i="7"/>
  <c r="H73" i="7" s="1"/>
  <c r="I73" i="7" s="1"/>
  <c r="E74" i="7"/>
  <c r="M77" i="20" l="1"/>
  <c r="E609" i="10" a="1"/>
  <c r="E609" i="10" s="1"/>
  <c r="E609" i="21" s="1"/>
  <c r="H609" i="10"/>
  <c r="H609" i="21" s="1"/>
  <c r="D609" i="10" a="1"/>
  <c r="D609" i="10" s="1"/>
  <c r="D609" i="21" s="1"/>
  <c r="L61" i="8"/>
  <c r="F609" i="10" a="1"/>
  <c r="F609" i="10" s="1"/>
  <c r="F609" i="21" s="1"/>
  <c r="G609" i="10" a="1"/>
  <c r="G609" i="10" s="1"/>
  <c r="G609" i="21" s="1"/>
  <c r="P60" i="8"/>
  <c r="U60" i="8" s="1"/>
  <c r="Y60" i="8" s="1"/>
  <c r="AC60" i="8"/>
  <c r="AG60" i="8" s="1"/>
  <c r="AK60" i="8" s="1"/>
  <c r="O60" i="8"/>
  <c r="T60" i="8" s="1"/>
  <c r="X60" i="8" s="1"/>
  <c r="AB60" i="8"/>
  <c r="AF60" i="8" s="1"/>
  <c r="AJ60" i="8" s="1"/>
  <c r="N60" i="8"/>
  <c r="S60" i="8" s="1"/>
  <c r="W60" i="8" s="1"/>
  <c r="AD60" i="8"/>
  <c r="AH60" i="8" s="1"/>
  <c r="AL60" i="8" s="1"/>
  <c r="M60" i="8"/>
  <c r="AE60" i="8"/>
  <c r="AI60" i="8" s="1"/>
  <c r="AM60" i="8" s="1"/>
  <c r="I610" i="10"/>
  <c r="I610" i="21" s="1"/>
  <c r="J610" i="10"/>
  <c r="J610" i="21" s="1"/>
  <c r="K610" i="10"/>
  <c r="K610" i="21" s="1"/>
  <c r="Q59" i="8"/>
  <c r="R59" i="8"/>
  <c r="V59" i="8" s="1"/>
  <c r="J73" i="7"/>
  <c r="K73" i="7"/>
  <c r="E75" i="21"/>
  <c r="L76" i="7"/>
  <c r="E75" i="7"/>
  <c r="F74" i="7"/>
  <c r="G74" i="7"/>
  <c r="H74" i="7" s="1"/>
  <c r="I74" i="7" s="1"/>
  <c r="M78" i="20" l="1"/>
  <c r="E610" i="10" a="1"/>
  <c r="E610" i="10" s="1"/>
  <c r="E610" i="21" s="1"/>
  <c r="L62" i="8"/>
  <c r="F610" i="10" a="1"/>
  <c r="F610" i="10" s="1"/>
  <c r="F610" i="21" s="1"/>
  <c r="G610" i="10" a="1"/>
  <c r="G610" i="10" s="1"/>
  <c r="G610" i="21" s="1"/>
  <c r="H610" i="10"/>
  <c r="H610" i="21" s="1"/>
  <c r="D610" i="10" a="1"/>
  <c r="D610" i="10" s="1"/>
  <c r="D610" i="21" s="1"/>
  <c r="M61" i="8"/>
  <c r="N61" i="8"/>
  <c r="S61" i="8" s="1"/>
  <c r="W61" i="8" s="1"/>
  <c r="P61" i="8"/>
  <c r="U61" i="8" s="1"/>
  <c r="Y61" i="8" s="1"/>
  <c r="AD61" i="8"/>
  <c r="AH61" i="8" s="1"/>
  <c r="AL61" i="8" s="1"/>
  <c r="AE61" i="8"/>
  <c r="AI61" i="8" s="1"/>
  <c r="AM61" i="8" s="1"/>
  <c r="O61" i="8"/>
  <c r="T61" i="8" s="1"/>
  <c r="X61" i="8" s="1"/>
  <c r="AC61" i="8"/>
  <c r="AG61" i="8" s="1"/>
  <c r="AK61" i="8" s="1"/>
  <c r="AB61" i="8"/>
  <c r="AF61" i="8" s="1"/>
  <c r="AJ61" i="8" s="1"/>
  <c r="I611" i="10"/>
  <c r="I611" i="21" s="1"/>
  <c r="J611" i="10"/>
  <c r="J611" i="21" s="1"/>
  <c r="K611" i="10"/>
  <c r="K611" i="21" s="1"/>
  <c r="Q60" i="8"/>
  <c r="R60" i="8"/>
  <c r="V60" i="8" s="1"/>
  <c r="J74" i="7"/>
  <c r="K74" i="7"/>
  <c r="G75" i="7"/>
  <c r="H75" i="7" s="1"/>
  <c r="I75" i="7" s="1"/>
  <c r="F75" i="7"/>
  <c r="E76" i="21"/>
  <c r="L77" i="7"/>
  <c r="E76" i="7"/>
  <c r="M79" i="20" l="1"/>
  <c r="Q61" i="8"/>
  <c r="R61" i="8"/>
  <c r="V61" i="8" s="1"/>
  <c r="H611" i="10"/>
  <c r="H611" i="21" s="1"/>
  <c r="G611" i="10" a="1"/>
  <c r="G611" i="10" s="1"/>
  <c r="G611" i="21" s="1"/>
  <c r="E611" i="10" a="1"/>
  <c r="E611" i="10" s="1"/>
  <c r="E611" i="21" s="1"/>
  <c r="F611" i="10" a="1"/>
  <c r="F611" i="10" s="1"/>
  <c r="F611" i="21" s="1"/>
  <c r="D611" i="10" a="1"/>
  <c r="D611" i="10" s="1"/>
  <c r="D611" i="21" s="1"/>
  <c r="L63" i="8"/>
  <c r="AD62" i="8"/>
  <c r="AH62" i="8" s="1"/>
  <c r="AL62" i="8" s="1"/>
  <c r="N62" i="8"/>
  <c r="S62" i="8" s="1"/>
  <c r="W62" i="8" s="1"/>
  <c r="M62" i="8"/>
  <c r="P62" i="8"/>
  <c r="U62" i="8" s="1"/>
  <c r="Y62" i="8" s="1"/>
  <c r="O62" i="8"/>
  <c r="T62" i="8" s="1"/>
  <c r="X62" i="8" s="1"/>
  <c r="AC62" i="8"/>
  <c r="AG62" i="8" s="1"/>
  <c r="AK62" i="8" s="1"/>
  <c r="AE62" i="8"/>
  <c r="AI62" i="8" s="1"/>
  <c r="AM62" i="8" s="1"/>
  <c r="AB62" i="8"/>
  <c r="AF62" i="8" s="1"/>
  <c r="AJ62" i="8" s="1"/>
  <c r="I612" i="10"/>
  <c r="I612" i="21" s="1"/>
  <c r="J612" i="10"/>
  <c r="J612" i="21" s="1"/>
  <c r="K612" i="10"/>
  <c r="K612" i="21" s="1"/>
  <c r="K75" i="7"/>
  <c r="J75" i="7"/>
  <c r="F76" i="7"/>
  <c r="G76" i="7"/>
  <c r="H76" i="7" s="1"/>
  <c r="I76" i="7" s="1"/>
  <c r="E77" i="21"/>
  <c r="L78" i="7"/>
  <c r="E77" i="7"/>
  <c r="M80" i="20" l="1"/>
  <c r="H612" i="10"/>
  <c r="H612" i="21" s="1"/>
  <c r="E612" i="10" a="1"/>
  <c r="E612" i="10" s="1"/>
  <c r="E612" i="21" s="1"/>
  <c r="G612" i="10" a="1"/>
  <c r="G612" i="10" s="1"/>
  <c r="G612" i="21" s="1"/>
  <c r="F612" i="10" a="1"/>
  <c r="F612" i="10" s="1"/>
  <c r="F612" i="21" s="1"/>
  <c r="D612" i="10" a="1"/>
  <c r="D612" i="10" s="1"/>
  <c r="D612" i="21" s="1"/>
  <c r="L64" i="8"/>
  <c r="Q62" i="8"/>
  <c r="R62" i="8"/>
  <c r="V62" i="8" s="1"/>
  <c r="O63" i="8"/>
  <c r="T63" i="8" s="1"/>
  <c r="X63" i="8" s="1"/>
  <c r="AD63" i="8"/>
  <c r="AH63" i="8" s="1"/>
  <c r="AL63" i="8" s="1"/>
  <c r="AE63" i="8"/>
  <c r="AI63" i="8" s="1"/>
  <c r="AM63" i="8" s="1"/>
  <c r="N63" i="8"/>
  <c r="S63" i="8" s="1"/>
  <c r="W63" i="8" s="1"/>
  <c r="P63" i="8"/>
  <c r="U63" i="8" s="1"/>
  <c r="Y63" i="8" s="1"/>
  <c r="AB63" i="8"/>
  <c r="AF63" i="8" s="1"/>
  <c r="AJ63" i="8" s="1"/>
  <c r="AC63" i="8"/>
  <c r="AG63" i="8" s="1"/>
  <c r="AK63" i="8" s="1"/>
  <c r="M63" i="8"/>
  <c r="I613" i="10"/>
  <c r="I613" i="21" s="1"/>
  <c r="J613" i="10"/>
  <c r="J613" i="21" s="1"/>
  <c r="K613" i="10"/>
  <c r="K613" i="21" s="1"/>
  <c r="J76" i="7"/>
  <c r="K76" i="7"/>
  <c r="F77" i="7"/>
  <c r="G77" i="7"/>
  <c r="H77" i="7" s="1"/>
  <c r="I77" i="7" s="1"/>
  <c r="E78" i="21"/>
  <c r="L79" i="7"/>
  <c r="E78" i="7"/>
  <c r="K77" i="7" l="1"/>
  <c r="M81" i="20"/>
  <c r="Q63" i="8"/>
  <c r="R63" i="8"/>
  <c r="V63" i="8" s="1"/>
  <c r="AD64" i="8"/>
  <c r="AH64" i="8" s="1"/>
  <c r="AL64" i="8" s="1"/>
  <c r="AC64" i="8"/>
  <c r="AG64" i="8" s="1"/>
  <c r="AK64" i="8" s="1"/>
  <c r="N64" i="8"/>
  <c r="S64" i="8" s="1"/>
  <c r="W64" i="8" s="1"/>
  <c r="M64" i="8"/>
  <c r="AB64" i="8"/>
  <c r="AF64" i="8" s="1"/>
  <c r="AJ64" i="8" s="1"/>
  <c r="AE64" i="8"/>
  <c r="AI64" i="8" s="1"/>
  <c r="AM64" i="8" s="1"/>
  <c r="P64" i="8"/>
  <c r="U64" i="8" s="1"/>
  <c r="Y64" i="8" s="1"/>
  <c r="O64" i="8"/>
  <c r="T64" i="8" s="1"/>
  <c r="X64" i="8" s="1"/>
  <c r="H613" i="10"/>
  <c r="H613" i="21" s="1"/>
  <c r="G613" i="10" a="1"/>
  <c r="G613" i="10" s="1"/>
  <c r="G613" i="21" s="1"/>
  <c r="E613" i="10" a="1"/>
  <c r="E613" i="10" s="1"/>
  <c r="E613" i="21" s="1"/>
  <c r="F613" i="10" a="1"/>
  <c r="F613" i="10" s="1"/>
  <c r="F613" i="21" s="1"/>
  <c r="D613" i="10" a="1"/>
  <c r="D613" i="10" s="1"/>
  <c r="D613" i="21" s="1"/>
  <c r="L65" i="8"/>
  <c r="K614" i="10"/>
  <c r="K614" i="21" s="1"/>
  <c r="I614" i="10"/>
  <c r="I614" i="21" s="1"/>
  <c r="J614" i="10"/>
  <c r="J614" i="21" s="1"/>
  <c r="J77" i="7"/>
  <c r="G78" i="7"/>
  <c r="H78" i="7" s="1"/>
  <c r="I78" i="7" s="1"/>
  <c r="F78" i="7"/>
  <c r="E79" i="7"/>
  <c r="E79" i="21"/>
  <c r="L80" i="7"/>
  <c r="K78" i="7" l="1"/>
  <c r="M82" i="20"/>
  <c r="I615" i="10"/>
  <c r="I615" i="21" s="1"/>
  <c r="K615" i="10"/>
  <c r="K615" i="21" s="1"/>
  <c r="J615" i="10"/>
  <c r="J615" i="21" s="1"/>
  <c r="AD65" i="8"/>
  <c r="AH65" i="8" s="1"/>
  <c r="AL65" i="8" s="1"/>
  <c r="O65" i="8"/>
  <c r="T65" i="8" s="1"/>
  <c r="X65" i="8" s="1"/>
  <c r="AB65" i="8"/>
  <c r="AF65" i="8" s="1"/>
  <c r="AJ65" i="8" s="1"/>
  <c r="P65" i="8"/>
  <c r="U65" i="8" s="1"/>
  <c r="Y65" i="8" s="1"/>
  <c r="N65" i="8"/>
  <c r="S65" i="8" s="1"/>
  <c r="W65" i="8" s="1"/>
  <c r="AE65" i="8"/>
  <c r="AI65" i="8" s="1"/>
  <c r="AM65" i="8" s="1"/>
  <c r="M65" i="8"/>
  <c r="AC65" i="8"/>
  <c r="AG65" i="8" s="1"/>
  <c r="AK65" i="8" s="1"/>
  <c r="G614" i="10" a="1"/>
  <c r="G614" i="10" s="1"/>
  <c r="G614" i="21" s="1"/>
  <c r="L66" i="8"/>
  <c r="H614" i="10"/>
  <c r="H614" i="21" s="1"/>
  <c r="E614" i="10" a="1"/>
  <c r="E614" i="10" s="1"/>
  <c r="E614" i="21" s="1"/>
  <c r="D614" i="10" a="1"/>
  <c r="D614" i="10" s="1"/>
  <c r="D614" i="21" s="1"/>
  <c r="F614" i="10" a="1"/>
  <c r="F614" i="10" s="1"/>
  <c r="F614" i="21" s="1"/>
  <c r="R64" i="8"/>
  <c r="V64" i="8" s="1"/>
  <c r="Q64" i="8"/>
  <c r="J78" i="7"/>
  <c r="E80" i="7"/>
  <c r="F79" i="7"/>
  <c r="G79" i="7"/>
  <c r="H79" i="7" s="1"/>
  <c r="I79" i="7" s="1"/>
  <c r="E80" i="21"/>
  <c r="L81" i="7"/>
  <c r="M83" i="20" l="1"/>
  <c r="I616" i="10"/>
  <c r="I616" i="21" s="1"/>
  <c r="J616" i="10"/>
  <c r="J616" i="21" s="1"/>
  <c r="K616" i="10"/>
  <c r="K616" i="21" s="1"/>
  <c r="P66" i="8"/>
  <c r="U66" i="8" s="1"/>
  <c r="Y66" i="8" s="1"/>
  <c r="N66" i="8"/>
  <c r="S66" i="8" s="1"/>
  <c r="W66" i="8" s="1"/>
  <c r="AB66" i="8"/>
  <c r="AF66" i="8" s="1"/>
  <c r="AJ66" i="8" s="1"/>
  <c r="M66" i="8"/>
  <c r="O66" i="8"/>
  <c r="T66" i="8" s="1"/>
  <c r="X66" i="8" s="1"/>
  <c r="AE66" i="8"/>
  <c r="AI66" i="8" s="1"/>
  <c r="AM66" i="8" s="1"/>
  <c r="AD66" i="8"/>
  <c r="AH66" i="8" s="1"/>
  <c r="AL66" i="8" s="1"/>
  <c r="AC66" i="8"/>
  <c r="AG66" i="8" s="1"/>
  <c r="AK66" i="8" s="1"/>
  <c r="R65" i="8"/>
  <c r="V65" i="8" s="1"/>
  <c r="Q65" i="8"/>
  <c r="H615" i="10"/>
  <c r="H615" i="21" s="1"/>
  <c r="D615" i="10" a="1"/>
  <c r="D615" i="10" s="1"/>
  <c r="D615" i="21" s="1"/>
  <c r="L67" i="8"/>
  <c r="F615" i="10" a="1"/>
  <c r="F615" i="10" s="1"/>
  <c r="F615" i="21" s="1"/>
  <c r="E615" i="10" a="1"/>
  <c r="E615" i="10" s="1"/>
  <c r="E615" i="21" s="1"/>
  <c r="G615" i="10" a="1"/>
  <c r="G615" i="10" s="1"/>
  <c r="G615" i="21" s="1"/>
  <c r="K79" i="7"/>
  <c r="J79" i="7"/>
  <c r="F80" i="7"/>
  <c r="G80" i="7"/>
  <c r="H80" i="7" s="1"/>
  <c r="I80" i="7" s="1"/>
  <c r="E81" i="7"/>
  <c r="E81" i="21"/>
  <c r="L82" i="7"/>
  <c r="J80" i="7" l="1"/>
  <c r="M84" i="20"/>
  <c r="Q66" i="8"/>
  <c r="R66" i="8"/>
  <c r="V66" i="8" s="1"/>
  <c r="K617" i="10"/>
  <c r="K617" i="21" s="1"/>
  <c r="I617" i="10"/>
  <c r="I617" i="21" s="1"/>
  <c r="J617" i="10"/>
  <c r="J617" i="21" s="1"/>
  <c r="F616" i="10" a="1"/>
  <c r="F616" i="10" s="1"/>
  <c r="F616" i="21" s="1"/>
  <c r="E616" i="10" a="1"/>
  <c r="E616" i="10" s="1"/>
  <c r="E616" i="21" s="1"/>
  <c r="H616" i="10"/>
  <c r="H616" i="21" s="1"/>
  <c r="D616" i="10" a="1"/>
  <c r="D616" i="10" s="1"/>
  <c r="D616" i="21" s="1"/>
  <c r="G616" i="10" a="1"/>
  <c r="G616" i="10" s="1"/>
  <c r="G616" i="21" s="1"/>
  <c r="L68" i="8"/>
  <c r="AB67" i="8"/>
  <c r="AF67" i="8" s="1"/>
  <c r="AJ67" i="8" s="1"/>
  <c r="M67" i="8"/>
  <c r="AC67" i="8"/>
  <c r="AG67" i="8" s="1"/>
  <c r="AK67" i="8" s="1"/>
  <c r="N67" i="8"/>
  <c r="S67" i="8" s="1"/>
  <c r="W67" i="8" s="1"/>
  <c r="P67" i="8"/>
  <c r="U67" i="8" s="1"/>
  <c r="Y67" i="8" s="1"/>
  <c r="O67" i="8"/>
  <c r="T67" i="8" s="1"/>
  <c r="X67" i="8" s="1"/>
  <c r="AD67" i="8"/>
  <c r="AH67" i="8" s="1"/>
  <c r="AL67" i="8" s="1"/>
  <c r="AE67" i="8"/>
  <c r="AI67" i="8" s="1"/>
  <c r="AM67" i="8" s="1"/>
  <c r="G81" i="7"/>
  <c r="H81" i="7" s="1"/>
  <c r="I81" i="7" s="1"/>
  <c r="F81" i="7"/>
  <c r="E82" i="21"/>
  <c r="L83" i="7"/>
  <c r="K80" i="7"/>
  <c r="E82" i="7"/>
  <c r="M85" i="20" l="1"/>
  <c r="J618" i="10"/>
  <c r="J618" i="21" s="1"/>
  <c r="K618" i="10"/>
  <c r="K618" i="21" s="1"/>
  <c r="I618" i="10"/>
  <c r="I618" i="21" s="1"/>
  <c r="E617" i="10" a="1"/>
  <c r="E617" i="10" s="1"/>
  <c r="E617" i="21" s="1"/>
  <c r="H617" i="10"/>
  <c r="H617" i="21" s="1"/>
  <c r="L69" i="8"/>
  <c r="D617" i="10" a="1"/>
  <c r="D617" i="10" s="1"/>
  <c r="D617" i="21" s="1"/>
  <c r="F617" i="10" a="1"/>
  <c r="F617" i="10" s="1"/>
  <c r="F617" i="21" s="1"/>
  <c r="G617" i="10" a="1"/>
  <c r="G617" i="10" s="1"/>
  <c r="G617" i="21" s="1"/>
  <c r="Q67" i="8"/>
  <c r="R67" i="8"/>
  <c r="V67" i="8" s="1"/>
  <c r="AD68" i="8"/>
  <c r="AH68" i="8" s="1"/>
  <c r="AL68" i="8" s="1"/>
  <c r="AC68" i="8"/>
  <c r="AG68" i="8" s="1"/>
  <c r="AK68" i="8" s="1"/>
  <c r="M68" i="8"/>
  <c r="AB68" i="8"/>
  <c r="AF68" i="8" s="1"/>
  <c r="AJ68" i="8" s="1"/>
  <c r="N68" i="8"/>
  <c r="S68" i="8" s="1"/>
  <c r="W68" i="8" s="1"/>
  <c r="O68" i="8"/>
  <c r="T68" i="8" s="1"/>
  <c r="X68" i="8" s="1"/>
  <c r="AE68" i="8"/>
  <c r="AI68" i="8" s="1"/>
  <c r="AM68" i="8" s="1"/>
  <c r="P68" i="8"/>
  <c r="U68" i="8" s="1"/>
  <c r="Y68" i="8" s="1"/>
  <c r="J81" i="7"/>
  <c r="K81" i="7"/>
  <c r="G82" i="7"/>
  <c r="H82" i="7" s="1"/>
  <c r="I82" i="7" s="1"/>
  <c r="F82" i="7"/>
  <c r="E83" i="7"/>
  <c r="E83" i="21"/>
  <c r="L84" i="7"/>
  <c r="M86" i="20" l="1"/>
  <c r="K619" i="10"/>
  <c r="K619" i="21" s="1"/>
  <c r="J619" i="10"/>
  <c r="J619" i="21" s="1"/>
  <c r="I619" i="10"/>
  <c r="I619" i="21" s="1"/>
  <c r="AD69" i="8"/>
  <c r="AH69" i="8" s="1"/>
  <c r="AL69" i="8" s="1"/>
  <c r="O69" i="8"/>
  <c r="T69" i="8" s="1"/>
  <c r="X69" i="8" s="1"/>
  <c r="AC69" i="8"/>
  <c r="AG69" i="8" s="1"/>
  <c r="AK69" i="8" s="1"/>
  <c r="M69" i="8"/>
  <c r="AB69" i="8"/>
  <c r="AF69" i="8" s="1"/>
  <c r="AJ69" i="8" s="1"/>
  <c r="P69" i="8"/>
  <c r="U69" i="8" s="1"/>
  <c r="Y69" i="8" s="1"/>
  <c r="AE69" i="8"/>
  <c r="AI69" i="8" s="1"/>
  <c r="AM69" i="8" s="1"/>
  <c r="N69" i="8"/>
  <c r="S69" i="8" s="1"/>
  <c r="W69" i="8" s="1"/>
  <c r="R68" i="8"/>
  <c r="V68" i="8" s="1"/>
  <c r="Q68" i="8"/>
  <c r="G618" i="10" a="1"/>
  <c r="G618" i="10" s="1"/>
  <c r="G618" i="21" s="1"/>
  <c r="D618" i="10" a="1"/>
  <c r="D618" i="10" s="1"/>
  <c r="D618" i="21" s="1"/>
  <c r="F618" i="10" a="1"/>
  <c r="F618" i="10" s="1"/>
  <c r="F618" i="21" s="1"/>
  <c r="E618" i="10" a="1"/>
  <c r="E618" i="10" s="1"/>
  <c r="E618" i="21" s="1"/>
  <c r="L70" i="8"/>
  <c r="H618" i="10"/>
  <c r="H618" i="21" s="1"/>
  <c r="J82" i="7"/>
  <c r="K82" i="7"/>
  <c r="I83" i="7"/>
  <c r="J83" i="7"/>
  <c r="H83" i="7"/>
  <c r="F83" i="7"/>
  <c r="G83" i="7"/>
  <c r="K83" i="7"/>
  <c r="E84" i="21"/>
  <c r="L85" i="7"/>
  <c r="E84" i="7"/>
  <c r="M87" i="20" l="1"/>
  <c r="Q69" i="8"/>
  <c r="R69" i="8"/>
  <c r="V69" i="8" s="1"/>
  <c r="N70" i="8"/>
  <c r="S70" i="8" s="1"/>
  <c r="W70" i="8" s="1"/>
  <c r="M70" i="8"/>
  <c r="AE70" i="8"/>
  <c r="AI70" i="8" s="1"/>
  <c r="AM70" i="8" s="1"/>
  <c r="O70" i="8"/>
  <c r="T70" i="8" s="1"/>
  <c r="X70" i="8" s="1"/>
  <c r="P70" i="8"/>
  <c r="U70" i="8" s="1"/>
  <c r="Y70" i="8" s="1"/>
  <c r="AC70" i="8"/>
  <c r="AG70" i="8" s="1"/>
  <c r="AK70" i="8" s="1"/>
  <c r="AB70" i="8"/>
  <c r="AF70" i="8" s="1"/>
  <c r="AJ70" i="8" s="1"/>
  <c r="AD70" i="8"/>
  <c r="AH70" i="8" s="1"/>
  <c r="AL70" i="8" s="1"/>
  <c r="J620" i="10"/>
  <c r="J620" i="21" s="1"/>
  <c r="I620" i="10"/>
  <c r="I620" i="21" s="1"/>
  <c r="K620" i="10"/>
  <c r="K620" i="21" s="1"/>
  <c r="H619" i="10"/>
  <c r="H619" i="21" s="1"/>
  <c r="G619" i="10" a="1"/>
  <c r="G619" i="10" s="1"/>
  <c r="G619" i="21" s="1"/>
  <c r="E619" i="10" a="1"/>
  <c r="E619" i="10" s="1"/>
  <c r="E619" i="21" s="1"/>
  <c r="L71" i="8"/>
  <c r="F619" i="10" a="1"/>
  <c r="F619" i="10" s="1"/>
  <c r="F619" i="21" s="1"/>
  <c r="D619" i="10" a="1"/>
  <c r="D619" i="10" s="1"/>
  <c r="D619" i="21" s="1"/>
  <c r="E85" i="7"/>
  <c r="E85" i="21"/>
  <c r="L86" i="7"/>
  <c r="J84" i="7"/>
  <c r="F84" i="7"/>
  <c r="I84" i="7"/>
  <c r="K84" i="7"/>
  <c r="G84" i="7"/>
  <c r="H84" i="7"/>
  <c r="M88" i="20" l="1"/>
  <c r="Q70" i="8"/>
  <c r="R70" i="8"/>
  <c r="V70" i="8" s="1"/>
  <c r="H620" i="10"/>
  <c r="H620" i="21" s="1"/>
  <c r="F620" i="10" a="1"/>
  <c r="F620" i="10" s="1"/>
  <c r="F620" i="21" s="1"/>
  <c r="G620" i="10" a="1"/>
  <c r="G620" i="10" s="1"/>
  <c r="G620" i="21" s="1"/>
  <c r="L72" i="8"/>
  <c r="D620" i="10" a="1"/>
  <c r="D620" i="10" s="1"/>
  <c r="D620" i="21" s="1"/>
  <c r="E620" i="10" a="1"/>
  <c r="E620" i="10" s="1"/>
  <c r="E620" i="21" s="1"/>
  <c r="N71" i="8"/>
  <c r="S71" i="8" s="1"/>
  <c r="W71" i="8" s="1"/>
  <c r="AC71" i="8"/>
  <c r="AG71" i="8" s="1"/>
  <c r="AK71" i="8" s="1"/>
  <c r="P71" i="8"/>
  <c r="U71" i="8" s="1"/>
  <c r="Y71" i="8" s="1"/>
  <c r="M71" i="8"/>
  <c r="AD71" i="8"/>
  <c r="AH71" i="8" s="1"/>
  <c r="AL71" i="8" s="1"/>
  <c r="AE71" i="8"/>
  <c r="AI71" i="8" s="1"/>
  <c r="AM71" i="8" s="1"/>
  <c r="O71" i="8"/>
  <c r="T71" i="8" s="1"/>
  <c r="X71" i="8" s="1"/>
  <c r="AB71" i="8"/>
  <c r="AF71" i="8" s="1"/>
  <c r="AJ71" i="8" s="1"/>
  <c r="K621" i="10"/>
  <c r="K621" i="21" s="1"/>
  <c r="I621" i="10"/>
  <c r="I621" i="21" s="1"/>
  <c r="J621" i="10"/>
  <c r="J621" i="21" s="1"/>
  <c r="E86" i="7"/>
  <c r="G85" i="7"/>
  <c r="H85" i="7"/>
  <c r="J85" i="7"/>
  <c r="I85" i="7"/>
  <c r="F85" i="7"/>
  <c r="K85" i="7"/>
  <c r="E86" i="21"/>
  <c r="L87" i="7"/>
  <c r="M89" i="20" l="1"/>
  <c r="O72" i="8"/>
  <c r="T72" i="8" s="1"/>
  <c r="X72" i="8" s="1"/>
  <c r="AD72" i="8"/>
  <c r="AH72" i="8" s="1"/>
  <c r="AL72" i="8" s="1"/>
  <c r="AB72" i="8"/>
  <c r="AF72" i="8" s="1"/>
  <c r="AJ72" i="8" s="1"/>
  <c r="P72" i="8"/>
  <c r="U72" i="8" s="1"/>
  <c r="Y72" i="8" s="1"/>
  <c r="AC72" i="8"/>
  <c r="AG72" i="8" s="1"/>
  <c r="AK72" i="8" s="1"/>
  <c r="N72" i="8"/>
  <c r="S72" i="8" s="1"/>
  <c r="W72" i="8" s="1"/>
  <c r="M72" i="8"/>
  <c r="AE72" i="8"/>
  <c r="AI72" i="8" s="1"/>
  <c r="AM72" i="8" s="1"/>
  <c r="H621" i="10"/>
  <c r="H621" i="21" s="1"/>
  <c r="E621" i="10" a="1"/>
  <c r="E621" i="10" s="1"/>
  <c r="E621" i="21" s="1"/>
  <c r="G621" i="10" a="1"/>
  <c r="G621" i="10" s="1"/>
  <c r="G621" i="21" s="1"/>
  <c r="D621" i="10" a="1"/>
  <c r="D621" i="10" s="1"/>
  <c r="D621" i="21" s="1"/>
  <c r="L73" i="8"/>
  <c r="F621" i="10" a="1"/>
  <c r="F621" i="10" s="1"/>
  <c r="F621" i="21" s="1"/>
  <c r="Q71" i="8"/>
  <c r="R71" i="8"/>
  <c r="V71" i="8" s="1"/>
  <c r="J622" i="10"/>
  <c r="J622" i="21" s="1"/>
  <c r="K622" i="10"/>
  <c r="K622" i="21" s="1"/>
  <c r="I622" i="10"/>
  <c r="I622" i="21" s="1"/>
  <c r="E87" i="7"/>
  <c r="E87" i="21"/>
  <c r="L88" i="7"/>
  <c r="I86" i="7"/>
  <c r="J86" i="7"/>
  <c r="G86" i="7"/>
  <c r="K86" i="7"/>
  <c r="H86" i="7"/>
  <c r="F86" i="7"/>
  <c r="M90" i="20" l="1"/>
  <c r="Q72" i="8"/>
  <c r="R72" i="8"/>
  <c r="V72" i="8" s="1"/>
  <c r="H622" i="10"/>
  <c r="H622" i="21" s="1"/>
  <c r="F622" i="10" a="1"/>
  <c r="F622" i="10" s="1"/>
  <c r="F622" i="21" s="1"/>
  <c r="L74" i="8"/>
  <c r="D622" i="10" a="1"/>
  <c r="D622" i="10" s="1"/>
  <c r="D622" i="21" s="1"/>
  <c r="E622" i="10" a="1"/>
  <c r="E622" i="10" s="1"/>
  <c r="E622" i="21" s="1"/>
  <c r="G622" i="10" a="1"/>
  <c r="G622" i="10" s="1"/>
  <c r="G622" i="21" s="1"/>
  <c r="M73" i="8"/>
  <c r="O73" i="8"/>
  <c r="T73" i="8" s="1"/>
  <c r="X73" i="8" s="1"/>
  <c r="AE73" i="8"/>
  <c r="AI73" i="8" s="1"/>
  <c r="AM73" i="8" s="1"/>
  <c r="AB73" i="8"/>
  <c r="AF73" i="8" s="1"/>
  <c r="AJ73" i="8" s="1"/>
  <c r="AC73" i="8"/>
  <c r="AG73" i="8" s="1"/>
  <c r="AK73" i="8" s="1"/>
  <c r="AD73" i="8"/>
  <c r="AH73" i="8" s="1"/>
  <c r="AL73" i="8" s="1"/>
  <c r="P73" i="8"/>
  <c r="U73" i="8" s="1"/>
  <c r="Y73" i="8" s="1"/>
  <c r="N73" i="8"/>
  <c r="S73" i="8" s="1"/>
  <c r="W73" i="8" s="1"/>
  <c r="I623" i="10"/>
  <c r="I623" i="21" s="1"/>
  <c r="J623" i="10"/>
  <c r="J623" i="21" s="1"/>
  <c r="K623" i="10"/>
  <c r="K623" i="21" s="1"/>
  <c r="F87" i="7"/>
  <c r="J87" i="7"/>
  <c r="I87" i="7"/>
  <c r="G87" i="7"/>
  <c r="K87" i="7"/>
  <c r="H87" i="7"/>
  <c r="E88" i="21"/>
  <c r="L89" i="7"/>
  <c r="E88" i="7"/>
  <c r="M91" i="20" l="1"/>
  <c r="K624" i="10"/>
  <c r="K624" i="21" s="1"/>
  <c r="I624" i="10"/>
  <c r="I624" i="21" s="1"/>
  <c r="J624" i="10"/>
  <c r="J624" i="21" s="1"/>
  <c r="E623" i="10" a="1"/>
  <c r="E623" i="10" s="1"/>
  <c r="E623" i="21" s="1"/>
  <c r="F623" i="10" a="1"/>
  <c r="F623" i="10" s="1"/>
  <c r="F623" i="21" s="1"/>
  <c r="L75" i="8"/>
  <c r="H623" i="10"/>
  <c r="H623" i="21" s="1"/>
  <c r="D623" i="10" a="1"/>
  <c r="D623" i="10" s="1"/>
  <c r="D623" i="21" s="1"/>
  <c r="G623" i="10" a="1"/>
  <c r="G623" i="10" s="1"/>
  <c r="G623" i="21" s="1"/>
  <c r="M74" i="8"/>
  <c r="P74" i="8"/>
  <c r="U74" i="8" s="1"/>
  <c r="Y74" i="8" s="1"/>
  <c r="AD74" i="8"/>
  <c r="AH74" i="8" s="1"/>
  <c r="AL74" i="8" s="1"/>
  <c r="AE74" i="8"/>
  <c r="AI74" i="8" s="1"/>
  <c r="AM74" i="8" s="1"/>
  <c r="AC74" i="8"/>
  <c r="AG74" i="8" s="1"/>
  <c r="AK74" i="8" s="1"/>
  <c r="AB74" i="8"/>
  <c r="AF74" i="8" s="1"/>
  <c r="AJ74" i="8" s="1"/>
  <c r="N74" i="8"/>
  <c r="S74" i="8" s="1"/>
  <c r="W74" i="8" s="1"/>
  <c r="O74" i="8"/>
  <c r="T74" i="8" s="1"/>
  <c r="X74" i="8" s="1"/>
  <c r="R73" i="8"/>
  <c r="V73" i="8" s="1"/>
  <c r="Q73" i="8"/>
  <c r="G88" i="7"/>
  <c r="I88" i="7"/>
  <c r="J88" i="7"/>
  <c r="K88" i="7"/>
  <c r="H88" i="7"/>
  <c r="F88" i="7"/>
  <c r="E89" i="21"/>
  <c r="L90" i="7"/>
  <c r="E89" i="7"/>
  <c r="M92" i="20" l="1"/>
  <c r="AD75" i="8"/>
  <c r="AH75" i="8" s="1"/>
  <c r="AL75" i="8" s="1"/>
  <c r="M75" i="8"/>
  <c r="AC75" i="8"/>
  <c r="AG75" i="8" s="1"/>
  <c r="AK75" i="8" s="1"/>
  <c r="O75" i="8"/>
  <c r="T75" i="8" s="1"/>
  <c r="X75" i="8" s="1"/>
  <c r="AB75" i="8"/>
  <c r="AF75" i="8" s="1"/>
  <c r="AJ75" i="8" s="1"/>
  <c r="P75" i="8"/>
  <c r="U75" i="8" s="1"/>
  <c r="Y75" i="8" s="1"/>
  <c r="N75" i="8"/>
  <c r="S75" i="8" s="1"/>
  <c r="W75" i="8" s="1"/>
  <c r="AE75" i="8"/>
  <c r="AI75" i="8" s="1"/>
  <c r="AM75" i="8" s="1"/>
  <c r="R74" i="8"/>
  <c r="V74" i="8" s="1"/>
  <c r="Q74" i="8"/>
  <c r="J625" i="10"/>
  <c r="J625" i="21" s="1"/>
  <c r="I625" i="10"/>
  <c r="I625" i="21" s="1"/>
  <c r="K625" i="10"/>
  <c r="K625" i="21" s="1"/>
  <c r="L76" i="8"/>
  <c r="D624" i="10" a="1"/>
  <c r="D624" i="10" s="1"/>
  <c r="D624" i="21" s="1"/>
  <c r="F624" i="10" a="1"/>
  <c r="F624" i="10" s="1"/>
  <c r="F624" i="21" s="1"/>
  <c r="E624" i="10" a="1"/>
  <c r="E624" i="10" s="1"/>
  <c r="E624" i="21" s="1"/>
  <c r="G624" i="10" a="1"/>
  <c r="G624" i="10" s="1"/>
  <c r="G624" i="21" s="1"/>
  <c r="H624" i="10"/>
  <c r="H624" i="21" s="1"/>
  <c r="E90" i="7"/>
  <c r="K89" i="7"/>
  <c r="H89" i="7"/>
  <c r="G89" i="7"/>
  <c r="F89" i="7"/>
  <c r="J89" i="7"/>
  <c r="I89" i="7"/>
  <c r="E90" i="21"/>
  <c r="L91" i="7"/>
  <c r="M93" i="20" l="1"/>
  <c r="AD76" i="8"/>
  <c r="AH76" i="8" s="1"/>
  <c r="AL76" i="8" s="1"/>
  <c r="M76" i="8"/>
  <c r="N76" i="8"/>
  <c r="S76" i="8" s="1"/>
  <c r="W76" i="8" s="1"/>
  <c r="AE76" i="8"/>
  <c r="AI76" i="8" s="1"/>
  <c r="AM76" i="8" s="1"/>
  <c r="AC76" i="8"/>
  <c r="AG76" i="8" s="1"/>
  <c r="AK76" i="8" s="1"/>
  <c r="P76" i="8"/>
  <c r="U76" i="8" s="1"/>
  <c r="Y76" i="8" s="1"/>
  <c r="O76" i="8"/>
  <c r="T76" i="8" s="1"/>
  <c r="X76" i="8" s="1"/>
  <c r="AB76" i="8"/>
  <c r="AF76" i="8" s="1"/>
  <c r="AJ76" i="8" s="1"/>
  <c r="K626" i="10"/>
  <c r="K626" i="21" s="1"/>
  <c r="J626" i="10"/>
  <c r="J626" i="21" s="1"/>
  <c r="I626" i="10"/>
  <c r="I626" i="21" s="1"/>
  <c r="H625" i="10"/>
  <c r="H625" i="21" s="1"/>
  <c r="F625" i="10" a="1"/>
  <c r="F625" i="10" s="1"/>
  <c r="F625" i="21" s="1"/>
  <c r="G625" i="10" a="1"/>
  <c r="G625" i="10" s="1"/>
  <c r="G625" i="21" s="1"/>
  <c r="L77" i="8"/>
  <c r="D625" i="10" a="1"/>
  <c r="D625" i="10" s="1"/>
  <c r="D625" i="21" s="1"/>
  <c r="E625" i="10" a="1"/>
  <c r="E625" i="10" s="1"/>
  <c r="E625" i="21" s="1"/>
  <c r="Q75" i="8"/>
  <c r="R75" i="8"/>
  <c r="V75" i="8" s="1"/>
  <c r="E91" i="7"/>
  <c r="E91" i="21"/>
  <c r="L92" i="7"/>
  <c r="F90" i="7"/>
  <c r="I90" i="7"/>
  <c r="J90" i="7"/>
  <c r="K90" i="7"/>
  <c r="G90" i="7"/>
  <c r="H90" i="7"/>
  <c r="M94" i="20" l="1"/>
  <c r="H626" i="10"/>
  <c r="H626" i="21" s="1"/>
  <c r="F626" i="10" a="1"/>
  <c r="F626" i="10" s="1"/>
  <c r="F626" i="21" s="1"/>
  <c r="E626" i="10" a="1"/>
  <c r="E626" i="10" s="1"/>
  <c r="E626" i="21" s="1"/>
  <c r="G626" i="10" a="1"/>
  <c r="G626" i="10" s="1"/>
  <c r="G626" i="21" s="1"/>
  <c r="L78" i="8"/>
  <c r="D626" i="10" a="1"/>
  <c r="D626" i="10" s="1"/>
  <c r="D626" i="21" s="1"/>
  <c r="I627" i="10"/>
  <c r="I627" i="21" s="1"/>
  <c r="J627" i="10"/>
  <c r="J627" i="21" s="1"/>
  <c r="K627" i="10"/>
  <c r="K627" i="21" s="1"/>
  <c r="Q76" i="8"/>
  <c r="R76" i="8"/>
  <c r="V76" i="8" s="1"/>
  <c r="M77" i="8"/>
  <c r="AE77" i="8"/>
  <c r="AI77" i="8" s="1"/>
  <c r="AM77" i="8" s="1"/>
  <c r="O77" i="8"/>
  <c r="T77" i="8" s="1"/>
  <c r="X77" i="8" s="1"/>
  <c r="AB77" i="8"/>
  <c r="AF77" i="8" s="1"/>
  <c r="AJ77" i="8" s="1"/>
  <c r="N77" i="8"/>
  <c r="S77" i="8" s="1"/>
  <c r="W77" i="8" s="1"/>
  <c r="AC77" i="8"/>
  <c r="AG77" i="8" s="1"/>
  <c r="AK77" i="8" s="1"/>
  <c r="P77" i="8"/>
  <c r="U77" i="8" s="1"/>
  <c r="Y77" i="8" s="1"/>
  <c r="AD77" i="8"/>
  <c r="AH77" i="8" s="1"/>
  <c r="AL77" i="8" s="1"/>
  <c r="E92" i="7"/>
  <c r="J91" i="7"/>
  <c r="F91" i="7"/>
  <c r="H91" i="7"/>
  <c r="I91" i="7"/>
  <c r="K91" i="7"/>
  <c r="G91" i="7"/>
  <c r="E92" i="21"/>
  <c r="L93" i="7"/>
  <c r="M95" i="20" l="1"/>
  <c r="K628" i="10"/>
  <c r="K628" i="21" s="1"/>
  <c r="J628" i="10"/>
  <c r="J628" i="21" s="1"/>
  <c r="I628" i="10"/>
  <c r="I628" i="21" s="1"/>
  <c r="Q77" i="8"/>
  <c r="R77" i="8"/>
  <c r="V77" i="8" s="1"/>
  <c r="P78" i="8"/>
  <c r="U78" i="8" s="1"/>
  <c r="Y78" i="8" s="1"/>
  <c r="N78" i="8"/>
  <c r="S78" i="8" s="1"/>
  <c r="W78" i="8" s="1"/>
  <c r="AC78" i="8"/>
  <c r="AG78" i="8" s="1"/>
  <c r="AK78" i="8" s="1"/>
  <c r="AD78" i="8"/>
  <c r="AH78" i="8" s="1"/>
  <c r="AL78" i="8" s="1"/>
  <c r="M78" i="8"/>
  <c r="AE78" i="8"/>
  <c r="AI78" i="8" s="1"/>
  <c r="AM78" i="8" s="1"/>
  <c r="AB78" i="8"/>
  <c r="AF78" i="8" s="1"/>
  <c r="AJ78" i="8" s="1"/>
  <c r="O78" i="8"/>
  <c r="T78" i="8" s="1"/>
  <c r="X78" i="8" s="1"/>
  <c r="E627" i="10" a="1"/>
  <c r="E627" i="10" s="1"/>
  <c r="E627" i="21" s="1"/>
  <c r="F627" i="10" a="1"/>
  <c r="F627" i="10" s="1"/>
  <c r="F627" i="21" s="1"/>
  <c r="L79" i="8"/>
  <c r="H627" i="10"/>
  <c r="H627" i="21" s="1"/>
  <c r="G627" i="10" a="1"/>
  <c r="G627" i="10" s="1"/>
  <c r="G627" i="21" s="1"/>
  <c r="D627" i="10" a="1"/>
  <c r="D627" i="10" s="1"/>
  <c r="D627" i="21" s="1"/>
  <c r="J92" i="7"/>
  <c r="K92" i="7"/>
  <c r="I92" i="7"/>
  <c r="H92" i="7"/>
  <c r="G92" i="7"/>
  <c r="F92" i="7"/>
  <c r="E93" i="21"/>
  <c r="L94" i="7"/>
  <c r="E93" i="7"/>
  <c r="M96" i="20" l="1"/>
  <c r="K629" i="10"/>
  <c r="K629" i="21" s="1"/>
  <c r="I629" i="10"/>
  <c r="I629" i="21" s="1"/>
  <c r="J629" i="10"/>
  <c r="J629" i="21" s="1"/>
  <c r="Q78" i="8"/>
  <c r="R78" i="8"/>
  <c r="V78" i="8" s="1"/>
  <c r="L80" i="8"/>
  <c r="D628" i="10" a="1"/>
  <c r="D628" i="10" s="1"/>
  <c r="D628" i="21" s="1"/>
  <c r="E628" i="10" a="1"/>
  <c r="E628" i="10" s="1"/>
  <c r="E628" i="21" s="1"/>
  <c r="G628" i="10" a="1"/>
  <c r="G628" i="10" s="1"/>
  <c r="G628" i="21" s="1"/>
  <c r="H628" i="10"/>
  <c r="H628" i="21" s="1"/>
  <c r="F628" i="10" a="1"/>
  <c r="F628" i="10" s="1"/>
  <c r="F628" i="21" s="1"/>
  <c r="AC79" i="8"/>
  <c r="AG79" i="8" s="1"/>
  <c r="AK79" i="8" s="1"/>
  <c r="O79" i="8"/>
  <c r="T79" i="8" s="1"/>
  <c r="X79" i="8" s="1"/>
  <c r="P79" i="8"/>
  <c r="U79" i="8" s="1"/>
  <c r="Y79" i="8" s="1"/>
  <c r="N79" i="8"/>
  <c r="S79" i="8" s="1"/>
  <c r="W79" i="8" s="1"/>
  <c r="AD79" i="8"/>
  <c r="AH79" i="8" s="1"/>
  <c r="AL79" i="8" s="1"/>
  <c r="AB79" i="8"/>
  <c r="AF79" i="8" s="1"/>
  <c r="AJ79" i="8" s="1"/>
  <c r="M79" i="8"/>
  <c r="AE79" i="8"/>
  <c r="AI79" i="8" s="1"/>
  <c r="AM79" i="8" s="1"/>
  <c r="H93" i="7"/>
  <c r="J93" i="7"/>
  <c r="K93" i="7"/>
  <c r="G93" i="7"/>
  <c r="F93" i="7"/>
  <c r="I93" i="7"/>
  <c r="E94" i="7"/>
  <c r="E94" i="21"/>
  <c r="L95" i="7"/>
  <c r="M97" i="20" l="1"/>
  <c r="M80" i="8"/>
  <c r="AB80" i="8"/>
  <c r="AF80" i="8" s="1"/>
  <c r="AJ80" i="8" s="1"/>
  <c r="AD80" i="8"/>
  <c r="AH80" i="8" s="1"/>
  <c r="AL80" i="8" s="1"/>
  <c r="N80" i="8"/>
  <c r="S80" i="8" s="1"/>
  <c r="W80" i="8" s="1"/>
  <c r="O80" i="8"/>
  <c r="T80" i="8" s="1"/>
  <c r="X80" i="8" s="1"/>
  <c r="AC80" i="8"/>
  <c r="AG80" i="8" s="1"/>
  <c r="AK80" i="8" s="1"/>
  <c r="P80" i="8"/>
  <c r="U80" i="8" s="1"/>
  <c r="Y80" i="8" s="1"/>
  <c r="AE80" i="8"/>
  <c r="AI80" i="8" s="1"/>
  <c r="AM80" i="8" s="1"/>
  <c r="J630" i="10"/>
  <c r="J630" i="21" s="1"/>
  <c r="K630" i="10"/>
  <c r="K630" i="21" s="1"/>
  <c r="I630" i="10"/>
  <c r="I630" i="21" s="1"/>
  <c r="R79" i="8"/>
  <c r="V79" i="8" s="1"/>
  <c r="Q79" i="8"/>
  <c r="E629" i="10" a="1"/>
  <c r="E629" i="10" s="1"/>
  <c r="E629" i="21" s="1"/>
  <c r="L81" i="8"/>
  <c r="D629" i="10" a="1"/>
  <c r="D629" i="10" s="1"/>
  <c r="D629" i="21" s="1"/>
  <c r="H629" i="10"/>
  <c r="H629" i="21" s="1"/>
  <c r="G629" i="10" a="1"/>
  <c r="G629" i="10" s="1"/>
  <c r="G629" i="21" s="1"/>
  <c r="F629" i="10" a="1"/>
  <c r="F629" i="10" s="1"/>
  <c r="F629" i="21" s="1"/>
  <c r="G94" i="7"/>
  <c r="I94" i="7"/>
  <c r="K94" i="7"/>
  <c r="H94" i="7"/>
  <c r="J94" i="7"/>
  <c r="F94" i="7"/>
  <c r="E95" i="21"/>
  <c r="L96" i="7"/>
  <c r="E95" i="7"/>
  <c r="M98" i="20" l="1"/>
  <c r="J631" i="10"/>
  <c r="J631" i="21" s="1"/>
  <c r="I631" i="10"/>
  <c r="I631" i="21" s="1"/>
  <c r="K631" i="10"/>
  <c r="K631" i="21" s="1"/>
  <c r="AB81" i="8"/>
  <c r="AF81" i="8" s="1"/>
  <c r="AJ81" i="8" s="1"/>
  <c r="P81" i="8"/>
  <c r="U81" i="8" s="1"/>
  <c r="Y81" i="8" s="1"/>
  <c r="AE81" i="8"/>
  <c r="AI81" i="8" s="1"/>
  <c r="AM81" i="8" s="1"/>
  <c r="M81" i="8"/>
  <c r="O81" i="8"/>
  <c r="T81" i="8" s="1"/>
  <c r="X81" i="8" s="1"/>
  <c r="AC81" i="8"/>
  <c r="AG81" i="8" s="1"/>
  <c r="AK81" i="8" s="1"/>
  <c r="N81" i="8"/>
  <c r="S81" i="8" s="1"/>
  <c r="W81" i="8" s="1"/>
  <c r="AD81" i="8"/>
  <c r="AH81" i="8" s="1"/>
  <c r="AL81" i="8" s="1"/>
  <c r="E630" i="10" a="1"/>
  <c r="E630" i="10" s="1"/>
  <c r="E630" i="21" s="1"/>
  <c r="F630" i="10" a="1"/>
  <c r="F630" i="10" s="1"/>
  <c r="F630" i="21" s="1"/>
  <c r="G630" i="10" a="1"/>
  <c r="G630" i="10" s="1"/>
  <c r="G630" i="21" s="1"/>
  <c r="H630" i="10"/>
  <c r="H630" i="21" s="1"/>
  <c r="L82" i="8"/>
  <c r="D630" i="10" a="1"/>
  <c r="D630" i="10" s="1"/>
  <c r="D630" i="21" s="1"/>
  <c r="Q80" i="8"/>
  <c r="R80" i="8"/>
  <c r="V80" i="8" s="1"/>
  <c r="E96" i="21"/>
  <c r="L97" i="7"/>
  <c r="E96" i="7"/>
  <c r="K95" i="7"/>
  <c r="G95" i="7"/>
  <c r="F95" i="7"/>
  <c r="J95" i="7"/>
  <c r="H95" i="7"/>
  <c r="I95" i="7"/>
  <c r="M99" i="20" l="1"/>
  <c r="AC82" i="8"/>
  <c r="AG82" i="8" s="1"/>
  <c r="AK82" i="8" s="1"/>
  <c r="AD82" i="8"/>
  <c r="AH82" i="8" s="1"/>
  <c r="AL82" i="8" s="1"/>
  <c r="AE82" i="8"/>
  <c r="AI82" i="8" s="1"/>
  <c r="AM82" i="8" s="1"/>
  <c r="N82" i="8"/>
  <c r="S82" i="8" s="1"/>
  <c r="W82" i="8" s="1"/>
  <c r="O82" i="8"/>
  <c r="T82" i="8" s="1"/>
  <c r="X82" i="8" s="1"/>
  <c r="P82" i="8"/>
  <c r="U82" i="8" s="1"/>
  <c r="Y82" i="8" s="1"/>
  <c r="AB82" i="8"/>
  <c r="AF82" i="8" s="1"/>
  <c r="AJ82" i="8" s="1"/>
  <c r="M82" i="8"/>
  <c r="R81" i="8"/>
  <c r="V81" i="8" s="1"/>
  <c r="Q81" i="8"/>
  <c r="K632" i="10"/>
  <c r="K632" i="21" s="1"/>
  <c r="J632" i="10"/>
  <c r="J632" i="21" s="1"/>
  <c r="I632" i="10"/>
  <c r="I632" i="21" s="1"/>
  <c r="E631" i="10" a="1"/>
  <c r="E631" i="10" s="1"/>
  <c r="E631" i="21" s="1"/>
  <c r="F631" i="10" a="1"/>
  <c r="F631" i="10" s="1"/>
  <c r="F631" i="21" s="1"/>
  <c r="G631" i="10" a="1"/>
  <c r="G631" i="10" s="1"/>
  <c r="G631" i="21" s="1"/>
  <c r="D631" i="10" a="1"/>
  <c r="D631" i="10" s="1"/>
  <c r="D631" i="21" s="1"/>
  <c r="L83" i="8"/>
  <c r="H631" i="10"/>
  <c r="H631" i="21" s="1"/>
  <c r="F96" i="7"/>
  <c r="J96" i="7"/>
  <c r="K96" i="7"/>
  <c r="G96" i="7"/>
  <c r="H96" i="7"/>
  <c r="I96" i="7"/>
  <c r="E97" i="21"/>
  <c r="L98" i="7"/>
  <c r="E97" i="7"/>
  <c r="M100" i="20" l="1"/>
  <c r="Q82" i="8"/>
  <c r="R82" i="8"/>
  <c r="V82" i="8" s="1"/>
  <c r="O83" i="8"/>
  <c r="T83" i="8" s="1"/>
  <c r="X83" i="8" s="1"/>
  <c r="P83" i="8"/>
  <c r="U83" i="8" s="1"/>
  <c r="Y83" i="8" s="1"/>
  <c r="AC83" i="8"/>
  <c r="AG83" i="8" s="1"/>
  <c r="AK83" i="8" s="1"/>
  <c r="N83" i="8"/>
  <c r="S83" i="8" s="1"/>
  <c r="W83" i="8" s="1"/>
  <c r="AE83" i="8"/>
  <c r="AI83" i="8" s="1"/>
  <c r="AM83" i="8" s="1"/>
  <c r="AB83" i="8"/>
  <c r="AF83" i="8" s="1"/>
  <c r="AJ83" i="8" s="1"/>
  <c r="AD83" i="8"/>
  <c r="AH83" i="8" s="1"/>
  <c r="AL83" i="8" s="1"/>
  <c r="M83" i="8"/>
  <c r="I633" i="10"/>
  <c r="I633" i="21" s="1"/>
  <c r="J633" i="10"/>
  <c r="J633" i="21" s="1"/>
  <c r="K633" i="10"/>
  <c r="K633" i="21" s="1"/>
  <c r="L84" i="8"/>
  <c r="D632" i="10" a="1"/>
  <c r="D632" i="10" s="1"/>
  <c r="D632" i="21" s="1"/>
  <c r="F632" i="10" a="1"/>
  <c r="F632" i="10" s="1"/>
  <c r="F632" i="21" s="1"/>
  <c r="H632" i="10"/>
  <c r="H632" i="21" s="1"/>
  <c r="E632" i="10" a="1"/>
  <c r="E632" i="10" s="1"/>
  <c r="E632" i="21" s="1"/>
  <c r="G632" i="10" a="1"/>
  <c r="G632" i="10" s="1"/>
  <c r="G632" i="21" s="1"/>
  <c r="E98" i="7"/>
  <c r="F97" i="7"/>
  <c r="K97" i="7"/>
  <c r="G97" i="7"/>
  <c r="H97" i="7"/>
  <c r="I97" i="7"/>
  <c r="J97" i="7"/>
  <c r="E98" i="21"/>
  <c r="L99" i="7"/>
  <c r="M101" i="20" l="1"/>
  <c r="L85" i="8"/>
  <c r="G633" i="10" a="1"/>
  <c r="G633" i="10" s="1"/>
  <c r="G633" i="21" s="1"/>
  <c r="D633" i="10" a="1"/>
  <c r="D633" i="10" s="1"/>
  <c r="D633" i="21" s="1"/>
  <c r="H633" i="10"/>
  <c r="H633" i="21" s="1"/>
  <c r="F633" i="10" a="1"/>
  <c r="F633" i="10" s="1"/>
  <c r="F633" i="21" s="1"/>
  <c r="E633" i="10" a="1"/>
  <c r="E633" i="10" s="1"/>
  <c r="E633" i="21" s="1"/>
  <c r="K634" i="10"/>
  <c r="K634" i="21" s="1"/>
  <c r="J634" i="10"/>
  <c r="J634" i="21" s="1"/>
  <c r="I634" i="10"/>
  <c r="I634" i="21" s="1"/>
  <c r="Q83" i="8"/>
  <c r="R83" i="8"/>
  <c r="V83" i="8" s="1"/>
  <c r="N84" i="8"/>
  <c r="S84" i="8" s="1"/>
  <c r="W84" i="8" s="1"/>
  <c r="M84" i="8"/>
  <c r="O84" i="8"/>
  <c r="T84" i="8" s="1"/>
  <c r="X84" i="8" s="1"/>
  <c r="AC84" i="8"/>
  <c r="AG84" i="8" s="1"/>
  <c r="AK84" i="8" s="1"/>
  <c r="P84" i="8"/>
  <c r="U84" i="8" s="1"/>
  <c r="Y84" i="8" s="1"/>
  <c r="AB84" i="8"/>
  <c r="AF84" i="8" s="1"/>
  <c r="AJ84" i="8" s="1"/>
  <c r="AE84" i="8"/>
  <c r="AI84" i="8" s="1"/>
  <c r="AM84" i="8" s="1"/>
  <c r="AD84" i="8"/>
  <c r="AH84" i="8" s="1"/>
  <c r="AL84" i="8" s="1"/>
  <c r="K98" i="7"/>
  <c r="H98" i="7"/>
  <c r="I98" i="7"/>
  <c r="J98" i="7"/>
  <c r="G98" i="7"/>
  <c r="F98" i="7"/>
  <c r="E99" i="7"/>
  <c r="E99" i="21"/>
  <c r="L100" i="7"/>
  <c r="M102" i="20" l="1"/>
  <c r="I635" i="10"/>
  <c r="I635" i="21" s="1"/>
  <c r="K635" i="10"/>
  <c r="K635" i="21" s="1"/>
  <c r="J635" i="10"/>
  <c r="J635" i="21" s="1"/>
  <c r="Q84" i="8"/>
  <c r="R84" i="8"/>
  <c r="V84" i="8" s="1"/>
  <c r="E634" i="10" a="1"/>
  <c r="E634" i="10" s="1"/>
  <c r="E634" i="21" s="1"/>
  <c r="H634" i="10"/>
  <c r="H634" i="21" s="1"/>
  <c r="F634" i="10" a="1"/>
  <c r="F634" i="10" s="1"/>
  <c r="F634" i="21" s="1"/>
  <c r="G634" i="10" a="1"/>
  <c r="G634" i="10" s="1"/>
  <c r="G634" i="21" s="1"/>
  <c r="L86" i="8"/>
  <c r="D634" i="10" a="1"/>
  <c r="D634" i="10" s="1"/>
  <c r="D634" i="21" s="1"/>
  <c r="AC85" i="8"/>
  <c r="AG85" i="8" s="1"/>
  <c r="AK85" i="8" s="1"/>
  <c r="P85" i="8"/>
  <c r="U85" i="8" s="1"/>
  <c r="Y85" i="8" s="1"/>
  <c r="AE85" i="8"/>
  <c r="AI85" i="8" s="1"/>
  <c r="AM85" i="8" s="1"/>
  <c r="AB85" i="8"/>
  <c r="AF85" i="8" s="1"/>
  <c r="AJ85" i="8" s="1"/>
  <c r="O85" i="8"/>
  <c r="T85" i="8" s="1"/>
  <c r="X85" i="8" s="1"/>
  <c r="M85" i="8"/>
  <c r="AD85" i="8"/>
  <c r="AH85" i="8" s="1"/>
  <c r="AL85" i="8" s="1"/>
  <c r="N85" i="8"/>
  <c r="S85" i="8" s="1"/>
  <c r="W85" i="8" s="1"/>
  <c r="E100" i="21"/>
  <c r="L101" i="7"/>
  <c r="I99" i="7"/>
  <c r="J99" i="7"/>
  <c r="K99" i="7"/>
  <c r="G99" i="7"/>
  <c r="H99" i="7"/>
  <c r="F99" i="7"/>
  <c r="E100" i="7"/>
  <c r="M103" i="20" l="1"/>
  <c r="I636" i="10"/>
  <c r="I636" i="21" s="1"/>
  <c r="J636" i="10"/>
  <c r="J636" i="21" s="1"/>
  <c r="K636" i="10"/>
  <c r="K636" i="21" s="1"/>
  <c r="O86" i="8"/>
  <c r="T86" i="8" s="1"/>
  <c r="X86" i="8" s="1"/>
  <c r="AD86" i="8"/>
  <c r="AH86" i="8" s="1"/>
  <c r="AL86" i="8" s="1"/>
  <c r="P86" i="8"/>
  <c r="U86" i="8" s="1"/>
  <c r="Y86" i="8" s="1"/>
  <c r="M86" i="8"/>
  <c r="AC86" i="8"/>
  <c r="AG86" i="8" s="1"/>
  <c r="AK86" i="8" s="1"/>
  <c r="AB86" i="8"/>
  <c r="AF86" i="8" s="1"/>
  <c r="AJ86" i="8" s="1"/>
  <c r="AE86" i="8"/>
  <c r="AI86" i="8" s="1"/>
  <c r="AM86" i="8" s="1"/>
  <c r="N86" i="8"/>
  <c r="S86" i="8" s="1"/>
  <c r="W86" i="8" s="1"/>
  <c r="E635" i="10" a="1"/>
  <c r="E635" i="10" s="1"/>
  <c r="E635" i="21" s="1"/>
  <c r="G635" i="10" a="1"/>
  <c r="G635" i="10" s="1"/>
  <c r="G635" i="21" s="1"/>
  <c r="L87" i="8"/>
  <c r="H635" i="10"/>
  <c r="H635" i="21" s="1"/>
  <c r="F635" i="10" a="1"/>
  <c r="F635" i="10" s="1"/>
  <c r="F635" i="21" s="1"/>
  <c r="D635" i="10" a="1"/>
  <c r="D635" i="10" s="1"/>
  <c r="D635" i="21" s="1"/>
  <c r="R85" i="8"/>
  <c r="V85" i="8" s="1"/>
  <c r="Q85" i="8"/>
  <c r="E101" i="7"/>
  <c r="H100" i="7"/>
  <c r="K100" i="7"/>
  <c r="I100" i="7"/>
  <c r="J100" i="7"/>
  <c r="G100" i="7"/>
  <c r="F100" i="7"/>
  <c r="E101" i="21"/>
  <c r="L102" i="7"/>
  <c r="M104" i="20" l="1"/>
  <c r="I637" i="10"/>
  <c r="I637" i="21" s="1"/>
  <c r="J637" i="10"/>
  <c r="J637" i="21" s="1"/>
  <c r="K637" i="10"/>
  <c r="K637" i="21" s="1"/>
  <c r="R86" i="8"/>
  <c r="V86" i="8" s="1"/>
  <c r="Q86" i="8"/>
  <c r="N87" i="8"/>
  <c r="S87" i="8" s="1"/>
  <c r="W87" i="8" s="1"/>
  <c r="M87" i="8"/>
  <c r="AE87" i="8"/>
  <c r="AI87" i="8" s="1"/>
  <c r="AM87" i="8" s="1"/>
  <c r="AB87" i="8"/>
  <c r="AF87" i="8" s="1"/>
  <c r="AJ87" i="8" s="1"/>
  <c r="AC87" i="8"/>
  <c r="AG87" i="8" s="1"/>
  <c r="AK87" i="8" s="1"/>
  <c r="P87" i="8"/>
  <c r="U87" i="8" s="1"/>
  <c r="Y87" i="8" s="1"/>
  <c r="AD87" i="8"/>
  <c r="AH87" i="8" s="1"/>
  <c r="AL87" i="8" s="1"/>
  <c r="O87" i="8"/>
  <c r="T87" i="8" s="1"/>
  <c r="X87" i="8" s="1"/>
  <c r="G636" i="10" a="1"/>
  <c r="G636" i="10" s="1"/>
  <c r="G636" i="21" s="1"/>
  <c r="L88" i="8"/>
  <c r="D636" i="10" a="1"/>
  <c r="D636" i="10" s="1"/>
  <c r="D636" i="21" s="1"/>
  <c r="H636" i="10"/>
  <c r="H636" i="21" s="1"/>
  <c r="E636" i="10" a="1"/>
  <c r="E636" i="10" s="1"/>
  <c r="E636" i="21" s="1"/>
  <c r="F636" i="10" a="1"/>
  <c r="F636" i="10" s="1"/>
  <c r="F636" i="21" s="1"/>
  <c r="K101" i="7"/>
  <c r="I101" i="7"/>
  <c r="H101" i="7"/>
  <c r="J101" i="7"/>
  <c r="G101" i="7"/>
  <c r="F101" i="7"/>
  <c r="E102" i="7"/>
  <c r="E102" i="21"/>
  <c r="L103" i="7"/>
  <c r="M105" i="20" l="1"/>
  <c r="E637" i="10" a="1"/>
  <c r="E637" i="10" s="1"/>
  <c r="E637" i="21" s="1"/>
  <c r="L89" i="8"/>
  <c r="F637" i="10" a="1"/>
  <c r="F637" i="10" s="1"/>
  <c r="F637" i="21" s="1"/>
  <c r="H637" i="10"/>
  <c r="H637" i="21" s="1"/>
  <c r="G637" i="10" a="1"/>
  <c r="G637" i="10" s="1"/>
  <c r="G637" i="21" s="1"/>
  <c r="D637" i="10" a="1"/>
  <c r="D637" i="10" s="1"/>
  <c r="D637" i="21" s="1"/>
  <c r="AC88" i="8"/>
  <c r="AG88" i="8" s="1"/>
  <c r="AK88" i="8" s="1"/>
  <c r="AE88" i="8"/>
  <c r="AI88" i="8" s="1"/>
  <c r="AM88" i="8" s="1"/>
  <c r="N88" i="8"/>
  <c r="S88" i="8" s="1"/>
  <c r="W88" i="8" s="1"/>
  <c r="O88" i="8"/>
  <c r="T88" i="8" s="1"/>
  <c r="X88" i="8" s="1"/>
  <c r="AD88" i="8"/>
  <c r="AH88" i="8" s="1"/>
  <c r="AL88" i="8" s="1"/>
  <c r="M88" i="8"/>
  <c r="AB88" i="8"/>
  <c r="AF88" i="8" s="1"/>
  <c r="AJ88" i="8" s="1"/>
  <c r="P88" i="8"/>
  <c r="U88" i="8" s="1"/>
  <c r="Y88" i="8" s="1"/>
  <c r="R87" i="8"/>
  <c r="V87" i="8" s="1"/>
  <c r="Q87" i="8"/>
  <c r="I638" i="10"/>
  <c r="I638" i="21" s="1"/>
  <c r="J638" i="10"/>
  <c r="J638" i="21" s="1"/>
  <c r="K638" i="10"/>
  <c r="K638" i="21" s="1"/>
  <c r="E103" i="7"/>
  <c r="J102" i="7"/>
  <c r="H102" i="7"/>
  <c r="G102" i="7"/>
  <c r="K102" i="7"/>
  <c r="I102" i="7"/>
  <c r="F102" i="7"/>
  <c r="E103" i="21"/>
  <c r="L104" i="7"/>
  <c r="M106" i="20" l="1"/>
  <c r="K639" i="10"/>
  <c r="K639" i="21" s="1"/>
  <c r="J639" i="10"/>
  <c r="J639" i="21" s="1"/>
  <c r="I639" i="10"/>
  <c r="I639" i="21" s="1"/>
  <c r="Q88" i="8"/>
  <c r="R88" i="8"/>
  <c r="V88" i="8" s="1"/>
  <c r="H638" i="10"/>
  <c r="H638" i="21" s="1"/>
  <c r="D638" i="10" a="1"/>
  <c r="D638" i="10" s="1"/>
  <c r="D638" i="21" s="1"/>
  <c r="F638" i="10" a="1"/>
  <c r="F638" i="10" s="1"/>
  <c r="F638" i="21" s="1"/>
  <c r="L90" i="8"/>
  <c r="E638" i="10" a="1"/>
  <c r="E638" i="10" s="1"/>
  <c r="E638" i="21" s="1"/>
  <c r="G638" i="10" a="1"/>
  <c r="G638" i="10" s="1"/>
  <c r="G638" i="21" s="1"/>
  <c r="AE89" i="8"/>
  <c r="AI89" i="8" s="1"/>
  <c r="AM89" i="8" s="1"/>
  <c r="AD89" i="8"/>
  <c r="AH89" i="8" s="1"/>
  <c r="AL89" i="8" s="1"/>
  <c r="AC89" i="8"/>
  <c r="AG89" i="8" s="1"/>
  <c r="AK89" i="8" s="1"/>
  <c r="N89" i="8"/>
  <c r="S89" i="8" s="1"/>
  <c r="W89" i="8" s="1"/>
  <c r="AB89" i="8"/>
  <c r="AF89" i="8" s="1"/>
  <c r="AJ89" i="8" s="1"/>
  <c r="O89" i="8"/>
  <c r="T89" i="8" s="1"/>
  <c r="X89" i="8" s="1"/>
  <c r="M89" i="8"/>
  <c r="P89" i="8"/>
  <c r="U89" i="8" s="1"/>
  <c r="Y89" i="8" s="1"/>
  <c r="E104" i="7"/>
  <c r="F103" i="7"/>
  <c r="G103" i="7"/>
  <c r="H103" i="7"/>
  <c r="J103" i="7"/>
  <c r="K103" i="7"/>
  <c r="I103" i="7"/>
  <c r="E104" i="21"/>
  <c r="L105" i="7"/>
  <c r="M107" i="20" l="1"/>
  <c r="F639" i="10" a="1"/>
  <c r="F639" i="10" s="1"/>
  <c r="F639" i="21" s="1"/>
  <c r="G639" i="10" a="1"/>
  <c r="G639" i="10" s="1"/>
  <c r="G639" i="21" s="1"/>
  <c r="D639" i="10" a="1"/>
  <c r="D639" i="10" s="1"/>
  <c r="D639" i="21" s="1"/>
  <c r="L91" i="8"/>
  <c r="H639" i="10"/>
  <c r="H639" i="21" s="1"/>
  <c r="E639" i="10" a="1"/>
  <c r="E639" i="10" s="1"/>
  <c r="E639" i="21" s="1"/>
  <c r="Q89" i="8"/>
  <c r="R89" i="8"/>
  <c r="V89" i="8" s="1"/>
  <c r="I640" i="10"/>
  <c r="I640" i="21" s="1"/>
  <c r="K640" i="10"/>
  <c r="K640" i="21" s="1"/>
  <c r="J640" i="10"/>
  <c r="J640" i="21" s="1"/>
  <c r="O90" i="8"/>
  <c r="T90" i="8" s="1"/>
  <c r="X90" i="8" s="1"/>
  <c r="P90" i="8"/>
  <c r="U90" i="8" s="1"/>
  <c r="Y90" i="8" s="1"/>
  <c r="AD90" i="8"/>
  <c r="AH90" i="8" s="1"/>
  <c r="AL90" i="8" s="1"/>
  <c r="AB90" i="8"/>
  <c r="AF90" i="8" s="1"/>
  <c r="AJ90" i="8" s="1"/>
  <c r="N90" i="8"/>
  <c r="S90" i="8" s="1"/>
  <c r="W90" i="8" s="1"/>
  <c r="M90" i="8"/>
  <c r="AE90" i="8"/>
  <c r="AI90" i="8" s="1"/>
  <c r="AM90" i="8" s="1"/>
  <c r="AC90" i="8"/>
  <c r="AG90" i="8" s="1"/>
  <c r="AK90" i="8" s="1"/>
  <c r="E105" i="7"/>
  <c r="F104" i="7"/>
  <c r="G104" i="7"/>
  <c r="H104" i="7"/>
  <c r="J104" i="7"/>
  <c r="K104" i="7"/>
  <c r="I104" i="7"/>
  <c r="E105" i="21"/>
  <c r="L106" i="7"/>
  <c r="M108" i="20" l="1"/>
  <c r="L92" i="8"/>
  <c r="E640" i="10" a="1"/>
  <c r="E640" i="10" s="1"/>
  <c r="E640" i="21" s="1"/>
  <c r="F640" i="10" a="1"/>
  <c r="F640" i="10" s="1"/>
  <c r="F640" i="21" s="1"/>
  <c r="D640" i="10" a="1"/>
  <c r="D640" i="10" s="1"/>
  <c r="D640" i="21" s="1"/>
  <c r="G640" i="10" a="1"/>
  <c r="G640" i="10" s="1"/>
  <c r="G640" i="21" s="1"/>
  <c r="H640" i="10"/>
  <c r="H640" i="21" s="1"/>
  <c r="O91" i="8"/>
  <c r="T91" i="8" s="1"/>
  <c r="X91" i="8" s="1"/>
  <c r="AC91" i="8"/>
  <c r="AG91" i="8" s="1"/>
  <c r="AK91" i="8" s="1"/>
  <c r="P91" i="8"/>
  <c r="U91" i="8" s="1"/>
  <c r="Y91" i="8" s="1"/>
  <c r="AE91" i="8"/>
  <c r="AI91" i="8" s="1"/>
  <c r="AM91" i="8" s="1"/>
  <c r="N91" i="8"/>
  <c r="S91" i="8" s="1"/>
  <c r="W91" i="8" s="1"/>
  <c r="AD91" i="8"/>
  <c r="AH91" i="8" s="1"/>
  <c r="AL91" i="8" s="1"/>
  <c r="AB91" i="8"/>
  <c r="AF91" i="8" s="1"/>
  <c r="AJ91" i="8" s="1"/>
  <c r="M91" i="8"/>
  <c r="I641" i="10"/>
  <c r="I641" i="21" s="1"/>
  <c r="J641" i="10"/>
  <c r="J641" i="21" s="1"/>
  <c r="K641" i="10"/>
  <c r="K641" i="21" s="1"/>
  <c r="Q90" i="8"/>
  <c r="R90" i="8"/>
  <c r="V90" i="8" s="1"/>
  <c r="H105" i="7"/>
  <c r="G105" i="7"/>
  <c r="K105" i="7"/>
  <c r="F105" i="7"/>
  <c r="I105" i="7"/>
  <c r="J105" i="7"/>
  <c r="E106" i="7"/>
  <c r="E106" i="21"/>
  <c r="L107" i="7"/>
  <c r="M109" i="20" l="1"/>
  <c r="H641" i="10"/>
  <c r="H641" i="21" s="1"/>
  <c r="F641" i="10" a="1"/>
  <c r="F641" i="10" s="1"/>
  <c r="F641" i="21" s="1"/>
  <c r="L93" i="8"/>
  <c r="G641" i="10" a="1"/>
  <c r="G641" i="10" s="1"/>
  <c r="G641" i="21" s="1"/>
  <c r="D641" i="10" a="1"/>
  <c r="D641" i="10" s="1"/>
  <c r="D641" i="21" s="1"/>
  <c r="E641" i="10" a="1"/>
  <c r="E641" i="10" s="1"/>
  <c r="E641" i="21" s="1"/>
  <c r="J642" i="10"/>
  <c r="J642" i="21" s="1"/>
  <c r="I642" i="10"/>
  <c r="I642" i="21" s="1"/>
  <c r="K642" i="10"/>
  <c r="K642" i="21" s="1"/>
  <c r="R91" i="8"/>
  <c r="V91" i="8" s="1"/>
  <c r="Q91" i="8"/>
  <c r="AC92" i="8"/>
  <c r="AG92" i="8" s="1"/>
  <c r="AK92" i="8" s="1"/>
  <c r="P92" i="8"/>
  <c r="U92" i="8" s="1"/>
  <c r="Y92" i="8" s="1"/>
  <c r="AE92" i="8"/>
  <c r="AI92" i="8" s="1"/>
  <c r="AM92" i="8" s="1"/>
  <c r="AD92" i="8"/>
  <c r="AH92" i="8" s="1"/>
  <c r="AL92" i="8" s="1"/>
  <c r="M92" i="8"/>
  <c r="N92" i="8"/>
  <c r="S92" i="8" s="1"/>
  <c r="W92" i="8" s="1"/>
  <c r="O92" i="8"/>
  <c r="T92" i="8" s="1"/>
  <c r="X92" i="8" s="1"/>
  <c r="AB92" i="8"/>
  <c r="AF92" i="8" s="1"/>
  <c r="AJ92" i="8" s="1"/>
  <c r="E107" i="21"/>
  <c r="L108" i="7"/>
  <c r="E107" i="7"/>
  <c r="F106" i="7"/>
  <c r="J106" i="7"/>
  <c r="I106" i="7"/>
  <c r="K106" i="7"/>
  <c r="G106" i="7"/>
  <c r="H106" i="7"/>
  <c r="M110" i="20" l="1"/>
  <c r="G642" i="10" a="1"/>
  <c r="G642" i="10" s="1"/>
  <c r="G642" i="21" s="1"/>
  <c r="H642" i="10"/>
  <c r="H642" i="21" s="1"/>
  <c r="D642" i="10" a="1"/>
  <c r="D642" i="10" s="1"/>
  <c r="D642" i="21" s="1"/>
  <c r="F642" i="10" a="1"/>
  <c r="F642" i="10" s="1"/>
  <c r="F642" i="21" s="1"/>
  <c r="L94" i="8"/>
  <c r="E642" i="10" a="1"/>
  <c r="E642" i="10" s="1"/>
  <c r="E642" i="21" s="1"/>
  <c r="M93" i="8"/>
  <c r="AE93" i="8"/>
  <c r="AI93" i="8" s="1"/>
  <c r="AM93" i="8" s="1"/>
  <c r="AD93" i="8"/>
  <c r="AH93" i="8" s="1"/>
  <c r="AL93" i="8" s="1"/>
  <c r="AB93" i="8"/>
  <c r="AF93" i="8" s="1"/>
  <c r="AJ93" i="8" s="1"/>
  <c r="P93" i="8"/>
  <c r="U93" i="8" s="1"/>
  <c r="Y93" i="8" s="1"/>
  <c r="O93" i="8"/>
  <c r="T93" i="8" s="1"/>
  <c r="X93" i="8" s="1"/>
  <c r="N93" i="8"/>
  <c r="S93" i="8" s="1"/>
  <c r="W93" i="8" s="1"/>
  <c r="AC93" i="8"/>
  <c r="AG93" i="8" s="1"/>
  <c r="AK93" i="8" s="1"/>
  <c r="Q92" i="8"/>
  <c r="R92" i="8"/>
  <c r="V92" i="8" s="1"/>
  <c r="K643" i="10"/>
  <c r="K643" i="21" s="1"/>
  <c r="I643" i="10"/>
  <c r="I643" i="21" s="1"/>
  <c r="J643" i="10"/>
  <c r="J643" i="21" s="1"/>
  <c r="F107" i="7"/>
  <c r="I107" i="7"/>
  <c r="J107" i="7"/>
  <c r="G107" i="7"/>
  <c r="H107" i="7"/>
  <c r="K107" i="7"/>
  <c r="E108" i="21"/>
  <c r="L109" i="7"/>
  <c r="E108" i="7"/>
  <c r="M111" i="20" l="1"/>
  <c r="N94" i="8"/>
  <c r="S94" i="8" s="1"/>
  <c r="W94" i="8" s="1"/>
  <c r="AB94" i="8"/>
  <c r="AF94" i="8" s="1"/>
  <c r="AJ94" i="8" s="1"/>
  <c r="M94" i="8"/>
  <c r="P94" i="8"/>
  <c r="U94" i="8" s="1"/>
  <c r="Y94" i="8" s="1"/>
  <c r="O94" i="8"/>
  <c r="T94" i="8" s="1"/>
  <c r="X94" i="8" s="1"/>
  <c r="AC94" i="8"/>
  <c r="AG94" i="8" s="1"/>
  <c r="AK94" i="8" s="1"/>
  <c r="AE94" i="8"/>
  <c r="AI94" i="8" s="1"/>
  <c r="AM94" i="8" s="1"/>
  <c r="AD94" i="8"/>
  <c r="AH94" i="8" s="1"/>
  <c r="AL94" i="8" s="1"/>
  <c r="J644" i="10"/>
  <c r="J644" i="21" s="1"/>
  <c r="I644" i="10"/>
  <c r="I644" i="21" s="1"/>
  <c r="K644" i="10"/>
  <c r="K644" i="21" s="1"/>
  <c r="Q93" i="8"/>
  <c r="R93" i="8"/>
  <c r="V93" i="8" s="1"/>
  <c r="H643" i="10"/>
  <c r="H643" i="21" s="1"/>
  <c r="G643" i="10" a="1"/>
  <c r="G643" i="10" s="1"/>
  <c r="G643" i="21" s="1"/>
  <c r="E643" i="10" a="1"/>
  <c r="E643" i="10" s="1"/>
  <c r="E643" i="21" s="1"/>
  <c r="F643" i="10" a="1"/>
  <c r="F643" i="10" s="1"/>
  <c r="F643" i="21" s="1"/>
  <c r="D643" i="10" a="1"/>
  <c r="D643" i="10" s="1"/>
  <c r="D643" i="21" s="1"/>
  <c r="L95" i="8"/>
  <c r="E109" i="7"/>
  <c r="K108" i="7"/>
  <c r="G108" i="7"/>
  <c r="F108" i="7"/>
  <c r="J108" i="7"/>
  <c r="H108" i="7"/>
  <c r="I108" i="7"/>
  <c r="E109" i="21"/>
  <c r="L110" i="7"/>
  <c r="M112" i="20" l="1"/>
  <c r="J645" i="10"/>
  <c r="J645" i="21" s="1"/>
  <c r="K645" i="10"/>
  <c r="K645" i="21" s="1"/>
  <c r="I645" i="10"/>
  <c r="I645" i="21" s="1"/>
  <c r="M95" i="8"/>
  <c r="AC95" i="8"/>
  <c r="AG95" i="8" s="1"/>
  <c r="AK95" i="8" s="1"/>
  <c r="O95" i="8"/>
  <c r="T95" i="8" s="1"/>
  <c r="X95" i="8" s="1"/>
  <c r="N95" i="8"/>
  <c r="S95" i="8" s="1"/>
  <c r="W95" i="8" s="1"/>
  <c r="AE95" i="8"/>
  <c r="AI95" i="8" s="1"/>
  <c r="AM95" i="8" s="1"/>
  <c r="AD95" i="8"/>
  <c r="AH95" i="8" s="1"/>
  <c r="AL95" i="8" s="1"/>
  <c r="AB95" i="8"/>
  <c r="AF95" i="8" s="1"/>
  <c r="AJ95" i="8" s="1"/>
  <c r="P95" i="8"/>
  <c r="U95" i="8" s="1"/>
  <c r="Y95" i="8" s="1"/>
  <c r="Q94" i="8"/>
  <c r="R94" i="8"/>
  <c r="V94" i="8" s="1"/>
  <c r="H644" i="10"/>
  <c r="H644" i="21" s="1"/>
  <c r="G644" i="10" a="1"/>
  <c r="G644" i="10" s="1"/>
  <c r="G644" i="21" s="1"/>
  <c r="E644" i="10" a="1"/>
  <c r="E644" i="10" s="1"/>
  <c r="E644" i="21" s="1"/>
  <c r="D644" i="10" a="1"/>
  <c r="D644" i="10" s="1"/>
  <c r="D644" i="21" s="1"/>
  <c r="L96" i="8"/>
  <c r="F644" i="10" a="1"/>
  <c r="F644" i="10" s="1"/>
  <c r="F644" i="21" s="1"/>
  <c r="E110" i="7"/>
  <c r="G109" i="7"/>
  <c r="K109" i="7"/>
  <c r="H109" i="7"/>
  <c r="F109" i="7"/>
  <c r="J109" i="7"/>
  <c r="I109" i="7"/>
  <c r="E110" i="21"/>
  <c r="L111" i="7"/>
  <c r="M113" i="20" l="1"/>
  <c r="J646" i="10"/>
  <c r="J646" i="21" s="1"/>
  <c r="K646" i="10"/>
  <c r="K646" i="21" s="1"/>
  <c r="I646" i="10"/>
  <c r="I646" i="21" s="1"/>
  <c r="Q95" i="8"/>
  <c r="R95" i="8"/>
  <c r="V95" i="8" s="1"/>
  <c r="N96" i="8"/>
  <c r="S96" i="8" s="1"/>
  <c r="W96" i="8" s="1"/>
  <c r="AC96" i="8"/>
  <c r="AG96" i="8" s="1"/>
  <c r="AK96" i="8" s="1"/>
  <c r="AE96" i="8"/>
  <c r="AI96" i="8" s="1"/>
  <c r="AM96" i="8" s="1"/>
  <c r="P96" i="8"/>
  <c r="U96" i="8" s="1"/>
  <c r="Y96" i="8" s="1"/>
  <c r="AD96" i="8"/>
  <c r="AH96" i="8" s="1"/>
  <c r="AL96" i="8" s="1"/>
  <c r="AB96" i="8"/>
  <c r="AF96" i="8" s="1"/>
  <c r="AJ96" i="8" s="1"/>
  <c r="M96" i="8"/>
  <c r="O96" i="8"/>
  <c r="T96" i="8" s="1"/>
  <c r="X96" i="8" s="1"/>
  <c r="H645" i="10"/>
  <c r="H645" i="21" s="1"/>
  <c r="F645" i="10" a="1"/>
  <c r="F645" i="10" s="1"/>
  <c r="F645" i="21" s="1"/>
  <c r="G645" i="10" a="1"/>
  <c r="G645" i="10" s="1"/>
  <c r="G645" i="21" s="1"/>
  <c r="L97" i="8"/>
  <c r="D645" i="10" a="1"/>
  <c r="D645" i="10" s="1"/>
  <c r="D645" i="21" s="1"/>
  <c r="E645" i="10" a="1"/>
  <c r="E645" i="10" s="1"/>
  <c r="E645" i="21" s="1"/>
  <c r="F110" i="7"/>
  <c r="G110" i="7"/>
  <c r="J110" i="7"/>
  <c r="I110" i="7"/>
  <c r="H110" i="7"/>
  <c r="K110" i="7"/>
  <c r="E111" i="7"/>
  <c r="E111" i="21"/>
  <c r="L112" i="7"/>
  <c r="M114" i="20" l="1"/>
  <c r="Q96" i="8"/>
  <c r="R96" i="8"/>
  <c r="V96" i="8" s="1"/>
  <c r="I647" i="10"/>
  <c r="I647" i="21" s="1"/>
  <c r="K647" i="10"/>
  <c r="K647" i="21" s="1"/>
  <c r="J647" i="10"/>
  <c r="J647" i="21" s="1"/>
  <c r="H646" i="10"/>
  <c r="H646" i="21" s="1"/>
  <c r="F646" i="10" a="1"/>
  <c r="F646" i="10" s="1"/>
  <c r="F646" i="21" s="1"/>
  <c r="G646" i="10" a="1"/>
  <c r="G646" i="10" s="1"/>
  <c r="G646" i="21" s="1"/>
  <c r="D646" i="10" a="1"/>
  <c r="D646" i="10" s="1"/>
  <c r="D646" i="21" s="1"/>
  <c r="E646" i="10" a="1"/>
  <c r="E646" i="10" s="1"/>
  <c r="E646" i="21" s="1"/>
  <c r="L98" i="8"/>
  <c r="AB97" i="8"/>
  <c r="AF97" i="8" s="1"/>
  <c r="AJ97" i="8" s="1"/>
  <c r="AC97" i="8"/>
  <c r="AG97" i="8" s="1"/>
  <c r="AK97" i="8" s="1"/>
  <c r="M97" i="8"/>
  <c r="O97" i="8"/>
  <c r="T97" i="8" s="1"/>
  <c r="X97" i="8" s="1"/>
  <c r="N97" i="8"/>
  <c r="S97" i="8" s="1"/>
  <c r="W97" i="8" s="1"/>
  <c r="P97" i="8"/>
  <c r="U97" i="8" s="1"/>
  <c r="Y97" i="8" s="1"/>
  <c r="AD97" i="8"/>
  <c r="AH97" i="8" s="1"/>
  <c r="AL97" i="8" s="1"/>
  <c r="AE97" i="8"/>
  <c r="AI97" i="8" s="1"/>
  <c r="AM97" i="8" s="1"/>
  <c r="E112" i="21"/>
  <c r="L113" i="7"/>
  <c r="E112" i="7"/>
  <c r="H111" i="7"/>
  <c r="F111" i="7"/>
  <c r="I111" i="7"/>
  <c r="K111" i="7"/>
  <c r="J111" i="7"/>
  <c r="G111" i="7"/>
  <c r="M115" i="20" l="1"/>
  <c r="R97" i="8"/>
  <c r="V97" i="8" s="1"/>
  <c r="Q97" i="8"/>
  <c r="I648" i="10"/>
  <c r="I648" i="21" s="1"/>
  <c r="K648" i="10"/>
  <c r="K648" i="21" s="1"/>
  <c r="J648" i="10"/>
  <c r="J648" i="21" s="1"/>
  <c r="L99" i="8"/>
  <c r="G647" i="10" a="1"/>
  <c r="G647" i="10" s="1"/>
  <c r="G647" i="21" s="1"/>
  <c r="E647" i="10" a="1"/>
  <c r="E647" i="10" s="1"/>
  <c r="E647" i="21" s="1"/>
  <c r="D647" i="10" a="1"/>
  <c r="D647" i="10" s="1"/>
  <c r="D647" i="21" s="1"/>
  <c r="F647" i="10" a="1"/>
  <c r="F647" i="10" s="1"/>
  <c r="F647" i="21" s="1"/>
  <c r="H647" i="10"/>
  <c r="H647" i="21" s="1"/>
  <c r="AB98" i="8"/>
  <c r="AF98" i="8" s="1"/>
  <c r="AJ98" i="8" s="1"/>
  <c r="O98" i="8"/>
  <c r="T98" i="8" s="1"/>
  <c r="X98" i="8" s="1"/>
  <c r="P98" i="8"/>
  <c r="U98" i="8" s="1"/>
  <c r="Y98" i="8" s="1"/>
  <c r="M98" i="8"/>
  <c r="AD98" i="8"/>
  <c r="AH98" i="8" s="1"/>
  <c r="AL98" i="8" s="1"/>
  <c r="AE98" i="8"/>
  <c r="AI98" i="8" s="1"/>
  <c r="AM98" i="8" s="1"/>
  <c r="AC98" i="8"/>
  <c r="AG98" i="8" s="1"/>
  <c r="AK98" i="8" s="1"/>
  <c r="N98" i="8"/>
  <c r="S98" i="8" s="1"/>
  <c r="W98" i="8" s="1"/>
  <c r="K112" i="7"/>
  <c r="H112" i="7"/>
  <c r="F112" i="7"/>
  <c r="J112" i="7"/>
  <c r="G112" i="7"/>
  <c r="I112" i="7"/>
  <c r="E113" i="21"/>
  <c r="L114" i="7"/>
  <c r="E113" i="7"/>
  <c r="M116" i="20" l="1"/>
  <c r="Q98" i="8"/>
  <c r="R98" i="8"/>
  <c r="V98" i="8" s="1"/>
  <c r="AE99" i="8"/>
  <c r="AI99" i="8" s="1"/>
  <c r="AM99" i="8" s="1"/>
  <c r="M99" i="8"/>
  <c r="N99" i="8"/>
  <c r="S99" i="8" s="1"/>
  <c r="W99" i="8" s="1"/>
  <c r="AB99" i="8"/>
  <c r="AF99" i="8" s="1"/>
  <c r="AJ99" i="8" s="1"/>
  <c r="AC99" i="8"/>
  <c r="AG99" i="8" s="1"/>
  <c r="AK99" i="8" s="1"/>
  <c r="AD99" i="8"/>
  <c r="AH99" i="8" s="1"/>
  <c r="AL99" i="8" s="1"/>
  <c r="O99" i="8"/>
  <c r="T99" i="8" s="1"/>
  <c r="X99" i="8" s="1"/>
  <c r="P99" i="8"/>
  <c r="U99" i="8" s="1"/>
  <c r="Y99" i="8" s="1"/>
  <c r="J649" i="10"/>
  <c r="J649" i="21" s="1"/>
  <c r="I649" i="10"/>
  <c r="I649" i="21" s="1"/>
  <c r="K649" i="10"/>
  <c r="K649" i="21" s="1"/>
  <c r="H648" i="10"/>
  <c r="H648" i="21" s="1"/>
  <c r="D648" i="10" a="1"/>
  <c r="D648" i="10" s="1"/>
  <c r="D648" i="21" s="1"/>
  <c r="E648" i="10" a="1"/>
  <c r="E648" i="10" s="1"/>
  <c r="E648" i="21" s="1"/>
  <c r="L100" i="8"/>
  <c r="F648" i="10" a="1"/>
  <c r="F648" i="10" s="1"/>
  <c r="F648" i="21" s="1"/>
  <c r="G648" i="10" a="1"/>
  <c r="G648" i="10" s="1"/>
  <c r="G648" i="21" s="1"/>
  <c r="F113" i="7"/>
  <c r="K113" i="7"/>
  <c r="H113" i="7"/>
  <c r="I113" i="7"/>
  <c r="J113" i="7"/>
  <c r="G113" i="7"/>
  <c r="E114" i="7"/>
  <c r="E114" i="21"/>
  <c r="L115" i="7"/>
  <c r="M117" i="20" l="1"/>
  <c r="K650" i="10"/>
  <c r="K650" i="21" s="1"/>
  <c r="I650" i="10"/>
  <c r="I650" i="21" s="1"/>
  <c r="J650" i="10"/>
  <c r="J650" i="21" s="1"/>
  <c r="Q99" i="8"/>
  <c r="R99" i="8"/>
  <c r="V99" i="8" s="1"/>
  <c r="N100" i="8"/>
  <c r="S100" i="8" s="1"/>
  <c r="W100" i="8" s="1"/>
  <c r="M100" i="8"/>
  <c r="O100" i="8"/>
  <c r="T100" i="8" s="1"/>
  <c r="X100" i="8" s="1"/>
  <c r="AE100" i="8"/>
  <c r="AI100" i="8" s="1"/>
  <c r="AM100" i="8" s="1"/>
  <c r="AD100" i="8"/>
  <c r="AH100" i="8" s="1"/>
  <c r="AL100" i="8" s="1"/>
  <c r="AB100" i="8"/>
  <c r="AF100" i="8" s="1"/>
  <c r="AJ100" i="8" s="1"/>
  <c r="P100" i="8"/>
  <c r="U100" i="8" s="1"/>
  <c r="Y100" i="8" s="1"/>
  <c r="AC100" i="8"/>
  <c r="AG100" i="8" s="1"/>
  <c r="AK100" i="8" s="1"/>
  <c r="F649" i="10" a="1"/>
  <c r="F649" i="10" s="1"/>
  <c r="F649" i="21" s="1"/>
  <c r="G649" i="10" a="1"/>
  <c r="G649" i="10" s="1"/>
  <c r="G649" i="21" s="1"/>
  <c r="D649" i="10" a="1"/>
  <c r="D649" i="10" s="1"/>
  <c r="D649" i="21" s="1"/>
  <c r="E649" i="10" a="1"/>
  <c r="E649" i="10" s="1"/>
  <c r="E649" i="21" s="1"/>
  <c r="H649" i="10"/>
  <c r="H649" i="21" s="1"/>
  <c r="L101" i="8"/>
  <c r="K114" i="7"/>
  <c r="F114" i="7"/>
  <c r="J114" i="7"/>
  <c r="G114" i="7"/>
  <c r="I114" i="7"/>
  <c r="H114" i="7"/>
  <c r="E115" i="21"/>
  <c r="L116" i="7"/>
  <c r="E115" i="7"/>
  <c r="M118" i="20" l="1"/>
  <c r="Q100" i="8"/>
  <c r="R100" i="8"/>
  <c r="V100" i="8" s="1"/>
  <c r="I651" i="10"/>
  <c r="I651" i="21" s="1"/>
  <c r="J651" i="10"/>
  <c r="J651" i="21" s="1"/>
  <c r="K651" i="10"/>
  <c r="K651" i="21" s="1"/>
  <c r="P101" i="8"/>
  <c r="U101" i="8" s="1"/>
  <c r="Y101" i="8" s="1"/>
  <c r="N101" i="8"/>
  <c r="S101" i="8" s="1"/>
  <c r="W101" i="8" s="1"/>
  <c r="AE101" i="8"/>
  <c r="AI101" i="8" s="1"/>
  <c r="AM101" i="8" s="1"/>
  <c r="M101" i="8"/>
  <c r="O101" i="8"/>
  <c r="T101" i="8" s="1"/>
  <c r="X101" i="8" s="1"/>
  <c r="AB101" i="8"/>
  <c r="AF101" i="8" s="1"/>
  <c r="AJ101" i="8" s="1"/>
  <c r="AC101" i="8"/>
  <c r="AG101" i="8" s="1"/>
  <c r="AK101" i="8" s="1"/>
  <c r="AD101" i="8"/>
  <c r="AH101" i="8" s="1"/>
  <c r="AL101" i="8" s="1"/>
  <c r="H650" i="10"/>
  <c r="H650" i="21" s="1"/>
  <c r="F650" i="10" a="1"/>
  <c r="F650" i="10" s="1"/>
  <c r="F650" i="21" s="1"/>
  <c r="E650" i="10" a="1"/>
  <c r="E650" i="10" s="1"/>
  <c r="E650" i="21" s="1"/>
  <c r="D650" i="10" a="1"/>
  <c r="D650" i="10" s="1"/>
  <c r="D650" i="21" s="1"/>
  <c r="G650" i="10" a="1"/>
  <c r="G650" i="10" s="1"/>
  <c r="G650" i="21" s="1"/>
  <c r="L102" i="8"/>
  <c r="F115" i="7"/>
  <c r="K115" i="7"/>
  <c r="I115" i="7"/>
  <c r="G115" i="7"/>
  <c r="H115" i="7"/>
  <c r="J115" i="7"/>
  <c r="E116" i="21"/>
  <c r="L117" i="7"/>
  <c r="E116" i="7"/>
  <c r="M119" i="20" l="1"/>
  <c r="E651" i="10" a="1"/>
  <c r="E651" i="10" s="1"/>
  <c r="E651" i="21" s="1"/>
  <c r="L103" i="8"/>
  <c r="D651" i="10" a="1"/>
  <c r="D651" i="10" s="1"/>
  <c r="D651" i="21" s="1"/>
  <c r="H651" i="10"/>
  <c r="H651" i="21" s="1"/>
  <c r="F651" i="10" a="1"/>
  <c r="F651" i="10" s="1"/>
  <c r="F651" i="21" s="1"/>
  <c r="G651" i="10" a="1"/>
  <c r="G651" i="10" s="1"/>
  <c r="G651" i="21" s="1"/>
  <c r="N102" i="8"/>
  <c r="S102" i="8" s="1"/>
  <c r="W102" i="8" s="1"/>
  <c r="M102" i="8"/>
  <c r="P102" i="8"/>
  <c r="U102" i="8" s="1"/>
  <c r="Y102" i="8" s="1"/>
  <c r="AD102" i="8"/>
  <c r="AH102" i="8" s="1"/>
  <c r="AL102" i="8" s="1"/>
  <c r="AC102" i="8"/>
  <c r="AG102" i="8" s="1"/>
  <c r="AK102" i="8" s="1"/>
  <c r="O102" i="8"/>
  <c r="T102" i="8" s="1"/>
  <c r="X102" i="8" s="1"/>
  <c r="AB102" i="8"/>
  <c r="AF102" i="8" s="1"/>
  <c r="AJ102" i="8" s="1"/>
  <c r="AE102" i="8"/>
  <c r="AI102" i="8" s="1"/>
  <c r="AM102" i="8" s="1"/>
  <c r="J652" i="10"/>
  <c r="J652" i="21" s="1"/>
  <c r="I652" i="10"/>
  <c r="I652" i="21" s="1"/>
  <c r="K652" i="10"/>
  <c r="K652" i="21" s="1"/>
  <c r="R101" i="8"/>
  <c r="V101" i="8" s="1"/>
  <c r="Q101" i="8"/>
  <c r="E117" i="7"/>
  <c r="I116" i="7"/>
  <c r="H116" i="7"/>
  <c r="K116" i="7"/>
  <c r="G116" i="7"/>
  <c r="J116" i="7"/>
  <c r="F116" i="7"/>
  <c r="E117" i="21"/>
  <c r="L118" i="7"/>
  <c r="M120" i="20" l="1"/>
  <c r="I653" i="10"/>
  <c r="I653" i="21" s="1"/>
  <c r="J653" i="10"/>
  <c r="J653" i="21" s="1"/>
  <c r="K653" i="10"/>
  <c r="K653" i="21" s="1"/>
  <c r="H652" i="10"/>
  <c r="H652" i="21" s="1"/>
  <c r="E652" i="10" a="1"/>
  <c r="E652" i="10" s="1"/>
  <c r="E652" i="21" s="1"/>
  <c r="G652" i="10" a="1"/>
  <c r="G652" i="10" s="1"/>
  <c r="G652" i="21" s="1"/>
  <c r="F652" i="10" a="1"/>
  <c r="F652" i="10" s="1"/>
  <c r="F652" i="21" s="1"/>
  <c r="D652" i="10" a="1"/>
  <c r="D652" i="10" s="1"/>
  <c r="D652" i="21" s="1"/>
  <c r="L104" i="8"/>
  <c r="AB103" i="8"/>
  <c r="AF103" i="8" s="1"/>
  <c r="AJ103" i="8" s="1"/>
  <c r="P103" i="8"/>
  <c r="U103" i="8" s="1"/>
  <c r="Y103" i="8" s="1"/>
  <c r="N103" i="8"/>
  <c r="S103" i="8" s="1"/>
  <c r="W103" i="8" s="1"/>
  <c r="O103" i="8"/>
  <c r="T103" i="8" s="1"/>
  <c r="X103" i="8" s="1"/>
  <c r="AD103" i="8"/>
  <c r="AH103" i="8" s="1"/>
  <c r="AL103" i="8" s="1"/>
  <c r="M103" i="8"/>
  <c r="AC103" i="8"/>
  <c r="AG103" i="8" s="1"/>
  <c r="AK103" i="8" s="1"/>
  <c r="AE103" i="8"/>
  <c r="AI103" i="8" s="1"/>
  <c r="AM103" i="8" s="1"/>
  <c r="Q102" i="8"/>
  <c r="R102" i="8"/>
  <c r="V102" i="8" s="1"/>
  <c r="K117" i="7"/>
  <c r="J117" i="7"/>
  <c r="G117" i="7"/>
  <c r="F117" i="7"/>
  <c r="H117" i="7"/>
  <c r="I117" i="7"/>
  <c r="E118" i="21"/>
  <c r="L119" i="7"/>
  <c r="E118" i="7"/>
  <c r="M121" i="20" l="1"/>
  <c r="R103" i="8"/>
  <c r="V103" i="8" s="1"/>
  <c r="Q103" i="8"/>
  <c r="I654" i="10"/>
  <c r="I654" i="21" s="1"/>
  <c r="K654" i="10"/>
  <c r="K654" i="21" s="1"/>
  <c r="J654" i="10"/>
  <c r="J654" i="21" s="1"/>
  <c r="AD104" i="8"/>
  <c r="AH104" i="8" s="1"/>
  <c r="AL104" i="8" s="1"/>
  <c r="N104" i="8"/>
  <c r="S104" i="8" s="1"/>
  <c r="W104" i="8" s="1"/>
  <c r="AE104" i="8"/>
  <c r="AI104" i="8" s="1"/>
  <c r="AM104" i="8" s="1"/>
  <c r="AB104" i="8"/>
  <c r="AF104" i="8" s="1"/>
  <c r="AJ104" i="8" s="1"/>
  <c r="M104" i="8"/>
  <c r="P104" i="8"/>
  <c r="U104" i="8" s="1"/>
  <c r="Y104" i="8" s="1"/>
  <c r="AC104" i="8"/>
  <c r="AG104" i="8" s="1"/>
  <c r="AK104" i="8" s="1"/>
  <c r="O104" i="8"/>
  <c r="T104" i="8" s="1"/>
  <c r="X104" i="8" s="1"/>
  <c r="L105" i="8"/>
  <c r="D653" i="10" a="1"/>
  <c r="D653" i="10" s="1"/>
  <c r="D653" i="21" s="1"/>
  <c r="H653" i="10"/>
  <c r="H653" i="21" s="1"/>
  <c r="F653" i="10" a="1"/>
  <c r="F653" i="10" s="1"/>
  <c r="F653" i="21" s="1"/>
  <c r="G653" i="10" a="1"/>
  <c r="G653" i="10" s="1"/>
  <c r="G653" i="21" s="1"/>
  <c r="E653" i="10" a="1"/>
  <c r="E653" i="10" s="1"/>
  <c r="E653" i="21" s="1"/>
  <c r="J118" i="7"/>
  <c r="F118" i="7"/>
  <c r="G118" i="7"/>
  <c r="H118" i="7"/>
  <c r="K118" i="7"/>
  <c r="I118" i="7"/>
  <c r="E119" i="21"/>
  <c r="L120" i="7"/>
  <c r="E119" i="7"/>
  <c r="M122" i="20" l="1"/>
  <c r="AD105" i="8"/>
  <c r="AH105" i="8" s="1"/>
  <c r="AL105" i="8" s="1"/>
  <c r="AC105" i="8"/>
  <c r="AG105" i="8" s="1"/>
  <c r="AK105" i="8" s="1"/>
  <c r="O105" i="8"/>
  <c r="T105" i="8" s="1"/>
  <c r="X105" i="8" s="1"/>
  <c r="AE105" i="8"/>
  <c r="AI105" i="8" s="1"/>
  <c r="AM105" i="8" s="1"/>
  <c r="N105" i="8"/>
  <c r="S105" i="8" s="1"/>
  <c r="W105" i="8" s="1"/>
  <c r="M105" i="8"/>
  <c r="AB105" i="8"/>
  <c r="AF105" i="8" s="1"/>
  <c r="AJ105" i="8" s="1"/>
  <c r="P105" i="8"/>
  <c r="U105" i="8" s="1"/>
  <c r="Y105" i="8" s="1"/>
  <c r="J655" i="10"/>
  <c r="J655" i="21" s="1"/>
  <c r="I655" i="10"/>
  <c r="I655" i="21" s="1"/>
  <c r="K655" i="10"/>
  <c r="K655" i="21" s="1"/>
  <c r="G654" i="10" a="1"/>
  <c r="G654" i="10" s="1"/>
  <c r="G654" i="21" s="1"/>
  <c r="F654" i="10" a="1"/>
  <c r="F654" i="10" s="1"/>
  <c r="F654" i="21" s="1"/>
  <c r="E654" i="10" a="1"/>
  <c r="E654" i="10" s="1"/>
  <c r="E654" i="21" s="1"/>
  <c r="H654" i="10"/>
  <c r="H654" i="21" s="1"/>
  <c r="L106" i="8"/>
  <c r="D654" i="10" a="1"/>
  <c r="D654" i="10" s="1"/>
  <c r="D654" i="21" s="1"/>
  <c r="R104" i="8"/>
  <c r="V104" i="8" s="1"/>
  <c r="Q104" i="8"/>
  <c r="E120" i="21"/>
  <c r="L121" i="7"/>
  <c r="E120" i="7"/>
  <c r="G119" i="7"/>
  <c r="H119" i="7" s="1"/>
  <c r="I119" i="7" s="1"/>
  <c r="K119" i="7" s="1"/>
  <c r="F119" i="7"/>
  <c r="J119" i="7" l="1"/>
  <c r="M123" i="20"/>
  <c r="G655" i="10" a="1"/>
  <c r="G655" i="10" s="1"/>
  <c r="G655" i="21" s="1"/>
  <c r="D655" i="10" a="1"/>
  <c r="D655" i="10" s="1"/>
  <c r="D655" i="21" s="1"/>
  <c r="E655" i="10" a="1"/>
  <c r="E655" i="10" s="1"/>
  <c r="E655" i="21" s="1"/>
  <c r="H655" i="10"/>
  <c r="H655" i="21" s="1"/>
  <c r="F655" i="10" a="1"/>
  <c r="F655" i="10" s="1"/>
  <c r="F655" i="21" s="1"/>
  <c r="L107" i="8"/>
  <c r="AC106" i="8"/>
  <c r="AG106" i="8" s="1"/>
  <c r="AK106" i="8" s="1"/>
  <c r="AB106" i="8"/>
  <c r="AF106" i="8" s="1"/>
  <c r="AJ106" i="8" s="1"/>
  <c r="M106" i="8"/>
  <c r="P106" i="8"/>
  <c r="U106" i="8" s="1"/>
  <c r="Y106" i="8" s="1"/>
  <c r="O106" i="8"/>
  <c r="T106" i="8" s="1"/>
  <c r="X106" i="8" s="1"/>
  <c r="N106" i="8"/>
  <c r="S106" i="8" s="1"/>
  <c r="W106" i="8" s="1"/>
  <c r="AD106" i="8"/>
  <c r="AH106" i="8" s="1"/>
  <c r="AL106" i="8" s="1"/>
  <c r="AE106" i="8"/>
  <c r="AI106" i="8" s="1"/>
  <c r="AM106" i="8" s="1"/>
  <c r="R105" i="8"/>
  <c r="V105" i="8" s="1"/>
  <c r="Q105" i="8"/>
  <c r="K656" i="10"/>
  <c r="K656" i="21" s="1"/>
  <c r="J656" i="10"/>
  <c r="J656" i="21" s="1"/>
  <c r="I656" i="10"/>
  <c r="I656" i="21" s="1"/>
  <c r="G120" i="7"/>
  <c r="H120" i="7"/>
  <c r="I120" i="7" s="1"/>
  <c r="F120" i="7"/>
  <c r="E121" i="21"/>
  <c r="L122" i="7"/>
  <c r="E121" i="7"/>
  <c r="K120" i="7" l="1"/>
  <c r="J120" i="7"/>
  <c r="M124" i="20"/>
  <c r="K657" i="10"/>
  <c r="K657" i="21" s="1"/>
  <c r="I657" i="10"/>
  <c r="I657" i="21" s="1"/>
  <c r="J657" i="10"/>
  <c r="J657" i="21" s="1"/>
  <c r="AC107" i="8"/>
  <c r="AG107" i="8" s="1"/>
  <c r="AK107" i="8" s="1"/>
  <c r="O107" i="8"/>
  <c r="T107" i="8" s="1"/>
  <c r="X107" i="8" s="1"/>
  <c r="M107" i="8"/>
  <c r="AB107" i="8"/>
  <c r="AF107" i="8" s="1"/>
  <c r="AJ107" i="8" s="1"/>
  <c r="AE107" i="8"/>
  <c r="AI107" i="8" s="1"/>
  <c r="AM107" i="8" s="1"/>
  <c r="N107" i="8"/>
  <c r="S107" i="8" s="1"/>
  <c r="W107" i="8" s="1"/>
  <c r="P107" i="8"/>
  <c r="U107" i="8" s="1"/>
  <c r="Y107" i="8" s="1"/>
  <c r="AD107" i="8"/>
  <c r="AH107" i="8" s="1"/>
  <c r="AL107" i="8" s="1"/>
  <c r="H656" i="10"/>
  <c r="H656" i="21" s="1"/>
  <c r="L108" i="8"/>
  <c r="E656" i="10" a="1"/>
  <c r="E656" i="10" s="1"/>
  <c r="E656" i="21" s="1"/>
  <c r="D656" i="10" a="1"/>
  <c r="D656" i="10" s="1"/>
  <c r="D656" i="21" s="1"/>
  <c r="F656" i="10" a="1"/>
  <c r="F656" i="10" s="1"/>
  <c r="F656" i="21" s="1"/>
  <c r="G656" i="10" a="1"/>
  <c r="G656" i="10" s="1"/>
  <c r="G656" i="21" s="1"/>
  <c r="Q106" i="8"/>
  <c r="R106" i="8"/>
  <c r="V106" i="8" s="1"/>
  <c r="E122" i="21"/>
  <c r="L123" i="7"/>
  <c r="F121" i="7"/>
  <c r="G121" i="7"/>
  <c r="H121" i="7" s="1"/>
  <c r="I121" i="7" s="1"/>
  <c r="E122" i="7"/>
  <c r="K121" i="7" l="1"/>
  <c r="J121" i="7"/>
  <c r="M125" i="20"/>
  <c r="F657" i="10" a="1"/>
  <c r="F657" i="10" s="1"/>
  <c r="F657" i="21" s="1"/>
  <c r="H657" i="10"/>
  <c r="H657" i="21" s="1"/>
  <c r="G657" i="10" a="1"/>
  <c r="G657" i="10" s="1"/>
  <c r="G657" i="21" s="1"/>
  <c r="E657" i="10" a="1"/>
  <c r="E657" i="10" s="1"/>
  <c r="E657" i="21" s="1"/>
  <c r="D657" i="10" a="1"/>
  <c r="D657" i="10" s="1"/>
  <c r="D657" i="21" s="1"/>
  <c r="L109" i="8"/>
  <c r="R107" i="8"/>
  <c r="V107" i="8" s="1"/>
  <c r="Q107" i="8"/>
  <c r="M108" i="8"/>
  <c r="O108" i="8"/>
  <c r="T108" i="8" s="1"/>
  <c r="X108" i="8" s="1"/>
  <c r="AD108" i="8"/>
  <c r="AH108" i="8" s="1"/>
  <c r="AL108" i="8" s="1"/>
  <c r="AC108" i="8"/>
  <c r="AG108" i="8" s="1"/>
  <c r="AK108" i="8" s="1"/>
  <c r="AE108" i="8"/>
  <c r="AI108" i="8" s="1"/>
  <c r="AM108" i="8" s="1"/>
  <c r="N108" i="8"/>
  <c r="S108" i="8" s="1"/>
  <c r="W108" i="8" s="1"/>
  <c r="AB108" i="8"/>
  <c r="AF108" i="8" s="1"/>
  <c r="AJ108" i="8" s="1"/>
  <c r="P108" i="8"/>
  <c r="U108" i="8" s="1"/>
  <c r="Y108" i="8" s="1"/>
  <c r="K658" i="10"/>
  <c r="K658" i="21" s="1"/>
  <c r="J658" i="10"/>
  <c r="J658" i="21" s="1"/>
  <c r="I658" i="10"/>
  <c r="I658" i="21" s="1"/>
  <c r="E123" i="21"/>
  <c r="L124" i="7"/>
  <c r="E123" i="7"/>
  <c r="F122" i="7"/>
  <c r="G122" i="7"/>
  <c r="H122" i="7" s="1"/>
  <c r="I122" i="7" s="1"/>
  <c r="K122" i="7" l="1"/>
  <c r="J122" i="7"/>
  <c r="M126" i="20"/>
  <c r="J659" i="10"/>
  <c r="J659" i="21" s="1"/>
  <c r="K659" i="10"/>
  <c r="K659" i="21" s="1"/>
  <c r="I659" i="10"/>
  <c r="I659" i="21" s="1"/>
  <c r="D658" i="10" a="1"/>
  <c r="D658" i="10" s="1"/>
  <c r="D658" i="21" s="1"/>
  <c r="E658" i="10" a="1"/>
  <c r="E658" i="10" s="1"/>
  <c r="E658" i="21" s="1"/>
  <c r="F658" i="10" a="1"/>
  <c r="F658" i="10" s="1"/>
  <c r="F658" i="21" s="1"/>
  <c r="L110" i="8"/>
  <c r="G658" i="10" a="1"/>
  <c r="G658" i="10" s="1"/>
  <c r="G658" i="21" s="1"/>
  <c r="H658" i="10"/>
  <c r="H658" i="21" s="1"/>
  <c r="N109" i="8"/>
  <c r="S109" i="8" s="1"/>
  <c r="W109" i="8" s="1"/>
  <c r="AE109" i="8"/>
  <c r="AI109" i="8" s="1"/>
  <c r="AM109" i="8" s="1"/>
  <c r="AC109" i="8"/>
  <c r="AG109" i="8" s="1"/>
  <c r="AK109" i="8" s="1"/>
  <c r="M109" i="8"/>
  <c r="O109" i="8"/>
  <c r="T109" i="8" s="1"/>
  <c r="X109" i="8" s="1"/>
  <c r="P109" i="8"/>
  <c r="U109" i="8" s="1"/>
  <c r="Y109" i="8" s="1"/>
  <c r="AD109" i="8"/>
  <c r="AH109" i="8" s="1"/>
  <c r="AL109" i="8" s="1"/>
  <c r="AB109" i="8"/>
  <c r="AF109" i="8" s="1"/>
  <c r="AJ109" i="8" s="1"/>
  <c r="R108" i="8"/>
  <c r="V108" i="8" s="1"/>
  <c r="Q108" i="8"/>
  <c r="E124" i="7"/>
  <c r="G123" i="7"/>
  <c r="H123" i="7" s="1"/>
  <c r="I123" i="7" s="1"/>
  <c r="F123" i="7"/>
  <c r="E124" i="21"/>
  <c r="L125" i="7"/>
  <c r="K123" i="7" l="1"/>
  <c r="J123" i="7"/>
  <c r="M127" i="20"/>
  <c r="M110" i="8"/>
  <c r="N110" i="8"/>
  <c r="S110" i="8" s="1"/>
  <c r="W110" i="8" s="1"/>
  <c r="P110" i="8"/>
  <c r="U110" i="8" s="1"/>
  <c r="Y110" i="8" s="1"/>
  <c r="AD110" i="8"/>
  <c r="AH110" i="8" s="1"/>
  <c r="AL110" i="8" s="1"/>
  <c r="O110" i="8"/>
  <c r="T110" i="8" s="1"/>
  <c r="X110" i="8" s="1"/>
  <c r="AE110" i="8"/>
  <c r="AI110" i="8" s="1"/>
  <c r="AM110" i="8" s="1"/>
  <c r="AB110" i="8"/>
  <c r="AF110" i="8" s="1"/>
  <c r="AJ110" i="8" s="1"/>
  <c r="AC110" i="8"/>
  <c r="AG110" i="8" s="1"/>
  <c r="AK110" i="8" s="1"/>
  <c r="F659" i="10" a="1"/>
  <c r="F659" i="10" s="1"/>
  <c r="F659" i="21" s="1"/>
  <c r="E659" i="10" a="1"/>
  <c r="E659" i="10" s="1"/>
  <c r="E659" i="21" s="1"/>
  <c r="L111" i="8"/>
  <c r="G659" i="10" a="1"/>
  <c r="G659" i="10" s="1"/>
  <c r="G659" i="21" s="1"/>
  <c r="D659" i="10" a="1"/>
  <c r="D659" i="10" s="1"/>
  <c r="D659" i="21" s="1"/>
  <c r="H659" i="10"/>
  <c r="H659" i="21" s="1"/>
  <c r="Q109" i="8"/>
  <c r="R109" i="8"/>
  <c r="V109" i="8" s="1"/>
  <c r="K660" i="10"/>
  <c r="K660" i="21" s="1"/>
  <c r="I660" i="10"/>
  <c r="I660" i="21" s="1"/>
  <c r="J660" i="10"/>
  <c r="J660" i="21" s="1"/>
  <c r="I124" i="7"/>
  <c r="K124" i="7"/>
  <c r="G124" i="7"/>
  <c r="H124" i="7"/>
  <c r="F124" i="7"/>
  <c r="E125" i="7"/>
  <c r="E125" i="21"/>
  <c r="L126" i="7"/>
  <c r="J124" i="7" l="1"/>
  <c r="M128" i="20"/>
  <c r="G660" i="10" a="1"/>
  <c r="G660" i="10" s="1"/>
  <c r="G660" i="21" s="1"/>
  <c r="H660" i="10"/>
  <c r="H660" i="21" s="1"/>
  <c r="E660" i="10" a="1"/>
  <c r="E660" i="10" s="1"/>
  <c r="E660" i="21" s="1"/>
  <c r="L112" i="8"/>
  <c r="D660" i="10" a="1"/>
  <c r="D660" i="10" s="1"/>
  <c r="D660" i="21" s="1"/>
  <c r="F660" i="10" a="1"/>
  <c r="F660" i="10" s="1"/>
  <c r="F660" i="21" s="1"/>
  <c r="K661" i="10"/>
  <c r="K661" i="21" s="1"/>
  <c r="I661" i="10"/>
  <c r="I661" i="21" s="1"/>
  <c r="J661" i="10"/>
  <c r="J661" i="21" s="1"/>
  <c r="P111" i="8"/>
  <c r="U111" i="8" s="1"/>
  <c r="Y111" i="8" s="1"/>
  <c r="AE111" i="8"/>
  <c r="AI111" i="8" s="1"/>
  <c r="AM111" i="8" s="1"/>
  <c r="AD111" i="8"/>
  <c r="AH111" i="8" s="1"/>
  <c r="AL111" i="8" s="1"/>
  <c r="O111" i="8"/>
  <c r="T111" i="8" s="1"/>
  <c r="X111" i="8" s="1"/>
  <c r="N111" i="8"/>
  <c r="S111" i="8" s="1"/>
  <c r="W111" i="8" s="1"/>
  <c r="M111" i="8"/>
  <c r="AC111" i="8"/>
  <c r="AG111" i="8" s="1"/>
  <c r="AK111" i="8" s="1"/>
  <c r="AB111" i="8"/>
  <c r="AF111" i="8" s="1"/>
  <c r="AJ111" i="8" s="1"/>
  <c r="R110" i="8"/>
  <c r="V110" i="8" s="1"/>
  <c r="Q110" i="8"/>
  <c r="E126" i="7"/>
  <c r="G125" i="7"/>
  <c r="H125" i="7"/>
  <c r="I125" i="7" s="1"/>
  <c r="J125" i="7" s="1"/>
  <c r="F125" i="7"/>
  <c r="E126" i="21"/>
  <c r="L127" i="7"/>
  <c r="K125" i="7" l="1"/>
  <c r="M129" i="20"/>
  <c r="I662" i="10"/>
  <c r="I662" i="21" s="1"/>
  <c r="K662" i="10"/>
  <c r="K662" i="21" s="1"/>
  <c r="J662" i="10"/>
  <c r="J662" i="21" s="1"/>
  <c r="H661" i="10"/>
  <c r="H661" i="21" s="1"/>
  <c r="E661" i="10" a="1"/>
  <c r="E661" i="10" s="1"/>
  <c r="E661" i="21" s="1"/>
  <c r="D661" i="10" a="1"/>
  <c r="D661" i="10" s="1"/>
  <c r="D661" i="21" s="1"/>
  <c r="L113" i="8"/>
  <c r="F661" i="10" a="1"/>
  <c r="F661" i="10" s="1"/>
  <c r="F661" i="21" s="1"/>
  <c r="G661" i="10" a="1"/>
  <c r="G661" i="10" s="1"/>
  <c r="G661" i="21" s="1"/>
  <c r="M112" i="8"/>
  <c r="AB112" i="8"/>
  <c r="AF112" i="8" s="1"/>
  <c r="AJ112" i="8" s="1"/>
  <c r="AE112" i="8"/>
  <c r="AI112" i="8" s="1"/>
  <c r="AM112" i="8" s="1"/>
  <c r="AD112" i="8"/>
  <c r="AH112" i="8" s="1"/>
  <c r="AL112" i="8" s="1"/>
  <c r="N112" i="8"/>
  <c r="S112" i="8" s="1"/>
  <c r="W112" i="8" s="1"/>
  <c r="AC112" i="8"/>
  <c r="AG112" i="8" s="1"/>
  <c r="AK112" i="8" s="1"/>
  <c r="P112" i="8"/>
  <c r="U112" i="8" s="1"/>
  <c r="Y112" i="8" s="1"/>
  <c r="O112" i="8"/>
  <c r="T112" i="8" s="1"/>
  <c r="X112" i="8" s="1"/>
  <c r="Q111" i="8"/>
  <c r="R111" i="8"/>
  <c r="V111" i="8" s="1"/>
  <c r="E127" i="21"/>
  <c r="L128" i="7"/>
  <c r="E127" i="7"/>
  <c r="F126" i="7"/>
  <c r="G126" i="7"/>
  <c r="H126" i="7" s="1"/>
  <c r="I126" i="7" s="1"/>
  <c r="K126" i="7" s="1"/>
  <c r="AK3" i="8"/>
  <c r="J126" i="7" l="1"/>
  <c r="M130" i="20"/>
  <c r="E662" i="10" a="1"/>
  <c r="E662" i="10" s="1"/>
  <c r="E662" i="21" s="1"/>
  <c r="L114" i="8"/>
  <c r="H662" i="10"/>
  <c r="H662" i="21" s="1"/>
  <c r="G662" i="10" a="1"/>
  <c r="G662" i="10" s="1"/>
  <c r="G662" i="21" s="1"/>
  <c r="D662" i="10" a="1"/>
  <c r="D662" i="10" s="1"/>
  <c r="D662" i="21" s="1"/>
  <c r="F662" i="10" a="1"/>
  <c r="F662" i="10" s="1"/>
  <c r="F662" i="21" s="1"/>
  <c r="Q112" i="8"/>
  <c r="R112" i="8"/>
  <c r="V112" i="8" s="1"/>
  <c r="K663" i="10"/>
  <c r="K663" i="21" s="1"/>
  <c r="I663" i="10"/>
  <c r="I663" i="21" s="1"/>
  <c r="J663" i="10"/>
  <c r="J663" i="21" s="1"/>
  <c r="M113" i="8"/>
  <c r="AB113" i="8"/>
  <c r="AF113" i="8" s="1"/>
  <c r="AJ113" i="8" s="1"/>
  <c r="AE113" i="8"/>
  <c r="AI113" i="8" s="1"/>
  <c r="AM113" i="8" s="1"/>
  <c r="P113" i="8"/>
  <c r="U113" i="8" s="1"/>
  <c r="Y113" i="8" s="1"/>
  <c r="O113" i="8"/>
  <c r="T113" i="8" s="1"/>
  <c r="X113" i="8" s="1"/>
  <c r="AC113" i="8"/>
  <c r="AG113" i="8" s="1"/>
  <c r="AK113" i="8" s="1"/>
  <c r="AD113" i="8"/>
  <c r="AH113" i="8" s="1"/>
  <c r="AL113" i="8" s="1"/>
  <c r="N113" i="8"/>
  <c r="S113" i="8" s="1"/>
  <c r="W113" i="8" s="1"/>
  <c r="E128" i="21"/>
  <c r="L129" i="7"/>
  <c r="E128" i="7"/>
  <c r="G127" i="7"/>
  <c r="H127" i="7" s="1"/>
  <c r="I127" i="7" s="1"/>
  <c r="F127" i="7"/>
  <c r="M131" i="20" l="1"/>
  <c r="E663" i="10" a="1"/>
  <c r="E663" i="10" s="1"/>
  <c r="E663" i="21" s="1"/>
  <c r="L115" i="8"/>
  <c r="D663" i="10" a="1"/>
  <c r="D663" i="10" s="1"/>
  <c r="D663" i="21" s="1"/>
  <c r="H663" i="10"/>
  <c r="H663" i="21" s="1"/>
  <c r="F663" i="10" a="1"/>
  <c r="F663" i="10" s="1"/>
  <c r="F663" i="21" s="1"/>
  <c r="G663" i="10" a="1"/>
  <c r="G663" i="10" s="1"/>
  <c r="G663" i="21" s="1"/>
  <c r="I664" i="10"/>
  <c r="I664" i="21" s="1"/>
  <c r="J664" i="10"/>
  <c r="J664" i="21" s="1"/>
  <c r="K664" i="10"/>
  <c r="K664" i="21" s="1"/>
  <c r="R113" i="8"/>
  <c r="V113" i="8" s="1"/>
  <c r="Q113" i="8"/>
  <c r="AE114" i="8"/>
  <c r="AI114" i="8" s="1"/>
  <c r="AM114" i="8" s="1"/>
  <c r="AB114" i="8"/>
  <c r="AF114" i="8" s="1"/>
  <c r="AJ114" i="8" s="1"/>
  <c r="N114" i="8"/>
  <c r="S114" i="8" s="1"/>
  <c r="W114" i="8" s="1"/>
  <c r="AD114" i="8"/>
  <c r="AH114" i="8" s="1"/>
  <c r="AL114" i="8" s="1"/>
  <c r="AC114" i="8"/>
  <c r="AG114" i="8" s="1"/>
  <c r="AK114" i="8" s="1"/>
  <c r="M114" i="8"/>
  <c r="O114" i="8"/>
  <c r="T114" i="8" s="1"/>
  <c r="X114" i="8" s="1"/>
  <c r="P114" i="8"/>
  <c r="U114" i="8" s="1"/>
  <c r="Y114" i="8" s="1"/>
  <c r="J127" i="7"/>
  <c r="E129" i="21"/>
  <c r="L130" i="7"/>
  <c r="K127" i="7"/>
  <c r="E129" i="7"/>
  <c r="F128" i="7"/>
  <c r="G128" i="7"/>
  <c r="H128" i="7" s="1"/>
  <c r="I128" i="7" s="1"/>
  <c r="J128" i="7" s="1"/>
  <c r="M132" i="20" l="1"/>
  <c r="L116" i="8"/>
  <c r="F664" i="10" a="1"/>
  <c r="F664" i="10" s="1"/>
  <c r="F664" i="21" s="1"/>
  <c r="E664" i="10" a="1"/>
  <c r="E664" i="10" s="1"/>
  <c r="E664" i="21" s="1"/>
  <c r="H664" i="10"/>
  <c r="H664" i="21" s="1"/>
  <c r="D664" i="10" a="1"/>
  <c r="D664" i="10" s="1"/>
  <c r="D664" i="21" s="1"/>
  <c r="G664" i="10" a="1"/>
  <c r="G664" i="10" s="1"/>
  <c r="G664" i="21" s="1"/>
  <c r="K665" i="10"/>
  <c r="K665" i="21" s="1"/>
  <c r="J665" i="10"/>
  <c r="J665" i="21" s="1"/>
  <c r="I665" i="10"/>
  <c r="I665" i="21" s="1"/>
  <c r="AC115" i="8"/>
  <c r="AG115" i="8" s="1"/>
  <c r="AK115" i="8" s="1"/>
  <c r="M115" i="8"/>
  <c r="P115" i="8"/>
  <c r="U115" i="8" s="1"/>
  <c r="Y115" i="8" s="1"/>
  <c r="AE115" i="8"/>
  <c r="AI115" i="8" s="1"/>
  <c r="AM115" i="8" s="1"/>
  <c r="AD115" i="8"/>
  <c r="AH115" i="8" s="1"/>
  <c r="AL115" i="8" s="1"/>
  <c r="O115" i="8"/>
  <c r="T115" i="8" s="1"/>
  <c r="X115" i="8" s="1"/>
  <c r="N115" i="8"/>
  <c r="S115" i="8" s="1"/>
  <c r="W115" i="8" s="1"/>
  <c r="AB115" i="8"/>
  <c r="AF115" i="8" s="1"/>
  <c r="AJ115" i="8" s="1"/>
  <c r="Q114" i="8"/>
  <c r="R114" i="8"/>
  <c r="V114" i="8" s="1"/>
  <c r="K128" i="7"/>
  <c r="G129" i="7"/>
  <c r="H129" i="7" s="1"/>
  <c r="I129" i="7" s="1"/>
  <c r="F129" i="7"/>
  <c r="E130" i="21"/>
  <c r="L131" i="7"/>
  <c r="E130" i="7"/>
  <c r="M133" i="20" l="1"/>
  <c r="K666" i="10"/>
  <c r="K666" i="21" s="1"/>
  <c r="J666" i="10"/>
  <c r="J666" i="21" s="1"/>
  <c r="I666" i="10"/>
  <c r="I666" i="21" s="1"/>
  <c r="R115" i="8"/>
  <c r="V115" i="8" s="1"/>
  <c r="Q115" i="8"/>
  <c r="F665" i="10" a="1"/>
  <c r="F665" i="10" s="1"/>
  <c r="F665" i="21" s="1"/>
  <c r="D665" i="10" a="1"/>
  <c r="D665" i="10" s="1"/>
  <c r="D665" i="21" s="1"/>
  <c r="E665" i="10" a="1"/>
  <c r="E665" i="10" s="1"/>
  <c r="E665" i="21" s="1"/>
  <c r="H665" i="10"/>
  <c r="H665" i="21" s="1"/>
  <c r="G665" i="10" a="1"/>
  <c r="G665" i="10" s="1"/>
  <c r="G665" i="21" s="1"/>
  <c r="L117" i="8"/>
  <c r="M116" i="8"/>
  <c r="N116" i="8"/>
  <c r="S116" i="8" s="1"/>
  <c r="W116" i="8" s="1"/>
  <c r="O116" i="8"/>
  <c r="T116" i="8" s="1"/>
  <c r="X116" i="8" s="1"/>
  <c r="AB116" i="8"/>
  <c r="AF116" i="8" s="1"/>
  <c r="AJ116" i="8" s="1"/>
  <c r="AC116" i="8"/>
  <c r="AG116" i="8" s="1"/>
  <c r="AK116" i="8" s="1"/>
  <c r="AE116" i="8"/>
  <c r="AI116" i="8" s="1"/>
  <c r="AM116" i="8" s="1"/>
  <c r="P116" i="8"/>
  <c r="U116" i="8" s="1"/>
  <c r="Y116" i="8" s="1"/>
  <c r="AD116" i="8"/>
  <c r="AH116" i="8" s="1"/>
  <c r="AL116" i="8" s="1"/>
  <c r="J129" i="7"/>
  <c r="K129" i="7"/>
  <c r="G130" i="7"/>
  <c r="H130" i="7" s="1"/>
  <c r="I130" i="7" s="1"/>
  <c r="F130" i="7"/>
  <c r="E131" i="21"/>
  <c r="L132" i="7"/>
  <c r="E131" i="7"/>
  <c r="M134" i="20" l="1"/>
  <c r="R116" i="8"/>
  <c r="V116" i="8" s="1"/>
  <c r="Q116" i="8"/>
  <c r="M117" i="8"/>
  <c r="P117" i="8"/>
  <c r="U117" i="8" s="1"/>
  <c r="Y117" i="8" s="1"/>
  <c r="O117" i="8"/>
  <c r="T117" i="8" s="1"/>
  <c r="X117" i="8" s="1"/>
  <c r="AB117" i="8"/>
  <c r="AF117" i="8" s="1"/>
  <c r="AJ117" i="8" s="1"/>
  <c r="AC117" i="8"/>
  <c r="AG117" i="8" s="1"/>
  <c r="AK117" i="8" s="1"/>
  <c r="N117" i="8"/>
  <c r="S117" i="8" s="1"/>
  <c r="W117" i="8" s="1"/>
  <c r="AE117" i="8"/>
  <c r="AI117" i="8" s="1"/>
  <c r="AM117" i="8" s="1"/>
  <c r="AD117" i="8"/>
  <c r="AH117" i="8" s="1"/>
  <c r="AL117" i="8" s="1"/>
  <c r="I667" i="10"/>
  <c r="I667" i="21" s="1"/>
  <c r="J667" i="10"/>
  <c r="J667" i="21" s="1"/>
  <c r="K667" i="10"/>
  <c r="K667" i="21" s="1"/>
  <c r="E666" i="10" a="1"/>
  <c r="E666" i="10" s="1"/>
  <c r="E666" i="21" s="1"/>
  <c r="L118" i="8"/>
  <c r="H666" i="10"/>
  <c r="H666" i="21" s="1"/>
  <c r="D666" i="10" a="1"/>
  <c r="D666" i="10" s="1"/>
  <c r="D666" i="21" s="1"/>
  <c r="F666" i="10" a="1"/>
  <c r="F666" i="10" s="1"/>
  <c r="F666" i="21" s="1"/>
  <c r="G666" i="10" a="1"/>
  <c r="G666" i="10" s="1"/>
  <c r="G666" i="21" s="1"/>
  <c r="K130" i="7"/>
  <c r="J130" i="7"/>
  <c r="E132" i="7"/>
  <c r="E132" i="21"/>
  <c r="L133" i="7"/>
  <c r="F131" i="7"/>
  <c r="G131" i="7"/>
  <c r="H131" i="7" s="1"/>
  <c r="I131" i="7" s="1"/>
  <c r="M135" i="20" l="1"/>
  <c r="I668" i="10"/>
  <c r="I668" i="21" s="1"/>
  <c r="K668" i="10"/>
  <c r="K668" i="21" s="1"/>
  <c r="J668" i="10"/>
  <c r="J668" i="21" s="1"/>
  <c r="R117" i="8"/>
  <c r="V117" i="8" s="1"/>
  <c r="Q117" i="8"/>
  <c r="O118" i="8"/>
  <c r="T118" i="8" s="1"/>
  <c r="X118" i="8" s="1"/>
  <c r="M118" i="8"/>
  <c r="AB118" i="8"/>
  <c r="AF118" i="8" s="1"/>
  <c r="AJ118" i="8" s="1"/>
  <c r="P118" i="8"/>
  <c r="U118" i="8" s="1"/>
  <c r="Y118" i="8" s="1"/>
  <c r="AE118" i="8"/>
  <c r="AI118" i="8" s="1"/>
  <c r="AM118" i="8" s="1"/>
  <c r="N118" i="8"/>
  <c r="S118" i="8" s="1"/>
  <c r="W118" i="8" s="1"/>
  <c r="AD118" i="8"/>
  <c r="AH118" i="8" s="1"/>
  <c r="AL118" i="8" s="1"/>
  <c r="AC118" i="8"/>
  <c r="AG118" i="8" s="1"/>
  <c r="AK118" i="8" s="1"/>
  <c r="E667" i="10" a="1"/>
  <c r="E667" i="10" s="1"/>
  <c r="E667" i="21" s="1"/>
  <c r="L119" i="8"/>
  <c r="H667" i="10"/>
  <c r="H667" i="21" s="1"/>
  <c r="F667" i="10" a="1"/>
  <c r="F667" i="10" s="1"/>
  <c r="F667" i="21" s="1"/>
  <c r="G667" i="10" a="1"/>
  <c r="G667" i="10" s="1"/>
  <c r="G667" i="21" s="1"/>
  <c r="D667" i="10" a="1"/>
  <c r="D667" i="10" s="1"/>
  <c r="D667" i="21" s="1"/>
  <c r="J131" i="7"/>
  <c r="E133" i="7"/>
  <c r="K131" i="7"/>
  <c r="F132" i="7"/>
  <c r="G132" i="7"/>
  <c r="H132" i="7" s="1"/>
  <c r="I132" i="7" s="1"/>
  <c r="E133" i="21"/>
  <c r="L134" i="7"/>
  <c r="M136" i="20" l="1"/>
  <c r="H668" i="10"/>
  <c r="H668" i="21" s="1"/>
  <c r="D668" i="10" a="1"/>
  <c r="D668" i="10" s="1"/>
  <c r="D668" i="21" s="1"/>
  <c r="L120" i="8"/>
  <c r="F668" i="10" a="1"/>
  <c r="F668" i="10" s="1"/>
  <c r="F668" i="21" s="1"/>
  <c r="G668" i="10" a="1"/>
  <c r="G668" i="10" s="1"/>
  <c r="G668" i="21" s="1"/>
  <c r="E668" i="10" a="1"/>
  <c r="E668" i="10" s="1"/>
  <c r="E668" i="21" s="1"/>
  <c r="AE119" i="8"/>
  <c r="AI119" i="8" s="1"/>
  <c r="AM119" i="8" s="1"/>
  <c r="AC119" i="8"/>
  <c r="AG119" i="8" s="1"/>
  <c r="AK119" i="8" s="1"/>
  <c r="O119" i="8"/>
  <c r="T119" i="8" s="1"/>
  <c r="X119" i="8" s="1"/>
  <c r="AD119" i="8"/>
  <c r="AH119" i="8" s="1"/>
  <c r="AL119" i="8" s="1"/>
  <c r="N119" i="8"/>
  <c r="S119" i="8" s="1"/>
  <c r="W119" i="8" s="1"/>
  <c r="AB119" i="8"/>
  <c r="AF119" i="8" s="1"/>
  <c r="AJ119" i="8" s="1"/>
  <c r="P119" i="8"/>
  <c r="U119" i="8" s="1"/>
  <c r="Y119" i="8" s="1"/>
  <c r="M119" i="8"/>
  <c r="Q118" i="8"/>
  <c r="R118" i="8"/>
  <c r="V118" i="8" s="1"/>
  <c r="I669" i="10"/>
  <c r="I669" i="21" s="1"/>
  <c r="J669" i="10"/>
  <c r="J669" i="21" s="1"/>
  <c r="K669" i="10"/>
  <c r="K669" i="21" s="1"/>
  <c r="K132" i="7"/>
  <c r="J132" i="7"/>
  <c r="G133" i="7"/>
  <c r="H133" i="7" s="1"/>
  <c r="I133" i="7" s="1"/>
  <c r="F133" i="7"/>
  <c r="E134" i="21"/>
  <c r="L135" i="7"/>
  <c r="E134" i="7"/>
  <c r="M137" i="20" l="1"/>
  <c r="R119" i="8"/>
  <c r="V119" i="8" s="1"/>
  <c r="Q119" i="8"/>
  <c r="O120" i="8"/>
  <c r="T120" i="8" s="1"/>
  <c r="X120" i="8" s="1"/>
  <c r="M120" i="8"/>
  <c r="N120" i="8"/>
  <c r="S120" i="8" s="1"/>
  <c r="W120" i="8" s="1"/>
  <c r="AE120" i="8"/>
  <c r="AI120" i="8" s="1"/>
  <c r="AM120" i="8" s="1"/>
  <c r="P120" i="8"/>
  <c r="U120" i="8" s="1"/>
  <c r="Y120" i="8" s="1"/>
  <c r="AD120" i="8"/>
  <c r="AH120" i="8" s="1"/>
  <c r="AL120" i="8" s="1"/>
  <c r="AB120" i="8"/>
  <c r="AF120" i="8" s="1"/>
  <c r="AJ120" i="8" s="1"/>
  <c r="AC120" i="8"/>
  <c r="AG120" i="8" s="1"/>
  <c r="AK120" i="8" s="1"/>
  <c r="K670" i="10"/>
  <c r="K670" i="21" s="1"/>
  <c r="I670" i="10"/>
  <c r="I670" i="21" s="1"/>
  <c r="J670" i="10"/>
  <c r="J670" i="21" s="1"/>
  <c r="E669" i="10" a="1"/>
  <c r="E669" i="10" s="1"/>
  <c r="E669" i="21" s="1"/>
  <c r="L121" i="8"/>
  <c r="D669" i="10" a="1"/>
  <c r="D669" i="10" s="1"/>
  <c r="D669" i="21" s="1"/>
  <c r="H669" i="10"/>
  <c r="H669" i="21" s="1"/>
  <c r="F669" i="10" a="1"/>
  <c r="F669" i="10" s="1"/>
  <c r="F669" i="21" s="1"/>
  <c r="G669" i="10" a="1"/>
  <c r="G669" i="10" s="1"/>
  <c r="G669" i="21" s="1"/>
  <c r="K133" i="7"/>
  <c r="J133" i="7"/>
  <c r="G134" i="7"/>
  <c r="H134" i="7" s="1"/>
  <c r="I134" i="7" s="1"/>
  <c r="F134" i="7"/>
  <c r="E135" i="7"/>
  <c r="E135" i="21"/>
  <c r="L136" i="7"/>
  <c r="J134" i="7" l="1"/>
  <c r="M138" i="20"/>
  <c r="N121" i="8"/>
  <c r="S121" i="8" s="1"/>
  <c r="W121" i="8" s="1"/>
  <c r="O121" i="8"/>
  <c r="T121" i="8" s="1"/>
  <c r="X121" i="8" s="1"/>
  <c r="AD121" i="8"/>
  <c r="AH121" i="8" s="1"/>
  <c r="AL121" i="8" s="1"/>
  <c r="AC121" i="8"/>
  <c r="AG121" i="8" s="1"/>
  <c r="AK121" i="8" s="1"/>
  <c r="AB121" i="8"/>
  <c r="AF121" i="8" s="1"/>
  <c r="AJ121" i="8" s="1"/>
  <c r="P121" i="8"/>
  <c r="U121" i="8" s="1"/>
  <c r="Y121" i="8" s="1"/>
  <c r="M121" i="8"/>
  <c r="AE121" i="8"/>
  <c r="AI121" i="8" s="1"/>
  <c r="AM121" i="8" s="1"/>
  <c r="Q120" i="8"/>
  <c r="R120" i="8"/>
  <c r="V120" i="8" s="1"/>
  <c r="G670" i="10" a="1"/>
  <c r="G670" i="10" s="1"/>
  <c r="G670" i="21" s="1"/>
  <c r="F670" i="10" a="1"/>
  <c r="F670" i="10" s="1"/>
  <c r="F670" i="21" s="1"/>
  <c r="L122" i="8"/>
  <c r="H670" i="10"/>
  <c r="H670" i="21" s="1"/>
  <c r="D670" i="10" a="1"/>
  <c r="D670" i="10" s="1"/>
  <c r="D670" i="21" s="1"/>
  <c r="E670" i="10" a="1"/>
  <c r="E670" i="10" s="1"/>
  <c r="E670" i="21" s="1"/>
  <c r="J671" i="10"/>
  <c r="J671" i="21" s="1"/>
  <c r="K671" i="10"/>
  <c r="K671" i="21" s="1"/>
  <c r="I671" i="10"/>
  <c r="I671" i="21" s="1"/>
  <c r="K134" i="7"/>
  <c r="E136" i="7"/>
  <c r="F135" i="7"/>
  <c r="G135" i="7"/>
  <c r="H135" i="7" s="1"/>
  <c r="I135" i="7" s="1"/>
  <c r="E136" i="21"/>
  <c r="L137" i="7"/>
  <c r="M139" i="20" l="1"/>
  <c r="Q121" i="8"/>
  <c r="R121" i="8"/>
  <c r="V121" i="8" s="1"/>
  <c r="J672" i="10"/>
  <c r="J672" i="21" s="1"/>
  <c r="K672" i="10"/>
  <c r="K672" i="21" s="1"/>
  <c r="I672" i="10"/>
  <c r="I672" i="21" s="1"/>
  <c r="O122" i="8"/>
  <c r="T122" i="8" s="1"/>
  <c r="X122" i="8" s="1"/>
  <c r="AB122" i="8"/>
  <c r="AF122" i="8" s="1"/>
  <c r="AJ122" i="8" s="1"/>
  <c r="M122" i="8"/>
  <c r="AD122" i="8"/>
  <c r="AH122" i="8" s="1"/>
  <c r="AL122" i="8" s="1"/>
  <c r="N122" i="8"/>
  <c r="S122" i="8" s="1"/>
  <c r="W122" i="8" s="1"/>
  <c r="AE122" i="8"/>
  <c r="AI122" i="8" s="1"/>
  <c r="AM122" i="8" s="1"/>
  <c r="AC122" i="8"/>
  <c r="AG122" i="8" s="1"/>
  <c r="AK122" i="8" s="1"/>
  <c r="P122" i="8"/>
  <c r="U122" i="8" s="1"/>
  <c r="Y122" i="8" s="1"/>
  <c r="H671" i="10"/>
  <c r="H671" i="21" s="1"/>
  <c r="E671" i="10" a="1"/>
  <c r="E671" i="10" s="1"/>
  <c r="E671" i="21" s="1"/>
  <c r="F671" i="10" a="1"/>
  <c r="F671" i="10" s="1"/>
  <c r="F671" i="21" s="1"/>
  <c r="G671" i="10" a="1"/>
  <c r="G671" i="10" s="1"/>
  <c r="G671" i="21" s="1"/>
  <c r="D671" i="10" a="1"/>
  <c r="D671" i="10" s="1"/>
  <c r="D671" i="21" s="1"/>
  <c r="L123" i="8"/>
  <c r="K135" i="7"/>
  <c r="E137" i="7"/>
  <c r="G136" i="7"/>
  <c r="H136" i="7"/>
  <c r="I136" i="7" s="1"/>
  <c r="F136" i="7"/>
  <c r="E137" i="21"/>
  <c r="L138" i="7"/>
  <c r="J135" i="7"/>
  <c r="K136" i="7" l="1"/>
  <c r="J136" i="7"/>
  <c r="M140" i="20"/>
  <c r="J673" i="10"/>
  <c r="J673" i="21" s="1"/>
  <c r="I673" i="10"/>
  <c r="I673" i="21" s="1"/>
  <c r="K673" i="10"/>
  <c r="K673" i="21" s="1"/>
  <c r="Q122" i="8"/>
  <c r="R122" i="8"/>
  <c r="V122" i="8" s="1"/>
  <c r="L124" i="8"/>
  <c r="D672" i="10" a="1"/>
  <c r="D672" i="10" s="1"/>
  <c r="D672" i="21" s="1"/>
  <c r="F672" i="10" a="1"/>
  <c r="F672" i="10" s="1"/>
  <c r="F672" i="21" s="1"/>
  <c r="G672" i="10" a="1"/>
  <c r="G672" i="10" s="1"/>
  <c r="G672" i="21" s="1"/>
  <c r="H672" i="10"/>
  <c r="H672" i="21" s="1"/>
  <c r="E672" i="10" a="1"/>
  <c r="E672" i="10" s="1"/>
  <c r="E672" i="21" s="1"/>
  <c r="N123" i="8"/>
  <c r="S123" i="8" s="1"/>
  <c r="W123" i="8" s="1"/>
  <c r="O123" i="8"/>
  <c r="T123" i="8" s="1"/>
  <c r="X123" i="8" s="1"/>
  <c r="AE123" i="8"/>
  <c r="AI123" i="8" s="1"/>
  <c r="AM123" i="8" s="1"/>
  <c r="AD123" i="8"/>
  <c r="AH123" i="8" s="1"/>
  <c r="AL123" i="8" s="1"/>
  <c r="AC123" i="8"/>
  <c r="AG123" i="8" s="1"/>
  <c r="AK123" i="8" s="1"/>
  <c r="P123" i="8"/>
  <c r="U123" i="8" s="1"/>
  <c r="Y123" i="8" s="1"/>
  <c r="M123" i="8"/>
  <c r="AB123" i="8"/>
  <c r="AF123" i="8" s="1"/>
  <c r="AJ123" i="8" s="1"/>
  <c r="F137" i="7"/>
  <c r="G137" i="7"/>
  <c r="H137" i="7" s="1"/>
  <c r="I137" i="7" s="1"/>
  <c r="J137" i="7" s="1"/>
  <c r="E138" i="7"/>
  <c r="E138" i="21"/>
  <c r="L139" i="7"/>
  <c r="K137" i="7" l="1"/>
  <c r="M141" i="20"/>
  <c r="N124" i="8"/>
  <c r="S124" i="8" s="1"/>
  <c r="W124" i="8" s="1"/>
  <c r="M124" i="8"/>
  <c r="AB124" i="8"/>
  <c r="AF124" i="8" s="1"/>
  <c r="AJ124" i="8" s="1"/>
  <c r="P124" i="8"/>
  <c r="U124" i="8" s="1"/>
  <c r="Y124" i="8" s="1"/>
  <c r="AC124" i="8"/>
  <c r="AG124" i="8" s="1"/>
  <c r="AK124" i="8" s="1"/>
  <c r="O124" i="8"/>
  <c r="T124" i="8" s="1"/>
  <c r="X124" i="8" s="1"/>
  <c r="AE124" i="8"/>
  <c r="AI124" i="8" s="1"/>
  <c r="AM124" i="8" s="1"/>
  <c r="AD124" i="8"/>
  <c r="AH124" i="8" s="1"/>
  <c r="AL124" i="8" s="1"/>
  <c r="K674" i="10"/>
  <c r="K674" i="21" s="1"/>
  <c r="J674" i="10"/>
  <c r="J674" i="21" s="1"/>
  <c r="I674" i="10"/>
  <c r="I674" i="21" s="1"/>
  <c r="Q123" i="8"/>
  <c r="R123" i="8"/>
  <c r="V123" i="8" s="1"/>
  <c r="L125" i="8"/>
  <c r="H673" i="10"/>
  <c r="H673" i="21" s="1"/>
  <c r="F673" i="10" a="1"/>
  <c r="F673" i="10" s="1"/>
  <c r="F673" i="21" s="1"/>
  <c r="G673" i="10" a="1"/>
  <c r="G673" i="10" s="1"/>
  <c r="G673" i="21" s="1"/>
  <c r="E673" i="10" a="1"/>
  <c r="E673" i="10" s="1"/>
  <c r="E673" i="21" s="1"/>
  <c r="D673" i="10" a="1"/>
  <c r="D673" i="10" s="1"/>
  <c r="D673" i="21" s="1"/>
  <c r="E139" i="21"/>
  <c r="L140" i="7"/>
  <c r="F138" i="7"/>
  <c r="G138" i="7"/>
  <c r="H138" i="7" s="1"/>
  <c r="I138" i="7" s="1"/>
  <c r="E139" i="7"/>
  <c r="K138" i="7" l="1"/>
  <c r="J138" i="7"/>
  <c r="M142" i="20"/>
  <c r="O125" i="8"/>
  <c r="T125" i="8" s="1"/>
  <c r="X125" i="8" s="1"/>
  <c r="N125" i="8"/>
  <c r="S125" i="8" s="1"/>
  <c r="W125" i="8" s="1"/>
  <c r="AD125" i="8"/>
  <c r="AH125" i="8" s="1"/>
  <c r="AL125" i="8" s="1"/>
  <c r="P125" i="8"/>
  <c r="U125" i="8" s="1"/>
  <c r="Y125" i="8" s="1"/>
  <c r="AB125" i="8"/>
  <c r="AF125" i="8" s="1"/>
  <c r="AJ125" i="8" s="1"/>
  <c r="M125" i="8"/>
  <c r="AC125" i="8"/>
  <c r="AG125" i="8" s="1"/>
  <c r="AK125" i="8" s="1"/>
  <c r="AE125" i="8"/>
  <c r="AI125" i="8" s="1"/>
  <c r="AM125" i="8" s="1"/>
  <c r="D674" i="10" a="1"/>
  <c r="D674" i="10" s="1"/>
  <c r="D674" i="21" s="1"/>
  <c r="F674" i="10" a="1"/>
  <c r="F674" i="10" s="1"/>
  <c r="F674" i="21" s="1"/>
  <c r="L126" i="8"/>
  <c r="H674" i="10"/>
  <c r="H674" i="21" s="1"/>
  <c r="E674" i="10" a="1"/>
  <c r="E674" i="10" s="1"/>
  <c r="E674" i="21" s="1"/>
  <c r="G674" i="10" a="1"/>
  <c r="G674" i="10" s="1"/>
  <c r="G674" i="21" s="1"/>
  <c r="Q124" i="8"/>
  <c r="R124" i="8"/>
  <c r="V124" i="8" s="1"/>
  <c r="I675" i="10"/>
  <c r="I675" i="21" s="1"/>
  <c r="J675" i="10"/>
  <c r="J675" i="21" s="1"/>
  <c r="K675" i="10"/>
  <c r="K675" i="21" s="1"/>
  <c r="H139" i="7"/>
  <c r="I139" i="7" s="1"/>
  <c r="F139" i="7"/>
  <c r="G139" i="7"/>
  <c r="E140" i="21"/>
  <c r="L141" i="7"/>
  <c r="E140" i="7"/>
  <c r="K139" i="7" l="1"/>
  <c r="J139" i="7"/>
  <c r="M143" i="20"/>
  <c r="E675" i="10" a="1"/>
  <c r="E675" i="10" s="1"/>
  <c r="E675" i="21" s="1"/>
  <c r="D675" i="10" a="1"/>
  <c r="D675" i="10" s="1"/>
  <c r="D675" i="21" s="1"/>
  <c r="L127" i="8"/>
  <c r="F675" i="10" a="1"/>
  <c r="F675" i="10" s="1"/>
  <c r="F675" i="21" s="1"/>
  <c r="H675" i="10"/>
  <c r="H675" i="21" s="1"/>
  <c r="G675" i="10" a="1"/>
  <c r="G675" i="10" s="1"/>
  <c r="G675" i="21" s="1"/>
  <c r="AB126" i="8"/>
  <c r="AF126" i="8" s="1"/>
  <c r="AJ126" i="8" s="1"/>
  <c r="AD126" i="8"/>
  <c r="AH126" i="8" s="1"/>
  <c r="AL126" i="8" s="1"/>
  <c r="P126" i="8"/>
  <c r="U126" i="8" s="1"/>
  <c r="Y126" i="8" s="1"/>
  <c r="O126" i="8"/>
  <c r="T126" i="8" s="1"/>
  <c r="X126" i="8" s="1"/>
  <c r="N126" i="8"/>
  <c r="S126" i="8" s="1"/>
  <c r="W126" i="8" s="1"/>
  <c r="M126" i="8"/>
  <c r="AC126" i="8"/>
  <c r="AG126" i="8" s="1"/>
  <c r="AK126" i="8" s="1"/>
  <c r="AE126" i="8"/>
  <c r="AI126" i="8" s="1"/>
  <c r="AM126" i="8" s="1"/>
  <c r="R125" i="8"/>
  <c r="V125" i="8" s="1"/>
  <c r="Q125" i="8"/>
  <c r="I676" i="10"/>
  <c r="I676" i="21" s="1"/>
  <c r="K676" i="10"/>
  <c r="K676" i="21" s="1"/>
  <c r="J676" i="10"/>
  <c r="J676" i="21" s="1"/>
  <c r="E141" i="21"/>
  <c r="L142" i="7"/>
  <c r="F140" i="7"/>
  <c r="G140" i="7"/>
  <c r="H140" i="7" s="1"/>
  <c r="I140" i="7" s="1"/>
  <c r="E141" i="7"/>
  <c r="M144" i="20" l="1"/>
  <c r="Q126" i="8"/>
  <c r="R126" i="8"/>
  <c r="V126" i="8" s="1"/>
  <c r="H676" i="10"/>
  <c r="H676" i="21" s="1"/>
  <c r="F676" i="10" a="1"/>
  <c r="F676" i="10" s="1"/>
  <c r="F676" i="21" s="1"/>
  <c r="L128" i="8"/>
  <c r="D676" i="10" a="1"/>
  <c r="D676" i="10" s="1"/>
  <c r="D676" i="21" s="1"/>
  <c r="G676" i="10" a="1"/>
  <c r="G676" i="10" s="1"/>
  <c r="G676" i="21" s="1"/>
  <c r="E676" i="10" a="1"/>
  <c r="E676" i="10" s="1"/>
  <c r="E676" i="21" s="1"/>
  <c r="P127" i="8"/>
  <c r="U127" i="8" s="1"/>
  <c r="Y127" i="8" s="1"/>
  <c r="AD127" i="8"/>
  <c r="AH127" i="8" s="1"/>
  <c r="AL127" i="8" s="1"/>
  <c r="O127" i="8"/>
  <c r="T127" i="8" s="1"/>
  <c r="X127" i="8" s="1"/>
  <c r="N127" i="8"/>
  <c r="S127" i="8" s="1"/>
  <c r="W127" i="8" s="1"/>
  <c r="AB127" i="8"/>
  <c r="AF127" i="8" s="1"/>
  <c r="AJ127" i="8" s="1"/>
  <c r="AE127" i="8"/>
  <c r="AI127" i="8" s="1"/>
  <c r="AM127" i="8" s="1"/>
  <c r="M127" i="8"/>
  <c r="AC127" i="8"/>
  <c r="AG127" i="8" s="1"/>
  <c r="AK127" i="8" s="1"/>
  <c r="J677" i="10"/>
  <c r="J677" i="21" s="1"/>
  <c r="K677" i="10"/>
  <c r="K677" i="21" s="1"/>
  <c r="I677" i="10"/>
  <c r="I677" i="21" s="1"/>
  <c r="K140" i="7"/>
  <c r="J140" i="7"/>
  <c r="G141" i="7"/>
  <c r="H141" i="7" s="1"/>
  <c r="I141" i="7" s="1"/>
  <c r="F141" i="7"/>
  <c r="E142" i="21"/>
  <c r="L143" i="7"/>
  <c r="E142" i="7"/>
  <c r="M145" i="20" l="1"/>
  <c r="AB128" i="8"/>
  <c r="AF128" i="8" s="1"/>
  <c r="AJ128" i="8" s="1"/>
  <c r="AE128" i="8"/>
  <c r="AI128" i="8" s="1"/>
  <c r="AM128" i="8" s="1"/>
  <c r="N128" i="8"/>
  <c r="S128" i="8" s="1"/>
  <c r="W128" i="8" s="1"/>
  <c r="P128" i="8"/>
  <c r="U128" i="8" s="1"/>
  <c r="Y128" i="8" s="1"/>
  <c r="O128" i="8"/>
  <c r="T128" i="8" s="1"/>
  <c r="X128" i="8" s="1"/>
  <c r="M128" i="8"/>
  <c r="AC128" i="8"/>
  <c r="AG128" i="8" s="1"/>
  <c r="AK128" i="8" s="1"/>
  <c r="AD128" i="8"/>
  <c r="AH128" i="8" s="1"/>
  <c r="AL128" i="8" s="1"/>
  <c r="K678" i="10"/>
  <c r="K678" i="21" s="1"/>
  <c r="J678" i="10"/>
  <c r="J678" i="21" s="1"/>
  <c r="I678" i="10"/>
  <c r="I678" i="21" s="1"/>
  <c r="Q127" i="8"/>
  <c r="R127" i="8"/>
  <c r="V127" i="8" s="1"/>
  <c r="H677" i="10"/>
  <c r="H677" i="21" s="1"/>
  <c r="D677" i="10" a="1"/>
  <c r="D677" i="10" s="1"/>
  <c r="D677" i="21" s="1"/>
  <c r="G677" i="10" a="1"/>
  <c r="G677" i="10" s="1"/>
  <c r="G677" i="21" s="1"/>
  <c r="E677" i="10" a="1"/>
  <c r="E677" i="10" s="1"/>
  <c r="E677" i="21" s="1"/>
  <c r="L129" i="8"/>
  <c r="F677" i="10" a="1"/>
  <c r="F677" i="10" s="1"/>
  <c r="F677" i="21" s="1"/>
  <c r="K141" i="7"/>
  <c r="J141" i="7"/>
  <c r="G142" i="7"/>
  <c r="H142" i="7" s="1"/>
  <c r="I142" i="7" s="1"/>
  <c r="F142" i="7"/>
  <c r="E143" i="7"/>
  <c r="E143" i="21"/>
  <c r="L144" i="7"/>
  <c r="M146" i="20" l="1"/>
  <c r="Q128" i="8"/>
  <c r="R128" i="8"/>
  <c r="V128" i="8" s="1"/>
  <c r="P129" i="8"/>
  <c r="U129" i="8" s="1"/>
  <c r="Y129" i="8" s="1"/>
  <c r="AC129" i="8"/>
  <c r="AG129" i="8" s="1"/>
  <c r="AK129" i="8" s="1"/>
  <c r="O129" i="8"/>
  <c r="T129" i="8" s="1"/>
  <c r="X129" i="8" s="1"/>
  <c r="AE129" i="8"/>
  <c r="AI129" i="8" s="1"/>
  <c r="AM129" i="8" s="1"/>
  <c r="M129" i="8"/>
  <c r="AD129" i="8"/>
  <c r="AH129" i="8" s="1"/>
  <c r="AL129" i="8" s="1"/>
  <c r="AB129" i="8"/>
  <c r="AF129" i="8" s="1"/>
  <c r="AJ129" i="8" s="1"/>
  <c r="N129" i="8"/>
  <c r="S129" i="8" s="1"/>
  <c r="W129" i="8" s="1"/>
  <c r="J679" i="10"/>
  <c r="J679" i="21" s="1"/>
  <c r="K679" i="10"/>
  <c r="K679" i="21" s="1"/>
  <c r="I679" i="10"/>
  <c r="I679" i="21" s="1"/>
  <c r="H678" i="10"/>
  <c r="H678" i="21" s="1"/>
  <c r="G678" i="10" a="1"/>
  <c r="G678" i="10" s="1"/>
  <c r="G678" i="21" s="1"/>
  <c r="L130" i="8"/>
  <c r="D678" i="10" a="1"/>
  <c r="D678" i="10" s="1"/>
  <c r="D678" i="21" s="1"/>
  <c r="F678" i="10" a="1"/>
  <c r="F678" i="10" s="1"/>
  <c r="F678" i="21" s="1"/>
  <c r="E678" i="10" a="1"/>
  <c r="E678" i="10" s="1"/>
  <c r="E678" i="21" s="1"/>
  <c r="J142" i="7"/>
  <c r="K142" i="7"/>
  <c r="F143" i="7"/>
  <c r="G143" i="7"/>
  <c r="H143" i="7" s="1"/>
  <c r="I143" i="7" s="1"/>
  <c r="E144" i="21"/>
  <c r="L145" i="7"/>
  <c r="E144" i="7"/>
  <c r="M147" i="20" l="1"/>
  <c r="R129" i="8"/>
  <c r="V129" i="8" s="1"/>
  <c r="Q129" i="8"/>
  <c r="O130" i="8"/>
  <c r="T130" i="8" s="1"/>
  <c r="X130" i="8" s="1"/>
  <c r="AC130" i="8"/>
  <c r="AG130" i="8" s="1"/>
  <c r="AK130" i="8" s="1"/>
  <c r="AB130" i="8"/>
  <c r="AF130" i="8" s="1"/>
  <c r="AJ130" i="8" s="1"/>
  <c r="AD130" i="8"/>
  <c r="AH130" i="8" s="1"/>
  <c r="AL130" i="8" s="1"/>
  <c r="P130" i="8"/>
  <c r="U130" i="8" s="1"/>
  <c r="Y130" i="8" s="1"/>
  <c r="M130" i="8"/>
  <c r="AE130" i="8"/>
  <c r="AI130" i="8" s="1"/>
  <c r="AM130" i="8" s="1"/>
  <c r="N130" i="8"/>
  <c r="S130" i="8" s="1"/>
  <c r="W130" i="8" s="1"/>
  <c r="K143" i="7"/>
  <c r="I680" i="10"/>
  <c r="I680" i="21" s="1"/>
  <c r="J680" i="10"/>
  <c r="J680" i="21" s="1"/>
  <c r="K680" i="10"/>
  <c r="K680" i="21" s="1"/>
  <c r="H679" i="10"/>
  <c r="H679" i="21" s="1"/>
  <c r="L131" i="8"/>
  <c r="E679" i="10" a="1"/>
  <c r="E679" i="10" s="1"/>
  <c r="E679" i="21" s="1"/>
  <c r="F679" i="10" a="1"/>
  <c r="F679" i="10" s="1"/>
  <c r="F679" i="21" s="1"/>
  <c r="D679" i="10" a="1"/>
  <c r="D679" i="10" s="1"/>
  <c r="D679" i="21" s="1"/>
  <c r="G679" i="10" a="1"/>
  <c r="G679" i="10" s="1"/>
  <c r="G679" i="21" s="1"/>
  <c r="G144" i="7"/>
  <c r="H144" i="7" s="1"/>
  <c r="I144" i="7" s="1"/>
  <c r="F144" i="7"/>
  <c r="E145" i="21"/>
  <c r="L146" i="7"/>
  <c r="E145" i="7"/>
  <c r="J143" i="7"/>
  <c r="M148" i="20" l="1"/>
  <c r="L132" i="8"/>
  <c r="D680" i="10" a="1"/>
  <c r="D680" i="10" s="1"/>
  <c r="D680" i="21" s="1"/>
  <c r="G680" i="10" a="1"/>
  <c r="G680" i="10" s="1"/>
  <c r="G680" i="21" s="1"/>
  <c r="H680" i="10"/>
  <c r="H680" i="21" s="1"/>
  <c r="F680" i="10" a="1"/>
  <c r="F680" i="10" s="1"/>
  <c r="F680" i="21" s="1"/>
  <c r="E680" i="10" a="1"/>
  <c r="E680" i="10" s="1"/>
  <c r="E680" i="21" s="1"/>
  <c r="AC131" i="8"/>
  <c r="AG131" i="8" s="1"/>
  <c r="AK131" i="8" s="1"/>
  <c r="AE131" i="8"/>
  <c r="AI131" i="8" s="1"/>
  <c r="AM131" i="8" s="1"/>
  <c r="P131" i="8"/>
  <c r="U131" i="8" s="1"/>
  <c r="Y131" i="8" s="1"/>
  <c r="M131" i="8"/>
  <c r="AB131" i="8"/>
  <c r="AF131" i="8" s="1"/>
  <c r="AJ131" i="8" s="1"/>
  <c r="O131" i="8"/>
  <c r="T131" i="8" s="1"/>
  <c r="X131" i="8" s="1"/>
  <c r="N131" i="8"/>
  <c r="S131" i="8" s="1"/>
  <c r="W131" i="8" s="1"/>
  <c r="AD131" i="8"/>
  <c r="AH131" i="8" s="1"/>
  <c r="AL131" i="8" s="1"/>
  <c r="Q130" i="8"/>
  <c r="R130" i="8"/>
  <c r="V130" i="8" s="1"/>
  <c r="I681" i="10"/>
  <c r="I681" i="21" s="1"/>
  <c r="K681" i="10"/>
  <c r="K681" i="21" s="1"/>
  <c r="J681" i="10"/>
  <c r="J681" i="21" s="1"/>
  <c r="J144" i="7"/>
  <c r="K144" i="7"/>
  <c r="E146" i="7"/>
  <c r="G145" i="7"/>
  <c r="H145" i="7" s="1"/>
  <c r="I145" i="7" s="1"/>
  <c r="F145" i="7"/>
  <c r="E146" i="21"/>
  <c r="L147" i="7"/>
  <c r="M149" i="20" l="1"/>
  <c r="D681" i="10" a="1"/>
  <c r="D681" i="10" s="1"/>
  <c r="D681" i="21" s="1"/>
  <c r="L133" i="8"/>
  <c r="H681" i="10"/>
  <c r="H681" i="21" s="1"/>
  <c r="E681" i="10" a="1"/>
  <c r="E681" i="10" s="1"/>
  <c r="E681" i="21" s="1"/>
  <c r="G681" i="10" a="1"/>
  <c r="G681" i="10" s="1"/>
  <c r="G681" i="21" s="1"/>
  <c r="F681" i="10" a="1"/>
  <c r="F681" i="10" s="1"/>
  <c r="F681" i="21" s="1"/>
  <c r="Q131" i="8"/>
  <c r="R131" i="8"/>
  <c r="V131" i="8" s="1"/>
  <c r="I682" i="10"/>
  <c r="I682" i="21" s="1"/>
  <c r="J682" i="10"/>
  <c r="J682" i="21" s="1"/>
  <c r="K682" i="10"/>
  <c r="K682" i="21" s="1"/>
  <c r="P132" i="8"/>
  <c r="U132" i="8" s="1"/>
  <c r="Y132" i="8" s="1"/>
  <c r="AB132" i="8"/>
  <c r="AF132" i="8" s="1"/>
  <c r="AJ132" i="8" s="1"/>
  <c r="M132" i="8"/>
  <c r="AE132" i="8"/>
  <c r="AI132" i="8" s="1"/>
  <c r="AM132" i="8" s="1"/>
  <c r="AC132" i="8"/>
  <c r="AG132" i="8" s="1"/>
  <c r="AK132" i="8" s="1"/>
  <c r="N132" i="8"/>
  <c r="S132" i="8" s="1"/>
  <c r="W132" i="8" s="1"/>
  <c r="AD132" i="8"/>
  <c r="AH132" i="8" s="1"/>
  <c r="AL132" i="8" s="1"/>
  <c r="O132" i="8"/>
  <c r="T132" i="8" s="1"/>
  <c r="X132" i="8" s="1"/>
  <c r="K145" i="7"/>
  <c r="J145" i="7"/>
  <c r="E147" i="21"/>
  <c r="L148" i="7"/>
  <c r="F146" i="7"/>
  <c r="G146" i="7"/>
  <c r="H146" i="7" s="1"/>
  <c r="I146" i="7" s="1"/>
  <c r="E147" i="7"/>
  <c r="M150" i="20" l="1"/>
  <c r="Q132" i="8"/>
  <c r="R132" i="8"/>
  <c r="V132" i="8" s="1"/>
  <c r="E682" i="10" a="1"/>
  <c r="E682" i="10" s="1"/>
  <c r="E682" i="21" s="1"/>
  <c r="L134" i="8"/>
  <c r="H682" i="10"/>
  <c r="H682" i="21" s="1"/>
  <c r="D682" i="10" a="1"/>
  <c r="D682" i="10" s="1"/>
  <c r="D682" i="21" s="1"/>
  <c r="F682" i="10" a="1"/>
  <c r="F682" i="10" s="1"/>
  <c r="F682" i="21" s="1"/>
  <c r="G682" i="10" a="1"/>
  <c r="G682" i="10" s="1"/>
  <c r="G682" i="21" s="1"/>
  <c r="M133" i="8"/>
  <c r="O133" i="8"/>
  <c r="T133" i="8" s="1"/>
  <c r="X133" i="8" s="1"/>
  <c r="AE133" i="8"/>
  <c r="AI133" i="8" s="1"/>
  <c r="AM133" i="8" s="1"/>
  <c r="AB133" i="8"/>
  <c r="AF133" i="8" s="1"/>
  <c r="AJ133" i="8" s="1"/>
  <c r="P133" i="8"/>
  <c r="U133" i="8" s="1"/>
  <c r="Y133" i="8" s="1"/>
  <c r="N133" i="8"/>
  <c r="S133" i="8" s="1"/>
  <c r="W133" i="8" s="1"/>
  <c r="AD133" i="8"/>
  <c r="AH133" i="8" s="1"/>
  <c r="AL133" i="8" s="1"/>
  <c r="AC133" i="8"/>
  <c r="AG133" i="8" s="1"/>
  <c r="AK133" i="8" s="1"/>
  <c r="J683" i="10"/>
  <c r="J683" i="21" s="1"/>
  <c r="I683" i="10"/>
  <c r="I683" i="21" s="1"/>
  <c r="K683" i="10"/>
  <c r="K683" i="21" s="1"/>
  <c r="J146" i="7"/>
  <c r="K146" i="7"/>
  <c r="E148" i="21"/>
  <c r="L149" i="7"/>
  <c r="E148" i="7"/>
  <c r="F147" i="7"/>
  <c r="G147" i="7"/>
  <c r="H147" i="7" s="1"/>
  <c r="I147" i="7" s="1"/>
  <c r="M151" i="20" l="1"/>
  <c r="K684" i="10"/>
  <c r="K684" i="21" s="1"/>
  <c r="I684" i="10"/>
  <c r="I684" i="21" s="1"/>
  <c r="J684" i="10"/>
  <c r="J684" i="21" s="1"/>
  <c r="P134" i="8"/>
  <c r="U134" i="8" s="1"/>
  <c r="Y134" i="8" s="1"/>
  <c r="M134" i="8"/>
  <c r="AD134" i="8"/>
  <c r="AH134" i="8" s="1"/>
  <c r="AL134" i="8" s="1"/>
  <c r="AC134" i="8"/>
  <c r="AG134" i="8" s="1"/>
  <c r="AK134" i="8" s="1"/>
  <c r="AE134" i="8"/>
  <c r="AI134" i="8" s="1"/>
  <c r="AM134" i="8" s="1"/>
  <c r="O134" i="8"/>
  <c r="T134" i="8" s="1"/>
  <c r="X134" i="8" s="1"/>
  <c r="AB134" i="8"/>
  <c r="AF134" i="8" s="1"/>
  <c r="AJ134" i="8" s="1"/>
  <c r="N134" i="8"/>
  <c r="S134" i="8" s="1"/>
  <c r="W134" i="8" s="1"/>
  <c r="E683" i="10" a="1"/>
  <c r="E683" i="10" s="1"/>
  <c r="E683" i="21" s="1"/>
  <c r="L135" i="8"/>
  <c r="H683" i="10"/>
  <c r="H683" i="21" s="1"/>
  <c r="G683" i="10" a="1"/>
  <c r="G683" i="10" s="1"/>
  <c r="G683" i="21" s="1"/>
  <c r="F683" i="10" a="1"/>
  <c r="F683" i="10" s="1"/>
  <c r="F683" i="21" s="1"/>
  <c r="D683" i="10" a="1"/>
  <c r="D683" i="10" s="1"/>
  <c r="D683" i="21" s="1"/>
  <c r="Q133" i="8"/>
  <c r="R133" i="8"/>
  <c r="V133" i="8" s="1"/>
  <c r="J147" i="7"/>
  <c r="K147" i="7"/>
  <c r="F148" i="7"/>
  <c r="G148" i="7"/>
  <c r="H148" i="7" s="1"/>
  <c r="I148" i="7" s="1"/>
  <c r="E149" i="21"/>
  <c r="L150" i="7"/>
  <c r="E149" i="7"/>
  <c r="J148" i="7" l="1"/>
  <c r="M152" i="20"/>
  <c r="I685" i="10"/>
  <c r="I685" i="21" s="1"/>
  <c r="K685" i="10"/>
  <c r="K685" i="21" s="1"/>
  <c r="J685" i="10"/>
  <c r="J685" i="21" s="1"/>
  <c r="H684" i="10"/>
  <c r="H684" i="21" s="1"/>
  <c r="F684" i="10" a="1"/>
  <c r="F684" i="10" s="1"/>
  <c r="F684" i="21" s="1"/>
  <c r="E684" i="10" a="1"/>
  <c r="E684" i="10" s="1"/>
  <c r="E684" i="21" s="1"/>
  <c r="G684" i="10" a="1"/>
  <c r="G684" i="10" s="1"/>
  <c r="G684" i="21" s="1"/>
  <c r="L136" i="8"/>
  <c r="D684" i="10" a="1"/>
  <c r="D684" i="10" s="1"/>
  <c r="D684" i="21" s="1"/>
  <c r="P135" i="8"/>
  <c r="U135" i="8" s="1"/>
  <c r="Y135" i="8" s="1"/>
  <c r="M135" i="8"/>
  <c r="AE135" i="8"/>
  <c r="AI135" i="8" s="1"/>
  <c r="AM135" i="8" s="1"/>
  <c r="AC135" i="8"/>
  <c r="AG135" i="8" s="1"/>
  <c r="AK135" i="8" s="1"/>
  <c r="AB135" i="8"/>
  <c r="AF135" i="8" s="1"/>
  <c r="AJ135" i="8" s="1"/>
  <c r="AD135" i="8"/>
  <c r="AH135" i="8" s="1"/>
  <c r="AL135" i="8" s="1"/>
  <c r="N135" i="8"/>
  <c r="S135" i="8" s="1"/>
  <c r="W135" i="8" s="1"/>
  <c r="O135" i="8"/>
  <c r="T135" i="8" s="1"/>
  <c r="X135" i="8" s="1"/>
  <c r="Q134" i="8"/>
  <c r="R134" i="8"/>
  <c r="V134" i="8" s="1"/>
  <c r="G149" i="7"/>
  <c r="H149" i="7" s="1"/>
  <c r="I149" i="7" s="1"/>
  <c r="F149" i="7"/>
  <c r="K148" i="7"/>
  <c r="E150" i="7"/>
  <c r="E150" i="21"/>
  <c r="L151" i="7"/>
  <c r="K149" i="7" l="1"/>
  <c r="M153" i="20"/>
  <c r="H685" i="10"/>
  <c r="H685" i="21" s="1"/>
  <c r="E685" i="10" a="1"/>
  <c r="E685" i="10" s="1"/>
  <c r="E685" i="21" s="1"/>
  <c r="L137" i="8"/>
  <c r="D685" i="10" a="1"/>
  <c r="D685" i="10" s="1"/>
  <c r="D685" i="21" s="1"/>
  <c r="F685" i="10" a="1"/>
  <c r="F685" i="10" s="1"/>
  <c r="F685" i="21" s="1"/>
  <c r="G685" i="10" a="1"/>
  <c r="G685" i="10" s="1"/>
  <c r="G685" i="21" s="1"/>
  <c r="K686" i="10"/>
  <c r="K686" i="21" s="1"/>
  <c r="J686" i="10"/>
  <c r="J686" i="21" s="1"/>
  <c r="I686" i="10"/>
  <c r="I686" i="21" s="1"/>
  <c r="AD136" i="8"/>
  <c r="AH136" i="8" s="1"/>
  <c r="AL136" i="8" s="1"/>
  <c r="AB136" i="8"/>
  <c r="AF136" i="8" s="1"/>
  <c r="AJ136" i="8" s="1"/>
  <c r="AC136" i="8"/>
  <c r="AG136" i="8" s="1"/>
  <c r="AK136" i="8" s="1"/>
  <c r="AE136" i="8"/>
  <c r="AI136" i="8" s="1"/>
  <c r="AM136" i="8" s="1"/>
  <c r="N136" i="8"/>
  <c r="S136" i="8" s="1"/>
  <c r="W136" i="8" s="1"/>
  <c r="P136" i="8"/>
  <c r="U136" i="8" s="1"/>
  <c r="Y136" i="8" s="1"/>
  <c r="M136" i="8"/>
  <c r="O136" i="8"/>
  <c r="T136" i="8" s="1"/>
  <c r="X136" i="8" s="1"/>
  <c r="Q135" i="8"/>
  <c r="R135" i="8"/>
  <c r="V135" i="8" s="1"/>
  <c r="J149" i="7"/>
  <c r="E151" i="21"/>
  <c r="L152" i="7"/>
  <c r="E151" i="7"/>
  <c r="F150" i="7"/>
  <c r="G150" i="7"/>
  <c r="H150" i="7" s="1"/>
  <c r="I150" i="7" s="1"/>
  <c r="M154" i="20" l="1"/>
  <c r="R136" i="8"/>
  <c r="V136" i="8" s="1"/>
  <c r="Q136" i="8"/>
  <c r="I687" i="10"/>
  <c r="I687" i="21" s="1"/>
  <c r="K687" i="10"/>
  <c r="K687" i="21" s="1"/>
  <c r="J687" i="10"/>
  <c r="J687" i="21" s="1"/>
  <c r="O137" i="8"/>
  <c r="T137" i="8" s="1"/>
  <c r="X137" i="8" s="1"/>
  <c r="AE137" i="8"/>
  <c r="AI137" i="8" s="1"/>
  <c r="AM137" i="8" s="1"/>
  <c r="AC137" i="8"/>
  <c r="AG137" i="8" s="1"/>
  <c r="AK137" i="8" s="1"/>
  <c r="N137" i="8"/>
  <c r="S137" i="8" s="1"/>
  <c r="W137" i="8" s="1"/>
  <c r="P137" i="8"/>
  <c r="U137" i="8" s="1"/>
  <c r="Y137" i="8" s="1"/>
  <c r="M137" i="8"/>
  <c r="AD137" i="8"/>
  <c r="AH137" i="8" s="1"/>
  <c r="AL137" i="8" s="1"/>
  <c r="AB137" i="8"/>
  <c r="AF137" i="8" s="1"/>
  <c r="AJ137" i="8" s="1"/>
  <c r="L138" i="8"/>
  <c r="F686" i="10" a="1"/>
  <c r="F686" i="10" s="1"/>
  <c r="F686" i="21" s="1"/>
  <c r="H686" i="10"/>
  <c r="H686" i="21" s="1"/>
  <c r="G686" i="10" a="1"/>
  <c r="G686" i="10" s="1"/>
  <c r="G686" i="21" s="1"/>
  <c r="E686" i="10" a="1"/>
  <c r="E686" i="10" s="1"/>
  <c r="E686" i="21" s="1"/>
  <c r="D686" i="10" a="1"/>
  <c r="D686" i="10" s="1"/>
  <c r="D686" i="21" s="1"/>
  <c r="K150" i="7"/>
  <c r="J150" i="7"/>
  <c r="G151" i="7"/>
  <c r="H151" i="7" s="1"/>
  <c r="I151" i="7" s="1"/>
  <c r="F151" i="7"/>
  <c r="E152" i="21"/>
  <c r="L153" i="7"/>
  <c r="E152" i="7"/>
  <c r="M155" i="20" l="1"/>
  <c r="F687" i="10" a="1"/>
  <c r="F687" i="10" s="1"/>
  <c r="F687" i="21" s="1"/>
  <c r="G687" i="10" a="1"/>
  <c r="G687" i="10" s="1"/>
  <c r="G687" i="21" s="1"/>
  <c r="D687" i="10" a="1"/>
  <c r="D687" i="10" s="1"/>
  <c r="D687" i="21" s="1"/>
  <c r="E687" i="10" a="1"/>
  <c r="E687" i="10" s="1"/>
  <c r="E687" i="21" s="1"/>
  <c r="H687" i="10"/>
  <c r="H687" i="21" s="1"/>
  <c r="L139" i="8"/>
  <c r="AC138" i="8"/>
  <c r="AG138" i="8" s="1"/>
  <c r="AK138" i="8" s="1"/>
  <c r="P138" i="8"/>
  <c r="U138" i="8" s="1"/>
  <c r="Y138" i="8" s="1"/>
  <c r="O138" i="8"/>
  <c r="T138" i="8" s="1"/>
  <c r="X138" i="8" s="1"/>
  <c r="AB138" i="8"/>
  <c r="AF138" i="8" s="1"/>
  <c r="AJ138" i="8" s="1"/>
  <c r="AE138" i="8"/>
  <c r="AI138" i="8" s="1"/>
  <c r="AM138" i="8" s="1"/>
  <c r="M138" i="8"/>
  <c r="AD138" i="8"/>
  <c r="AH138" i="8" s="1"/>
  <c r="AL138" i="8" s="1"/>
  <c r="N138" i="8"/>
  <c r="S138" i="8" s="1"/>
  <c r="W138" i="8" s="1"/>
  <c r="Q137" i="8"/>
  <c r="R137" i="8"/>
  <c r="V137" i="8" s="1"/>
  <c r="K688" i="10"/>
  <c r="K688" i="21" s="1"/>
  <c r="I688" i="10"/>
  <c r="I688" i="21" s="1"/>
  <c r="J688" i="10"/>
  <c r="J688" i="21" s="1"/>
  <c r="J151" i="7"/>
  <c r="K151" i="7"/>
  <c r="E153" i="7"/>
  <c r="G152" i="7"/>
  <c r="H152" i="7" s="1"/>
  <c r="I152" i="7" s="1"/>
  <c r="F152" i="7"/>
  <c r="E153" i="21"/>
  <c r="L154" i="7"/>
  <c r="M156" i="20" l="1"/>
  <c r="P139" i="8"/>
  <c r="U139" i="8" s="1"/>
  <c r="Y139" i="8" s="1"/>
  <c r="N139" i="8"/>
  <c r="S139" i="8" s="1"/>
  <c r="W139" i="8" s="1"/>
  <c r="M139" i="8"/>
  <c r="O139" i="8"/>
  <c r="T139" i="8" s="1"/>
  <c r="X139" i="8" s="1"/>
  <c r="AE139" i="8"/>
  <c r="AI139" i="8" s="1"/>
  <c r="AM139" i="8" s="1"/>
  <c r="AD139" i="8"/>
  <c r="AH139" i="8" s="1"/>
  <c r="AL139" i="8" s="1"/>
  <c r="AC139" i="8"/>
  <c r="AG139" i="8" s="1"/>
  <c r="AK139" i="8" s="1"/>
  <c r="AB139" i="8"/>
  <c r="AF139" i="8" s="1"/>
  <c r="AJ139" i="8" s="1"/>
  <c r="R138" i="8"/>
  <c r="V138" i="8" s="1"/>
  <c r="Q138" i="8"/>
  <c r="K689" i="10"/>
  <c r="K689" i="21" s="1"/>
  <c r="I689" i="10"/>
  <c r="I689" i="21" s="1"/>
  <c r="J689" i="10"/>
  <c r="J689" i="21" s="1"/>
  <c r="F688" i="10" a="1"/>
  <c r="F688" i="10" s="1"/>
  <c r="F688" i="21" s="1"/>
  <c r="G688" i="10" a="1"/>
  <c r="G688" i="10" s="1"/>
  <c r="G688" i="21" s="1"/>
  <c r="D688" i="10" a="1"/>
  <c r="D688" i="10" s="1"/>
  <c r="D688" i="21" s="1"/>
  <c r="E688" i="10" a="1"/>
  <c r="E688" i="10" s="1"/>
  <c r="E688" i="21" s="1"/>
  <c r="H688" i="10"/>
  <c r="H688" i="21" s="1"/>
  <c r="L140" i="8"/>
  <c r="J152" i="7"/>
  <c r="K152" i="7"/>
  <c r="E154" i="21"/>
  <c r="L155" i="7"/>
  <c r="G153" i="7"/>
  <c r="H153" i="7" s="1"/>
  <c r="I153" i="7" s="1"/>
  <c r="F153" i="7"/>
  <c r="E154" i="7"/>
  <c r="M157" i="20" l="1"/>
  <c r="AB140" i="8"/>
  <c r="AF140" i="8" s="1"/>
  <c r="AJ140" i="8" s="1"/>
  <c r="AC140" i="8"/>
  <c r="AG140" i="8" s="1"/>
  <c r="AK140" i="8" s="1"/>
  <c r="P140" i="8"/>
  <c r="U140" i="8" s="1"/>
  <c r="Y140" i="8" s="1"/>
  <c r="AD140" i="8"/>
  <c r="AH140" i="8" s="1"/>
  <c r="AL140" i="8" s="1"/>
  <c r="O140" i="8"/>
  <c r="T140" i="8" s="1"/>
  <c r="X140" i="8" s="1"/>
  <c r="M140" i="8"/>
  <c r="N140" i="8"/>
  <c r="S140" i="8" s="1"/>
  <c r="W140" i="8" s="1"/>
  <c r="AE140" i="8"/>
  <c r="AI140" i="8" s="1"/>
  <c r="AM140" i="8" s="1"/>
  <c r="Q139" i="8"/>
  <c r="R139" i="8"/>
  <c r="V139" i="8" s="1"/>
  <c r="J690" i="10"/>
  <c r="J690" i="21" s="1"/>
  <c r="K690" i="10"/>
  <c r="K690" i="21" s="1"/>
  <c r="I690" i="10"/>
  <c r="I690" i="21" s="1"/>
  <c r="F689" i="10" a="1"/>
  <c r="F689" i="10" s="1"/>
  <c r="F689" i="21" s="1"/>
  <c r="G689" i="10" a="1"/>
  <c r="G689" i="10" s="1"/>
  <c r="G689" i="21" s="1"/>
  <c r="E689" i="10" a="1"/>
  <c r="E689" i="10" s="1"/>
  <c r="E689" i="21" s="1"/>
  <c r="D689" i="10" a="1"/>
  <c r="D689" i="10" s="1"/>
  <c r="D689" i="21" s="1"/>
  <c r="L141" i="8"/>
  <c r="H689" i="10"/>
  <c r="H689" i="21" s="1"/>
  <c r="J153" i="7"/>
  <c r="K153" i="7"/>
  <c r="F154" i="7"/>
  <c r="G154" i="7"/>
  <c r="H154" i="7" s="1"/>
  <c r="I154" i="7" s="1"/>
  <c r="E155" i="7"/>
  <c r="E155" i="21"/>
  <c r="L156" i="7"/>
  <c r="M158" i="20" l="1"/>
  <c r="J691" i="10"/>
  <c r="J691" i="21" s="1"/>
  <c r="I691" i="10"/>
  <c r="I691" i="21" s="1"/>
  <c r="K691" i="10"/>
  <c r="K691" i="21" s="1"/>
  <c r="D690" i="10" a="1"/>
  <c r="D690" i="10" s="1"/>
  <c r="D690" i="21" s="1"/>
  <c r="E690" i="10" a="1"/>
  <c r="E690" i="10" s="1"/>
  <c r="E690" i="21" s="1"/>
  <c r="G690" i="10" a="1"/>
  <c r="G690" i="10" s="1"/>
  <c r="G690" i="21" s="1"/>
  <c r="F690" i="10" a="1"/>
  <c r="F690" i="10" s="1"/>
  <c r="F690" i="21" s="1"/>
  <c r="L142" i="8"/>
  <c r="H690" i="10"/>
  <c r="H690" i="21" s="1"/>
  <c r="K154" i="7"/>
  <c r="O141" i="8"/>
  <c r="T141" i="8" s="1"/>
  <c r="X141" i="8" s="1"/>
  <c r="N141" i="8"/>
  <c r="S141" i="8" s="1"/>
  <c r="W141" i="8" s="1"/>
  <c r="AD141" i="8"/>
  <c r="AH141" i="8" s="1"/>
  <c r="AL141" i="8" s="1"/>
  <c r="M141" i="8"/>
  <c r="P141" i="8"/>
  <c r="U141" i="8" s="1"/>
  <c r="Y141" i="8" s="1"/>
  <c r="AE141" i="8"/>
  <c r="AI141" i="8" s="1"/>
  <c r="AM141" i="8" s="1"/>
  <c r="AB141" i="8"/>
  <c r="AF141" i="8" s="1"/>
  <c r="AJ141" i="8" s="1"/>
  <c r="AC141" i="8"/>
  <c r="AG141" i="8" s="1"/>
  <c r="AK141" i="8" s="1"/>
  <c r="Q140" i="8"/>
  <c r="R140" i="8"/>
  <c r="V140" i="8" s="1"/>
  <c r="J154" i="7"/>
  <c r="E156" i="7"/>
  <c r="F155" i="7"/>
  <c r="G155" i="7"/>
  <c r="H155" i="7" s="1"/>
  <c r="I155" i="7" s="1"/>
  <c r="E156" i="21"/>
  <c r="L157" i="7"/>
  <c r="M159" i="20" l="1"/>
  <c r="P142" i="8"/>
  <c r="U142" i="8" s="1"/>
  <c r="Y142" i="8" s="1"/>
  <c r="AD142" i="8"/>
  <c r="AH142" i="8" s="1"/>
  <c r="AL142" i="8" s="1"/>
  <c r="AE142" i="8"/>
  <c r="AI142" i="8" s="1"/>
  <c r="AM142" i="8" s="1"/>
  <c r="M142" i="8"/>
  <c r="AB142" i="8"/>
  <c r="AF142" i="8" s="1"/>
  <c r="AJ142" i="8" s="1"/>
  <c r="N142" i="8"/>
  <c r="S142" i="8" s="1"/>
  <c r="W142" i="8" s="1"/>
  <c r="AC142" i="8"/>
  <c r="AG142" i="8" s="1"/>
  <c r="AK142" i="8" s="1"/>
  <c r="O142" i="8"/>
  <c r="T142" i="8" s="1"/>
  <c r="X142" i="8" s="1"/>
  <c r="Q141" i="8"/>
  <c r="R141" i="8"/>
  <c r="V141" i="8" s="1"/>
  <c r="I692" i="10"/>
  <c r="I692" i="21" s="1"/>
  <c r="J692" i="10"/>
  <c r="J692" i="21" s="1"/>
  <c r="K692" i="10"/>
  <c r="K692" i="21" s="1"/>
  <c r="H691" i="10"/>
  <c r="H691" i="21" s="1"/>
  <c r="F691" i="10" a="1"/>
  <c r="F691" i="10" s="1"/>
  <c r="F691" i="21" s="1"/>
  <c r="G691" i="10" a="1"/>
  <c r="G691" i="10" s="1"/>
  <c r="G691" i="21" s="1"/>
  <c r="L143" i="8"/>
  <c r="D691" i="10" a="1"/>
  <c r="D691" i="10" s="1"/>
  <c r="D691" i="21" s="1"/>
  <c r="E691" i="10" a="1"/>
  <c r="E691" i="10" s="1"/>
  <c r="E691" i="21" s="1"/>
  <c r="J155" i="7"/>
  <c r="E157" i="21"/>
  <c r="L158" i="7"/>
  <c r="K155" i="7"/>
  <c r="F156" i="7"/>
  <c r="G156" i="7"/>
  <c r="H156" i="7" s="1"/>
  <c r="I156" i="7" s="1"/>
  <c r="E157" i="7"/>
  <c r="K156" i="7" l="1"/>
  <c r="M160" i="20"/>
  <c r="R142" i="8"/>
  <c r="V142" i="8" s="1"/>
  <c r="Q142" i="8"/>
  <c r="I693" i="10"/>
  <c r="I693" i="21" s="1"/>
  <c r="K693" i="10"/>
  <c r="K693" i="21" s="1"/>
  <c r="J693" i="10"/>
  <c r="J693" i="21" s="1"/>
  <c r="D692" i="10" a="1"/>
  <c r="D692" i="10" s="1"/>
  <c r="D692" i="21" s="1"/>
  <c r="F692" i="10" a="1"/>
  <c r="F692" i="10" s="1"/>
  <c r="F692" i="21" s="1"/>
  <c r="E692" i="10" a="1"/>
  <c r="E692" i="10" s="1"/>
  <c r="E692" i="21" s="1"/>
  <c r="G692" i="10" a="1"/>
  <c r="G692" i="10" s="1"/>
  <c r="G692" i="21" s="1"/>
  <c r="L144" i="8"/>
  <c r="H692" i="10"/>
  <c r="H692" i="21" s="1"/>
  <c r="P143" i="8"/>
  <c r="U143" i="8" s="1"/>
  <c r="Y143" i="8" s="1"/>
  <c r="AE143" i="8"/>
  <c r="AI143" i="8" s="1"/>
  <c r="AM143" i="8" s="1"/>
  <c r="AD143" i="8"/>
  <c r="AH143" i="8" s="1"/>
  <c r="AL143" i="8" s="1"/>
  <c r="AC143" i="8"/>
  <c r="AG143" i="8" s="1"/>
  <c r="AK143" i="8" s="1"/>
  <c r="O143" i="8"/>
  <c r="T143" i="8" s="1"/>
  <c r="X143" i="8" s="1"/>
  <c r="N143" i="8"/>
  <c r="S143" i="8" s="1"/>
  <c r="W143" i="8" s="1"/>
  <c r="M143" i="8"/>
  <c r="AB143" i="8"/>
  <c r="AF143" i="8" s="1"/>
  <c r="AJ143" i="8" s="1"/>
  <c r="J156" i="7"/>
  <c r="E158" i="21"/>
  <c r="L159" i="7"/>
  <c r="G157" i="7"/>
  <c r="H157" i="7" s="1"/>
  <c r="I157" i="7" s="1"/>
  <c r="F157" i="7"/>
  <c r="E158" i="7"/>
  <c r="M161" i="20" l="1"/>
  <c r="I694" i="10"/>
  <c r="I694" i="21" s="1"/>
  <c r="J694" i="10"/>
  <c r="J694" i="21" s="1"/>
  <c r="K694" i="10"/>
  <c r="K694" i="21" s="1"/>
  <c r="Q143" i="8"/>
  <c r="R143" i="8"/>
  <c r="V143" i="8" s="1"/>
  <c r="O144" i="8"/>
  <c r="T144" i="8" s="1"/>
  <c r="X144" i="8" s="1"/>
  <c r="P144" i="8"/>
  <c r="U144" i="8" s="1"/>
  <c r="Y144" i="8" s="1"/>
  <c r="AE144" i="8"/>
  <c r="AI144" i="8" s="1"/>
  <c r="AM144" i="8" s="1"/>
  <c r="N144" i="8"/>
  <c r="S144" i="8" s="1"/>
  <c r="W144" i="8" s="1"/>
  <c r="AB144" i="8"/>
  <c r="AF144" i="8" s="1"/>
  <c r="AJ144" i="8" s="1"/>
  <c r="AC144" i="8"/>
  <c r="AG144" i="8" s="1"/>
  <c r="AK144" i="8" s="1"/>
  <c r="M144" i="8"/>
  <c r="AD144" i="8"/>
  <c r="AH144" i="8" s="1"/>
  <c r="AL144" i="8" s="1"/>
  <c r="H693" i="10"/>
  <c r="H693" i="21" s="1"/>
  <c r="G693" i="10" a="1"/>
  <c r="G693" i="10" s="1"/>
  <c r="G693" i="21" s="1"/>
  <c r="D693" i="10" a="1"/>
  <c r="D693" i="10" s="1"/>
  <c r="D693" i="21" s="1"/>
  <c r="E693" i="10" a="1"/>
  <c r="E693" i="10" s="1"/>
  <c r="E693" i="21" s="1"/>
  <c r="L145" i="8"/>
  <c r="F693" i="10" a="1"/>
  <c r="F693" i="10" s="1"/>
  <c r="F693" i="21" s="1"/>
  <c r="K157" i="7"/>
  <c r="J157" i="7"/>
  <c r="F158" i="7"/>
  <c r="G158" i="7"/>
  <c r="H158" i="7" s="1"/>
  <c r="I158" i="7" s="1"/>
  <c r="E159" i="7"/>
  <c r="E159" i="21"/>
  <c r="L160" i="7"/>
  <c r="K158" i="7" l="1"/>
  <c r="M162" i="20"/>
  <c r="Q144" i="8"/>
  <c r="R144" i="8"/>
  <c r="V144" i="8" s="1"/>
  <c r="I695" i="10"/>
  <c r="I695" i="21" s="1"/>
  <c r="K695" i="10"/>
  <c r="K695" i="21" s="1"/>
  <c r="J695" i="10"/>
  <c r="J695" i="21" s="1"/>
  <c r="G694" i="10" a="1"/>
  <c r="G694" i="10" s="1"/>
  <c r="G694" i="21" s="1"/>
  <c r="H694" i="10"/>
  <c r="H694" i="21" s="1"/>
  <c r="L146" i="8"/>
  <c r="F694" i="10" a="1"/>
  <c r="F694" i="10" s="1"/>
  <c r="F694" i="21" s="1"/>
  <c r="E694" i="10" a="1"/>
  <c r="E694" i="10" s="1"/>
  <c r="E694" i="21" s="1"/>
  <c r="D694" i="10" a="1"/>
  <c r="D694" i="10" s="1"/>
  <c r="D694" i="21" s="1"/>
  <c r="AB145" i="8"/>
  <c r="AF145" i="8" s="1"/>
  <c r="AJ145" i="8" s="1"/>
  <c r="O145" i="8"/>
  <c r="T145" i="8" s="1"/>
  <c r="X145" i="8" s="1"/>
  <c r="AD145" i="8"/>
  <c r="AH145" i="8" s="1"/>
  <c r="AL145" i="8" s="1"/>
  <c r="M145" i="8"/>
  <c r="AC145" i="8"/>
  <c r="AG145" i="8" s="1"/>
  <c r="AK145" i="8" s="1"/>
  <c r="P145" i="8"/>
  <c r="U145" i="8" s="1"/>
  <c r="Y145" i="8" s="1"/>
  <c r="AE145" i="8"/>
  <c r="AI145" i="8" s="1"/>
  <c r="AM145" i="8" s="1"/>
  <c r="N145" i="8"/>
  <c r="S145" i="8" s="1"/>
  <c r="W145" i="8" s="1"/>
  <c r="J158" i="7"/>
  <c r="E160" i="7"/>
  <c r="F159" i="7"/>
  <c r="G159" i="7"/>
  <c r="H159" i="7" s="1"/>
  <c r="I159" i="7" s="1"/>
  <c r="E160" i="21"/>
  <c r="L161" i="7"/>
  <c r="M163" i="20" l="1"/>
  <c r="O146" i="8"/>
  <c r="T146" i="8" s="1"/>
  <c r="X146" i="8" s="1"/>
  <c r="AD146" i="8"/>
  <c r="AH146" i="8" s="1"/>
  <c r="AL146" i="8" s="1"/>
  <c r="AE146" i="8"/>
  <c r="AI146" i="8" s="1"/>
  <c r="AM146" i="8" s="1"/>
  <c r="M146" i="8"/>
  <c r="P146" i="8"/>
  <c r="U146" i="8" s="1"/>
  <c r="Y146" i="8" s="1"/>
  <c r="AB146" i="8"/>
  <c r="AF146" i="8" s="1"/>
  <c r="AJ146" i="8" s="1"/>
  <c r="N146" i="8"/>
  <c r="S146" i="8" s="1"/>
  <c r="W146" i="8" s="1"/>
  <c r="AC146" i="8"/>
  <c r="AG146" i="8" s="1"/>
  <c r="AK146" i="8" s="1"/>
  <c r="R145" i="8"/>
  <c r="V145" i="8" s="1"/>
  <c r="Q145" i="8"/>
  <c r="I696" i="10"/>
  <c r="I696" i="21" s="1"/>
  <c r="J696" i="10"/>
  <c r="J696" i="21" s="1"/>
  <c r="K696" i="10"/>
  <c r="K696" i="21" s="1"/>
  <c r="E695" i="10" a="1"/>
  <c r="E695" i="10" s="1"/>
  <c r="E695" i="21" s="1"/>
  <c r="L147" i="8"/>
  <c r="G695" i="10" a="1"/>
  <c r="G695" i="10" s="1"/>
  <c r="G695" i="21" s="1"/>
  <c r="H695" i="10"/>
  <c r="H695" i="21" s="1"/>
  <c r="D695" i="10" a="1"/>
  <c r="D695" i="10" s="1"/>
  <c r="D695" i="21" s="1"/>
  <c r="F695" i="10" a="1"/>
  <c r="F695" i="10" s="1"/>
  <c r="F695" i="21" s="1"/>
  <c r="J159" i="7"/>
  <c r="E161" i="7"/>
  <c r="F160" i="7"/>
  <c r="G160" i="7"/>
  <c r="H160" i="7" s="1"/>
  <c r="I160" i="7" s="1"/>
  <c r="J160" i="7" s="1"/>
  <c r="E161" i="21"/>
  <c r="L162" i="7"/>
  <c r="K159" i="7"/>
  <c r="M164" i="20" l="1"/>
  <c r="J697" i="10"/>
  <c r="J697" i="21" s="1"/>
  <c r="K697" i="10"/>
  <c r="K697" i="21" s="1"/>
  <c r="I697" i="10"/>
  <c r="I697" i="21" s="1"/>
  <c r="AB147" i="8"/>
  <c r="AF147" i="8" s="1"/>
  <c r="AJ147" i="8" s="1"/>
  <c r="N147" i="8"/>
  <c r="S147" i="8" s="1"/>
  <c r="W147" i="8" s="1"/>
  <c r="M147" i="8"/>
  <c r="O147" i="8"/>
  <c r="T147" i="8" s="1"/>
  <c r="X147" i="8" s="1"/>
  <c r="AE147" i="8"/>
  <c r="AI147" i="8" s="1"/>
  <c r="AM147" i="8" s="1"/>
  <c r="AC147" i="8"/>
  <c r="AG147" i="8" s="1"/>
  <c r="AK147" i="8" s="1"/>
  <c r="P147" i="8"/>
  <c r="U147" i="8" s="1"/>
  <c r="Y147" i="8" s="1"/>
  <c r="AD147" i="8"/>
  <c r="AH147" i="8" s="1"/>
  <c r="AL147" i="8" s="1"/>
  <c r="D696" i="10" a="1"/>
  <c r="D696" i="10" s="1"/>
  <c r="D696" i="21" s="1"/>
  <c r="G696" i="10" a="1"/>
  <c r="G696" i="10" s="1"/>
  <c r="G696" i="21" s="1"/>
  <c r="F696" i="10" a="1"/>
  <c r="F696" i="10" s="1"/>
  <c r="F696" i="21" s="1"/>
  <c r="E696" i="10" a="1"/>
  <c r="E696" i="10" s="1"/>
  <c r="E696" i="21" s="1"/>
  <c r="H696" i="10"/>
  <c r="H696" i="21" s="1"/>
  <c r="L148" i="8"/>
  <c r="Q146" i="8"/>
  <c r="R146" i="8"/>
  <c r="V146" i="8" s="1"/>
  <c r="E162" i="21"/>
  <c r="L163" i="7"/>
  <c r="G161" i="7"/>
  <c r="H161" i="7" s="1"/>
  <c r="I161" i="7" s="1"/>
  <c r="F161" i="7"/>
  <c r="E162" i="7"/>
  <c r="K160" i="7"/>
  <c r="M165" i="20" l="1"/>
  <c r="D697" i="10" a="1"/>
  <c r="D697" i="10" s="1"/>
  <c r="D697" i="21" s="1"/>
  <c r="E697" i="10" a="1"/>
  <c r="E697" i="10" s="1"/>
  <c r="E697" i="21" s="1"/>
  <c r="H697" i="10"/>
  <c r="H697" i="21" s="1"/>
  <c r="F697" i="10" a="1"/>
  <c r="F697" i="10" s="1"/>
  <c r="F697" i="21" s="1"/>
  <c r="G697" i="10" a="1"/>
  <c r="G697" i="10" s="1"/>
  <c r="G697" i="21" s="1"/>
  <c r="L149" i="8"/>
  <c r="Q147" i="8"/>
  <c r="R147" i="8"/>
  <c r="V147" i="8" s="1"/>
  <c r="AE148" i="8"/>
  <c r="AI148" i="8" s="1"/>
  <c r="AM148" i="8" s="1"/>
  <c r="AC148" i="8"/>
  <c r="AG148" i="8" s="1"/>
  <c r="AK148" i="8" s="1"/>
  <c r="M148" i="8"/>
  <c r="N148" i="8"/>
  <c r="S148" i="8" s="1"/>
  <c r="W148" i="8" s="1"/>
  <c r="P148" i="8"/>
  <c r="U148" i="8" s="1"/>
  <c r="Y148" i="8" s="1"/>
  <c r="AD148" i="8"/>
  <c r="AH148" i="8" s="1"/>
  <c r="AL148" i="8" s="1"/>
  <c r="O148" i="8"/>
  <c r="T148" i="8" s="1"/>
  <c r="X148" i="8" s="1"/>
  <c r="AB148" i="8"/>
  <c r="AF148" i="8" s="1"/>
  <c r="AJ148" i="8" s="1"/>
  <c r="I698" i="10"/>
  <c r="I698" i="21" s="1"/>
  <c r="J698" i="10"/>
  <c r="J698" i="21" s="1"/>
  <c r="K698" i="10"/>
  <c r="K698" i="21" s="1"/>
  <c r="J161" i="7"/>
  <c r="K161" i="7"/>
  <c r="G162" i="7"/>
  <c r="H162" i="7" s="1"/>
  <c r="I162" i="7" s="1"/>
  <c r="F162" i="7"/>
  <c r="E163" i="7"/>
  <c r="E163" i="21"/>
  <c r="L164" i="7"/>
  <c r="M166" i="20" l="1"/>
  <c r="J699" i="10"/>
  <c r="J699" i="21" s="1"/>
  <c r="I699" i="10"/>
  <c r="I699" i="21" s="1"/>
  <c r="K699" i="10"/>
  <c r="K699" i="21" s="1"/>
  <c r="P149" i="8"/>
  <c r="U149" i="8" s="1"/>
  <c r="Y149" i="8" s="1"/>
  <c r="M149" i="8"/>
  <c r="AE149" i="8"/>
  <c r="AI149" i="8" s="1"/>
  <c r="AM149" i="8" s="1"/>
  <c r="AC149" i="8"/>
  <c r="AG149" i="8" s="1"/>
  <c r="AK149" i="8" s="1"/>
  <c r="N149" i="8"/>
  <c r="S149" i="8" s="1"/>
  <c r="W149" i="8" s="1"/>
  <c r="O149" i="8"/>
  <c r="T149" i="8" s="1"/>
  <c r="X149" i="8" s="1"/>
  <c r="AB149" i="8"/>
  <c r="AF149" i="8" s="1"/>
  <c r="AJ149" i="8" s="1"/>
  <c r="AD149" i="8"/>
  <c r="AH149" i="8" s="1"/>
  <c r="AL149" i="8" s="1"/>
  <c r="R148" i="8"/>
  <c r="V148" i="8" s="1"/>
  <c r="Q148" i="8"/>
  <c r="G698" i="10" a="1"/>
  <c r="G698" i="10" s="1"/>
  <c r="G698" i="21" s="1"/>
  <c r="E698" i="10" a="1"/>
  <c r="E698" i="10" s="1"/>
  <c r="E698" i="21" s="1"/>
  <c r="F698" i="10" a="1"/>
  <c r="F698" i="10" s="1"/>
  <c r="F698" i="21" s="1"/>
  <c r="L150" i="8"/>
  <c r="H698" i="10"/>
  <c r="H698" i="21" s="1"/>
  <c r="D698" i="10" a="1"/>
  <c r="D698" i="10" s="1"/>
  <c r="D698" i="21" s="1"/>
  <c r="K162" i="7"/>
  <c r="J162" i="7"/>
  <c r="F163" i="7"/>
  <c r="G163" i="7"/>
  <c r="H163" i="7" s="1"/>
  <c r="I163" i="7" s="1"/>
  <c r="K163" i="7" s="1"/>
  <c r="E164" i="21"/>
  <c r="L165" i="7"/>
  <c r="E164" i="7"/>
  <c r="AL3" i="8"/>
  <c r="M167" i="20" l="1"/>
  <c r="R149" i="8"/>
  <c r="V149" i="8" s="1"/>
  <c r="Q149" i="8"/>
  <c r="J700" i="10"/>
  <c r="J700" i="21" s="1"/>
  <c r="K700" i="10"/>
  <c r="K700" i="21" s="1"/>
  <c r="I700" i="10"/>
  <c r="I700" i="21" s="1"/>
  <c r="G699" i="10" a="1"/>
  <c r="G699" i="10" s="1"/>
  <c r="G699" i="21" s="1"/>
  <c r="E699" i="10" a="1"/>
  <c r="E699" i="10" s="1"/>
  <c r="E699" i="21" s="1"/>
  <c r="F699" i="10" a="1"/>
  <c r="F699" i="10" s="1"/>
  <c r="F699" i="21" s="1"/>
  <c r="D699" i="10" a="1"/>
  <c r="D699" i="10" s="1"/>
  <c r="D699" i="21" s="1"/>
  <c r="L151" i="8"/>
  <c r="H699" i="10"/>
  <c r="H699" i="21" s="1"/>
  <c r="N150" i="8"/>
  <c r="S150" i="8" s="1"/>
  <c r="W150" i="8" s="1"/>
  <c r="AE150" i="8"/>
  <c r="AI150" i="8" s="1"/>
  <c r="AM150" i="8" s="1"/>
  <c r="M150" i="8"/>
  <c r="AD150" i="8"/>
  <c r="AH150" i="8" s="1"/>
  <c r="AL150" i="8" s="1"/>
  <c r="AB150" i="8"/>
  <c r="AF150" i="8" s="1"/>
  <c r="AJ150" i="8" s="1"/>
  <c r="O150" i="8"/>
  <c r="T150" i="8" s="1"/>
  <c r="X150" i="8" s="1"/>
  <c r="P150" i="8"/>
  <c r="U150" i="8" s="1"/>
  <c r="Y150" i="8" s="1"/>
  <c r="AC150" i="8"/>
  <c r="AG150" i="8" s="1"/>
  <c r="AK150" i="8" s="1"/>
  <c r="J163" i="7"/>
  <c r="F164" i="7"/>
  <c r="G164" i="7"/>
  <c r="H164" i="7" s="1"/>
  <c r="I164" i="7" s="1"/>
  <c r="E165" i="21"/>
  <c r="L166" i="7"/>
  <c r="E165" i="7"/>
  <c r="M168" i="20" l="1"/>
  <c r="F700" i="10" a="1"/>
  <c r="F700" i="10" s="1"/>
  <c r="F700" i="21" s="1"/>
  <c r="E700" i="10" a="1"/>
  <c r="E700" i="10" s="1"/>
  <c r="E700" i="21" s="1"/>
  <c r="G700" i="10" a="1"/>
  <c r="G700" i="10" s="1"/>
  <c r="G700" i="21" s="1"/>
  <c r="H700" i="10"/>
  <c r="H700" i="21" s="1"/>
  <c r="L152" i="8"/>
  <c r="D700" i="10" a="1"/>
  <c r="D700" i="10" s="1"/>
  <c r="D700" i="21" s="1"/>
  <c r="Q150" i="8"/>
  <c r="R150" i="8"/>
  <c r="V150" i="8" s="1"/>
  <c r="I701" i="10"/>
  <c r="I701" i="21" s="1"/>
  <c r="K701" i="10"/>
  <c r="K701" i="21" s="1"/>
  <c r="J701" i="10"/>
  <c r="J701" i="21" s="1"/>
  <c r="O151" i="8"/>
  <c r="T151" i="8" s="1"/>
  <c r="X151" i="8" s="1"/>
  <c r="N151" i="8"/>
  <c r="S151" i="8" s="1"/>
  <c r="W151" i="8" s="1"/>
  <c r="AE151" i="8"/>
  <c r="AI151" i="8" s="1"/>
  <c r="AM151" i="8" s="1"/>
  <c r="P151" i="8"/>
  <c r="U151" i="8" s="1"/>
  <c r="Y151" i="8" s="1"/>
  <c r="AD151" i="8"/>
  <c r="AH151" i="8" s="1"/>
  <c r="AL151" i="8" s="1"/>
  <c r="AC151" i="8"/>
  <c r="AG151" i="8" s="1"/>
  <c r="AK151" i="8" s="1"/>
  <c r="M151" i="8"/>
  <c r="AB151" i="8"/>
  <c r="AF151" i="8" s="1"/>
  <c r="AJ151" i="8" s="1"/>
  <c r="J164" i="7"/>
  <c r="K164" i="7"/>
  <c r="E166" i="7"/>
  <c r="G165" i="7"/>
  <c r="H165" i="7" s="1"/>
  <c r="I165" i="7" s="1"/>
  <c r="F165" i="7"/>
  <c r="E166" i="21"/>
  <c r="L167" i="7"/>
  <c r="M169" i="20" l="1"/>
  <c r="E701" i="10" a="1"/>
  <c r="E701" i="10" s="1"/>
  <c r="E701" i="21" s="1"/>
  <c r="H701" i="10"/>
  <c r="H701" i="21" s="1"/>
  <c r="D701" i="10" a="1"/>
  <c r="D701" i="10" s="1"/>
  <c r="D701" i="21" s="1"/>
  <c r="L153" i="8"/>
  <c r="G701" i="10" a="1"/>
  <c r="G701" i="10" s="1"/>
  <c r="G701" i="21" s="1"/>
  <c r="F701" i="10" a="1"/>
  <c r="F701" i="10" s="1"/>
  <c r="F701" i="21" s="1"/>
  <c r="K702" i="10"/>
  <c r="K702" i="21" s="1"/>
  <c r="I702" i="10"/>
  <c r="I702" i="21" s="1"/>
  <c r="J702" i="10"/>
  <c r="J702" i="21" s="1"/>
  <c r="O152" i="8"/>
  <c r="T152" i="8" s="1"/>
  <c r="X152" i="8" s="1"/>
  <c r="P152" i="8"/>
  <c r="U152" i="8" s="1"/>
  <c r="Y152" i="8" s="1"/>
  <c r="N152" i="8"/>
  <c r="S152" i="8" s="1"/>
  <c r="W152" i="8" s="1"/>
  <c r="AD152" i="8"/>
  <c r="AH152" i="8" s="1"/>
  <c r="AL152" i="8" s="1"/>
  <c r="AB152" i="8"/>
  <c r="AF152" i="8" s="1"/>
  <c r="AJ152" i="8" s="1"/>
  <c r="M152" i="8"/>
  <c r="AE152" i="8"/>
  <c r="AI152" i="8" s="1"/>
  <c r="AM152" i="8" s="1"/>
  <c r="AC152" i="8"/>
  <c r="AG152" i="8" s="1"/>
  <c r="AK152" i="8" s="1"/>
  <c r="Q151" i="8"/>
  <c r="R151" i="8"/>
  <c r="V151" i="8" s="1"/>
  <c r="K165" i="7"/>
  <c r="J165" i="7"/>
  <c r="E167" i="7"/>
  <c r="F166" i="7"/>
  <c r="G166" i="7"/>
  <c r="H166" i="7" s="1"/>
  <c r="I166" i="7" s="1"/>
  <c r="E167" i="21"/>
  <c r="L168" i="7"/>
  <c r="K166" i="7" l="1"/>
  <c r="M170" i="20"/>
  <c r="G702" i="10" a="1"/>
  <c r="G702" i="10" s="1"/>
  <c r="G702" i="21" s="1"/>
  <c r="H702" i="10"/>
  <c r="H702" i="21" s="1"/>
  <c r="E702" i="10" a="1"/>
  <c r="E702" i="10" s="1"/>
  <c r="E702" i="21" s="1"/>
  <c r="L154" i="8"/>
  <c r="F702" i="10" a="1"/>
  <c r="F702" i="10" s="1"/>
  <c r="F702" i="21" s="1"/>
  <c r="D702" i="10" a="1"/>
  <c r="D702" i="10" s="1"/>
  <c r="D702" i="21" s="1"/>
  <c r="Q152" i="8"/>
  <c r="R152" i="8"/>
  <c r="V152" i="8" s="1"/>
  <c r="AE153" i="8"/>
  <c r="AI153" i="8" s="1"/>
  <c r="AM153" i="8" s="1"/>
  <c r="AB153" i="8"/>
  <c r="AF153" i="8" s="1"/>
  <c r="AJ153" i="8" s="1"/>
  <c r="O153" i="8"/>
  <c r="T153" i="8" s="1"/>
  <c r="X153" i="8" s="1"/>
  <c r="AD153" i="8"/>
  <c r="AH153" i="8" s="1"/>
  <c r="AL153" i="8" s="1"/>
  <c r="AC153" i="8"/>
  <c r="AG153" i="8" s="1"/>
  <c r="AK153" i="8" s="1"/>
  <c r="P153" i="8"/>
  <c r="U153" i="8" s="1"/>
  <c r="Y153" i="8" s="1"/>
  <c r="M153" i="8"/>
  <c r="N153" i="8"/>
  <c r="S153" i="8" s="1"/>
  <c r="W153" i="8" s="1"/>
  <c r="K703" i="10"/>
  <c r="K703" i="21" s="1"/>
  <c r="I703" i="10"/>
  <c r="I703" i="21" s="1"/>
  <c r="J703" i="10"/>
  <c r="J703" i="21" s="1"/>
  <c r="J166" i="7"/>
  <c r="E168" i="7"/>
  <c r="F167" i="7"/>
  <c r="G167" i="7"/>
  <c r="H167" i="7" s="1"/>
  <c r="I167" i="7" s="1"/>
  <c r="E168" i="21"/>
  <c r="L169" i="7"/>
  <c r="M171" i="20" l="1"/>
  <c r="Q153" i="8"/>
  <c r="R153" i="8"/>
  <c r="V153" i="8" s="1"/>
  <c r="J704" i="10"/>
  <c r="J704" i="21" s="1"/>
  <c r="K704" i="10"/>
  <c r="K704" i="21" s="1"/>
  <c r="I704" i="10"/>
  <c r="I704" i="21" s="1"/>
  <c r="AE154" i="8"/>
  <c r="AI154" i="8" s="1"/>
  <c r="AM154" i="8" s="1"/>
  <c r="AC154" i="8"/>
  <c r="AG154" i="8" s="1"/>
  <c r="AK154" i="8" s="1"/>
  <c r="AB154" i="8"/>
  <c r="AF154" i="8" s="1"/>
  <c r="AJ154" i="8" s="1"/>
  <c r="AD154" i="8"/>
  <c r="AH154" i="8" s="1"/>
  <c r="AL154" i="8" s="1"/>
  <c r="P154" i="8"/>
  <c r="U154" i="8" s="1"/>
  <c r="Y154" i="8" s="1"/>
  <c r="O154" i="8"/>
  <c r="T154" i="8" s="1"/>
  <c r="X154" i="8" s="1"/>
  <c r="M154" i="8"/>
  <c r="N154" i="8"/>
  <c r="S154" i="8" s="1"/>
  <c r="W154" i="8" s="1"/>
  <c r="L155" i="8"/>
  <c r="E703" i="10" a="1"/>
  <c r="E703" i="10" s="1"/>
  <c r="E703" i="21" s="1"/>
  <c r="F703" i="10" a="1"/>
  <c r="F703" i="10" s="1"/>
  <c r="F703" i="21" s="1"/>
  <c r="G703" i="10" a="1"/>
  <c r="G703" i="10" s="1"/>
  <c r="G703" i="21" s="1"/>
  <c r="D703" i="10" a="1"/>
  <c r="D703" i="10" s="1"/>
  <c r="D703" i="21" s="1"/>
  <c r="H703" i="10"/>
  <c r="H703" i="21" s="1"/>
  <c r="J167" i="7"/>
  <c r="G168" i="7"/>
  <c r="H168" i="7" s="1"/>
  <c r="I168" i="7" s="1"/>
  <c r="F168" i="7"/>
  <c r="E169" i="7"/>
  <c r="E169" i="21"/>
  <c r="L170" i="7"/>
  <c r="K167" i="7"/>
  <c r="M172" i="20" l="1"/>
  <c r="P155" i="8"/>
  <c r="U155" i="8" s="1"/>
  <c r="Y155" i="8" s="1"/>
  <c r="AD155" i="8"/>
  <c r="AH155" i="8" s="1"/>
  <c r="AL155" i="8" s="1"/>
  <c r="AB155" i="8"/>
  <c r="AF155" i="8" s="1"/>
  <c r="AJ155" i="8" s="1"/>
  <c r="N155" i="8"/>
  <c r="S155" i="8" s="1"/>
  <c r="W155" i="8" s="1"/>
  <c r="AE155" i="8"/>
  <c r="AI155" i="8" s="1"/>
  <c r="AM155" i="8" s="1"/>
  <c r="AC155" i="8"/>
  <c r="AG155" i="8" s="1"/>
  <c r="AK155" i="8" s="1"/>
  <c r="M155" i="8"/>
  <c r="O155" i="8"/>
  <c r="T155" i="8" s="1"/>
  <c r="X155" i="8" s="1"/>
  <c r="Q154" i="8"/>
  <c r="R154" i="8"/>
  <c r="V154" i="8" s="1"/>
  <c r="J705" i="10"/>
  <c r="J705" i="21" s="1"/>
  <c r="I705" i="10"/>
  <c r="I705" i="21" s="1"/>
  <c r="K705" i="10"/>
  <c r="K705" i="21" s="1"/>
  <c r="D704" i="10" a="1"/>
  <c r="D704" i="10" s="1"/>
  <c r="D704" i="21" s="1"/>
  <c r="F704" i="10" a="1"/>
  <c r="F704" i="10" s="1"/>
  <c r="F704" i="21" s="1"/>
  <c r="G704" i="10" a="1"/>
  <c r="G704" i="10" s="1"/>
  <c r="G704" i="21" s="1"/>
  <c r="L156" i="8"/>
  <c r="E704" i="10" a="1"/>
  <c r="E704" i="10" s="1"/>
  <c r="E704" i="21" s="1"/>
  <c r="H704" i="10"/>
  <c r="H704" i="21" s="1"/>
  <c r="K168" i="7"/>
  <c r="J168" i="7"/>
  <c r="E170" i="21"/>
  <c r="L171" i="7"/>
  <c r="E170" i="7"/>
  <c r="F169" i="7"/>
  <c r="G169" i="7"/>
  <c r="H169" i="7" s="1"/>
  <c r="I169" i="7" s="1"/>
  <c r="K169" i="7" s="1"/>
  <c r="J169" i="7" l="1"/>
  <c r="M173" i="20"/>
  <c r="Q155" i="8"/>
  <c r="R155" i="8"/>
  <c r="V155" i="8" s="1"/>
  <c r="K706" i="10"/>
  <c r="K706" i="21" s="1"/>
  <c r="J706" i="10"/>
  <c r="J706" i="21" s="1"/>
  <c r="I706" i="10"/>
  <c r="I706" i="21" s="1"/>
  <c r="F705" i="10" a="1"/>
  <c r="F705" i="10" s="1"/>
  <c r="F705" i="21" s="1"/>
  <c r="G705" i="10" a="1"/>
  <c r="G705" i="10" s="1"/>
  <c r="G705" i="21" s="1"/>
  <c r="E705" i="10" a="1"/>
  <c r="E705" i="10" s="1"/>
  <c r="E705" i="21" s="1"/>
  <c r="H705" i="10"/>
  <c r="H705" i="21" s="1"/>
  <c r="L157" i="8"/>
  <c r="D705" i="10" a="1"/>
  <c r="D705" i="10" s="1"/>
  <c r="D705" i="21" s="1"/>
  <c r="AD156" i="8"/>
  <c r="AH156" i="8" s="1"/>
  <c r="AL156" i="8" s="1"/>
  <c r="AE156" i="8"/>
  <c r="AI156" i="8" s="1"/>
  <c r="AM156" i="8" s="1"/>
  <c r="M156" i="8"/>
  <c r="AB156" i="8"/>
  <c r="AF156" i="8" s="1"/>
  <c r="AJ156" i="8" s="1"/>
  <c r="O156" i="8"/>
  <c r="T156" i="8" s="1"/>
  <c r="X156" i="8" s="1"/>
  <c r="P156" i="8"/>
  <c r="U156" i="8" s="1"/>
  <c r="Y156" i="8" s="1"/>
  <c r="N156" i="8"/>
  <c r="S156" i="8" s="1"/>
  <c r="W156" i="8" s="1"/>
  <c r="AC156" i="8"/>
  <c r="AG156" i="8" s="1"/>
  <c r="AK156" i="8" s="1"/>
  <c r="G170" i="7"/>
  <c r="H170" i="7" s="1"/>
  <c r="I170" i="7" s="1"/>
  <c r="J170" i="7" s="1"/>
  <c r="F170" i="7"/>
  <c r="E171" i="21"/>
  <c r="L172" i="7"/>
  <c r="E171" i="7"/>
  <c r="K170" i="7" l="1"/>
  <c r="M174" i="20"/>
  <c r="R156" i="8"/>
  <c r="V156" i="8" s="1"/>
  <c r="Q156" i="8"/>
  <c r="H706" i="10"/>
  <c r="H706" i="21" s="1"/>
  <c r="E706" i="10" a="1"/>
  <c r="E706" i="10" s="1"/>
  <c r="E706" i="21" s="1"/>
  <c r="F706" i="10" a="1"/>
  <c r="F706" i="10" s="1"/>
  <c r="F706" i="21" s="1"/>
  <c r="L158" i="8"/>
  <c r="D706" i="10" a="1"/>
  <c r="D706" i="10" s="1"/>
  <c r="D706" i="21" s="1"/>
  <c r="G706" i="10" a="1"/>
  <c r="G706" i="10" s="1"/>
  <c r="G706" i="21" s="1"/>
  <c r="I707" i="10"/>
  <c r="I707" i="21" s="1"/>
  <c r="J707" i="10"/>
  <c r="J707" i="21" s="1"/>
  <c r="K707" i="10"/>
  <c r="K707" i="21" s="1"/>
  <c r="AC157" i="8"/>
  <c r="AG157" i="8" s="1"/>
  <c r="AK157" i="8" s="1"/>
  <c r="AB157" i="8"/>
  <c r="AF157" i="8" s="1"/>
  <c r="AJ157" i="8" s="1"/>
  <c r="N157" i="8"/>
  <c r="S157" i="8" s="1"/>
  <c r="W157" i="8" s="1"/>
  <c r="M157" i="8"/>
  <c r="O157" i="8"/>
  <c r="T157" i="8" s="1"/>
  <c r="X157" i="8" s="1"/>
  <c r="AD157" i="8"/>
  <c r="AH157" i="8" s="1"/>
  <c r="AL157" i="8" s="1"/>
  <c r="P157" i="8"/>
  <c r="U157" i="8" s="1"/>
  <c r="Y157" i="8" s="1"/>
  <c r="AE157" i="8"/>
  <c r="AI157" i="8" s="1"/>
  <c r="AM157" i="8" s="1"/>
  <c r="E172" i="21"/>
  <c r="L173" i="7"/>
  <c r="G171" i="7"/>
  <c r="H171" i="7" s="1"/>
  <c r="I171" i="7" s="1"/>
  <c r="K171" i="7" s="1"/>
  <c r="F171" i="7"/>
  <c r="E172" i="7"/>
  <c r="J171" i="7" l="1"/>
  <c r="M175" i="20"/>
  <c r="Q157" i="8"/>
  <c r="R157" i="8"/>
  <c r="V157" i="8" s="1"/>
  <c r="N158" i="8"/>
  <c r="S158" i="8" s="1"/>
  <c r="W158" i="8" s="1"/>
  <c r="AD158" i="8"/>
  <c r="AH158" i="8" s="1"/>
  <c r="AL158" i="8" s="1"/>
  <c r="O158" i="8"/>
  <c r="T158" i="8" s="1"/>
  <c r="X158" i="8" s="1"/>
  <c r="M158" i="8"/>
  <c r="AE158" i="8"/>
  <c r="AI158" i="8" s="1"/>
  <c r="AM158" i="8" s="1"/>
  <c r="P158" i="8"/>
  <c r="U158" i="8" s="1"/>
  <c r="Y158" i="8" s="1"/>
  <c r="AC158" i="8"/>
  <c r="AG158" i="8" s="1"/>
  <c r="AK158" i="8" s="1"/>
  <c r="AB158" i="8"/>
  <c r="AF158" i="8" s="1"/>
  <c r="AJ158" i="8" s="1"/>
  <c r="I708" i="10"/>
  <c r="I708" i="21" s="1"/>
  <c r="K708" i="10"/>
  <c r="K708" i="21" s="1"/>
  <c r="J708" i="10"/>
  <c r="J708" i="21" s="1"/>
  <c r="F707" i="10" a="1"/>
  <c r="F707" i="10" s="1"/>
  <c r="F707" i="21" s="1"/>
  <c r="G707" i="10" a="1"/>
  <c r="G707" i="10" s="1"/>
  <c r="G707" i="21" s="1"/>
  <c r="E707" i="10" a="1"/>
  <c r="E707" i="10" s="1"/>
  <c r="E707" i="21" s="1"/>
  <c r="L159" i="8"/>
  <c r="D707" i="10" a="1"/>
  <c r="D707" i="10" s="1"/>
  <c r="D707" i="21" s="1"/>
  <c r="H707" i="10"/>
  <c r="H707" i="21" s="1"/>
  <c r="G172" i="7"/>
  <c r="H172" i="7" s="1"/>
  <c r="I172" i="7" s="1"/>
  <c r="J172" i="7" s="1"/>
  <c r="F172" i="7"/>
  <c r="E173" i="7"/>
  <c r="E173" i="21"/>
  <c r="L174" i="7"/>
  <c r="K172" i="7" l="1"/>
  <c r="M176" i="20"/>
  <c r="Q158" i="8"/>
  <c r="R158" i="8"/>
  <c r="V158" i="8" s="1"/>
  <c r="K709" i="10"/>
  <c r="K709" i="21" s="1"/>
  <c r="I709" i="10"/>
  <c r="I709" i="21" s="1"/>
  <c r="J709" i="10"/>
  <c r="J709" i="21" s="1"/>
  <c r="H708" i="10"/>
  <c r="H708" i="21" s="1"/>
  <c r="G708" i="10" a="1"/>
  <c r="G708" i="10" s="1"/>
  <c r="G708" i="21" s="1"/>
  <c r="E708" i="10" a="1"/>
  <c r="E708" i="10" s="1"/>
  <c r="E708" i="21" s="1"/>
  <c r="L160" i="8"/>
  <c r="F708" i="10" a="1"/>
  <c r="F708" i="10" s="1"/>
  <c r="F708" i="21" s="1"/>
  <c r="D708" i="10" a="1"/>
  <c r="D708" i="10" s="1"/>
  <c r="D708" i="21" s="1"/>
  <c r="N159" i="8"/>
  <c r="S159" i="8" s="1"/>
  <c r="W159" i="8" s="1"/>
  <c r="M159" i="8"/>
  <c r="O159" i="8"/>
  <c r="T159" i="8" s="1"/>
  <c r="X159" i="8" s="1"/>
  <c r="AB159" i="8"/>
  <c r="AF159" i="8" s="1"/>
  <c r="AJ159" i="8" s="1"/>
  <c r="AC159" i="8"/>
  <c r="AG159" i="8" s="1"/>
  <c r="AK159" i="8" s="1"/>
  <c r="P159" i="8"/>
  <c r="U159" i="8" s="1"/>
  <c r="Y159" i="8" s="1"/>
  <c r="AD159" i="8"/>
  <c r="AH159" i="8" s="1"/>
  <c r="AL159" i="8" s="1"/>
  <c r="AE159" i="8"/>
  <c r="AI159" i="8" s="1"/>
  <c r="AM159" i="8" s="1"/>
  <c r="E174" i="21"/>
  <c r="L175" i="7"/>
  <c r="E174" i="7"/>
  <c r="G173" i="7"/>
  <c r="H173" i="7" s="1"/>
  <c r="I173" i="7" s="1"/>
  <c r="F173" i="7"/>
  <c r="M177" i="20" l="1"/>
  <c r="K710" i="10"/>
  <c r="K710" i="21" s="1"/>
  <c r="I710" i="10"/>
  <c r="I710" i="21" s="1"/>
  <c r="J710" i="10"/>
  <c r="J710" i="21" s="1"/>
  <c r="Q159" i="8"/>
  <c r="R159" i="8"/>
  <c r="V159" i="8" s="1"/>
  <c r="F709" i="10" a="1"/>
  <c r="F709" i="10" s="1"/>
  <c r="F709" i="21" s="1"/>
  <c r="D709" i="10" a="1"/>
  <c r="D709" i="10" s="1"/>
  <c r="D709" i="21" s="1"/>
  <c r="G709" i="10" a="1"/>
  <c r="G709" i="10" s="1"/>
  <c r="G709" i="21" s="1"/>
  <c r="E709" i="10" a="1"/>
  <c r="E709" i="10" s="1"/>
  <c r="E709" i="21" s="1"/>
  <c r="L161" i="8"/>
  <c r="H709" i="10"/>
  <c r="H709" i="21" s="1"/>
  <c r="O160" i="8"/>
  <c r="T160" i="8" s="1"/>
  <c r="X160" i="8" s="1"/>
  <c r="AD160" i="8"/>
  <c r="AH160" i="8" s="1"/>
  <c r="AL160" i="8" s="1"/>
  <c r="AE160" i="8"/>
  <c r="AI160" i="8" s="1"/>
  <c r="AM160" i="8" s="1"/>
  <c r="AC160" i="8"/>
  <c r="AG160" i="8" s="1"/>
  <c r="AK160" i="8" s="1"/>
  <c r="AB160" i="8"/>
  <c r="AF160" i="8" s="1"/>
  <c r="AJ160" i="8" s="1"/>
  <c r="P160" i="8"/>
  <c r="U160" i="8" s="1"/>
  <c r="Y160" i="8" s="1"/>
  <c r="N160" i="8"/>
  <c r="S160" i="8" s="1"/>
  <c r="W160" i="8" s="1"/>
  <c r="M160" i="8"/>
  <c r="J173" i="7"/>
  <c r="K173" i="7"/>
  <c r="E175" i="21"/>
  <c r="L176" i="7"/>
  <c r="F174" i="7"/>
  <c r="G174" i="7"/>
  <c r="H174" i="7" s="1"/>
  <c r="I174" i="7" s="1"/>
  <c r="J174" i="7" s="1"/>
  <c r="E175" i="7"/>
  <c r="M178" i="20" l="1"/>
  <c r="R160" i="8"/>
  <c r="V160" i="8" s="1"/>
  <c r="Q160" i="8"/>
  <c r="O161" i="8"/>
  <c r="T161" i="8" s="1"/>
  <c r="X161" i="8" s="1"/>
  <c r="M161" i="8"/>
  <c r="N161" i="8"/>
  <c r="S161" i="8" s="1"/>
  <c r="W161" i="8" s="1"/>
  <c r="AE161" i="8"/>
  <c r="AI161" i="8" s="1"/>
  <c r="AM161" i="8" s="1"/>
  <c r="P161" i="8"/>
  <c r="U161" i="8" s="1"/>
  <c r="Y161" i="8" s="1"/>
  <c r="AD161" i="8"/>
  <c r="AH161" i="8" s="1"/>
  <c r="AL161" i="8" s="1"/>
  <c r="AB161" i="8"/>
  <c r="AF161" i="8" s="1"/>
  <c r="AJ161" i="8" s="1"/>
  <c r="AC161" i="8"/>
  <c r="AG161" i="8" s="1"/>
  <c r="AK161" i="8" s="1"/>
  <c r="F710" i="10" a="1"/>
  <c r="F710" i="10" s="1"/>
  <c r="F710" i="21" s="1"/>
  <c r="D710" i="10" a="1"/>
  <c r="D710" i="10" s="1"/>
  <c r="D710" i="21" s="1"/>
  <c r="E710" i="10" a="1"/>
  <c r="E710" i="10" s="1"/>
  <c r="E710" i="21" s="1"/>
  <c r="G710" i="10" a="1"/>
  <c r="G710" i="10" s="1"/>
  <c r="G710" i="21" s="1"/>
  <c r="H710" i="10"/>
  <c r="H710" i="21" s="1"/>
  <c r="L162" i="8"/>
  <c r="I711" i="10"/>
  <c r="I711" i="21" s="1"/>
  <c r="J711" i="10"/>
  <c r="J711" i="21" s="1"/>
  <c r="K711" i="10"/>
  <c r="K711" i="21" s="1"/>
  <c r="K174" i="7"/>
  <c r="F175" i="7"/>
  <c r="G175" i="7"/>
  <c r="H175" i="7" s="1"/>
  <c r="I175" i="7" s="1"/>
  <c r="E176" i="7"/>
  <c r="E176" i="21"/>
  <c r="L177" i="7"/>
  <c r="M179" i="20" l="1"/>
  <c r="Q161" i="8"/>
  <c r="R161" i="8"/>
  <c r="V161" i="8" s="1"/>
  <c r="P162" i="8"/>
  <c r="U162" i="8" s="1"/>
  <c r="Y162" i="8" s="1"/>
  <c r="N162" i="8"/>
  <c r="S162" i="8" s="1"/>
  <c r="W162" i="8" s="1"/>
  <c r="AC162" i="8"/>
  <c r="AG162" i="8" s="1"/>
  <c r="AK162" i="8" s="1"/>
  <c r="AD162" i="8"/>
  <c r="AH162" i="8" s="1"/>
  <c r="AL162" i="8" s="1"/>
  <c r="M162" i="8"/>
  <c r="AE162" i="8"/>
  <c r="AI162" i="8" s="1"/>
  <c r="AM162" i="8" s="1"/>
  <c r="O162" i="8"/>
  <c r="T162" i="8" s="1"/>
  <c r="X162" i="8" s="1"/>
  <c r="AB162" i="8"/>
  <c r="AF162" i="8" s="1"/>
  <c r="AJ162" i="8" s="1"/>
  <c r="J712" i="10"/>
  <c r="J712" i="21" s="1"/>
  <c r="K712" i="10"/>
  <c r="K712" i="21" s="1"/>
  <c r="I712" i="10"/>
  <c r="I712" i="21" s="1"/>
  <c r="D711" i="10" a="1"/>
  <c r="D711" i="10" s="1"/>
  <c r="D711" i="21" s="1"/>
  <c r="L163" i="8"/>
  <c r="G711" i="10" a="1"/>
  <c r="G711" i="10" s="1"/>
  <c r="G711" i="21" s="1"/>
  <c r="E711" i="10" a="1"/>
  <c r="E711" i="10" s="1"/>
  <c r="E711" i="21" s="1"/>
  <c r="H711" i="10"/>
  <c r="H711" i="21" s="1"/>
  <c r="F711" i="10" a="1"/>
  <c r="F711" i="10" s="1"/>
  <c r="F711" i="21" s="1"/>
  <c r="K175" i="7"/>
  <c r="J175" i="7"/>
  <c r="E177" i="21"/>
  <c r="L178" i="7"/>
  <c r="E177" i="7"/>
  <c r="F176" i="7"/>
  <c r="G176" i="7"/>
  <c r="H176" i="7" s="1"/>
  <c r="I176" i="7" s="1"/>
  <c r="M180" i="20" l="1"/>
  <c r="AC163" i="8"/>
  <c r="AG163" i="8" s="1"/>
  <c r="AK163" i="8" s="1"/>
  <c r="M163" i="8"/>
  <c r="N163" i="8"/>
  <c r="S163" i="8" s="1"/>
  <c r="W163" i="8" s="1"/>
  <c r="O163" i="8"/>
  <c r="T163" i="8" s="1"/>
  <c r="X163" i="8" s="1"/>
  <c r="AD163" i="8"/>
  <c r="AH163" i="8" s="1"/>
  <c r="AL163" i="8" s="1"/>
  <c r="P163" i="8"/>
  <c r="U163" i="8" s="1"/>
  <c r="Y163" i="8" s="1"/>
  <c r="AB163" i="8"/>
  <c r="AF163" i="8" s="1"/>
  <c r="AJ163" i="8" s="1"/>
  <c r="AE163" i="8"/>
  <c r="AI163" i="8" s="1"/>
  <c r="AM163" i="8" s="1"/>
  <c r="Q162" i="8"/>
  <c r="R162" i="8"/>
  <c r="V162" i="8" s="1"/>
  <c r="L164" i="8"/>
  <c r="D712" i="10" a="1"/>
  <c r="D712" i="10" s="1"/>
  <c r="D712" i="21" s="1"/>
  <c r="F712" i="10" a="1"/>
  <c r="F712" i="10" s="1"/>
  <c r="F712" i="21" s="1"/>
  <c r="H712" i="10"/>
  <c r="H712" i="21" s="1"/>
  <c r="E712" i="10" a="1"/>
  <c r="E712" i="10" s="1"/>
  <c r="E712" i="21" s="1"/>
  <c r="G712" i="10" a="1"/>
  <c r="G712" i="10" s="1"/>
  <c r="G712" i="21" s="1"/>
  <c r="J713" i="10"/>
  <c r="J713" i="21" s="1"/>
  <c r="I713" i="10"/>
  <c r="I713" i="21" s="1"/>
  <c r="K713" i="10"/>
  <c r="K713" i="21" s="1"/>
  <c r="J176" i="7"/>
  <c r="K176" i="7"/>
  <c r="E178" i="21"/>
  <c r="L179" i="7"/>
  <c r="E178" i="7"/>
  <c r="F177" i="7"/>
  <c r="G177" i="7"/>
  <c r="H177" i="7" s="1"/>
  <c r="I177" i="7" s="1"/>
  <c r="M181" i="20" l="1"/>
  <c r="I714" i="10"/>
  <c r="I714" i="21" s="1"/>
  <c r="K714" i="10"/>
  <c r="K714" i="21" s="1"/>
  <c r="J714" i="10"/>
  <c r="J714" i="21" s="1"/>
  <c r="AE164" i="8"/>
  <c r="AI164" i="8" s="1"/>
  <c r="AM164" i="8" s="1"/>
  <c r="AD164" i="8"/>
  <c r="AH164" i="8" s="1"/>
  <c r="AL164" i="8" s="1"/>
  <c r="P164" i="8"/>
  <c r="U164" i="8" s="1"/>
  <c r="Y164" i="8" s="1"/>
  <c r="AC164" i="8"/>
  <c r="AG164" i="8" s="1"/>
  <c r="AK164" i="8" s="1"/>
  <c r="M164" i="8"/>
  <c r="N164" i="8"/>
  <c r="S164" i="8" s="1"/>
  <c r="W164" i="8" s="1"/>
  <c r="AB164" i="8"/>
  <c r="AF164" i="8" s="1"/>
  <c r="AJ164" i="8" s="1"/>
  <c r="O164" i="8"/>
  <c r="T164" i="8" s="1"/>
  <c r="X164" i="8" s="1"/>
  <c r="E713" i="10" a="1"/>
  <c r="E713" i="10" s="1"/>
  <c r="E713" i="21" s="1"/>
  <c r="L165" i="8"/>
  <c r="D713" i="10" a="1"/>
  <c r="D713" i="10" s="1"/>
  <c r="D713" i="21" s="1"/>
  <c r="H713" i="10"/>
  <c r="H713" i="21" s="1"/>
  <c r="F713" i="10" a="1"/>
  <c r="F713" i="10" s="1"/>
  <c r="F713" i="21" s="1"/>
  <c r="G713" i="10" a="1"/>
  <c r="G713" i="10" s="1"/>
  <c r="G713" i="21" s="1"/>
  <c r="Q163" i="8"/>
  <c r="R163" i="8"/>
  <c r="V163" i="8" s="1"/>
  <c r="J177" i="7"/>
  <c r="K177" i="7"/>
  <c r="G178" i="7"/>
  <c r="H178" i="7" s="1"/>
  <c r="I178" i="7" s="1"/>
  <c r="F178" i="7"/>
  <c r="E179" i="21"/>
  <c r="L180" i="7"/>
  <c r="E179" i="7"/>
  <c r="M182" i="20" l="1"/>
  <c r="K715" i="10"/>
  <c r="K715" i="21" s="1"/>
  <c r="J715" i="10"/>
  <c r="J715" i="21" s="1"/>
  <c r="I715" i="10"/>
  <c r="I715" i="21" s="1"/>
  <c r="H714" i="10"/>
  <c r="H714" i="21" s="1"/>
  <c r="F714" i="10" a="1"/>
  <c r="F714" i="10" s="1"/>
  <c r="F714" i="21" s="1"/>
  <c r="L166" i="8"/>
  <c r="D714" i="10" a="1"/>
  <c r="D714" i="10" s="1"/>
  <c r="D714" i="21" s="1"/>
  <c r="E714" i="10" a="1"/>
  <c r="E714" i="10" s="1"/>
  <c r="E714" i="21" s="1"/>
  <c r="G714" i="10" a="1"/>
  <c r="G714" i="10" s="1"/>
  <c r="G714" i="21" s="1"/>
  <c r="Q164" i="8"/>
  <c r="R164" i="8"/>
  <c r="V164" i="8" s="1"/>
  <c r="P165" i="8"/>
  <c r="U165" i="8" s="1"/>
  <c r="Y165" i="8" s="1"/>
  <c r="AE165" i="8"/>
  <c r="AI165" i="8" s="1"/>
  <c r="AM165" i="8" s="1"/>
  <c r="AD165" i="8"/>
  <c r="AH165" i="8" s="1"/>
  <c r="AL165" i="8" s="1"/>
  <c r="AC165" i="8"/>
  <c r="AG165" i="8" s="1"/>
  <c r="AK165" i="8" s="1"/>
  <c r="N165" i="8"/>
  <c r="S165" i="8" s="1"/>
  <c r="W165" i="8" s="1"/>
  <c r="AB165" i="8"/>
  <c r="AF165" i="8" s="1"/>
  <c r="AJ165" i="8" s="1"/>
  <c r="M165" i="8"/>
  <c r="O165" i="8"/>
  <c r="T165" i="8" s="1"/>
  <c r="X165" i="8" s="1"/>
  <c r="K178" i="7"/>
  <c r="J178" i="7"/>
  <c r="F179" i="7"/>
  <c r="G179" i="7"/>
  <c r="H179" i="7" s="1"/>
  <c r="I179" i="7" s="1"/>
  <c r="E180" i="21"/>
  <c r="L181" i="7"/>
  <c r="E180" i="7"/>
  <c r="M183" i="20" l="1"/>
  <c r="I716" i="10"/>
  <c r="I716" i="21" s="1"/>
  <c r="J716" i="10"/>
  <c r="J716" i="21" s="1"/>
  <c r="K716" i="10"/>
  <c r="K716" i="21" s="1"/>
  <c r="AD166" i="8"/>
  <c r="AH166" i="8" s="1"/>
  <c r="AL166" i="8" s="1"/>
  <c r="AC166" i="8"/>
  <c r="AG166" i="8" s="1"/>
  <c r="AK166" i="8" s="1"/>
  <c r="M166" i="8"/>
  <c r="P166" i="8"/>
  <c r="U166" i="8" s="1"/>
  <c r="Y166" i="8" s="1"/>
  <c r="O166" i="8"/>
  <c r="T166" i="8" s="1"/>
  <c r="X166" i="8" s="1"/>
  <c r="N166" i="8"/>
  <c r="S166" i="8" s="1"/>
  <c r="W166" i="8" s="1"/>
  <c r="AE166" i="8"/>
  <c r="AI166" i="8" s="1"/>
  <c r="AM166" i="8" s="1"/>
  <c r="AB166" i="8"/>
  <c r="AF166" i="8" s="1"/>
  <c r="AJ166" i="8" s="1"/>
  <c r="K179" i="7"/>
  <c r="R165" i="8"/>
  <c r="V165" i="8" s="1"/>
  <c r="Q165" i="8"/>
  <c r="H715" i="10"/>
  <c r="H715" i="21" s="1"/>
  <c r="G715" i="10" a="1"/>
  <c r="G715" i="10" s="1"/>
  <c r="G715" i="21" s="1"/>
  <c r="F715" i="10" a="1"/>
  <c r="F715" i="10" s="1"/>
  <c r="F715" i="21" s="1"/>
  <c r="D715" i="10" a="1"/>
  <c r="D715" i="10" s="1"/>
  <c r="D715" i="21" s="1"/>
  <c r="E715" i="10" a="1"/>
  <c r="E715" i="10" s="1"/>
  <c r="E715" i="21" s="1"/>
  <c r="L167" i="8"/>
  <c r="J179" i="7"/>
  <c r="E181" i="7"/>
  <c r="G180" i="7"/>
  <c r="H180" i="7" s="1"/>
  <c r="I180" i="7" s="1"/>
  <c r="F180" i="7"/>
  <c r="E181" i="21"/>
  <c r="L182" i="7"/>
  <c r="M184" i="20" l="1"/>
  <c r="AD167" i="8"/>
  <c r="AH167" i="8" s="1"/>
  <c r="AL167" i="8" s="1"/>
  <c r="AC167" i="8"/>
  <c r="AG167" i="8" s="1"/>
  <c r="AK167" i="8" s="1"/>
  <c r="P167" i="8"/>
  <c r="U167" i="8" s="1"/>
  <c r="Y167" i="8" s="1"/>
  <c r="AB167" i="8"/>
  <c r="AF167" i="8" s="1"/>
  <c r="AJ167" i="8" s="1"/>
  <c r="N167" i="8"/>
  <c r="S167" i="8" s="1"/>
  <c r="W167" i="8" s="1"/>
  <c r="M167" i="8"/>
  <c r="AE167" i="8"/>
  <c r="AI167" i="8" s="1"/>
  <c r="AM167" i="8" s="1"/>
  <c r="O167" i="8"/>
  <c r="T167" i="8" s="1"/>
  <c r="X167" i="8" s="1"/>
  <c r="I717" i="10"/>
  <c r="I717" i="21" s="1"/>
  <c r="K717" i="10"/>
  <c r="K717" i="21" s="1"/>
  <c r="J717" i="10"/>
  <c r="J717" i="21" s="1"/>
  <c r="Q166" i="8"/>
  <c r="R166" i="8"/>
  <c r="V166" i="8" s="1"/>
  <c r="H716" i="10"/>
  <c r="H716" i="21" s="1"/>
  <c r="D716" i="10" a="1"/>
  <c r="D716" i="10" s="1"/>
  <c r="D716" i="21" s="1"/>
  <c r="F716" i="10" a="1"/>
  <c r="F716" i="10" s="1"/>
  <c r="F716" i="21" s="1"/>
  <c r="E716" i="10" a="1"/>
  <c r="E716" i="10" s="1"/>
  <c r="E716" i="21" s="1"/>
  <c r="G716" i="10" a="1"/>
  <c r="G716" i="10" s="1"/>
  <c r="G716" i="21" s="1"/>
  <c r="L168" i="8"/>
  <c r="J180" i="7"/>
  <c r="E182" i="7"/>
  <c r="G181" i="7"/>
  <c r="H181" i="7" s="1"/>
  <c r="I181" i="7" s="1"/>
  <c r="F181" i="7"/>
  <c r="K180" i="7"/>
  <c r="E182" i="21"/>
  <c r="L183" i="7"/>
  <c r="M185" i="20" l="1"/>
  <c r="R167" i="8"/>
  <c r="V167" i="8" s="1"/>
  <c r="Q167" i="8"/>
  <c r="K718" i="10"/>
  <c r="K718" i="21" s="1"/>
  <c r="I718" i="10"/>
  <c r="I718" i="21" s="1"/>
  <c r="J718" i="10"/>
  <c r="J718" i="21" s="1"/>
  <c r="AB168" i="8"/>
  <c r="AF168" i="8" s="1"/>
  <c r="AJ168" i="8" s="1"/>
  <c r="O168" i="8"/>
  <c r="T168" i="8" s="1"/>
  <c r="X168" i="8" s="1"/>
  <c r="AE168" i="8"/>
  <c r="AI168" i="8" s="1"/>
  <c r="AM168" i="8" s="1"/>
  <c r="P168" i="8"/>
  <c r="U168" i="8" s="1"/>
  <c r="Y168" i="8" s="1"/>
  <c r="AC168" i="8"/>
  <c r="AG168" i="8" s="1"/>
  <c r="AK168" i="8" s="1"/>
  <c r="M168" i="8"/>
  <c r="N168" i="8"/>
  <c r="S168" i="8" s="1"/>
  <c r="W168" i="8" s="1"/>
  <c r="AD168" i="8"/>
  <c r="AH168" i="8" s="1"/>
  <c r="AL168" i="8" s="1"/>
  <c r="H717" i="10"/>
  <c r="H717" i="21" s="1"/>
  <c r="G717" i="10" a="1"/>
  <c r="G717" i="10" s="1"/>
  <c r="G717" i="21" s="1"/>
  <c r="E717" i="10" a="1"/>
  <c r="E717" i="10" s="1"/>
  <c r="E717" i="21" s="1"/>
  <c r="L169" i="8"/>
  <c r="F717" i="10" a="1"/>
  <c r="F717" i="10" s="1"/>
  <c r="F717" i="21" s="1"/>
  <c r="D717" i="10" a="1"/>
  <c r="D717" i="10" s="1"/>
  <c r="D717" i="21" s="1"/>
  <c r="J181" i="7"/>
  <c r="K181" i="7"/>
  <c r="G182" i="7"/>
  <c r="H182" i="7" s="1"/>
  <c r="I182" i="7" s="1"/>
  <c r="F182" i="7"/>
  <c r="E183" i="7"/>
  <c r="E183" i="21"/>
  <c r="L184" i="7"/>
  <c r="M186" i="20" l="1"/>
  <c r="R168" i="8"/>
  <c r="V168" i="8" s="1"/>
  <c r="Q168" i="8"/>
  <c r="K719" i="10"/>
  <c r="K719" i="21" s="1"/>
  <c r="J719" i="10"/>
  <c r="J719" i="21" s="1"/>
  <c r="I719" i="10"/>
  <c r="I719" i="21" s="1"/>
  <c r="G718" i="10" a="1"/>
  <c r="G718" i="10" s="1"/>
  <c r="G718" i="21" s="1"/>
  <c r="H718" i="10"/>
  <c r="H718" i="21" s="1"/>
  <c r="L170" i="8"/>
  <c r="F718" i="10" a="1"/>
  <c r="F718" i="10" s="1"/>
  <c r="F718" i="21" s="1"/>
  <c r="D718" i="10" a="1"/>
  <c r="D718" i="10" s="1"/>
  <c r="D718" i="21" s="1"/>
  <c r="E718" i="10" a="1"/>
  <c r="E718" i="10" s="1"/>
  <c r="E718" i="21" s="1"/>
  <c r="O169" i="8"/>
  <c r="T169" i="8" s="1"/>
  <c r="X169" i="8" s="1"/>
  <c r="N169" i="8"/>
  <c r="S169" i="8" s="1"/>
  <c r="W169" i="8" s="1"/>
  <c r="AB169" i="8"/>
  <c r="AF169" i="8" s="1"/>
  <c r="AJ169" i="8" s="1"/>
  <c r="P169" i="8"/>
  <c r="U169" i="8" s="1"/>
  <c r="Y169" i="8" s="1"/>
  <c r="AE169" i="8"/>
  <c r="AI169" i="8" s="1"/>
  <c r="AM169" i="8" s="1"/>
  <c r="AC169" i="8"/>
  <c r="AG169" i="8" s="1"/>
  <c r="AK169" i="8" s="1"/>
  <c r="AD169" i="8"/>
  <c r="AH169" i="8" s="1"/>
  <c r="AL169" i="8" s="1"/>
  <c r="M169" i="8"/>
  <c r="K182" i="7"/>
  <c r="J182" i="7"/>
  <c r="E184" i="7"/>
  <c r="F183" i="7"/>
  <c r="G183" i="7"/>
  <c r="H183" i="7" s="1"/>
  <c r="I183" i="7" s="1"/>
  <c r="E184" i="21"/>
  <c r="L185" i="7"/>
  <c r="J183" i="7" l="1"/>
  <c r="M187" i="20"/>
  <c r="Q169" i="8"/>
  <c r="R169" i="8"/>
  <c r="V169" i="8" s="1"/>
  <c r="AB170" i="8"/>
  <c r="AF170" i="8" s="1"/>
  <c r="AJ170" i="8" s="1"/>
  <c r="AE170" i="8"/>
  <c r="AI170" i="8" s="1"/>
  <c r="AM170" i="8" s="1"/>
  <c r="N170" i="8"/>
  <c r="S170" i="8" s="1"/>
  <c r="W170" i="8" s="1"/>
  <c r="O170" i="8"/>
  <c r="T170" i="8" s="1"/>
  <c r="X170" i="8" s="1"/>
  <c r="AC170" i="8"/>
  <c r="AG170" i="8" s="1"/>
  <c r="AK170" i="8" s="1"/>
  <c r="P170" i="8"/>
  <c r="U170" i="8" s="1"/>
  <c r="Y170" i="8" s="1"/>
  <c r="AD170" i="8"/>
  <c r="AH170" i="8" s="1"/>
  <c r="AL170" i="8" s="1"/>
  <c r="M170" i="8"/>
  <c r="E719" i="10" a="1"/>
  <c r="E719" i="10" s="1"/>
  <c r="E719" i="21" s="1"/>
  <c r="L171" i="8"/>
  <c r="G719" i="10" a="1"/>
  <c r="G719" i="10" s="1"/>
  <c r="G719" i="21" s="1"/>
  <c r="D719" i="10" a="1"/>
  <c r="D719" i="10" s="1"/>
  <c r="D719" i="21" s="1"/>
  <c r="H719" i="10"/>
  <c r="H719" i="21" s="1"/>
  <c r="F719" i="10" a="1"/>
  <c r="F719" i="10" s="1"/>
  <c r="F719" i="21" s="1"/>
  <c r="K720" i="10"/>
  <c r="K720" i="21" s="1"/>
  <c r="I720" i="10"/>
  <c r="I720" i="21" s="1"/>
  <c r="J720" i="10"/>
  <c r="J720" i="21" s="1"/>
  <c r="K183" i="7"/>
  <c r="F184" i="7"/>
  <c r="G184" i="7"/>
  <c r="H184" i="7" s="1"/>
  <c r="I184" i="7" s="1"/>
  <c r="E185" i="21"/>
  <c r="L186" i="7"/>
  <c r="E185" i="7"/>
  <c r="M188" i="20" l="1"/>
  <c r="G720" i="10" a="1"/>
  <c r="G720" i="10" s="1"/>
  <c r="G720" i="21" s="1"/>
  <c r="H720" i="10"/>
  <c r="H720" i="21" s="1"/>
  <c r="D720" i="10" a="1"/>
  <c r="D720" i="10" s="1"/>
  <c r="D720" i="21" s="1"/>
  <c r="F720" i="10" a="1"/>
  <c r="F720" i="10" s="1"/>
  <c r="F720" i="21" s="1"/>
  <c r="L172" i="8"/>
  <c r="E720" i="10" a="1"/>
  <c r="E720" i="10" s="1"/>
  <c r="E720" i="21" s="1"/>
  <c r="Q170" i="8"/>
  <c r="R170" i="8"/>
  <c r="V170" i="8" s="1"/>
  <c r="AC171" i="8"/>
  <c r="AG171" i="8" s="1"/>
  <c r="AK171" i="8" s="1"/>
  <c r="AB171" i="8"/>
  <c r="AF171" i="8" s="1"/>
  <c r="AJ171" i="8" s="1"/>
  <c r="AE171" i="8"/>
  <c r="AI171" i="8" s="1"/>
  <c r="AM171" i="8" s="1"/>
  <c r="AD171" i="8"/>
  <c r="AH171" i="8" s="1"/>
  <c r="AL171" i="8" s="1"/>
  <c r="N171" i="8"/>
  <c r="S171" i="8" s="1"/>
  <c r="W171" i="8" s="1"/>
  <c r="P171" i="8"/>
  <c r="U171" i="8" s="1"/>
  <c r="Y171" i="8" s="1"/>
  <c r="M171" i="8"/>
  <c r="O171" i="8"/>
  <c r="T171" i="8" s="1"/>
  <c r="X171" i="8" s="1"/>
  <c r="K184" i="7"/>
  <c r="K721" i="10"/>
  <c r="K721" i="21" s="1"/>
  <c r="J721" i="10"/>
  <c r="J721" i="21" s="1"/>
  <c r="I721" i="10"/>
  <c r="I721" i="21" s="1"/>
  <c r="J184" i="7"/>
  <c r="G185" i="7"/>
  <c r="H185" i="7" s="1"/>
  <c r="I185" i="7" s="1"/>
  <c r="F185" i="7"/>
  <c r="E186" i="21"/>
  <c r="L187" i="7"/>
  <c r="E186" i="7"/>
  <c r="M189" i="20" l="1"/>
  <c r="Q171" i="8"/>
  <c r="R171" i="8"/>
  <c r="V171" i="8" s="1"/>
  <c r="O172" i="8"/>
  <c r="T172" i="8" s="1"/>
  <c r="X172" i="8" s="1"/>
  <c r="P172" i="8"/>
  <c r="U172" i="8" s="1"/>
  <c r="Y172" i="8" s="1"/>
  <c r="AC172" i="8"/>
  <c r="AG172" i="8" s="1"/>
  <c r="AK172" i="8" s="1"/>
  <c r="AD172" i="8"/>
  <c r="AH172" i="8" s="1"/>
  <c r="AL172" i="8" s="1"/>
  <c r="N172" i="8"/>
  <c r="S172" i="8" s="1"/>
  <c r="W172" i="8" s="1"/>
  <c r="AB172" i="8"/>
  <c r="AF172" i="8" s="1"/>
  <c r="AJ172" i="8" s="1"/>
  <c r="AE172" i="8"/>
  <c r="AI172" i="8" s="1"/>
  <c r="AM172" i="8" s="1"/>
  <c r="M172" i="8"/>
  <c r="D721" i="10" a="1"/>
  <c r="D721" i="10" s="1"/>
  <c r="D721" i="21" s="1"/>
  <c r="H721" i="10"/>
  <c r="H721" i="21" s="1"/>
  <c r="E721" i="10" a="1"/>
  <c r="E721" i="10" s="1"/>
  <c r="E721" i="21" s="1"/>
  <c r="G721" i="10" a="1"/>
  <c r="G721" i="10" s="1"/>
  <c r="G721" i="21" s="1"/>
  <c r="L173" i="8"/>
  <c r="F721" i="10" a="1"/>
  <c r="F721" i="10" s="1"/>
  <c r="F721" i="21" s="1"/>
  <c r="I722" i="10"/>
  <c r="I722" i="21" s="1"/>
  <c r="J722" i="10"/>
  <c r="J722" i="21" s="1"/>
  <c r="K722" i="10"/>
  <c r="K722" i="21" s="1"/>
  <c r="K185" i="7"/>
  <c r="J185" i="7"/>
  <c r="G186" i="7"/>
  <c r="H186" i="7" s="1"/>
  <c r="I186" i="7" s="1"/>
  <c r="F186" i="7"/>
  <c r="E187" i="7"/>
  <c r="E187" i="21"/>
  <c r="L188" i="7"/>
  <c r="M190" i="20" l="1"/>
  <c r="G722" i="10" a="1"/>
  <c r="G722" i="10" s="1"/>
  <c r="G722" i="21" s="1"/>
  <c r="L174" i="8"/>
  <c r="F722" i="10" a="1"/>
  <c r="F722" i="10" s="1"/>
  <c r="F722" i="21" s="1"/>
  <c r="E722" i="10" a="1"/>
  <c r="E722" i="10" s="1"/>
  <c r="E722" i="21" s="1"/>
  <c r="H722" i="10"/>
  <c r="H722" i="21" s="1"/>
  <c r="D722" i="10" a="1"/>
  <c r="D722" i="10" s="1"/>
  <c r="D722" i="21" s="1"/>
  <c r="I723" i="10"/>
  <c r="I723" i="21" s="1"/>
  <c r="K723" i="10"/>
  <c r="K723" i="21" s="1"/>
  <c r="J723" i="10"/>
  <c r="J723" i="21" s="1"/>
  <c r="P173" i="8"/>
  <c r="U173" i="8" s="1"/>
  <c r="Y173" i="8" s="1"/>
  <c r="AB173" i="8"/>
  <c r="AF173" i="8" s="1"/>
  <c r="AJ173" i="8" s="1"/>
  <c r="O173" i="8"/>
  <c r="T173" i="8" s="1"/>
  <c r="X173" i="8" s="1"/>
  <c r="M173" i="8"/>
  <c r="N173" i="8"/>
  <c r="S173" i="8" s="1"/>
  <c r="W173" i="8" s="1"/>
  <c r="AC173" i="8"/>
  <c r="AG173" i="8" s="1"/>
  <c r="AK173" i="8" s="1"/>
  <c r="AE173" i="8"/>
  <c r="AI173" i="8" s="1"/>
  <c r="AM173" i="8" s="1"/>
  <c r="AD173" i="8"/>
  <c r="AH173" i="8" s="1"/>
  <c r="AL173" i="8" s="1"/>
  <c r="Q172" i="8"/>
  <c r="R172" i="8"/>
  <c r="V172" i="8" s="1"/>
  <c r="K186" i="7"/>
  <c r="J186" i="7"/>
  <c r="E188" i="21"/>
  <c r="L189" i="7"/>
  <c r="E188" i="7"/>
  <c r="F187" i="7"/>
  <c r="G187" i="7"/>
  <c r="H187" i="7" s="1"/>
  <c r="I187" i="7" s="1"/>
  <c r="J187" i="7" l="1"/>
  <c r="M191" i="20"/>
  <c r="H723" i="10"/>
  <c r="H723" i="21" s="1"/>
  <c r="G723" i="10" a="1"/>
  <c r="G723" i="10" s="1"/>
  <c r="G723" i="21" s="1"/>
  <c r="L175" i="8"/>
  <c r="F723" i="10" a="1"/>
  <c r="F723" i="10" s="1"/>
  <c r="F723" i="21" s="1"/>
  <c r="E723" i="10" a="1"/>
  <c r="E723" i="10" s="1"/>
  <c r="E723" i="21" s="1"/>
  <c r="D723" i="10" a="1"/>
  <c r="D723" i="10" s="1"/>
  <c r="D723" i="21" s="1"/>
  <c r="K724" i="10"/>
  <c r="K724" i="21" s="1"/>
  <c r="J724" i="10"/>
  <c r="J724" i="21" s="1"/>
  <c r="I724" i="10"/>
  <c r="I724" i="21" s="1"/>
  <c r="M174" i="8"/>
  <c r="AC174" i="8"/>
  <c r="AG174" i="8" s="1"/>
  <c r="AK174" i="8" s="1"/>
  <c r="O174" i="8"/>
  <c r="T174" i="8" s="1"/>
  <c r="X174" i="8" s="1"/>
  <c r="AD174" i="8"/>
  <c r="AH174" i="8" s="1"/>
  <c r="AL174" i="8" s="1"/>
  <c r="AE174" i="8"/>
  <c r="AI174" i="8" s="1"/>
  <c r="AM174" i="8" s="1"/>
  <c r="P174" i="8"/>
  <c r="U174" i="8" s="1"/>
  <c r="Y174" i="8" s="1"/>
  <c r="AB174" i="8"/>
  <c r="AF174" i="8" s="1"/>
  <c r="AJ174" i="8" s="1"/>
  <c r="N174" i="8"/>
  <c r="S174" i="8" s="1"/>
  <c r="W174" i="8" s="1"/>
  <c r="Q173" i="8"/>
  <c r="R173" i="8"/>
  <c r="V173" i="8" s="1"/>
  <c r="K187" i="7"/>
  <c r="F188" i="7"/>
  <c r="G188" i="7"/>
  <c r="H188" i="7" s="1"/>
  <c r="I188" i="7" s="1"/>
  <c r="E189" i="7"/>
  <c r="E189" i="21"/>
  <c r="L190" i="7"/>
  <c r="M192" i="20" l="1"/>
  <c r="K725" i="10"/>
  <c r="K725" i="21" s="1"/>
  <c r="I725" i="10"/>
  <c r="I725" i="21" s="1"/>
  <c r="J725" i="10"/>
  <c r="J725" i="21" s="1"/>
  <c r="AE175" i="8"/>
  <c r="AI175" i="8" s="1"/>
  <c r="AM175" i="8" s="1"/>
  <c r="AB175" i="8"/>
  <c r="AF175" i="8" s="1"/>
  <c r="AJ175" i="8" s="1"/>
  <c r="O175" i="8"/>
  <c r="T175" i="8" s="1"/>
  <c r="X175" i="8" s="1"/>
  <c r="P175" i="8"/>
  <c r="U175" i="8" s="1"/>
  <c r="Y175" i="8" s="1"/>
  <c r="AD175" i="8"/>
  <c r="AH175" i="8" s="1"/>
  <c r="AL175" i="8" s="1"/>
  <c r="AC175" i="8"/>
  <c r="AG175" i="8" s="1"/>
  <c r="AK175" i="8" s="1"/>
  <c r="M175" i="8"/>
  <c r="N175" i="8"/>
  <c r="S175" i="8" s="1"/>
  <c r="W175" i="8" s="1"/>
  <c r="E724" i="10" a="1"/>
  <c r="E724" i="10" s="1"/>
  <c r="E724" i="21" s="1"/>
  <c r="D724" i="10" a="1"/>
  <c r="D724" i="10" s="1"/>
  <c r="D724" i="21" s="1"/>
  <c r="F724" i="10" a="1"/>
  <c r="F724" i="10" s="1"/>
  <c r="F724" i="21" s="1"/>
  <c r="G724" i="10" a="1"/>
  <c r="G724" i="10" s="1"/>
  <c r="G724" i="21" s="1"/>
  <c r="L176" i="8"/>
  <c r="H724" i="10"/>
  <c r="H724" i="21" s="1"/>
  <c r="Q174" i="8"/>
  <c r="R174" i="8"/>
  <c r="V174" i="8" s="1"/>
  <c r="K188" i="7"/>
  <c r="E190" i="7"/>
  <c r="E190" i="21"/>
  <c r="L191" i="7"/>
  <c r="J188" i="7"/>
  <c r="G189" i="7"/>
  <c r="H189" i="7" s="1"/>
  <c r="I189" i="7" s="1"/>
  <c r="F189" i="7"/>
  <c r="M193" i="20" l="1"/>
  <c r="P176" i="8"/>
  <c r="U176" i="8" s="1"/>
  <c r="Y176" i="8" s="1"/>
  <c r="AD176" i="8"/>
  <c r="AH176" i="8" s="1"/>
  <c r="AL176" i="8" s="1"/>
  <c r="AE176" i="8"/>
  <c r="AI176" i="8" s="1"/>
  <c r="AM176" i="8" s="1"/>
  <c r="AB176" i="8"/>
  <c r="AF176" i="8" s="1"/>
  <c r="AJ176" i="8" s="1"/>
  <c r="AC176" i="8"/>
  <c r="AG176" i="8" s="1"/>
  <c r="AK176" i="8" s="1"/>
  <c r="O176" i="8"/>
  <c r="T176" i="8" s="1"/>
  <c r="X176" i="8" s="1"/>
  <c r="M176" i="8"/>
  <c r="N176" i="8"/>
  <c r="S176" i="8" s="1"/>
  <c r="W176" i="8" s="1"/>
  <c r="L177" i="8"/>
  <c r="D725" i="10" a="1"/>
  <c r="D725" i="10" s="1"/>
  <c r="D725" i="21" s="1"/>
  <c r="H725" i="10"/>
  <c r="H725" i="21" s="1"/>
  <c r="F725" i="10" a="1"/>
  <c r="F725" i="10" s="1"/>
  <c r="F725" i="21" s="1"/>
  <c r="G725" i="10" a="1"/>
  <c r="G725" i="10" s="1"/>
  <c r="G725" i="21" s="1"/>
  <c r="E725" i="10" a="1"/>
  <c r="E725" i="10" s="1"/>
  <c r="E725" i="21" s="1"/>
  <c r="R175" i="8"/>
  <c r="V175" i="8" s="1"/>
  <c r="Q175" i="8"/>
  <c r="K726" i="10"/>
  <c r="K726" i="21" s="1"/>
  <c r="J726" i="10"/>
  <c r="J726" i="21" s="1"/>
  <c r="I726" i="10"/>
  <c r="I726" i="21" s="1"/>
  <c r="K189" i="7"/>
  <c r="J189" i="7"/>
  <c r="F190" i="7"/>
  <c r="G190" i="7"/>
  <c r="H190" i="7" s="1"/>
  <c r="I190" i="7" s="1"/>
  <c r="E191" i="7"/>
  <c r="E191" i="21"/>
  <c r="L192" i="7"/>
  <c r="J190" i="7" l="1"/>
  <c r="M194" i="20"/>
  <c r="Q176" i="8"/>
  <c r="R176" i="8"/>
  <c r="V176" i="8" s="1"/>
  <c r="K727" i="10"/>
  <c r="K727" i="21" s="1"/>
  <c r="I727" i="10"/>
  <c r="I727" i="21" s="1"/>
  <c r="J727" i="10"/>
  <c r="J727" i="21" s="1"/>
  <c r="H726" i="10"/>
  <c r="H726" i="21" s="1"/>
  <c r="D726" i="10" a="1"/>
  <c r="D726" i="10" s="1"/>
  <c r="D726" i="21" s="1"/>
  <c r="L178" i="8"/>
  <c r="G726" i="10" a="1"/>
  <c r="G726" i="10" s="1"/>
  <c r="G726" i="21" s="1"/>
  <c r="F726" i="10" a="1"/>
  <c r="F726" i="10" s="1"/>
  <c r="F726" i="21" s="1"/>
  <c r="E726" i="10" a="1"/>
  <c r="E726" i="10" s="1"/>
  <c r="E726" i="21" s="1"/>
  <c r="N177" i="8"/>
  <c r="S177" i="8" s="1"/>
  <c r="W177" i="8" s="1"/>
  <c r="P177" i="8"/>
  <c r="U177" i="8" s="1"/>
  <c r="Y177" i="8" s="1"/>
  <c r="M177" i="8"/>
  <c r="AC177" i="8"/>
  <c r="AG177" i="8" s="1"/>
  <c r="AK177" i="8" s="1"/>
  <c r="O177" i="8"/>
  <c r="T177" i="8" s="1"/>
  <c r="X177" i="8" s="1"/>
  <c r="AD177" i="8"/>
  <c r="AH177" i="8" s="1"/>
  <c r="AL177" i="8" s="1"/>
  <c r="AB177" i="8"/>
  <c r="AF177" i="8" s="1"/>
  <c r="AJ177" i="8" s="1"/>
  <c r="AE177" i="8"/>
  <c r="AI177" i="8" s="1"/>
  <c r="AM177" i="8" s="1"/>
  <c r="K190" i="7"/>
  <c r="F191" i="7"/>
  <c r="G191" i="7"/>
  <c r="H191" i="7" s="1"/>
  <c r="I191" i="7" s="1"/>
  <c r="E192" i="21"/>
  <c r="L193" i="7"/>
  <c r="E192" i="7"/>
  <c r="M195" i="20" l="1"/>
  <c r="J728" i="10"/>
  <c r="J728" i="21" s="1"/>
  <c r="I728" i="10"/>
  <c r="I728" i="21" s="1"/>
  <c r="K728" i="10"/>
  <c r="K728" i="21" s="1"/>
  <c r="O178" i="8"/>
  <c r="T178" i="8" s="1"/>
  <c r="X178" i="8" s="1"/>
  <c r="P178" i="8"/>
  <c r="U178" i="8" s="1"/>
  <c r="Y178" i="8" s="1"/>
  <c r="AD178" i="8"/>
  <c r="AH178" i="8" s="1"/>
  <c r="AL178" i="8" s="1"/>
  <c r="AE178" i="8"/>
  <c r="AI178" i="8" s="1"/>
  <c r="AM178" i="8" s="1"/>
  <c r="AC178" i="8"/>
  <c r="AG178" i="8" s="1"/>
  <c r="AK178" i="8" s="1"/>
  <c r="M178" i="8"/>
  <c r="N178" i="8"/>
  <c r="S178" i="8" s="1"/>
  <c r="W178" i="8" s="1"/>
  <c r="AB178" i="8"/>
  <c r="AF178" i="8" s="1"/>
  <c r="AJ178" i="8" s="1"/>
  <c r="F727" i="10" a="1"/>
  <c r="F727" i="10" s="1"/>
  <c r="F727" i="21" s="1"/>
  <c r="D727" i="10" a="1"/>
  <c r="D727" i="10" s="1"/>
  <c r="D727" i="21" s="1"/>
  <c r="L179" i="8"/>
  <c r="G727" i="10" a="1"/>
  <c r="G727" i="10" s="1"/>
  <c r="G727" i="21" s="1"/>
  <c r="E727" i="10" a="1"/>
  <c r="E727" i="10" s="1"/>
  <c r="E727" i="21" s="1"/>
  <c r="H727" i="10"/>
  <c r="H727" i="21" s="1"/>
  <c r="R177" i="8"/>
  <c r="V177" i="8" s="1"/>
  <c r="Q177" i="8"/>
  <c r="J191" i="7"/>
  <c r="G192" i="7"/>
  <c r="H192" i="7" s="1"/>
  <c r="I192" i="7" s="1"/>
  <c r="F192" i="7"/>
  <c r="K191" i="7"/>
  <c r="E193" i="7"/>
  <c r="E193" i="21"/>
  <c r="L194" i="7"/>
  <c r="M196" i="20" l="1"/>
  <c r="K729" i="10"/>
  <c r="K729" i="21" s="1"/>
  <c r="I729" i="10"/>
  <c r="I729" i="21" s="1"/>
  <c r="J729" i="10"/>
  <c r="J729" i="21" s="1"/>
  <c r="P179" i="8"/>
  <c r="U179" i="8" s="1"/>
  <c r="Y179" i="8" s="1"/>
  <c r="N179" i="8"/>
  <c r="S179" i="8" s="1"/>
  <c r="W179" i="8" s="1"/>
  <c r="AD179" i="8"/>
  <c r="AH179" i="8" s="1"/>
  <c r="AL179" i="8" s="1"/>
  <c r="M179" i="8"/>
  <c r="O179" i="8"/>
  <c r="T179" i="8" s="1"/>
  <c r="X179" i="8" s="1"/>
  <c r="AE179" i="8"/>
  <c r="AI179" i="8" s="1"/>
  <c r="AM179" i="8" s="1"/>
  <c r="AC179" i="8"/>
  <c r="AG179" i="8" s="1"/>
  <c r="AK179" i="8" s="1"/>
  <c r="AB179" i="8"/>
  <c r="AF179" i="8" s="1"/>
  <c r="AJ179" i="8" s="1"/>
  <c r="K192" i="7"/>
  <c r="R178" i="8"/>
  <c r="V178" i="8" s="1"/>
  <c r="Q178" i="8"/>
  <c r="H728" i="10"/>
  <c r="H728" i="21" s="1"/>
  <c r="L180" i="8"/>
  <c r="F728" i="10" a="1"/>
  <c r="F728" i="10" s="1"/>
  <c r="F728" i="21" s="1"/>
  <c r="G728" i="10" a="1"/>
  <c r="G728" i="10" s="1"/>
  <c r="G728" i="21" s="1"/>
  <c r="E728" i="10" a="1"/>
  <c r="E728" i="10" s="1"/>
  <c r="E728" i="21" s="1"/>
  <c r="D728" i="10" a="1"/>
  <c r="D728" i="10" s="1"/>
  <c r="D728" i="21" s="1"/>
  <c r="J192" i="7"/>
  <c r="E194" i="21"/>
  <c r="L195" i="7"/>
  <c r="E194" i="7"/>
  <c r="G193" i="7"/>
  <c r="H193" i="7" s="1"/>
  <c r="I193" i="7" s="1"/>
  <c r="F193" i="7"/>
  <c r="M197" i="20" l="1"/>
  <c r="M180" i="8"/>
  <c r="N180" i="8"/>
  <c r="S180" i="8" s="1"/>
  <c r="W180" i="8" s="1"/>
  <c r="O180" i="8"/>
  <c r="T180" i="8" s="1"/>
  <c r="X180" i="8" s="1"/>
  <c r="AD180" i="8"/>
  <c r="AH180" i="8" s="1"/>
  <c r="AL180" i="8" s="1"/>
  <c r="P180" i="8"/>
  <c r="U180" i="8" s="1"/>
  <c r="Y180" i="8" s="1"/>
  <c r="AC180" i="8"/>
  <c r="AG180" i="8" s="1"/>
  <c r="AK180" i="8" s="1"/>
  <c r="AB180" i="8"/>
  <c r="AF180" i="8" s="1"/>
  <c r="AJ180" i="8" s="1"/>
  <c r="AE180" i="8"/>
  <c r="AI180" i="8" s="1"/>
  <c r="AM180" i="8" s="1"/>
  <c r="F729" i="10" a="1"/>
  <c r="F729" i="10" s="1"/>
  <c r="F729" i="21" s="1"/>
  <c r="G729" i="10" a="1"/>
  <c r="G729" i="10" s="1"/>
  <c r="G729" i="21" s="1"/>
  <c r="D729" i="10" a="1"/>
  <c r="D729" i="10" s="1"/>
  <c r="D729" i="21" s="1"/>
  <c r="E729" i="10" a="1"/>
  <c r="E729" i="10" s="1"/>
  <c r="E729" i="21" s="1"/>
  <c r="L181" i="8"/>
  <c r="H729" i="10"/>
  <c r="H729" i="21" s="1"/>
  <c r="I730" i="10"/>
  <c r="I730" i="21" s="1"/>
  <c r="J730" i="10"/>
  <c r="J730" i="21" s="1"/>
  <c r="K730" i="10"/>
  <c r="K730" i="21" s="1"/>
  <c r="Q179" i="8"/>
  <c r="R179" i="8"/>
  <c r="V179" i="8" s="1"/>
  <c r="K193" i="7"/>
  <c r="J193" i="7"/>
  <c r="G194" i="7"/>
  <c r="H194" i="7" s="1"/>
  <c r="I194" i="7" s="1"/>
  <c r="F194" i="7"/>
  <c r="E195" i="7"/>
  <c r="E195" i="21"/>
  <c r="L196" i="7"/>
  <c r="M198" i="20" l="1"/>
  <c r="L182" i="8"/>
  <c r="D730" i="10" a="1"/>
  <c r="D730" i="10" s="1"/>
  <c r="D730" i="21" s="1"/>
  <c r="H730" i="10"/>
  <c r="H730" i="21" s="1"/>
  <c r="G730" i="10" a="1"/>
  <c r="G730" i="10" s="1"/>
  <c r="G730" i="21" s="1"/>
  <c r="F730" i="10" a="1"/>
  <c r="F730" i="10" s="1"/>
  <c r="F730" i="21" s="1"/>
  <c r="E730" i="10" a="1"/>
  <c r="E730" i="10" s="1"/>
  <c r="E730" i="21" s="1"/>
  <c r="I731" i="10"/>
  <c r="I731" i="21" s="1"/>
  <c r="K731" i="10"/>
  <c r="K731" i="21" s="1"/>
  <c r="J731" i="10"/>
  <c r="J731" i="21" s="1"/>
  <c r="N181" i="8"/>
  <c r="S181" i="8" s="1"/>
  <c r="W181" i="8" s="1"/>
  <c r="P181" i="8"/>
  <c r="U181" i="8" s="1"/>
  <c r="Y181" i="8" s="1"/>
  <c r="AE181" i="8"/>
  <c r="AI181" i="8" s="1"/>
  <c r="AM181" i="8" s="1"/>
  <c r="M181" i="8"/>
  <c r="O181" i="8"/>
  <c r="T181" i="8" s="1"/>
  <c r="X181" i="8" s="1"/>
  <c r="AC181" i="8"/>
  <c r="AG181" i="8" s="1"/>
  <c r="AK181" i="8" s="1"/>
  <c r="AD181" i="8"/>
  <c r="AH181" i="8" s="1"/>
  <c r="AL181" i="8" s="1"/>
  <c r="AB181" i="8"/>
  <c r="AF181" i="8" s="1"/>
  <c r="AJ181" i="8" s="1"/>
  <c r="R180" i="8"/>
  <c r="V180" i="8" s="1"/>
  <c r="Q180" i="8"/>
  <c r="K194" i="7"/>
  <c r="J194" i="7"/>
  <c r="E196" i="7"/>
  <c r="F195" i="7"/>
  <c r="G195" i="7"/>
  <c r="H195" i="7" s="1"/>
  <c r="I195" i="7" s="1"/>
  <c r="E196" i="21"/>
  <c r="L197" i="7"/>
  <c r="K195" i="7" l="1"/>
  <c r="M199" i="20"/>
  <c r="Q181" i="8"/>
  <c r="R181" i="8"/>
  <c r="V181" i="8" s="1"/>
  <c r="I732" i="10"/>
  <c r="I732" i="21" s="1"/>
  <c r="K732" i="10"/>
  <c r="K732" i="21" s="1"/>
  <c r="J732" i="10"/>
  <c r="J732" i="21" s="1"/>
  <c r="F731" i="10" a="1"/>
  <c r="F731" i="10" s="1"/>
  <c r="F731" i="21" s="1"/>
  <c r="G731" i="10" a="1"/>
  <c r="G731" i="10" s="1"/>
  <c r="G731" i="21" s="1"/>
  <c r="D731" i="10" a="1"/>
  <c r="D731" i="10" s="1"/>
  <c r="D731" i="21" s="1"/>
  <c r="H731" i="10"/>
  <c r="H731" i="21" s="1"/>
  <c r="E731" i="10" a="1"/>
  <c r="E731" i="10" s="1"/>
  <c r="E731" i="21" s="1"/>
  <c r="L183" i="8"/>
  <c r="M182" i="8"/>
  <c r="AD182" i="8"/>
  <c r="AH182" i="8" s="1"/>
  <c r="AL182" i="8" s="1"/>
  <c r="N182" i="8"/>
  <c r="S182" i="8" s="1"/>
  <c r="W182" i="8" s="1"/>
  <c r="O182" i="8"/>
  <c r="T182" i="8" s="1"/>
  <c r="X182" i="8" s="1"/>
  <c r="AE182" i="8"/>
  <c r="AI182" i="8" s="1"/>
  <c r="AM182" i="8" s="1"/>
  <c r="AC182" i="8"/>
  <c r="AG182" i="8" s="1"/>
  <c r="AK182" i="8" s="1"/>
  <c r="P182" i="8"/>
  <c r="U182" i="8" s="1"/>
  <c r="Y182" i="8" s="1"/>
  <c r="AB182" i="8"/>
  <c r="AF182" i="8" s="1"/>
  <c r="AJ182" i="8" s="1"/>
  <c r="E197" i="21"/>
  <c r="L198" i="7"/>
  <c r="E197" i="7"/>
  <c r="J195" i="7"/>
  <c r="F196" i="7"/>
  <c r="G196" i="7"/>
  <c r="H196" i="7" s="1"/>
  <c r="I196" i="7" s="1"/>
  <c r="J196" i="7" l="1"/>
  <c r="M200" i="20"/>
  <c r="O183" i="8"/>
  <c r="T183" i="8" s="1"/>
  <c r="X183" i="8" s="1"/>
  <c r="N183" i="8"/>
  <c r="S183" i="8" s="1"/>
  <c r="W183" i="8" s="1"/>
  <c r="AE183" i="8"/>
  <c r="AI183" i="8" s="1"/>
  <c r="AM183" i="8" s="1"/>
  <c r="AB183" i="8"/>
  <c r="AF183" i="8" s="1"/>
  <c r="AJ183" i="8" s="1"/>
  <c r="AC183" i="8"/>
  <c r="AG183" i="8" s="1"/>
  <c r="AK183" i="8" s="1"/>
  <c r="AD183" i="8"/>
  <c r="AH183" i="8" s="1"/>
  <c r="AL183" i="8" s="1"/>
  <c r="P183" i="8"/>
  <c r="U183" i="8" s="1"/>
  <c r="Y183" i="8" s="1"/>
  <c r="M183" i="8"/>
  <c r="I733" i="10"/>
  <c r="I733" i="21" s="1"/>
  <c r="J733" i="10"/>
  <c r="J733" i="21" s="1"/>
  <c r="K733" i="10"/>
  <c r="K733" i="21" s="1"/>
  <c r="G732" i="10" a="1"/>
  <c r="G732" i="10" s="1"/>
  <c r="G732" i="21" s="1"/>
  <c r="L184" i="8"/>
  <c r="H732" i="10"/>
  <c r="H732" i="21" s="1"/>
  <c r="D732" i="10" a="1"/>
  <c r="D732" i="10" s="1"/>
  <c r="D732" i="21" s="1"/>
  <c r="F732" i="10" a="1"/>
  <c r="F732" i="10" s="1"/>
  <c r="F732" i="21" s="1"/>
  <c r="E732" i="10" a="1"/>
  <c r="E732" i="10" s="1"/>
  <c r="E732" i="21" s="1"/>
  <c r="R182" i="8"/>
  <c r="V182" i="8" s="1"/>
  <c r="Q182" i="8"/>
  <c r="K196" i="7"/>
  <c r="F197" i="7"/>
  <c r="G197" i="7"/>
  <c r="H197" i="7" s="1"/>
  <c r="I197" i="7" s="1"/>
  <c r="E198" i="21"/>
  <c r="L199" i="7"/>
  <c r="E198" i="7"/>
  <c r="M201" i="20" l="1"/>
  <c r="Q183" i="8"/>
  <c r="R183" i="8"/>
  <c r="V183" i="8" s="1"/>
  <c r="I734" i="10"/>
  <c r="I734" i="21" s="1"/>
  <c r="K734" i="10"/>
  <c r="K734" i="21" s="1"/>
  <c r="J734" i="10"/>
  <c r="J734" i="21" s="1"/>
  <c r="H733" i="10"/>
  <c r="H733" i="21" s="1"/>
  <c r="F733" i="10" a="1"/>
  <c r="F733" i="10" s="1"/>
  <c r="F733" i="21" s="1"/>
  <c r="G733" i="10" a="1"/>
  <c r="G733" i="10" s="1"/>
  <c r="G733" i="21" s="1"/>
  <c r="E733" i="10" a="1"/>
  <c r="E733" i="10" s="1"/>
  <c r="E733" i="21" s="1"/>
  <c r="D733" i="10" a="1"/>
  <c r="D733" i="10" s="1"/>
  <c r="D733" i="21" s="1"/>
  <c r="L185" i="8"/>
  <c r="AC184" i="8"/>
  <c r="AG184" i="8" s="1"/>
  <c r="AK184" i="8" s="1"/>
  <c r="AD184" i="8"/>
  <c r="AH184" i="8" s="1"/>
  <c r="AL184" i="8" s="1"/>
  <c r="AB184" i="8"/>
  <c r="AF184" i="8" s="1"/>
  <c r="AJ184" i="8" s="1"/>
  <c r="M184" i="8"/>
  <c r="N184" i="8"/>
  <c r="S184" i="8" s="1"/>
  <c r="W184" i="8" s="1"/>
  <c r="AE184" i="8"/>
  <c r="AI184" i="8" s="1"/>
  <c r="AM184" i="8" s="1"/>
  <c r="O184" i="8"/>
  <c r="T184" i="8" s="1"/>
  <c r="X184" i="8" s="1"/>
  <c r="P184" i="8"/>
  <c r="U184" i="8" s="1"/>
  <c r="Y184" i="8" s="1"/>
  <c r="J197" i="7"/>
  <c r="K197" i="7"/>
  <c r="E199" i="21"/>
  <c r="L200" i="7"/>
  <c r="F198" i="7"/>
  <c r="G198" i="7"/>
  <c r="H198" i="7" s="1"/>
  <c r="I198" i="7" s="1"/>
  <c r="J198" i="7" s="1"/>
  <c r="E199" i="7"/>
  <c r="AM3" i="8"/>
  <c r="M202" i="20" l="1"/>
  <c r="J735" i="10"/>
  <c r="J735" i="21" s="1"/>
  <c r="K735" i="10"/>
  <c r="K735" i="21" s="1"/>
  <c r="I735" i="10"/>
  <c r="I735" i="21" s="1"/>
  <c r="R184" i="8"/>
  <c r="V184" i="8" s="1"/>
  <c r="Q184" i="8"/>
  <c r="AD185" i="8"/>
  <c r="AH185" i="8" s="1"/>
  <c r="AL185" i="8" s="1"/>
  <c r="N185" i="8"/>
  <c r="S185" i="8" s="1"/>
  <c r="W185" i="8" s="1"/>
  <c r="AB185" i="8"/>
  <c r="AF185" i="8" s="1"/>
  <c r="AJ185" i="8" s="1"/>
  <c r="P185" i="8"/>
  <c r="U185" i="8" s="1"/>
  <c r="Y185" i="8" s="1"/>
  <c r="O185" i="8"/>
  <c r="T185" i="8" s="1"/>
  <c r="X185" i="8" s="1"/>
  <c r="AE185" i="8"/>
  <c r="AI185" i="8" s="1"/>
  <c r="AM185" i="8" s="1"/>
  <c r="AC185" i="8"/>
  <c r="AG185" i="8" s="1"/>
  <c r="AK185" i="8" s="1"/>
  <c r="M185" i="8"/>
  <c r="G734" i="10" a="1"/>
  <c r="G734" i="10" s="1"/>
  <c r="G734" i="21" s="1"/>
  <c r="L186" i="8"/>
  <c r="H734" i="10"/>
  <c r="H734" i="21" s="1"/>
  <c r="F734" i="10" a="1"/>
  <c r="F734" i="10" s="1"/>
  <c r="F734" i="21" s="1"/>
  <c r="E734" i="10" a="1"/>
  <c r="E734" i="10" s="1"/>
  <c r="E734" i="21" s="1"/>
  <c r="D734" i="10" a="1"/>
  <c r="D734" i="10" s="1"/>
  <c r="D734" i="21" s="1"/>
  <c r="K198" i="7"/>
  <c r="G199" i="7"/>
  <c r="H199" i="7" s="1"/>
  <c r="I199" i="7" s="1"/>
  <c r="F199" i="7"/>
  <c r="E200" i="7"/>
  <c r="E200" i="21"/>
  <c r="L201" i="7"/>
  <c r="J199" i="7" l="1"/>
  <c r="M203" i="20"/>
  <c r="Q185" i="8"/>
  <c r="R185" i="8"/>
  <c r="V185" i="8" s="1"/>
  <c r="H735" i="10"/>
  <c r="H735" i="21" s="1"/>
  <c r="F735" i="10" a="1"/>
  <c r="F735" i="10" s="1"/>
  <c r="F735" i="21" s="1"/>
  <c r="G735" i="10" a="1"/>
  <c r="G735" i="10" s="1"/>
  <c r="G735" i="21" s="1"/>
  <c r="E735" i="10" a="1"/>
  <c r="E735" i="10" s="1"/>
  <c r="E735" i="21" s="1"/>
  <c r="L187" i="8"/>
  <c r="D735" i="10" a="1"/>
  <c r="D735" i="10" s="1"/>
  <c r="D735" i="21" s="1"/>
  <c r="I736" i="10"/>
  <c r="I736" i="21" s="1"/>
  <c r="K736" i="10"/>
  <c r="K736" i="21" s="1"/>
  <c r="J736" i="10"/>
  <c r="J736" i="21" s="1"/>
  <c r="N186" i="8"/>
  <c r="S186" i="8" s="1"/>
  <c r="W186" i="8" s="1"/>
  <c r="AD186" i="8"/>
  <c r="AH186" i="8" s="1"/>
  <c r="AL186" i="8" s="1"/>
  <c r="AE186" i="8"/>
  <c r="AI186" i="8" s="1"/>
  <c r="AM186" i="8" s="1"/>
  <c r="O186" i="8"/>
  <c r="T186" i="8" s="1"/>
  <c r="X186" i="8" s="1"/>
  <c r="AB186" i="8"/>
  <c r="AF186" i="8" s="1"/>
  <c r="AJ186" i="8" s="1"/>
  <c r="P186" i="8"/>
  <c r="U186" i="8" s="1"/>
  <c r="Y186" i="8" s="1"/>
  <c r="AC186" i="8"/>
  <c r="AG186" i="8" s="1"/>
  <c r="AK186" i="8" s="1"/>
  <c r="M186" i="8"/>
  <c r="K199" i="7"/>
  <c r="E201" i="21"/>
  <c r="L202" i="7"/>
  <c r="E201" i="7"/>
  <c r="G200" i="7"/>
  <c r="H200" i="7" s="1"/>
  <c r="I200" i="7" s="1"/>
  <c r="F200" i="7"/>
  <c r="M204" i="20" l="1"/>
  <c r="I737" i="10"/>
  <c r="I737" i="21" s="1"/>
  <c r="K737" i="10"/>
  <c r="K737" i="21" s="1"/>
  <c r="J737" i="10"/>
  <c r="J737" i="21" s="1"/>
  <c r="AD187" i="8"/>
  <c r="AH187" i="8" s="1"/>
  <c r="AL187" i="8" s="1"/>
  <c r="N187" i="8"/>
  <c r="S187" i="8" s="1"/>
  <c r="W187" i="8" s="1"/>
  <c r="P187" i="8"/>
  <c r="U187" i="8" s="1"/>
  <c r="Y187" i="8" s="1"/>
  <c r="M187" i="8"/>
  <c r="AC187" i="8"/>
  <c r="AG187" i="8" s="1"/>
  <c r="AK187" i="8" s="1"/>
  <c r="O187" i="8"/>
  <c r="T187" i="8" s="1"/>
  <c r="X187" i="8" s="1"/>
  <c r="AB187" i="8"/>
  <c r="AF187" i="8" s="1"/>
  <c r="AJ187" i="8" s="1"/>
  <c r="AE187" i="8"/>
  <c r="AI187" i="8" s="1"/>
  <c r="AM187" i="8" s="1"/>
  <c r="L188" i="8"/>
  <c r="E736" i="10" a="1"/>
  <c r="E736" i="10" s="1"/>
  <c r="E736" i="21" s="1"/>
  <c r="H736" i="10"/>
  <c r="H736" i="21" s="1"/>
  <c r="F736" i="10" a="1"/>
  <c r="F736" i="10" s="1"/>
  <c r="F736" i="21" s="1"/>
  <c r="D736" i="10" a="1"/>
  <c r="D736" i="10" s="1"/>
  <c r="D736" i="21" s="1"/>
  <c r="G736" i="10" a="1"/>
  <c r="G736" i="10" s="1"/>
  <c r="G736" i="21" s="1"/>
  <c r="R186" i="8"/>
  <c r="V186" i="8" s="1"/>
  <c r="Q186" i="8"/>
  <c r="K200" i="7"/>
  <c r="J200" i="7"/>
  <c r="E202" i="7"/>
  <c r="G201" i="7"/>
  <c r="H201" i="7" s="1"/>
  <c r="I201" i="7" s="1"/>
  <c r="F201" i="7"/>
  <c r="E202" i="21"/>
  <c r="L203" i="7"/>
  <c r="M205" i="20" l="1"/>
  <c r="L189" i="8"/>
  <c r="H737" i="10"/>
  <c r="H737" i="21" s="1"/>
  <c r="G737" i="10" a="1"/>
  <c r="G737" i="10" s="1"/>
  <c r="G737" i="21" s="1"/>
  <c r="D737" i="10" a="1"/>
  <c r="D737" i="10" s="1"/>
  <c r="D737" i="21" s="1"/>
  <c r="F737" i="10" a="1"/>
  <c r="F737" i="10" s="1"/>
  <c r="F737" i="21" s="1"/>
  <c r="E737" i="10" a="1"/>
  <c r="E737" i="10" s="1"/>
  <c r="E737" i="21" s="1"/>
  <c r="AB188" i="8"/>
  <c r="AF188" i="8" s="1"/>
  <c r="AJ188" i="8" s="1"/>
  <c r="M188" i="8"/>
  <c r="O188" i="8"/>
  <c r="T188" i="8" s="1"/>
  <c r="X188" i="8" s="1"/>
  <c r="N188" i="8"/>
  <c r="S188" i="8" s="1"/>
  <c r="W188" i="8" s="1"/>
  <c r="AC188" i="8"/>
  <c r="AG188" i="8" s="1"/>
  <c r="AK188" i="8" s="1"/>
  <c r="AD188" i="8"/>
  <c r="AH188" i="8" s="1"/>
  <c r="AL188" i="8" s="1"/>
  <c r="AE188" i="8"/>
  <c r="AI188" i="8" s="1"/>
  <c r="AM188" i="8" s="1"/>
  <c r="P188" i="8"/>
  <c r="U188" i="8" s="1"/>
  <c r="Y188" i="8" s="1"/>
  <c r="Q187" i="8"/>
  <c r="R187" i="8"/>
  <c r="V187" i="8" s="1"/>
  <c r="K738" i="10"/>
  <c r="K738" i="21" s="1"/>
  <c r="I738" i="10"/>
  <c r="I738" i="21" s="1"/>
  <c r="J738" i="10"/>
  <c r="J738" i="21" s="1"/>
  <c r="K201" i="7"/>
  <c r="J201" i="7"/>
  <c r="E203" i="21"/>
  <c r="L204" i="7"/>
  <c r="F202" i="7"/>
  <c r="G202" i="7"/>
  <c r="H202" i="7" s="1"/>
  <c r="I202" i="7" s="1"/>
  <c r="E203" i="7"/>
  <c r="M206" i="20" l="1"/>
  <c r="K202" i="7"/>
  <c r="R188" i="8"/>
  <c r="V188" i="8" s="1"/>
  <c r="Q188" i="8"/>
  <c r="G738" i="10" a="1"/>
  <c r="G738" i="10" s="1"/>
  <c r="G738" i="21" s="1"/>
  <c r="D738" i="10" a="1"/>
  <c r="D738" i="10" s="1"/>
  <c r="D738" i="21" s="1"/>
  <c r="E738" i="10" a="1"/>
  <c r="E738" i="10" s="1"/>
  <c r="E738" i="21" s="1"/>
  <c r="L190" i="8"/>
  <c r="H738" i="10"/>
  <c r="H738" i="21" s="1"/>
  <c r="F738" i="10" a="1"/>
  <c r="F738" i="10" s="1"/>
  <c r="F738" i="21" s="1"/>
  <c r="K739" i="10"/>
  <c r="K739" i="21" s="1"/>
  <c r="J739" i="10"/>
  <c r="J739" i="21" s="1"/>
  <c r="I739" i="10"/>
  <c r="I739" i="21" s="1"/>
  <c r="P189" i="8"/>
  <c r="U189" i="8" s="1"/>
  <c r="Y189" i="8" s="1"/>
  <c r="N189" i="8"/>
  <c r="S189" i="8" s="1"/>
  <c r="W189" i="8" s="1"/>
  <c r="M189" i="8"/>
  <c r="AC189" i="8"/>
  <c r="AG189" i="8" s="1"/>
  <c r="AK189" i="8" s="1"/>
  <c r="AE189" i="8"/>
  <c r="AI189" i="8" s="1"/>
  <c r="AM189" i="8" s="1"/>
  <c r="AD189" i="8"/>
  <c r="AH189" i="8" s="1"/>
  <c r="AL189" i="8" s="1"/>
  <c r="AB189" i="8"/>
  <c r="AF189" i="8" s="1"/>
  <c r="AJ189" i="8" s="1"/>
  <c r="O189" i="8"/>
  <c r="T189" i="8" s="1"/>
  <c r="X189" i="8" s="1"/>
  <c r="J202" i="7"/>
  <c r="G203" i="7"/>
  <c r="H203" i="7" s="1"/>
  <c r="I203" i="7" s="1"/>
  <c r="F203" i="7"/>
  <c r="E204" i="21"/>
  <c r="L205" i="7"/>
  <c r="E204" i="7"/>
  <c r="M207" i="20" l="1"/>
  <c r="Q189" i="8"/>
  <c r="R189" i="8"/>
  <c r="V189" i="8" s="1"/>
  <c r="AD190" i="8"/>
  <c r="AH190" i="8" s="1"/>
  <c r="AL190" i="8" s="1"/>
  <c r="AC190" i="8"/>
  <c r="AG190" i="8" s="1"/>
  <c r="AK190" i="8" s="1"/>
  <c r="O190" i="8"/>
  <c r="T190" i="8" s="1"/>
  <c r="X190" i="8" s="1"/>
  <c r="AE190" i="8"/>
  <c r="AI190" i="8" s="1"/>
  <c r="AM190" i="8" s="1"/>
  <c r="P190" i="8"/>
  <c r="U190" i="8" s="1"/>
  <c r="Y190" i="8" s="1"/>
  <c r="N190" i="8"/>
  <c r="S190" i="8" s="1"/>
  <c r="W190" i="8" s="1"/>
  <c r="AB190" i="8"/>
  <c r="AF190" i="8" s="1"/>
  <c r="AJ190" i="8" s="1"/>
  <c r="M190" i="8"/>
  <c r="H739" i="10"/>
  <c r="H739" i="21" s="1"/>
  <c r="E739" i="10" a="1"/>
  <c r="E739" i="10" s="1"/>
  <c r="E739" i="21" s="1"/>
  <c r="F739" i="10" a="1"/>
  <c r="F739" i="10" s="1"/>
  <c r="F739" i="21" s="1"/>
  <c r="L191" i="8"/>
  <c r="G739" i="10" a="1"/>
  <c r="G739" i="10" s="1"/>
  <c r="G739" i="21" s="1"/>
  <c r="D739" i="10" a="1"/>
  <c r="D739" i="10" s="1"/>
  <c r="D739" i="21" s="1"/>
  <c r="I740" i="10"/>
  <c r="I740" i="21" s="1"/>
  <c r="K740" i="10"/>
  <c r="K740" i="21" s="1"/>
  <c r="J740" i="10"/>
  <c r="J740" i="21" s="1"/>
  <c r="J203" i="7"/>
  <c r="K203" i="7"/>
  <c r="G204" i="7"/>
  <c r="H204" i="7" s="1"/>
  <c r="I204" i="7" s="1"/>
  <c r="F204" i="7"/>
  <c r="E205" i="21"/>
  <c r="L206" i="7"/>
  <c r="E205" i="7"/>
  <c r="M208" i="20" l="1"/>
  <c r="J741" i="10"/>
  <c r="J741" i="21" s="1"/>
  <c r="K741" i="10"/>
  <c r="K741" i="21" s="1"/>
  <c r="I741" i="10"/>
  <c r="I741" i="21" s="1"/>
  <c r="G740" i="10" a="1"/>
  <c r="G740" i="10" s="1"/>
  <c r="G740" i="21" s="1"/>
  <c r="F740" i="10" a="1"/>
  <c r="F740" i="10" s="1"/>
  <c r="F740" i="21" s="1"/>
  <c r="L192" i="8"/>
  <c r="H740" i="10"/>
  <c r="H740" i="21" s="1"/>
  <c r="D740" i="10" a="1"/>
  <c r="D740" i="10" s="1"/>
  <c r="D740" i="21" s="1"/>
  <c r="E740" i="10" a="1"/>
  <c r="E740" i="10" s="1"/>
  <c r="E740" i="21" s="1"/>
  <c r="Q190" i="8"/>
  <c r="R190" i="8"/>
  <c r="V190" i="8" s="1"/>
  <c r="M191" i="8"/>
  <c r="AD191" i="8"/>
  <c r="AH191" i="8" s="1"/>
  <c r="AL191" i="8" s="1"/>
  <c r="AC191" i="8"/>
  <c r="AG191" i="8" s="1"/>
  <c r="AK191" i="8" s="1"/>
  <c r="P191" i="8"/>
  <c r="U191" i="8" s="1"/>
  <c r="Y191" i="8" s="1"/>
  <c r="N191" i="8"/>
  <c r="S191" i="8" s="1"/>
  <c r="W191" i="8" s="1"/>
  <c r="O191" i="8"/>
  <c r="T191" i="8" s="1"/>
  <c r="X191" i="8" s="1"/>
  <c r="AE191" i="8"/>
  <c r="AI191" i="8" s="1"/>
  <c r="AM191" i="8" s="1"/>
  <c r="AB191" i="8"/>
  <c r="AF191" i="8" s="1"/>
  <c r="AJ191" i="8" s="1"/>
  <c r="J204" i="7"/>
  <c r="K204" i="7"/>
  <c r="G205" i="7"/>
  <c r="H205" i="7" s="1"/>
  <c r="I205" i="7" s="1"/>
  <c r="F205" i="7"/>
  <c r="E206" i="21"/>
  <c r="L207" i="7"/>
  <c r="E206" i="7"/>
  <c r="M209" i="20" l="1"/>
  <c r="O192" i="8"/>
  <c r="T192" i="8" s="1"/>
  <c r="X192" i="8" s="1"/>
  <c r="N192" i="8"/>
  <c r="S192" i="8" s="1"/>
  <c r="W192" i="8" s="1"/>
  <c r="P192" i="8"/>
  <c r="U192" i="8" s="1"/>
  <c r="Y192" i="8" s="1"/>
  <c r="AC192" i="8"/>
  <c r="AG192" i="8" s="1"/>
  <c r="AK192" i="8" s="1"/>
  <c r="M192" i="8"/>
  <c r="AE192" i="8"/>
  <c r="AI192" i="8" s="1"/>
  <c r="AM192" i="8" s="1"/>
  <c r="AB192" i="8"/>
  <c r="AF192" i="8" s="1"/>
  <c r="AJ192" i="8" s="1"/>
  <c r="AD192" i="8"/>
  <c r="AH192" i="8" s="1"/>
  <c r="AL192" i="8" s="1"/>
  <c r="R191" i="8"/>
  <c r="V191" i="8" s="1"/>
  <c r="Q191" i="8"/>
  <c r="J742" i="10"/>
  <c r="J742" i="21" s="1"/>
  <c r="K742" i="10"/>
  <c r="K742" i="21" s="1"/>
  <c r="I742" i="10"/>
  <c r="I742" i="21" s="1"/>
  <c r="H741" i="10"/>
  <c r="H741" i="21" s="1"/>
  <c r="F741" i="10" a="1"/>
  <c r="F741" i="10" s="1"/>
  <c r="F741" i="21" s="1"/>
  <c r="D741" i="10" a="1"/>
  <c r="D741" i="10" s="1"/>
  <c r="D741" i="21" s="1"/>
  <c r="E741" i="10" a="1"/>
  <c r="E741" i="10" s="1"/>
  <c r="E741" i="21" s="1"/>
  <c r="G741" i="10" a="1"/>
  <c r="G741" i="10" s="1"/>
  <c r="G741" i="21" s="1"/>
  <c r="L193" i="8"/>
  <c r="K205" i="7"/>
  <c r="J205" i="7"/>
  <c r="E207" i="21"/>
  <c r="L208" i="7"/>
  <c r="F206" i="7"/>
  <c r="G206" i="7"/>
  <c r="H206" i="7" s="1"/>
  <c r="I206" i="7" s="1"/>
  <c r="K206" i="7" s="1"/>
  <c r="E207" i="7"/>
  <c r="M210" i="20" l="1"/>
  <c r="L194" i="8"/>
  <c r="F742" i="10" a="1"/>
  <c r="F742" i="10" s="1"/>
  <c r="F742" i="21" s="1"/>
  <c r="H742" i="10"/>
  <c r="H742" i="21" s="1"/>
  <c r="D742" i="10" a="1"/>
  <c r="D742" i="10" s="1"/>
  <c r="D742" i="21" s="1"/>
  <c r="E742" i="10" a="1"/>
  <c r="E742" i="10" s="1"/>
  <c r="E742" i="21" s="1"/>
  <c r="G742" i="10" a="1"/>
  <c r="G742" i="10" s="1"/>
  <c r="G742" i="21" s="1"/>
  <c r="I743" i="10"/>
  <c r="I743" i="21" s="1"/>
  <c r="K743" i="10"/>
  <c r="K743" i="21" s="1"/>
  <c r="J743" i="10"/>
  <c r="J743" i="21" s="1"/>
  <c r="N193" i="8"/>
  <c r="S193" i="8" s="1"/>
  <c r="W193" i="8" s="1"/>
  <c r="O193" i="8"/>
  <c r="T193" i="8" s="1"/>
  <c r="X193" i="8" s="1"/>
  <c r="AE193" i="8"/>
  <c r="AI193" i="8" s="1"/>
  <c r="AM193" i="8" s="1"/>
  <c r="AC193" i="8"/>
  <c r="AG193" i="8" s="1"/>
  <c r="AK193" i="8" s="1"/>
  <c r="P193" i="8"/>
  <c r="U193" i="8" s="1"/>
  <c r="Y193" i="8" s="1"/>
  <c r="M193" i="8"/>
  <c r="AD193" i="8"/>
  <c r="AH193" i="8" s="1"/>
  <c r="AL193" i="8" s="1"/>
  <c r="AB193" i="8"/>
  <c r="AF193" i="8" s="1"/>
  <c r="AJ193" i="8" s="1"/>
  <c r="Q192" i="8"/>
  <c r="R192" i="8"/>
  <c r="V192" i="8" s="1"/>
  <c r="J206" i="7"/>
  <c r="G207" i="7"/>
  <c r="H207" i="7" s="1"/>
  <c r="I207" i="7" s="1"/>
  <c r="F207" i="7"/>
  <c r="E208" i="7"/>
  <c r="E208" i="21"/>
  <c r="L209" i="7"/>
  <c r="M211" i="20" l="1"/>
  <c r="D743" i="10" a="1"/>
  <c r="D743" i="10" s="1"/>
  <c r="D743" i="21" s="1"/>
  <c r="H743" i="10"/>
  <c r="H743" i="21" s="1"/>
  <c r="E743" i="10" a="1"/>
  <c r="E743" i="10" s="1"/>
  <c r="E743" i="21" s="1"/>
  <c r="L195" i="8"/>
  <c r="G743" i="10" a="1"/>
  <c r="G743" i="10" s="1"/>
  <c r="G743" i="21" s="1"/>
  <c r="F743" i="10" a="1"/>
  <c r="F743" i="10" s="1"/>
  <c r="F743" i="21" s="1"/>
  <c r="I744" i="10"/>
  <c r="I744" i="21" s="1"/>
  <c r="K744" i="10"/>
  <c r="K744" i="21" s="1"/>
  <c r="J744" i="10"/>
  <c r="J744" i="21" s="1"/>
  <c r="Q193" i="8"/>
  <c r="R193" i="8"/>
  <c r="V193" i="8" s="1"/>
  <c r="P194" i="8"/>
  <c r="U194" i="8" s="1"/>
  <c r="Y194" i="8" s="1"/>
  <c r="M194" i="8"/>
  <c r="AE194" i="8"/>
  <c r="AI194" i="8" s="1"/>
  <c r="AM194" i="8" s="1"/>
  <c r="AD194" i="8"/>
  <c r="AH194" i="8" s="1"/>
  <c r="AL194" i="8" s="1"/>
  <c r="AC194" i="8"/>
  <c r="AG194" i="8" s="1"/>
  <c r="AK194" i="8" s="1"/>
  <c r="O194" i="8"/>
  <c r="T194" i="8" s="1"/>
  <c r="X194" i="8" s="1"/>
  <c r="AB194" i="8"/>
  <c r="AF194" i="8" s="1"/>
  <c r="AJ194" i="8" s="1"/>
  <c r="N194" i="8"/>
  <c r="S194" i="8" s="1"/>
  <c r="W194" i="8" s="1"/>
  <c r="J207" i="7"/>
  <c r="E209" i="21"/>
  <c r="L210" i="7"/>
  <c r="K207" i="7"/>
  <c r="E209" i="7"/>
  <c r="F208" i="7"/>
  <c r="G208" i="7"/>
  <c r="H208" i="7" s="1"/>
  <c r="I208" i="7" s="1"/>
  <c r="K208" i="7" s="1"/>
  <c r="M212" i="20" l="1"/>
  <c r="Q194" i="8"/>
  <c r="R194" i="8"/>
  <c r="V194" i="8" s="1"/>
  <c r="M195" i="8"/>
  <c r="AE195" i="8"/>
  <c r="AI195" i="8" s="1"/>
  <c r="AM195" i="8" s="1"/>
  <c r="AB195" i="8"/>
  <c r="AF195" i="8" s="1"/>
  <c r="AJ195" i="8" s="1"/>
  <c r="N195" i="8"/>
  <c r="S195" i="8" s="1"/>
  <c r="W195" i="8" s="1"/>
  <c r="O195" i="8"/>
  <c r="T195" i="8" s="1"/>
  <c r="X195" i="8" s="1"/>
  <c r="AC195" i="8"/>
  <c r="AG195" i="8" s="1"/>
  <c r="AK195" i="8" s="1"/>
  <c r="P195" i="8"/>
  <c r="U195" i="8" s="1"/>
  <c r="Y195" i="8" s="1"/>
  <c r="AD195" i="8"/>
  <c r="AH195" i="8" s="1"/>
  <c r="AL195" i="8" s="1"/>
  <c r="K745" i="10"/>
  <c r="K745" i="21" s="1"/>
  <c r="J745" i="10"/>
  <c r="J745" i="21" s="1"/>
  <c r="I745" i="10"/>
  <c r="I745" i="21" s="1"/>
  <c r="G744" i="10" a="1"/>
  <c r="G744" i="10" s="1"/>
  <c r="G744" i="21" s="1"/>
  <c r="L196" i="8"/>
  <c r="F744" i="10" a="1"/>
  <c r="F744" i="10" s="1"/>
  <c r="F744" i="21" s="1"/>
  <c r="H744" i="10"/>
  <c r="H744" i="21" s="1"/>
  <c r="D744" i="10" a="1"/>
  <c r="D744" i="10" s="1"/>
  <c r="D744" i="21" s="1"/>
  <c r="E744" i="10" a="1"/>
  <c r="E744" i="10" s="1"/>
  <c r="E744" i="21" s="1"/>
  <c r="E210" i="21"/>
  <c r="L211" i="7"/>
  <c r="F209" i="7"/>
  <c r="G209" i="7"/>
  <c r="H209" i="7" s="1"/>
  <c r="I209" i="7" s="1"/>
  <c r="J208" i="7"/>
  <c r="E210" i="7"/>
  <c r="M213" i="20" l="1"/>
  <c r="R195" i="8"/>
  <c r="V195" i="8" s="1"/>
  <c r="Q195" i="8"/>
  <c r="K746" i="10"/>
  <c r="K746" i="21" s="1"/>
  <c r="I746" i="10"/>
  <c r="I746" i="21" s="1"/>
  <c r="J746" i="10"/>
  <c r="J746" i="21" s="1"/>
  <c r="E745" i="10" a="1"/>
  <c r="E745" i="10" s="1"/>
  <c r="E745" i="21" s="1"/>
  <c r="H745" i="10"/>
  <c r="H745" i="21" s="1"/>
  <c r="L197" i="8"/>
  <c r="F745" i="10" a="1"/>
  <c r="F745" i="10" s="1"/>
  <c r="F745" i="21" s="1"/>
  <c r="G745" i="10" a="1"/>
  <c r="G745" i="10" s="1"/>
  <c r="G745" i="21" s="1"/>
  <c r="D745" i="10" a="1"/>
  <c r="D745" i="10" s="1"/>
  <c r="D745" i="21" s="1"/>
  <c r="AC196" i="8"/>
  <c r="AG196" i="8" s="1"/>
  <c r="AK196" i="8" s="1"/>
  <c r="AE196" i="8"/>
  <c r="AI196" i="8" s="1"/>
  <c r="AM196" i="8" s="1"/>
  <c r="P196" i="8"/>
  <c r="U196" i="8" s="1"/>
  <c r="Y196" i="8" s="1"/>
  <c r="M196" i="8"/>
  <c r="N196" i="8"/>
  <c r="S196" i="8" s="1"/>
  <c r="W196" i="8" s="1"/>
  <c r="O196" i="8"/>
  <c r="T196" i="8" s="1"/>
  <c r="X196" i="8" s="1"/>
  <c r="AB196" i="8"/>
  <c r="AF196" i="8" s="1"/>
  <c r="AJ196" i="8" s="1"/>
  <c r="AD196" i="8"/>
  <c r="AH196" i="8" s="1"/>
  <c r="AL196" i="8" s="1"/>
  <c r="J209" i="7"/>
  <c r="K209" i="7"/>
  <c r="G210" i="7"/>
  <c r="H210" i="7" s="1"/>
  <c r="I210" i="7" s="1"/>
  <c r="F210" i="7"/>
  <c r="E211" i="21"/>
  <c r="L212" i="7"/>
  <c r="E211" i="7"/>
  <c r="M214" i="20" l="1"/>
  <c r="R196" i="8"/>
  <c r="V196" i="8" s="1"/>
  <c r="Q196" i="8"/>
  <c r="J747" i="10"/>
  <c r="J747" i="21" s="1"/>
  <c r="K747" i="10"/>
  <c r="K747" i="21" s="1"/>
  <c r="I747" i="10"/>
  <c r="I747" i="21" s="1"/>
  <c r="O197" i="8"/>
  <c r="T197" i="8" s="1"/>
  <c r="X197" i="8" s="1"/>
  <c r="N197" i="8"/>
  <c r="S197" i="8" s="1"/>
  <c r="W197" i="8" s="1"/>
  <c r="P197" i="8"/>
  <c r="U197" i="8" s="1"/>
  <c r="Y197" i="8" s="1"/>
  <c r="AD197" i="8"/>
  <c r="AH197" i="8" s="1"/>
  <c r="AL197" i="8" s="1"/>
  <c r="AC197" i="8"/>
  <c r="AG197" i="8" s="1"/>
  <c r="AK197" i="8" s="1"/>
  <c r="M197" i="8"/>
  <c r="AE197" i="8"/>
  <c r="AI197" i="8" s="1"/>
  <c r="AM197" i="8" s="1"/>
  <c r="AB197" i="8"/>
  <c r="AF197" i="8" s="1"/>
  <c r="AJ197" i="8" s="1"/>
  <c r="G746" i="10" a="1"/>
  <c r="G746" i="10" s="1"/>
  <c r="G746" i="21" s="1"/>
  <c r="L198" i="8"/>
  <c r="H746" i="10"/>
  <c r="H746" i="21" s="1"/>
  <c r="D746" i="10" a="1"/>
  <c r="D746" i="10" s="1"/>
  <c r="D746" i="21" s="1"/>
  <c r="E746" i="10" a="1"/>
  <c r="E746" i="10" s="1"/>
  <c r="E746" i="21" s="1"/>
  <c r="F746" i="10" a="1"/>
  <c r="F746" i="10" s="1"/>
  <c r="F746" i="21" s="1"/>
  <c r="K210" i="7"/>
  <c r="J210" i="7"/>
  <c r="E212" i="7"/>
  <c r="E212" i="21"/>
  <c r="L213" i="7"/>
  <c r="G211" i="7"/>
  <c r="H211" i="7" s="1"/>
  <c r="I211" i="7" s="1"/>
  <c r="F211" i="7"/>
  <c r="M215" i="20" l="1"/>
  <c r="R197" i="8"/>
  <c r="V197" i="8" s="1"/>
  <c r="Q197" i="8"/>
  <c r="L199" i="8"/>
  <c r="F747" i="10" a="1"/>
  <c r="F747" i="10" s="1"/>
  <c r="F747" i="21" s="1"/>
  <c r="D747" i="10" a="1"/>
  <c r="D747" i="10" s="1"/>
  <c r="D747" i="21" s="1"/>
  <c r="H747" i="10"/>
  <c r="H747" i="21" s="1"/>
  <c r="G747" i="10" a="1"/>
  <c r="G747" i="10" s="1"/>
  <c r="G747" i="21" s="1"/>
  <c r="E747" i="10" a="1"/>
  <c r="E747" i="10" s="1"/>
  <c r="E747" i="21" s="1"/>
  <c r="O198" i="8"/>
  <c r="T198" i="8" s="1"/>
  <c r="X198" i="8" s="1"/>
  <c r="P198" i="8"/>
  <c r="U198" i="8" s="1"/>
  <c r="Y198" i="8" s="1"/>
  <c r="AD198" i="8"/>
  <c r="AH198" i="8" s="1"/>
  <c r="AL198" i="8" s="1"/>
  <c r="AC198" i="8"/>
  <c r="AG198" i="8" s="1"/>
  <c r="AK198" i="8" s="1"/>
  <c r="M198" i="8"/>
  <c r="AE198" i="8"/>
  <c r="AI198" i="8" s="1"/>
  <c r="AM198" i="8" s="1"/>
  <c r="N198" i="8"/>
  <c r="S198" i="8" s="1"/>
  <c r="W198" i="8" s="1"/>
  <c r="AB198" i="8"/>
  <c r="AF198" i="8" s="1"/>
  <c r="AJ198" i="8" s="1"/>
  <c r="K748" i="10"/>
  <c r="K748" i="21" s="1"/>
  <c r="J748" i="10"/>
  <c r="J748" i="21" s="1"/>
  <c r="I748" i="10"/>
  <c r="I748" i="21" s="1"/>
  <c r="J211" i="7"/>
  <c r="E213" i="7"/>
  <c r="K211" i="7"/>
  <c r="G212" i="7"/>
  <c r="H212" i="7" s="1"/>
  <c r="I212" i="7" s="1"/>
  <c r="F212" i="7"/>
  <c r="E213" i="21"/>
  <c r="L214" i="7"/>
  <c r="M216" i="20" l="1"/>
  <c r="Q198" i="8"/>
  <c r="R198" i="8"/>
  <c r="V198" i="8" s="1"/>
  <c r="J749" i="10"/>
  <c r="J749" i="21" s="1"/>
  <c r="K749" i="10"/>
  <c r="K749" i="21" s="1"/>
  <c r="I749" i="10"/>
  <c r="I749" i="21" s="1"/>
  <c r="AD199" i="8"/>
  <c r="AH199" i="8" s="1"/>
  <c r="AL199" i="8" s="1"/>
  <c r="M199" i="8"/>
  <c r="AC199" i="8"/>
  <c r="AG199" i="8" s="1"/>
  <c r="AK199" i="8" s="1"/>
  <c r="P199" i="8"/>
  <c r="U199" i="8" s="1"/>
  <c r="Y199" i="8" s="1"/>
  <c r="AB199" i="8"/>
  <c r="AF199" i="8" s="1"/>
  <c r="AJ199" i="8" s="1"/>
  <c r="O199" i="8"/>
  <c r="T199" i="8" s="1"/>
  <c r="X199" i="8" s="1"/>
  <c r="N199" i="8"/>
  <c r="S199" i="8" s="1"/>
  <c r="W199" i="8" s="1"/>
  <c r="AE199" i="8"/>
  <c r="AI199" i="8" s="1"/>
  <c r="AM199" i="8" s="1"/>
  <c r="E748" i="10" a="1"/>
  <c r="E748" i="10" s="1"/>
  <c r="E748" i="21" s="1"/>
  <c r="G748" i="10" a="1"/>
  <c r="G748" i="10" s="1"/>
  <c r="G748" i="21" s="1"/>
  <c r="L200" i="8"/>
  <c r="H748" i="10"/>
  <c r="H748" i="21" s="1"/>
  <c r="D748" i="10" a="1"/>
  <c r="D748" i="10" s="1"/>
  <c r="D748" i="21" s="1"/>
  <c r="F748" i="10" a="1"/>
  <c r="F748" i="10" s="1"/>
  <c r="F748" i="21" s="1"/>
  <c r="K212" i="7"/>
  <c r="J212" i="7"/>
  <c r="E214" i="21"/>
  <c r="L215" i="7"/>
  <c r="E214" i="7"/>
  <c r="F213" i="7"/>
  <c r="G213" i="7"/>
  <c r="H213" i="7" s="1"/>
  <c r="I213" i="7" s="1"/>
  <c r="M217" i="20" l="1"/>
  <c r="N200" i="8"/>
  <c r="S200" i="8" s="1"/>
  <c r="W200" i="8" s="1"/>
  <c r="O200" i="8"/>
  <c r="T200" i="8" s="1"/>
  <c r="X200" i="8" s="1"/>
  <c r="P200" i="8"/>
  <c r="U200" i="8" s="1"/>
  <c r="Y200" i="8" s="1"/>
  <c r="AC200" i="8"/>
  <c r="AG200" i="8" s="1"/>
  <c r="AK200" i="8" s="1"/>
  <c r="AB200" i="8"/>
  <c r="AF200" i="8" s="1"/>
  <c r="AJ200" i="8" s="1"/>
  <c r="M200" i="8"/>
  <c r="AD200" i="8"/>
  <c r="AH200" i="8" s="1"/>
  <c r="AL200" i="8" s="1"/>
  <c r="AE200" i="8"/>
  <c r="AI200" i="8" s="1"/>
  <c r="AM200" i="8" s="1"/>
  <c r="I750" i="10"/>
  <c r="I750" i="21" s="1"/>
  <c r="K750" i="10"/>
  <c r="K750" i="21" s="1"/>
  <c r="J750" i="10"/>
  <c r="J750" i="21" s="1"/>
  <c r="Q199" i="8"/>
  <c r="R199" i="8"/>
  <c r="V199" i="8" s="1"/>
  <c r="D749" i="10" a="1"/>
  <c r="D749" i="10" s="1"/>
  <c r="D749" i="21" s="1"/>
  <c r="E749" i="10" a="1"/>
  <c r="E749" i="10" s="1"/>
  <c r="E749" i="21" s="1"/>
  <c r="L201" i="8"/>
  <c r="G749" i="10" a="1"/>
  <c r="G749" i="10" s="1"/>
  <c r="G749" i="21" s="1"/>
  <c r="F749" i="10" a="1"/>
  <c r="F749" i="10" s="1"/>
  <c r="F749" i="21" s="1"/>
  <c r="H749" i="10"/>
  <c r="H749" i="21" s="1"/>
  <c r="K213" i="7"/>
  <c r="J213" i="7"/>
  <c r="H214" i="7"/>
  <c r="J214" i="7"/>
  <c r="F214" i="7"/>
  <c r="G214" i="7"/>
  <c r="I214" i="7"/>
  <c r="K214" i="7"/>
  <c r="E215" i="21"/>
  <c r="L216" i="7"/>
  <c r="E215" i="7"/>
  <c r="M218" i="20" l="1"/>
  <c r="Q200" i="8"/>
  <c r="R200" i="8"/>
  <c r="V200" i="8" s="1"/>
  <c r="K751" i="10"/>
  <c r="K751" i="21" s="1"/>
  <c r="I751" i="10"/>
  <c r="I751" i="21" s="1"/>
  <c r="J751" i="10"/>
  <c r="J751" i="21" s="1"/>
  <c r="H750" i="10"/>
  <c r="H750" i="21" s="1"/>
  <c r="E750" i="10" a="1"/>
  <c r="E750" i="10" s="1"/>
  <c r="E750" i="21" s="1"/>
  <c r="L202" i="8"/>
  <c r="F750" i="10" a="1"/>
  <c r="F750" i="10" s="1"/>
  <c r="F750" i="21" s="1"/>
  <c r="D750" i="10" a="1"/>
  <c r="D750" i="10" s="1"/>
  <c r="D750" i="21" s="1"/>
  <c r="G750" i="10" a="1"/>
  <c r="G750" i="10" s="1"/>
  <c r="G750" i="21" s="1"/>
  <c r="P201" i="8"/>
  <c r="U201" i="8" s="1"/>
  <c r="Y201" i="8" s="1"/>
  <c r="AE201" i="8"/>
  <c r="AI201" i="8" s="1"/>
  <c r="AM201" i="8" s="1"/>
  <c r="AB201" i="8"/>
  <c r="AF201" i="8" s="1"/>
  <c r="AJ201" i="8" s="1"/>
  <c r="AC201" i="8"/>
  <c r="AG201" i="8" s="1"/>
  <c r="AK201" i="8" s="1"/>
  <c r="O201" i="8"/>
  <c r="T201" i="8" s="1"/>
  <c r="X201" i="8" s="1"/>
  <c r="AD201" i="8"/>
  <c r="AH201" i="8" s="1"/>
  <c r="AL201" i="8" s="1"/>
  <c r="N201" i="8"/>
  <c r="S201" i="8" s="1"/>
  <c r="W201" i="8" s="1"/>
  <c r="M201" i="8"/>
  <c r="K215" i="7"/>
  <c r="F215" i="7"/>
  <c r="H215" i="7"/>
  <c r="I215" i="7"/>
  <c r="J215" i="7"/>
  <c r="G215" i="7"/>
  <c r="E216" i="21"/>
  <c r="L217" i="7"/>
  <c r="E216" i="7"/>
  <c r="M219" i="20" l="1"/>
  <c r="M202" i="8"/>
  <c r="AE202" i="8"/>
  <c r="AI202" i="8" s="1"/>
  <c r="AM202" i="8" s="1"/>
  <c r="AC202" i="8"/>
  <c r="AG202" i="8" s="1"/>
  <c r="AK202" i="8" s="1"/>
  <c r="O202" i="8"/>
  <c r="T202" i="8" s="1"/>
  <c r="X202" i="8" s="1"/>
  <c r="N202" i="8"/>
  <c r="S202" i="8" s="1"/>
  <c r="W202" i="8" s="1"/>
  <c r="AD202" i="8"/>
  <c r="AH202" i="8" s="1"/>
  <c r="AL202" i="8" s="1"/>
  <c r="AB202" i="8"/>
  <c r="AF202" i="8" s="1"/>
  <c r="AJ202" i="8" s="1"/>
  <c r="P202" i="8"/>
  <c r="U202" i="8" s="1"/>
  <c r="Y202" i="8" s="1"/>
  <c r="Q201" i="8"/>
  <c r="R201" i="8"/>
  <c r="V201" i="8" s="1"/>
  <c r="H751" i="10"/>
  <c r="H751" i="21" s="1"/>
  <c r="F751" i="10" a="1"/>
  <c r="F751" i="10" s="1"/>
  <c r="F751" i="21" s="1"/>
  <c r="L203" i="8"/>
  <c r="G751" i="10" a="1"/>
  <c r="G751" i="10" s="1"/>
  <c r="G751" i="21" s="1"/>
  <c r="D751" i="10" a="1"/>
  <c r="D751" i="10" s="1"/>
  <c r="D751" i="21" s="1"/>
  <c r="E751" i="10" a="1"/>
  <c r="E751" i="10" s="1"/>
  <c r="E751" i="21" s="1"/>
  <c r="K752" i="10"/>
  <c r="K752" i="21" s="1"/>
  <c r="I752" i="10"/>
  <c r="I752" i="21" s="1"/>
  <c r="J752" i="10"/>
  <c r="J752" i="21" s="1"/>
  <c r="E217" i="21"/>
  <c r="L218" i="7"/>
  <c r="E217" i="7"/>
  <c r="G216" i="7"/>
  <c r="K216" i="7"/>
  <c r="I216" i="7"/>
  <c r="J216" i="7"/>
  <c r="F216" i="7"/>
  <c r="H216" i="7"/>
  <c r="M220" i="20" l="1"/>
  <c r="I753" i="10"/>
  <c r="I753" i="21" s="1"/>
  <c r="J753" i="10"/>
  <c r="J753" i="21" s="1"/>
  <c r="K753" i="10"/>
  <c r="K753" i="21" s="1"/>
  <c r="M203" i="8"/>
  <c r="AE203" i="8"/>
  <c r="AI203" i="8" s="1"/>
  <c r="AM203" i="8" s="1"/>
  <c r="N203" i="8"/>
  <c r="S203" i="8" s="1"/>
  <c r="W203" i="8" s="1"/>
  <c r="AC203" i="8"/>
  <c r="AG203" i="8" s="1"/>
  <c r="AK203" i="8" s="1"/>
  <c r="O203" i="8"/>
  <c r="T203" i="8" s="1"/>
  <c r="X203" i="8" s="1"/>
  <c r="P203" i="8"/>
  <c r="U203" i="8" s="1"/>
  <c r="Y203" i="8" s="1"/>
  <c r="AD203" i="8"/>
  <c r="AH203" i="8" s="1"/>
  <c r="AL203" i="8" s="1"/>
  <c r="AB203" i="8"/>
  <c r="AF203" i="8" s="1"/>
  <c r="AJ203" i="8" s="1"/>
  <c r="D752" i="10" a="1"/>
  <c r="D752" i="10" s="1"/>
  <c r="D752" i="21" s="1"/>
  <c r="H752" i="10"/>
  <c r="H752" i="21" s="1"/>
  <c r="F752" i="10" a="1"/>
  <c r="F752" i="10" s="1"/>
  <c r="F752" i="21" s="1"/>
  <c r="E752" i="10" a="1"/>
  <c r="E752" i="10" s="1"/>
  <c r="E752" i="21" s="1"/>
  <c r="G752" i="10" a="1"/>
  <c r="G752" i="10" s="1"/>
  <c r="G752" i="21" s="1"/>
  <c r="L204" i="8"/>
  <c r="R202" i="8"/>
  <c r="V202" i="8" s="1"/>
  <c r="Q202" i="8"/>
  <c r="F217" i="7"/>
  <c r="G217" i="7"/>
  <c r="H217" i="7"/>
  <c r="I217" i="7"/>
  <c r="J217" i="7"/>
  <c r="K217" i="7"/>
  <c r="E218" i="21"/>
  <c r="L219" i="7"/>
  <c r="E218" i="7"/>
  <c r="M221" i="20" l="1"/>
  <c r="K754" i="10"/>
  <c r="K754" i="21" s="1"/>
  <c r="I754" i="10"/>
  <c r="I754" i="21" s="1"/>
  <c r="J754" i="10"/>
  <c r="J754" i="21" s="1"/>
  <c r="D753" i="10" a="1"/>
  <c r="D753" i="10" s="1"/>
  <c r="D753" i="21" s="1"/>
  <c r="F753" i="10" a="1"/>
  <c r="F753" i="10" s="1"/>
  <c r="F753" i="21" s="1"/>
  <c r="E753" i="10" a="1"/>
  <c r="E753" i="10" s="1"/>
  <c r="E753" i="21" s="1"/>
  <c r="L205" i="8"/>
  <c r="H753" i="10"/>
  <c r="H753" i="21" s="1"/>
  <c r="G753" i="10" a="1"/>
  <c r="G753" i="10" s="1"/>
  <c r="G753" i="21" s="1"/>
  <c r="Q203" i="8"/>
  <c r="R203" i="8"/>
  <c r="V203" i="8" s="1"/>
  <c r="AC204" i="8"/>
  <c r="AG204" i="8" s="1"/>
  <c r="AK204" i="8" s="1"/>
  <c r="O204" i="8"/>
  <c r="T204" i="8" s="1"/>
  <c r="X204" i="8" s="1"/>
  <c r="M204" i="8"/>
  <c r="AE204" i="8"/>
  <c r="AI204" i="8" s="1"/>
  <c r="AM204" i="8" s="1"/>
  <c r="AB204" i="8"/>
  <c r="AF204" i="8" s="1"/>
  <c r="AJ204" i="8" s="1"/>
  <c r="N204" i="8"/>
  <c r="S204" i="8" s="1"/>
  <c r="W204" i="8" s="1"/>
  <c r="AD204" i="8"/>
  <c r="AH204" i="8" s="1"/>
  <c r="AL204" i="8" s="1"/>
  <c r="P204" i="8"/>
  <c r="U204" i="8" s="1"/>
  <c r="Y204" i="8" s="1"/>
  <c r="E219" i="21"/>
  <c r="L220" i="7"/>
  <c r="E219" i="7"/>
  <c r="H218" i="7"/>
  <c r="F218" i="7"/>
  <c r="I218" i="7"/>
  <c r="G218" i="7"/>
  <c r="K218" i="7"/>
  <c r="J218" i="7"/>
  <c r="M222" i="20" l="1"/>
  <c r="G754" i="10" a="1"/>
  <c r="G754" i="10" s="1"/>
  <c r="G754" i="21" s="1"/>
  <c r="F754" i="10" a="1"/>
  <c r="F754" i="10" s="1"/>
  <c r="F754" i="21" s="1"/>
  <c r="L206" i="8"/>
  <c r="H754" i="10"/>
  <c r="H754" i="21" s="1"/>
  <c r="D754" i="10" a="1"/>
  <c r="D754" i="10" s="1"/>
  <c r="D754" i="21" s="1"/>
  <c r="E754" i="10" a="1"/>
  <c r="E754" i="10" s="1"/>
  <c r="E754" i="21" s="1"/>
  <c r="AC205" i="8"/>
  <c r="AG205" i="8" s="1"/>
  <c r="AK205" i="8" s="1"/>
  <c r="O205" i="8"/>
  <c r="T205" i="8" s="1"/>
  <c r="X205" i="8" s="1"/>
  <c r="P205" i="8"/>
  <c r="U205" i="8" s="1"/>
  <c r="Y205" i="8" s="1"/>
  <c r="AD205" i="8"/>
  <c r="AH205" i="8" s="1"/>
  <c r="AL205" i="8" s="1"/>
  <c r="AB205" i="8"/>
  <c r="AF205" i="8" s="1"/>
  <c r="AJ205" i="8" s="1"/>
  <c r="M205" i="8"/>
  <c r="N205" i="8"/>
  <c r="S205" i="8" s="1"/>
  <c r="W205" i="8" s="1"/>
  <c r="AE205" i="8"/>
  <c r="AI205" i="8" s="1"/>
  <c r="AM205" i="8" s="1"/>
  <c r="R204" i="8"/>
  <c r="V204" i="8" s="1"/>
  <c r="Q204" i="8"/>
  <c r="J755" i="10"/>
  <c r="J755" i="21" s="1"/>
  <c r="I755" i="10"/>
  <c r="I755" i="21" s="1"/>
  <c r="K755" i="10"/>
  <c r="K755" i="21" s="1"/>
  <c r="E220" i="21"/>
  <c r="L221" i="7"/>
  <c r="H219" i="7"/>
  <c r="G219" i="7"/>
  <c r="J219" i="7"/>
  <c r="I219" i="7"/>
  <c r="K219" i="7"/>
  <c r="F219" i="7"/>
  <c r="E220" i="7"/>
  <c r="M223" i="20" l="1"/>
  <c r="K756" i="10"/>
  <c r="K756" i="21" s="1"/>
  <c r="I756" i="10"/>
  <c r="I756" i="21" s="1"/>
  <c r="J756" i="10"/>
  <c r="J756" i="21" s="1"/>
  <c r="P206" i="8"/>
  <c r="U206" i="8" s="1"/>
  <c r="Y206" i="8" s="1"/>
  <c r="O206" i="8"/>
  <c r="T206" i="8" s="1"/>
  <c r="X206" i="8" s="1"/>
  <c r="M206" i="8"/>
  <c r="AE206" i="8"/>
  <c r="AI206" i="8" s="1"/>
  <c r="AM206" i="8" s="1"/>
  <c r="AB206" i="8"/>
  <c r="AF206" i="8" s="1"/>
  <c r="AJ206" i="8" s="1"/>
  <c r="N206" i="8"/>
  <c r="S206" i="8" s="1"/>
  <c r="W206" i="8" s="1"/>
  <c r="AD206" i="8"/>
  <c r="AH206" i="8" s="1"/>
  <c r="AL206" i="8" s="1"/>
  <c r="AC206" i="8"/>
  <c r="AG206" i="8" s="1"/>
  <c r="AK206" i="8" s="1"/>
  <c r="R205" i="8"/>
  <c r="V205" i="8" s="1"/>
  <c r="Q205" i="8"/>
  <c r="E755" i="10" a="1"/>
  <c r="E755" i="10" s="1"/>
  <c r="E755" i="21" s="1"/>
  <c r="L207" i="8"/>
  <c r="H755" i="10"/>
  <c r="H755" i="21" s="1"/>
  <c r="F755" i="10" a="1"/>
  <c r="F755" i="10" s="1"/>
  <c r="F755" i="21" s="1"/>
  <c r="D755" i="10" a="1"/>
  <c r="D755" i="10" s="1"/>
  <c r="D755" i="21" s="1"/>
  <c r="G755" i="10" a="1"/>
  <c r="G755" i="10" s="1"/>
  <c r="G755" i="21" s="1"/>
  <c r="K220" i="7"/>
  <c r="F220" i="7"/>
  <c r="I220" i="7"/>
  <c r="G220" i="7"/>
  <c r="H220" i="7"/>
  <c r="J220" i="7"/>
  <c r="E221" i="21"/>
  <c r="L222" i="7"/>
  <c r="E221" i="7"/>
  <c r="M224" i="20" l="1"/>
  <c r="AD207" i="8"/>
  <c r="AH207" i="8" s="1"/>
  <c r="AL207" i="8" s="1"/>
  <c r="P207" i="8"/>
  <c r="U207" i="8" s="1"/>
  <c r="Y207" i="8" s="1"/>
  <c r="N207" i="8"/>
  <c r="S207" i="8" s="1"/>
  <c r="W207" i="8" s="1"/>
  <c r="M207" i="8"/>
  <c r="AE207" i="8"/>
  <c r="AI207" i="8" s="1"/>
  <c r="AM207" i="8" s="1"/>
  <c r="AB207" i="8"/>
  <c r="AF207" i="8" s="1"/>
  <c r="AJ207" i="8" s="1"/>
  <c r="O207" i="8"/>
  <c r="T207" i="8" s="1"/>
  <c r="X207" i="8" s="1"/>
  <c r="AC207" i="8"/>
  <c r="AG207" i="8" s="1"/>
  <c r="AK207" i="8" s="1"/>
  <c r="G756" i="10" a="1"/>
  <c r="G756" i="10" s="1"/>
  <c r="G756" i="21" s="1"/>
  <c r="D756" i="10" a="1"/>
  <c r="D756" i="10" s="1"/>
  <c r="D756" i="21" s="1"/>
  <c r="E756" i="10" a="1"/>
  <c r="E756" i="10" s="1"/>
  <c r="E756" i="21" s="1"/>
  <c r="H756" i="10"/>
  <c r="H756" i="21" s="1"/>
  <c r="F756" i="10" a="1"/>
  <c r="F756" i="10" s="1"/>
  <c r="F756" i="21" s="1"/>
  <c r="L208" i="8"/>
  <c r="Q206" i="8"/>
  <c r="R206" i="8"/>
  <c r="V206" i="8" s="1"/>
  <c r="I757" i="10"/>
  <c r="I757" i="21" s="1"/>
  <c r="J757" i="10"/>
  <c r="J757" i="21" s="1"/>
  <c r="K757" i="10"/>
  <c r="K757" i="21" s="1"/>
  <c r="E222" i="21"/>
  <c r="L223" i="7"/>
  <c r="E222" i="7"/>
  <c r="H221" i="7"/>
  <c r="I221" i="7"/>
  <c r="F221" i="7"/>
  <c r="K221" i="7"/>
  <c r="J221" i="7"/>
  <c r="G221" i="7"/>
  <c r="M225" i="20" l="1"/>
  <c r="M208" i="8"/>
  <c r="AC208" i="8"/>
  <c r="AG208" i="8" s="1"/>
  <c r="AK208" i="8" s="1"/>
  <c r="AB208" i="8"/>
  <c r="AF208" i="8" s="1"/>
  <c r="AJ208" i="8" s="1"/>
  <c r="AD208" i="8"/>
  <c r="AH208" i="8" s="1"/>
  <c r="AL208" i="8" s="1"/>
  <c r="N208" i="8"/>
  <c r="S208" i="8" s="1"/>
  <c r="W208" i="8" s="1"/>
  <c r="O208" i="8"/>
  <c r="T208" i="8" s="1"/>
  <c r="X208" i="8" s="1"/>
  <c r="P208" i="8"/>
  <c r="U208" i="8" s="1"/>
  <c r="Y208" i="8" s="1"/>
  <c r="AE208" i="8"/>
  <c r="AI208" i="8" s="1"/>
  <c r="AM208" i="8" s="1"/>
  <c r="Q207" i="8"/>
  <c r="R207" i="8"/>
  <c r="V207" i="8" s="1"/>
  <c r="D757" i="10" a="1"/>
  <c r="D757" i="10" s="1"/>
  <c r="D757" i="21" s="1"/>
  <c r="G757" i="10" a="1"/>
  <c r="G757" i="10" s="1"/>
  <c r="G757" i="21" s="1"/>
  <c r="E757" i="10" a="1"/>
  <c r="E757" i="10" s="1"/>
  <c r="E757" i="21" s="1"/>
  <c r="L209" i="8"/>
  <c r="H757" i="10"/>
  <c r="H757" i="21" s="1"/>
  <c r="F757" i="10" a="1"/>
  <c r="F757" i="10" s="1"/>
  <c r="F757" i="21" s="1"/>
  <c r="K758" i="10"/>
  <c r="K758" i="21" s="1"/>
  <c r="J758" i="10"/>
  <c r="J758" i="21" s="1"/>
  <c r="I758" i="10"/>
  <c r="I758" i="21" s="1"/>
  <c r="I222" i="7"/>
  <c r="H222" i="7"/>
  <c r="J222" i="7"/>
  <c r="F222" i="7"/>
  <c r="K222" i="7"/>
  <c r="G222" i="7"/>
  <c r="E223" i="21"/>
  <c r="L224" i="7"/>
  <c r="E223" i="7"/>
  <c r="M226" i="20" l="1"/>
  <c r="P209" i="8"/>
  <c r="U209" i="8" s="1"/>
  <c r="Y209" i="8" s="1"/>
  <c r="N209" i="8"/>
  <c r="S209" i="8" s="1"/>
  <c r="W209" i="8" s="1"/>
  <c r="O209" i="8"/>
  <c r="T209" i="8" s="1"/>
  <c r="X209" i="8" s="1"/>
  <c r="M209" i="8"/>
  <c r="AD209" i="8"/>
  <c r="AH209" i="8" s="1"/>
  <c r="AL209" i="8" s="1"/>
  <c r="AB209" i="8"/>
  <c r="AF209" i="8" s="1"/>
  <c r="AJ209" i="8" s="1"/>
  <c r="AC209" i="8"/>
  <c r="AG209" i="8" s="1"/>
  <c r="AK209" i="8" s="1"/>
  <c r="AE209" i="8"/>
  <c r="AI209" i="8" s="1"/>
  <c r="AM209" i="8" s="1"/>
  <c r="H758" i="10"/>
  <c r="H758" i="21" s="1"/>
  <c r="D758" i="10" a="1"/>
  <c r="D758" i="10" s="1"/>
  <c r="D758" i="21" s="1"/>
  <c r="G758" i="10" a="1"/>
  <c r="G758" i="10" s="1"/>
  <c r="G758" i="21" s="1"/>
  <c r="L210" i="8"/>
  <c r="E758" i="10" a="1"/>
  <c r="E758" i="10" s="1"/>
  <c r="E758" i="21" s="1"/>
  <c r="F758" i="10" a="1"/>
  <c r="F758" i="10" s="1"/>
  <c r="F758" i="21" s="1"/>
  <c r="I759" i="10"/>
  <c r="I759" i="21" s="1"/>
  <c r="K759" i="10"/>
  <c r="K759" i="21" s="1"/>
  <c r="J759" i="10"/>
  <c r="J759" i="21" s="1"/>
  <c r="Q208" i="8"/>
  <c r="R208" i="8"/>
  <c r="V208" i="8" s="1"/>
  <c r="I223" i="7"/>
  <c r="J223" i="7"/>
  <c r="G223" i="7"/>
  <c r="K223" i="7"/>
  <c r="F223" i="7"/>
  <c r="H223" i="7"/>
  <c r="E224" i="21"/>
  <c r="L225" i="7"/>
  <c r="E224" i="7"/>
  <c r="M227" i="20" l="1"/>
  <c r="H759" i="10"/>
  <c r="H759" i="21" s="1"/>
  <c r="E759" i="10" a="1"/>
  <c r="E759" i="10" s="1"/>
  <c r="E759" i="21" s="1"/>
  <c r="D759" i="10" a="1"/>
  <c r="D759" i="10" s="1"/>
  <c r="D759" i="21" s="1"/>
  <c r="L211" i="8"/>
  <c r="F759" i="10" a="1"/>
  <c r="F759" i="10" s="1"/>
  <c r="F759" i="21" s="1"/>
  <c r="G759" i="10" a="1"/>
  <c r="G759" i="10" s="1"/>
  <c r="G759" i="21" s="1"/>
  <c r="AD210" i="8"/>
  <c r="AH210" i="8" s="1"/>
  <c r="AL210" i="8" s="1"/>
  <c r="AB210" i="8"/>
  <c r="AF210" i="8" s="1"/>
  <c r="AJ210" i="8" s="1"/>
  <c r="AE210" i="8"/>
  <c r="AI210" i="8" s="1"/>
  <c r="AM210" i="8" s="1"/>
  <c r="P210" i="8"/>
  <c r="U210" i="8" s="1"/>
  <c r="Y210" i="8" s="1"/>
  <c r="N210" i="8"/>
  <c r="S210" i="8" s="1"/>
  <c r="W210" i="8" s="1"/>
  <c r="AC210" i="8"/>
  <c r="AG210" i="8" s="1"/>
  <c r="AK210" i="8" s="1"/>
  <c r="O210" i="8"/>
  <c r="T210" i="8" s="1"/>
  <c r="X210" i="8" s="1"/>
  <c r="M210" i="8"/>
  <c r="R209" i="8"/>
  <c r="V209" i="8" s="1"/>
  <c r="Q209" i="8"/>
  <c r="J760" i="10"/>
  <c r="J760" i="21" s="1"/>
  <c r="I760" i="10"/>
  <c r="I760" i="21" s="1"/>
  <c r="K760" i="10"/>
  <c r="K760" i="21" s="1"/>
  <c r="E225" i="21"/>
  <c r="L226" i="7"/>
  <c r="E225" i="7"/>
  <c r="F224" i="7"/>
  <c r="J224" i="7"/>
  <c r="K224" i="7"/>
  <c r="I224" i="7"/>
  <c r="G224" i="7"/>
  <c r="H224" i="7"/>
  <c r="M228" i="20" l="1"/>
  <c r="Q210" i="8"/>
  <c r="R210" i="8"/>
  <c r="V210" i="8" s="1"/>
  <c r="AC211" i="8"/>
  <c r="AG211" i="8" s="1"/>
  <c r="AK211" i="8" s="1"/>
  <c r="M211" i="8"/>
  <c r="AD211" i="8"/>
  <c r="AH211" i="8" s="1"/>
  <c r="AL211" i="8" s="1"/>
  <c r="AB211" i="8"/>
  <c r="AF211" i="8" s="1"/>
  <c r="AJ211" i="8" s="1"/>
  <c r="O211" i="8"/>
  <c r="T211" i="8" s="1"/>
  <c r="X211" i="8" s="1"/>
  <c r="AE211" i="8"/>
  <c r="AI211" i="8" s="1"/>
  <c r="AM211" i="8" s="1"/>
  <c r="P211" i="8"/>
  <c r="U211" i="8" s="1"/>
  <c r="Y211" i="8" s="1"/>
  <c r="N211" i="8"/>
  <c r="S211" i="8" s="1"/>
  <c r="W211" i="8" s="1"/>
  <c r="E760" i="10" a="1"/>
  <c r="E760" i="10" s="1"/>
  <c r="E760" i="21" s="1"/>
  <c r="H760" i="10"/>
  <c r="H760" i="21" s="1"/>
  <c r="D760" i="10" a="1"/>
  <c r="D760" i="10" s="1"/>
  <c r="D760" i="21" s="1"/>
  <c r="G760" i="10" a="1"/>
  <c r="G760" i="10" s="1"/>
  <c r="G760" i="21" s="1"/>
  <c r="L212" i="8"/>
  <c r="F760" i="10" a="1"/>
  <c r="F760" i="10" s="1"/>
  <c r="F760" i="21" s="1"/>
  <c r="J761" i="10"/>
  <c r="J761" i="21" s="1"/>
  <c r="I761" i="10"/>
  <c r="I761" i="21" s="1"/>
  <c r="K761" i="10"/>
  <c r="K761" i="21" s="1"/>
  <c r="G225" i="7"/>
  <c r="J225" i="7"/>
  <c r="F225" i="7"/>
  <c r="K225" i="7"/>
  <c r="H225" i="7"/>
  <c r="I225" i="7"/>
  <c r="E226" i="21"/>
  <c r="L227" i="7"/>
  <c r="E226" i="7"/>
  <c r="M229" i="20" l="1"/>
  <c r="I762" i="10"/>
  <c r="I762" i="21" s="1"/>
  <c r="K762" i="10"/>
  <c r="K762" i="21" s="1"/>
  <c r="J762" i="10"/>
  <c r="J762" i="21" s="1"/>
  <c r="Q211" i="8"/>
  <c r="R211" i="8"/>
  <c r="V211" i="8" s="1"/>
  <c r="L213" i="8"/>
  <c r="G761" i="10" a="1"/>
  <c r="G761" i="10" s="1"/>
  <c r="G761" i="21" s="1"/>
  <c r="E761" i="10" a="1"/>
  <c r="E761" i="10" s="1"/>
  <c r="E761" i="21" s="1"/>
  <c r="F761" i="10" a="1"/>
  <c r="F761" i="10" s="1"/>
  <c r="F761" i="21" s="1"/>
  <c r="H761" i="10"/>
  <c r="H761" i="21" s="1"/>
  <c r="D761" i="10" a="1"/>
  <c r="D761" i="10" s="1"/>
  <c r="D761" i="21" s="1"/>
  <c r="P212" i="8"/>
  <c r="U212" i="8" s="1"/>
  <c r="Y212" i="8" s="1"/>
  <c r="AB212" i="8"/>
  <c r="AF212" i="8" s="1"/>
  <c r="AJ212" i="8" s="1"/>
  <c r="AC212" i="8"/>
  <c r="AG212" i="8" s="1"/>
  <c r="AK212" i="8" s="1"/>
  <c r="AD212" i="8"/>
  <c r="AH212" i="8" s="1"/>
  <c r="AL212" i="8" s="1"/>
  <c r="M212" i="8"/>
  <c r="AE212" i="8"/>
  <c r="AI212" i="8" s="1"/>
  <c r="AM212" i="8" s="1"/>
  <c r="O212" i="8"/>
  <c r="T212" i="8" s="1"/>
  <c r="X212" i="8" s="1"/>
  <c r="N212" i="8"/>
  <c r="S212" i="8" s="1"/>
  <c r="W212" i="8" s="1"/>
  <c r="F226" i="7"/>
  <c r="H226" i="7"/>
  <c r="K226" i="7"/>
  <c r="I226" i="7"/>
  <c r="G226" i="7"/>
  <c r="J226" i="7"/>
  <c r="E227" i="7"/>
  <c r="E227" i="21"/>
  <c r="L228" i="7"/>
  <c r="M230" i="20" l="1"/>
  <c r="Q212" i="8"/>
  <c r="R212" i="8"/>
  <c r="V212" i="8" s="1"/>
  <c r="AC213" i="8"/>
  <c r="AG213" i="8" s="1"/>
  <c r="AK213" i="8" s="1"/>
  <c r="M213" i="8"/>
  <c r="AB213" i="8"/>
  <c r="AF213" i="8" s="1"/>
  <c r="AJ213" i="8" s="1"/>
  <c r="P213" i="8"/>
  <c r="U213" i="8" s="1"/>
  <c r="Y213" i="8" s="1"/>
  <c r="O213" i="8"/>
  <c r="T213" i="8" s="1"/>
  <c r="X213" i="8" s="1"/>
  <c r="N213" i="8"/>
  <c r="S213" i="8" s="1"/>
  <c r="W213" i="8" s="1"/>
  <c r="AE213" i="8"/>
  <c r="AI213" i="8" s="1"/>
  <c r="AM213" i="8" s="1"/>
  <c r="AD213" i="8"/>
  <c r="AH213" i="8" s="1"/>
  <c r="AL213" i="8" s="1"/>
  <c r="H762" i="10"/>
  <c r="H762" i="21" s="1"/>
  <c r="D762" i="10" a="1"/>
  <c r="D762" i="10" s="1"/>
  <c r="D762" i="21" s="1"/>
  <c r="F762" i="10" a="1"/>
  <c r="F762" i="10" s="1"/>
  <c r="F762" i="21" s="1"/>
  <c r="G762" i="10" a="1"/>
  <c r="G762" i="10" s="1"/>
  <c r="G762" i="21" s="1"/>
  <c r="E762" i="10" a="1"/>
  <c r="E762" i="10" s="1"/>
  <c r="E762" i="21" s="1"/>
  <c r="L214" i="8"/>
  <c r="K763" i="10"/>
  <c r="K763" i="21" s="1"/>
  <c r="I763" i="10"/>
  <c r="I763" i="21" s="1"/>
  <c r="J763" i="10"/>
  <c r="J763" i="21" s="1"/>
  <c r="E228" i="7"/>
  <c r="I227" i="7"/>
  <c r="K227" i="7"/>
  <c r="J227" i="7"/>
  <c r="H227" i="7"/>
  <c r="G227" i="7"/>
  <c r="F227" i="7"/>
  <c r="E228" i="21"/>
  <c r="L229" i="7"/>
  <c r="M231" i="20" l="1"/>
  <c r="M214" i="8"/>
  <c r="O214" i="8"/>
  <c r="T214" i="8" s="1"/>
  <c r="X214" i="8" s="1"/>
  <c r="AE214" i="8"/>
  <c r="AI214" i="8" s="1"/>
  <c r="AM214" i="8" s="1"/>
  <c r="P214" i="8"/>
  <c r="U214" i="8" s="1"/>
  <c r="Y214" i="8" s="1"/>
  <c r="N214" i="8"/>
  <c r="S214" i="8" s="1"/>
  <c r="W214" i="8" s="1"/>
  <c r="AC214" i="8"/>
  <c r="AG214" i="8" s="1"/>
  <c r="AK214" i="8" s="1"/>
  <c r="AB214" i="8"/>
  <c r="AF214" i="8" s="1"/>
  <c r="AJ214" i="8" s="1"/>
  <c r="AD214" i="8"/>
  <c r="AH214" i="8" s="1"/>
  <c r="AL214" i="8" s="1"/>
  <c r="Q213" i="8"/>
  <c r="R213" i="8"/>
  <c r="V213" i="8" s="1"/>
  <c r="D763" i="10" a="1"/>
  <c r="D763" i="10" s="1"/>
  <c r="D763" i="21" s="1"/>
  <c r="E763" i="10" a="1"/>
  <c r="E763" i="10" s="1"/>
  <c r="E763" i="21" s="1"/>
  <c r="L215" i="8"/>
  <c r="H763" i="10"/>
  <c r="H763" i="21" s="1"/>
  <c r="G763" i="10" a="1"/>
  <c r="G763" i="10" s="1"/>
  <c r="G763" i="21" s="1"/>
  <c r="F763" i="10" a="1"/>
  <c r="F763" i="10" s="1"/>
  <c r="F763" i="21" s="1"/>
  <c r="J764" i="10"/>
  <c r="J764" i="21" s="1"/>
  <c r="K764" i="10"/>
  <c r="K764" i="21" s="1"/>
  <c r="I764" i="10"/>
  <c r="I764" i="21" s="1"/>
  <c r="E229" i="21"/>
  <c r="L230" i="7"/>
  <c r="E229" i="7"/>
  <c r="H228" i="7"/>
  <c r="I228" i="7"/>
  <c r="J228" i="7"/>
  <c r="K228" i="7"/>
  <c r="F228" i="7"/>
  <c r="G228" i="7"/>
  <c r="M232" i="20" l="1"/>
  <c r="P215" i="8"/>
  <c r="U215" i="8" s="1"/>
  <c r="Y215" i="8" s="1"/>
  <c r="AE215" i="8"/>
  <c r="AI215" i="8" s="1"/>
  <c r="AM215" i="8" s="1"/>
  <c r="O215" i="8"/>
  <c r="T215" i="8" s="1"/>
  <c r="X215" i="8" s="1"/>
  <c r="AC215" i="8"/>
  <c r="AG215" i="8" s="1"/>
  <c r="AK215" i="8" s="1"/>
  <c r="AB215" i="8"/>
  <c r="AF215" i="8" s="1"/>
  <c r="AJ215" i="8" s="1"/>
  <c r="N215" i="8"/>
  <c r="S215" i="8" s="1"/>
  <c r="W215" i="8" s="1"/>
  <c r="AD215" i="8"/>
  <c r="AH215" i="8" s="1"/>
  <c r="AL215" i="8" s="1"/>
  <c r="M215" i="8"/>
  <c r="I765" i="10"/>
  <c r="I765" i="21" s="1"/>
  <c r="K765" i="10"/>
  <c r="K765" i="21" s="1"/>
  <c r="J765" i="10"/>
  <c r="J765" i="21" s="1"/>
  <c r="H764" i="10"/>
  <c r="H764" i="21" s="1"/>
  <c r="D764" i="10" a="1"/>
  <c r="D764" i="10" s="1"/>
  <c r="D764" i="21" s="1"/>
  <c r="F764" i="10" a="1"/>
  <c r="F764" i="10" s="1"/>
  <c r="F764" i="21" s="1"/>
  <c r="L216" i="8"/>
  <c r="E764" i="10" a="1"/>
  <c r="E764" i="10" s="1"/>
  <c r="E764" i="21" s="1"/>
  <c r="G764" i="10" a="1"/>
  <c r="G764" i="10" s="1"/>
  <c r="G764" i="21" s="1"/>
  <c r="Q214" i="8"/>
  <c r="R214" i="8"/>
  <c r="V214" i="8" s="1"/>
  <c r="E230" i="7"/>
  <c r="H229" i="7"/>
  <c r="G229" i="7"/>
  <c r="J229" i="7"/>
  <c r="K229" i="7"/>
  <c r="F229" i="7"/>
  <c r="I229" i="7"/>
  <c r="E230" i="21"/>
  <c r="L231" i="7"/>
  <c r="M233" i="20" l="1"/>
  <c r="Q215" i="8"/>
  <c r="R215" i="8"/>
  <c r="V215" i="8" s="1"/>
  <c r="H765" i="10"/>
  <c r="H765" i="21" s="1"/>
  <c r="G765" i="10" a="1"/>
  <c r="G765" i="10" s="1"/>
  <c r="G765" i="21" s="1"/>
  <c r="E765" i="10" a="1"/>
  <c r="E765" i="10" s="1"/>
  <c r="E765" i="21" s="1"/>
  <c r="D765" i="10" a="1"/>
  <c r="D765" i="10" s="1"/>
  <c r="D765" i="21" s="1"/>
  <c r="F765" i="10" a="1"/>
  <c r="F765" i="10" s="1"/>
  <c r="F765" i="21" s="1"/>
  <c r="L217" i="8"/>
  <c r="K766" i="10"/>
  <c r="K766" i="21" s="1"/>
  <c r="I766" i="10"/>
  <c r="I766" i="21" s="1"/>
  <c r="J766" i="10"/>
  <c r="J766" i="21" s="1"/>
  <c r="N216" i="8"/>
  <c r="S216" i="8" s="1"/>
  <c r="W216" i="8" s="1"/>
  <c r="AE216" i="8"/>
  <c r="AI216" i="8" s="1"/>
  <c r="AM216" i="8" s="1"/>
  <c r="P216" i="8"/>
  <c r="U216" i="8" s="1"/>
  <c r="Y216" i="8" s="1"/>
  <c r="AD216" i="8"/>
  <c r="AH216" i="8" s="1"/>
  <c r="AL216" i="8" s="1"/>
  <c r="M216" i="8"/>
  <c r="AB216" i="8"/>
  <c r="AF216" i="8" s="1"/>
  <c r="AJ216" i="8" s="1"/>
  <c r="AC216" i="8"/>
  <c r="AG216" i="8" s="1"/>
  <c r="AK216" i="8" s="1"/>
  <c r="O216" i="8"/>
  <c r="T216" i="8" s="1"/>
  <c r="X216" i="8" s="1"/>
  <c r="E231" i="7"/>
  <c r="F230" i="7"/>
  <c r="G230" i="7"/>
  <c r="H230" i="7"/>
  <c r="J230" i="7"/>
  <c r="I230" i="7"/>
  <c r="K230" i="7"/>
  <c r="E231" i="21"/>
  <c r="L232" i="7"/>
  <c r="M234" i="20" l="1"/>
  <c r="G766" i="10" a="1"/>
  <c r="G766" i="10" s="1"/>
  <c r="G766" i="21" s="1"/>
  <c r="L218" i="8"/>
  <c r="H766" i="10"/>
  <c r="H766" i="21" s="1"/>
  <c r="E766" i="10" a="1"/>
  <c r="E766" i="10" s="1"/>
  <c r="E766" i="21" s="1"/>
  <c r="D766" i="10" a="1"/>
  <c r="D766" i="10" s="1"/>
  <c r="D766" i="21" s="1"/>
  <c r="F766" i="10" a="1"/>
  <c r="F766" i="10" s="1"/>
  <c r="F766" i="21" s="1"/>
  <c r="AD217" i="8"/>
  <c r="AH217" i="8" s="1"/>
  <c r="AL217" i="8" s="1"/>
  <c r="O217" i="8"/>
  <c r="T217" i="8" s="1"/>
  <c r="X217" i="8" s="1"/>
  <c r="AB217" i="8"/>
  <c r="AF217" i="8" s="1"/>
  <c r="AJ217" i="8" s="1"/>
  <c r="AE217" i="8"/>
  <c r="AI217" i="8" s="1"/>
  <c r="AM217" i="8" s="1"/>
  <c r="P217" i="8"/>
  <c r="U217" i="8" s="1"/>
  <c r="Y217" i="8" s="1"/>
  <c r="N217" i="8"/>
  <c r="S217" i="8" s="1"/>
  <c r="W217" i="8" s="1"/>
  <c r="AC217" i="8"/>
  <c r="AG217" i="8" s="1"/>
  <c r="AK217" i="8" s="1"/>
  <c r="M217" i="8"/>
  <c r="Q216" i="8"/>
  <c r="R216" i="8"/>
  <c r="V216" i="8" s="1"/>
  <c r="I767" i="10"/>
  <c r="I767" i="21" s="1"/>
  <c r="K767" i="10"/>
  <c r="K767" i="21" s="1"/>
  <c r="J767" i="10"/>
  <c r="J767" i="21" s="1"/>
  <c r="F231" i="7"/>
  <c r="J231" i="7"/>
  <c r="K231" i="7"/>
  <c r="H231" i="7"/>
  <c r="G231" i="7"/>
  <c r="I231" i="7"/>
  <c r="E232" i="21"/>
  <c r="L233" i="7"/>
  <c r="E232" i="7"/>
  <c r="M235" i="20" l="1"/>
  <c r="Q217" i="8"/>
  <c r="R217" i="8"/>
  <c r="V217" i="8" s="1"/>
  <c r="H767" i="10"/>
  <c r="H767" i="21" s="1"/>
  <c r="G767" i="10" a="1"/>
  <c r="G767" i="10" s="1"/>
  <c r="G767" i="21" s="1"/>
  <c r="D767" i="10" a="1"/>
  <c r="D767" i="10" s="1"/>
  <c r="D767" i="21" s="1"/>
  <c r="E767" i="10" a="1"/>
  <c r="E767" i="10" s="1"/>
  <c r="E767" i="21" s="1"/>
  <c r="L219" i="8"/>
  <c r="F767" i="10" a="1"/>
  <c r="F767" i="10" s="1"/>
  <c r="F767" i="21" s="1"/>
  <c r="I768" i="10"/>
  <c r="I768" i="21" s="1"/>
  <c r="K768" i="10"/>
  <c r="K768" i="21" s="1"/>
  <c r="J768" i="10"/>
  <c r="J768" i="21" s="1"/>
  <c r="O218" i="8"/>
  <c r="T218" i="8" s="1"/>
  <c r="X218" i="8" s="1"/>
  <c r="AD218" i="8"/>
  <c r="AH218" i="8" s="1"/>
  <c r="AL218" i="8" s="1"/>
  <c r="N218" i="8"/>
  <c r="S218" i="8" s="1"/>
  <c r="W218" i="8" s="1"/>
  <c r="AB218" i="8"/>
  <c r="AF218" i="8" s="1"/>
  <c r="AJ218" i="8" s="1"/>
  <c r="AE218" i="8"/>
  <c r="AI218" i="8" s="1"/>
  <c r="AM218" i="8" s="1"/>
  <c r="AC218" i="8"/>
  <c r="AG218" i="8" s="1"/>
  <c r="AK218" i="8" s="1"/>
  <c r="M218" i="8"/>
  <c r="P218" i="8"/>
  <c r="U218" i="8" s="1"/>
  <c r="Y218" i="8" s="1"/>
  <c r="H232" i="7"/>
  <c r="F232" i="7"/>
  <c r="K232" i="7"/>
  <c r="G232" i="7"/>
  <c r="J232" i="7"/>
  <c r="I232" i="7"/>
  <c r="E233" i="21"/>
  <c r="L234" i="7"/>
  <c r="E233" i="7"/>
  <c r="M236" i="20" l="1"/>
  <c r="L220" i="8"/>
  <c r="G768" i="10" a="1"/>
  <c r="G768" i="10" s="1"/>
  <c r="G768" i="21" s="1"/>
  <c r="D768" i="10" a="1"/>
  <c r="D768" i="10" s="1"/>
  <c r="D768" i="21" s="1"/>
  <c r="F768" i="10" a="1"/>
  <c r="F768" i="10" s="1"/>
  <c r="F768" i="21" s="1"/>
  <c r="E768" i="10" a="1"/>
  <c r="E768" i="10" s="1"/>
  <c r="E768" i="21" s="1"/>
  <c r="H768" i="10"/>
  <c r="H768" i="21" s="1"/>
  <c r="Q218" i="8"/>
  <c r="R218" i="8"/>
  <c r="V218" i="8" s="1"/>
  <c r="J769" i="10"/>
  <c r="J769" i="21" s="1"/>
  <c r="K769" i="10"/>
  <c r="K769" i="21" s="1"/>
  <c r="I769" i="10"/>
  <c r="I769" i="21" s="1"/>
  <c r="N219" i="8"/>
  <c r="S219" i="8" s="1"/>
  <c r="W219" i="8" s="1"/>
  <c r="AC219" i="8"/>
  <c r="AG219" i="8" s="1"/>
  <c r="AK219" i="8" s="1"/>
  <c r="M219" i="8"/>
  <c r="AB219" i="8"/>
  <c r="AF219" i="8" s="1"/>
  <c r="AJ219" i="8" s="1"/>
  <c r="AE219" i="8"/>
  <c r="AI219" i="8" s="1"/>
  <c r="AM219" i="8" s="1"/>
  <c r="O219" i="8"/>
  <c r="T219" i="8" s="1"/>
  <c r="X219" i="8" s="1"/>
  <c r="AD219" i="8"/>
  <c r="AH219" i="8" s="1"/>
  <c r="AL219" i="8" s="1"/>
  <c r="P219" i="8"/>
  <c r="U219" i="8" s="1"/>
  <c r="Y219" i="8" s="1"/>
  <c r="G233" i="7"/>
  <c r="J233" i="7"/>
  <c r="F233" i="7"/>
  <c r="H233" i="7"/>
  <c r="K233" i="7"/>
  <c r="I233" i="7"/>
  <c r="E234" i="21"/>
  <c r="L235" i="7"/>
  <c r="E234" i="7"/>
  <c r="M237" i="20" l="1"/>
  <c r="H769" i="10"/>
  <c r="H769" i="21" s="1"/>
  <c r="F769" i="10" a="1"/>
  <c r="F769" i="10" s="1"/>
  <c r="F769" i="21" s="1"/>
  <c r="G769" i="10" a="1"/>
  <c r="G769" i="10" s="1"/>
  <c r="G769" i="21" s="1"/>
  <c r="E769" i="10" a="1"/>
  <c r="E769" i="10" s="1"/>
  <c r="E769" i="21" s="1"/>
  <c r="L221" i="8"/>
  <c r="D769" i="10" a="1"/>
  <c r="D769" i="10" s="1"/>
  <c r="D769" i="21" s="1"/>
  <c r="Q219" i="8"/>
  <c r="R219" i="8"/>
  <c r="V219" i="8" s="1"/>
  <c r="I770" i="10"/>
  <c r="I770" i="21" s="1"/>
  <c r="K770" i="10"/>
  <c r="K770" i="21" s="1"/>
  <c r="J770" i="10"/>
  <c r="J770" i="21" s="1"/>
  <c r="O220" i="8"/>
  <c r="T220" i="8" s="1"/>
  <c r="X220" i="8" s="1"/>
  <c r="AD220" i="8"/>
  <c r="AH220" i="8" s="1"/>
  <c r="AL220" i="8" s="1"/>
  <c r="M220" i="8"/>
  <c r="AB220" i="8"/>
  <c r="AF220" i="8" s="1"/>
  <c r="AJ220" i="8" s="1"/>
  <c r="AE220" i="8"/>
  <c r="AI220" i="8" s="1"/>
  <c r="AM220" i="8" s="1"/>
  <c r="N220" i="8"/>
  <c r="S220" i="8" s="1"/>
  <c r="W220" i="8" s="1"/>
  <c r="AC220" i="8"/>
  <c r="AG220" i="8" s="1"/>
  <c r="AK220" i="8" s="1"/>
  <c r="P220" i="8"/>
  <c r="U220" i="8" s="1"/>
  <c r="Y220" i="8" s="1"/>
  <c r="E235" i="21"/>
  <c r="L236" i="7"/>
  <c r="I234" i="7"/>
  <c r="F234" i="7"/>
  <c r="G234" i="7"/>
  <c r="H234" i="7"/>
  <c r="J234" i="7"/>
  <c r="K234" i="7"/>
  <c r="E235" i="7"/>
  <c r="M238" i="20" l="1"/>
  <c r="P221" i="8"/>
  <c r="U221" i="8" s="1"/>
  <c r="Y221" i="8" s="1"/>
  <c r="AE221" i="8"/>
  <c r="AI221" i="8" s="1"/>
  <c r="AM221" i="8" s="1"/>
  <c r="AB221" i="8"/>
  <c r="AF221" i="8" s="1"/>
  <c r="AJ221" i="8" s="1"/>
  <c r="N221" i="8"/>
  <c r="S221" i="8" s="1"/>
  <c r="W221" i="8" s="1"/>
  <c r="AC221" i="8"/>
  <c r="AG221" i="8" s="1"/>
  <c r="AK221" i="8" s="1"/>
  <c r="O221" i="8"/>
  <c r="T221" i="8" s="1"/>
  <c r="X221" i="8" s="1"/>
  <c r="M221" i="8"/>
  <c r="AD221" i="8"/>
  <c r="AH221" i="8" s="1"/>
  <c r="AL221" i="8" s="1"/>
  <c r="I771" i="10"/>
  <c r="I771" i="21" s="1"/>
  <c r="K771" i="10"/>
  <c r="K771" i="21" s="1"/>
  <c r="J771" i="10"/>
  <c r="J771" i="21" s="1"/>
  <c r="Q220" i="8"/>
  <c r="R220" i="8"/>
  <c r="V220" i="8" s="1"/>
  <c r="H770" i="10"/>
  <c r="H770" i="21" s="1"/>
  <c r="E770" i="10" a="1"/>
  <c r="E770" i="10" s="1"/>
  <c r="E770" i="21" s="1"/>
  <c r="G770" i="10" a="1"/>
  <c r="G770" i="10" s="1"/>
  <c r="G770" i="21" s="1"/>
  <c r="D770" i="10" a="1"/>
  <c r="D770" i="10" s="1"/>
  <c r="D770" i="21" s="1"/>
  <c r="F770" i="10" a="1"/>
  <c r="F770" i="10" s="1"/>
  <c r="F770" i="21" s="1"/>
  <c r="L222" i="8"/>
  <c r="F235" i="7"/>
  <c r="K235" i="7"/>
  <c r="G235" i="7"/>
  <c r="H235" i="7"/>
  <c r="J235" i="7"/>
  <c r="I235" i="7"/>
  <c r="E236" i="21"/>
  <c r="L237" i="7"/>
  <c r="E236" i="7"/>
  <c r="M239" i="20" l="1"/>
  <c r="J772" i="10"/>
  <c r="J772" i="21" s="1"/>
  <c r="K772" i="10"/>
  <c r="K772" i="21" s="1"/>
  <c r="I772" i="10"/>
  <c r="I772" i="21" s="1"/>
  <c r="Q221" i="8"/>
  <c r="R221" i="8"/>
  <c r="V221" i="8" s="1"/>
  <c r="P222" i="8"/>
  <c r="U222" i="8" s="1"/>
  <c r="Y222" i="8" s="1"/>
  <c r="M222" i="8"/>
  <c r="N222" i="8"/>
  <c r="S222" i="8" s="1"/>
  <c r="W222" i="8" s="1"/>
  <c r="O222" i="8"/>
  <c r="T222" i="8" s="1"/>
  <c r="X222" i="8" s="1"/>
  <c r="AD222" i="8"/>
  <c r="AH222" i="8" s="1"/>
  <c r="AL222" i="8" s="1"/>
  <c r="AE222" i="8"/>
  <c r="AI222" i="8" s="1"/>
  <c r="AM222" i="8" s="1"/>
  <c r="AC222" i="8"/>
  <c r="AG222" i="8" s="1"/>
  <c r="AK222" i="8" s="1"/>
  <c r="AB222" i="8"/>
  <c r="AF222" i="8" s="1"/>
  <c r="AJ222" i="8" s="1"/>
  <c r="H771" i="10"/>
  <c r="H771" i="21" s="1"/>
  <c r="E771" i="10" a="1"/>
  <c r="E771" i="10" s="1"/>
  <c r="E771" i="21" s="1"/>
  <c r="D771" i="10" a="1"/>
  <c r="D771" i="10" s="1"/>
  <c r="D771" i="21" s="1"/>
  <c r="F771" i="10" a="1"/>
  <c r="F771" i="10" s="1"/>
  <c r="F771" i="21" s="1"/>
  <c r="G771" i="10" a="1"/>
  <c r="G771" i="10" s="1"/>
  <c r="G771" i="21" s="1"/>
  <c r="L223" i="8"/>
  <c r="I236" i="7"/>
  <c r="F236" i="7"/>
  <c r="G236" i="7"/>
  <c r="K236" i="7"/>
  <c r="H236" i="7"/>
  <c r="J236" i="7"/>
  <c r="E237" i="21"/>
  <c r="L238" i="7"/>
  <c r="E237" i="7"/>
  <c r="M240" i="20" l="1"/>
  <c r="I773" i="10"/>
  <c r="I773" i="21" s="1"/>
  <c r="K773" i="10"/>
  <c r="K773" i="21" s="1"/>
  <c r="J773" i="10"/>
  <c r="J773" i="21" s="1"/>
  <c r="H772" i="10"/>
  <c r="H772" i="21" s="1"/>
  <c r="D772" i="10" a="1"/>
  <c r="D772" i="10" s="1"/>
  <c r="D772" i="21" s="1"/>
  <c r="F772" i="10" a="1"/>
  <c r="F772" i="10" s="1"/>
  <c r="F772" i="21" s="1"/>
  <c r="G772" i="10" a="1"/>
  <c r="G772" i="10" s="1"/>
  <c r="G772" i="21" s="1"/>
  <c r="L224" i="8"/>
  <c r="E772" i="10" a="1"/>
  <c r="E772" i="10" s="1"/>
  <c r="E772" i="21" s="1"/>
  <c r="N223" i="8"/>
  <c r="S223" i="8" s="1"/>
  <c r="W223" i="8" s="1"/>
  <c r="AE223" i="8"/>
  <c r="AI223" i="8" s="1"/>
  <c r="AM223" i="8" s="1"/>
  <c r="M223" i="8"/>
  <c r="P223" i="8"/>
  <c r="U223" i="8" s="1"/>
  <c r="Y223" i="8" s="1"/>
  <c r="AD223" i="8"/>
  <c r="AH223" i="8" s="1"/>
  <c r="AL223" i="8" s="1"/>
  <c r="AC223" i="8"/>
  <c r="AG223" i="8" s="1"/>
  <c r="AK223" i="8" s="1"/>
  <c r="O223" i="8"/>
  <c r="T223" i="8" s="1"/>
  <c r="X223" i="8" s="1"/>
  <c r="AB223" i="8"/>
  <c r="AF223" i="8" s="1"/>
  <c r="AJ223" i="8" s="1"/>
  <c r="Q222" i="8"/>
  <c r="R222" i="8"/>
  <c r="V222" i="8" s="1"/>
  <c r="H237" i="7"/>
  <c r="G237" i="7"/>
  <c r="F237" i="7"/>
  <c r="K237" i="7"/>
  <c r="I237" i="7"/>
  <c r="J237" i="7"/>
  <c r="E238" i="21"/>
  <c r="L239" i="7"/>
  <c r="E238" i="7"/>
  <c r="M241" i="20" l="1"/>
  <c r="E773" i="10" a="1"/>
  <c r="E773" i="10" s="1"/>
  <c r="E773" i="21" s="1"/>
  <c r="L225" i="8"/>
  <c r="H773" i="10"/>
  <c r="H773" i="21" s="1"/>
  <c r="G773" i="10" a="1"/>
  <c r="G773" i="10" s="1"/>
  <c r="G773" i="21" s="1"/>
  <c r="F773" i="10" a="1"/>
  <c r="F773" i="10" s="1"/>
  <c r="F773" i="21" s="1"/>
  <c r="D773" i="10" a="1"/>
  <c r="D773" i="10" s="1"/>
  <c r="D773" i="21" s="1"/>
  <c r="Q223" i="8"/>
  <c r="R223" i="8"/>
  <c r="V223" i="8" s="1"/>
  <c r="I774" i="10"/>
  <c r="I774" i="21" s="1"/>
  <c r="J774" i="10"/>
  <c r="J774" i="21" s="1"/>
  <c r="K774" i="10"/>
  <c r="K774" i="21" s="1"/>
  <c r="AC224" i="8"/>
  <c r="AG224" i="8" s="1"/>
  <c r="AK224" i="8" s="1"/>
  <c r="AB224" i="8"/>
  <c r="AF224" i="8" s="1"/>
  <c r="AJ224" i="8" s="1"/>
  <c r="N224" i="8"/>
  <c r="S224" i="8" s="1"/>
  <c r="W224" i="8" s="1"/>
  <c r="M224" i="8"/>
  <c r="P224" i="8"/>
  <c r="U224" i="8" s="1"/>
  <c r="Y224" i="8" s="1"/>
  <c r="O224" i="8"/>
  <c r="T224" i="8" s="1"/>
  <c r="X224" i="8" s="1"/>
  <c r="AE224" i="8"/>
  <c r="AI224" i="8" s="1"/>
  <c r="AM224" i="8" s="1"/>
  <c r="AD224" i="8"/>
  <c r="AH224" i="8" s="1"/>
  <c r="AL224" i="8" s="1"/>
  <c r="E239" i="21"/>
  <c r="L240" i="7"/>
  <c r="J238" i="7"/>
  <c r="K238" i="7"/>
  <c r="G238" i="7"/>
  <c r="H238" i="7"/>
  <c r="F238" i="7"/>
  <c r="I238" i="7"/>
  <c r="E239" i="7"/>
  <c r="M242" i="20" l="1"/>
  <c r="R224" i="8"/>
  <c r="V224" i="8" s="1"/>
  <c r="Q224" i="8"/>
  <c r="K775" i="10"/>
  <c r="K775" i="21" s="1"/>
  <c r="I775" i="10"/>
  <c r="I775" i="21" s="1"/>
  <c r="J775" i="10"/>
  <c r="J775" i="21" s="1"/>
  <c r="L226" i="8"/>
  <c r="E774" i="10" a="1"/>
  <c r="E774" i="10" s="1"/>
  <c r="E774" i="21" s="1"/>
  <c r="G774" i="10" a="1"/>
  <c r="G774" i="10" s="1"/>
  <c r="G774" i="21" s="1"/>
  <c r="H774" i="10"/>
  <c r="H774" i="21" s="1"/>
  <c r="D774" i="10" a="1"/>
  <c r="D774" i="10" s="1"/>
  <c r="D774" i="21" s="1"/>
  <c r="F774" i="10" a="1"/>
  <c r="F774" i="10" s="1"/>
  <c r="F774" i="21" s="1"/>
  <c r="P225" i="8"/>
  <c r="U225" i="8" s="1"/>
  <c r="Y225" i="8" s="1"/>
  <c r="AB225" i="8"/>
  <c r="AF225" i="8" s="1"/>
  <c r="AJ225" i="8" s="1"/>
  <c r="AE225" i="8"/>
  <c r="AI225" i="8" s="1"/>
  <c r="AM225" i="8" s="1"/>
  <c r="M225" i="8"/>
  <c r="AC225" i="8"/>
  <c r="AG225" i="8" s="1"/>
  <c r="AK225" i="8" s="1"/>
  <c r="O225" i="8"/>
  <c r="T225" i="8" s="1"/>
  <c r="X225" i="8" s="1"/>
  <c r="AD225" i="8"/>
  <c r="AH225" i="8" s="1"/>
  <c r="AL225" i="8" s="1"/>
  <c r="N225" i="8"/>
  <c r="S225" i="8" s="1"/>
  <c r="W225" i="8" s="1"/>
  <c r="K239" i="7"/>
  <c r="H239" i="7"/>
  <c r="I239" i="7"/>
  <c r="F239" i="7"/>
  <c r="J239" i="7"/>
  <c r="G239" i="7"/>
  <c r="E240" i="21"/>
  <c r="L241" i="7"/>
  <c r="E240" i="7"/>
  <c r="M243" i="20" l="1"/>
  <c r="Q225" i="8"/>
  <c r="R225" i="8"/>
  <c r="V225" i="8" s="1"/>
  <c r="F775" i="10" a="1"/>
  <c r="F775" i="10" s="1"/>
  <c r="F775" i="21" s="1"/>
  <c r="G775" i="10" a="1"/>
  <c r="G775" i="10" s="1"/>
  <c r="G775" i="21" s="1"/>
  <c r="D775" i="10" a="1"/>
  <c r="D775" i="10" s="1"/>
  <c r="D775" i="21" s="1"/>
  <c r="E775" i="10" a="1"/>
  <c r="E775" i="10" s="1"/>
  <c r="E775" i="21" s="1"/>
  <c r="H775" i="10"/>
  <c r="H775" i="21" s="1"/>
  <c r="L227" i="8"/>
  <c r="N226" i="8"/>
  <c r="S226" i="8" s="1"/>
  <c r="W226" i="8" s="1"/>
  <c r="P226" i="8"/>
  <c r="U226" i="8" s="1"/>
  <c r="Y226" i="8" s="1"/>
  <c r="AB226" i="8"/>
  <c r="AF226" i="8" s="1"/>
  <c r="AJ226" i="8" s="1"/>
  <c r="AC226" i="8"/>
  <c r="AG226" i="8" s="1"/>
  <c r="AK226" i="8" s="1"/>
  <c r="AD226" i="8"/>
  <c r="AH226" i="8" s="1"/>
  <c r="AL226" i="8" s="1"/>
  <c r="M226" i="8"/>
  <c r="AE226" i="8"/>
  <c r="AI226" i="8" s="1"/>
  <c r="AM226" i="8" s="1"/>
  <c r="O226" i="8"/>
  <c r="T226" i="8" s="1"/>
  <c r="X226" i="8" s="1"/>
  <c r="I776" i="10"/>
  <c r="I776" i="21" s="1"/>
  <c r="K776" i="10"/>
  <c r="K776" i="21" s="1"/>
  <c r="J776" i="10"/>
  <c r="J776" i="21" s="1"/>
  <c r="E241" i="7"/>
  <c r="E241" i="21"/>
  <c r="L242" i="7"/>
  <c r="H240" i="7"/>
  <c r="I240" i="7"/>
  <c r="J240" i="7"/>
  <c r="G240" i="7"/>
  <c r="F240" i="7"/>
  <c r="K240" i="7"/>
  <c r="M244" i="20" l="1"/>
  <c r="Q226" i="8"/>
  <c r="R226" i="8"/>
  <c r="V226" i="8" s="1"/>
  <c r="AB227" i="8"/>
  <c r="AF227" i="8" s="1"/>
  <c r="AJ227" i="8" s="1"/>
  <c r="P227" i="8"/>
  <c r="U227" i="8" s="1"/>
  <c r="Y227" i="8" s="1"/>
  <c r="O227" i="8"/>
  <c r="T227" i="8" s="1"/>
  <c r="X227" i="8" s="1"/>
  <c r="AE227" i="8"/>
  <c r="AI227" i="8" s="1"/>
  <c r="AM227" i="8" s="1"/>
  <c r="M227" i="8"/>
  <c r="N227" i="8"/>
  <c r="S227" i="8" s="1"/>
  <c r="W227" i="8" s="1"/>
  <c r="AC227" i="8"/>
  <c r="AG227" i="8" s="1"/>
  <c r="AK227" i="8" s="1"/>
  <c r="AD227" i="8"/>
  <c r="AH227" i="8" s="1"/>
  <c r="AL227" i="8" s="1"/>
  <c r="I777" i="10"/>
  <c r="I777" i="21" s="1"/>
  <c r="J777" i="10"/>
  <c r="J777" i="21" s="1"/>
  <c r="K777" i="10"/>
  <c r="K777" i="21" s="1"/>
  <c r="L228" i="8"/>
  <c r="F776" i="10" a="1"/>
  <c r="F776" i="10" s="1"/>
  <c r="F776" i="21" s="1"/>
  <c r="G776" i="10" a="1"/>
  <c r="G776" i="10" s="1"/>
  <c r="G776" i="21" s="1"/>
  <c r="H776" i="10"/>
  <c r="H776" i="21" s="1"/>
  <c r="D776" i="10" a="1"/>
  <c r="D776" i="10" s="1"/>
  <c r="D776" i="21" s="1"/>
  <c r="E776" i="10" a="1"/>
  <c r="E776" i="10" s="1"/>
  <c r="E776" i="21" s="1"/>
  <c r="E242" i="7"/>
  <c r="F241" i="7"/>
  <c r="K241" i="7"/>
  <c r="J241" i="7"/>
  <c r="G241" i="7"/>
  <c r="H241" i="7"/>
  <c r="I241" i="7"/>
  <c r="E242" i="21"/>
  <c r="L243" i="7"/>
  <c r="M245" i="20" l="1"/>
  <c r="N228" i="8"/>
  <c r="S228" i="8" s="1"/>
  <c r="W228" i="8" s="1"/>
  <c r="M228" i="8"/>
  <c r="AB228" i="8"/>
  <c r="AF228" i="8" s="1"/>
  <c r="AJ228" i="8" s="1"/>
  <c r="O228" i="8"/>
  <c r="T228" i="8" s="1"/>
  <c r="X228" i="8" s="1"/>
  <c r="AC228" i="8"/>
  <c r="AG228" i="8" s="1"/>
  <c r="AK228" i="8" s="1"/>
  <c r="AD228" i="8"/>
  <c r="AH228" i="8" s="1"/>
  <c r="AL228" i="8" s="1"/>
  <c r="AE228" i="8"/>
  <c r="AI228" i="8" s="1"/>
  <c r="AM228" i="8" s="1"/>
  <c r="P228" i="8"/>
  <c r="U228" i="8" s="1"/>
  <c r="Y228" i="8" s="1"/>
  <c r="K778" i="10"/>
  <c r="K778" i="21" s="1"/>
  <c r="J778" i="10"/>
  <c r="J778" i="21" s="1"/>
  <c r="I778" i="10"/>
  <c r="I778" i="21" s="1"/>
  <c r="Q227" i="8"/>
  <c r="R227" i="8"/>
  <c r="V227" i="8" s="1"/>
  <c r="L229" i="8"/>
  <c r="E777" i="10" a="1"/>
  <c r="E777" i="10" s="1"/>
  <c r="E777" i="21" s="1"/>
  <c r="F777" i="10" a="1"/>
  <c r="F777" i="10" s="1"/>
  <c r="F777" i="21" s="1"/>
  <c r="D777" i="10" a="1"/>
  <c r="D777" i="10" s="1"/>
  <c r="D777" i="21" s="1"/>
  <c r="G777" i="10" a="1"/>
  <c r="G777" i="10" s="1"/>
  <c r="G777" i="21" s="1"/>
  <c r="H777" i="10"/>
  <c r="H777" i="21" s="1"/>
  <c r="E243" i="7"/>
  <c r="F242" i="7"/>
  <c r="G242" i="7"/>
  <c r="I242" i="7"/>
  <c r="H242" i="7"/>
  <c r="J242" i="7"/>
  <c r="K242" i="7"/>
  <c r="E243" i="21"/>
  <c r="L244" i="7"/>
  <c r="M246" i="20" l="1"/>
  <c r="K779" i="10"/>
  <c r="K779" i="21" s="1"/>
  <c r="I779" i="10"/>
  <c r="I779" i="21" s="1"/>
  <c r="J779" i="10"/>
  <c r="J779" i="21" s="1"/>
  <c r="AC229" i="8"/>
  <c r="AG229" i="8" s="1"/>
  <c r="AK229" i="8" s="1"/>
  <c r="P229" i="8"/>
  <c r="U229" i="8" s="1"/>
  <c r="Y229" i="8" s="1"/>
  <c r="AE229" i="8"/>
  <c r="AI229" i="8" s="1"/>
  <c r="AM229" i="8" s="1"/>
  <c r="O229" i="8"/>
  <c r="T229" i="8" s="1"/>
  <c r="X229" i="8" s="1"/>
  <c r="M229" i="8"/>
  <c r="N229" i="8"/>
  <c r="S229" i="8" s="1"/>
  <c r="W229" i="8" s="1"/>
  <c r="AD229" i="8"/>
  <c r="AH229" i="8" s="1"/>
  <c r="AL229" i="8" s="1"/>
  <c r="AB229" i="8"/>
  <c r="AF229" i="8" s="1"/>
  <c r="AJ229" i="8" s="1"/>
  <c r="H778" i="10"/>
  <c r="H778" i="21" s="1"/>
  <c r="D778" i="10" a="1"/>
  <c r="D778" i="10" s="1"/>
  <c r="D778" i="21" s="1"/>
  <c r="F778" i="10" a="1"/>
  <c r="F778" i="10" s="1"/>
  <c r="F778" i="21" s="1"/>
  <c r="L230" i="8"/>
  <c r="E778" i="10" a="1"/>
  <c r="E778" i="10" s="1"/>
  <c r="E778" i="21" s="1"/>
  <c r="G778" i="10" a="1"/>
  <c r="G778" i="10" s="1"/>
  <c r="G778" i="21" s="1"/>
  <c r="Q228" i="8"/>
  <c r="R228" i="8"/>
  <c r="V228" i="8" s="1"/>
  <c r="E244" i="7"/>
  <c r="G243" i="7"/>
  <c r="K243" i="7"/>
  <c r="J243" i="7"/>
  <c r="F243" i="7"/>
  <c r="H243" i="7"/>
  <c r="I243" i="7"/>
  <c r="E244" i="21"/>
  <c r="L245" i="7"/>
  <c r="M247" i="20" l="1"/>
  <c r="R229" i="8"/>
  <c r="V229" i="8" s="1"/>
  <c r="Q229" i="8"/>
  <c r="J780" i="10"/>
  <c r="J780" i="21" s="1"/>
  <c r="I780" i="10"/>
  <c r="I780" i="21" s="1"/>
  <c r="K780" i="10"/>
  <c r="K780" i="21" s="1"/>
  <c r="N230" i="8"/>
  <c r="S230" i="8" s="1"/>
  <c r="W230" i="8" s="1"/>
  <c r="AD230" i="8"/>
  <c r="AH230" i="8" s="1"/>
  <c r="AL230" i="8" s="1"/>
  <c r="AB230" i="8"/>
  <c r="AF230" i="8" s="1"/>
  <c r="AJ230" i="8" s="1"/>
  <c r="AE230" i="8"/>
  <c r="AI230" i="8" s="1"/>
  <c r="AM230" i="8" s="1"/>
  <c r="M230" i="8"/>
  <c r="AC230" i="8"/>
  <c r="AG230" i="8" s="1"/>
  <c r="AK230" i="8" s="1"/>
  <c r="P230" i="8"/>
  <c r="U230" i="8" s="1"/>
  <c r="Y230" i="8" s="1"/>
  <c r="O230" i="8"/>
  <c r="T230" i="8" s="1"/>
  <c r="X230" i="8" s="1"/>
  <c r="E779" i="10" a="1"/>
  <c r="E779" i="10" s="1"/>
  <c r="E779" i="21" s="1"/>
  <c r="F779" i="10" a="1"/>
  <c r="F779" i="10" s="1"/>
  <c r="F779" i="21" s="1"/>
  <c r="L231" i="8"/>
  <c r="H779" i="10"/>
  <c r="H779" i="21" s="1"/>
  <c r="G779" i="10" a="1"/>
  <c r="G779" i="10" s="1"/>
  <c r="G779" i="21" s="1"/>
  <c r="D779" i="10" a="1"/>
  <c r="D779" i="10" s="1"/>
  <c r="D779" i="21" s="1"/>
  <c r="H244" i="7"/>
  <c r="F244" i="7"/>
  <c r="I244" i="7"/>
  <c r="G244" i="7"/>
  <c r="K244" i="7"/>
  <c r="J244" i="7"/>
  <c r="E245" i="21"/>
  <c r="L246" i="7"/>
  <c r="E245" i="7"/>
  <c r="M248" i="20" l="1"/>
  <c r="J781" i="10"/>
  <c r="J781" i="21" s="1"/>
  <c r="I781" i="10"/>
  <c r="I781" i="21" s="1"/>
  <c r="K781" i="10"/>
  <c r="K781" i="21" s="1"/>
  <c r="O231" i="8"/>
  <c r="T231" i="8" s="1"/>
  <c r="X231" i="8" s="1"/>
  <c r="AE231" i="8"/>
  <c r="AI231" i="8" s="1"/>
  <c r="AM231" i="8" s="1"/>
  <c r="AB231" i="8"/>
  <c r="AF231" i="8" s="1"/>
  <c r="AJ231" i="8" s="1"/>
  <c r="P231" i="8"/>
  <c r="U231" i="8" s="1"/>
  <c r="Y231" i="8" s="1"/>
  <c r="N231" i="8"/>
  <c r="S231" i="8" s="1"/>
  <c r="W231" i="8" s="1"/>
  <c r="AD231" i="8"/>
  <c r="AH231" i="8" s="1"/>
  <c r="AL231" i="8" s="1"/>
  <c r="AC231" i="8"/>
  <c r="AG231" i="8" s="1"/>
  <c r="AK231" i="8" s="1"/>
  <c r="M231" i="8"/>
  <c r="Q230" i="8"/>
  <c r="R230" i="8"/>
  <c r="V230" i="8" s="1"/>
  <c r="H780" i="10"/>
  <c r="H780" i="21" s="1"/>
  <c r="D780" i="10" a="1"/>
  <c r="D780" i="10" s="1"/>
  <c r="D780" i="21" s="1"/>
  <c r="F780" i="10" a="1"/>
  <c r="F780" i="10" s="1"/>
  <c r="F780" i="21" s="1"/>
  <c r="L232" i="8"/>
  <c r="E780" i="10" a="1"/>
  <c r="E780" i="10" s="1"/>
  <c r="E780" i="21" s="1"/>
  <c r="G780" i="10" a="1"/>
  <c r="G780" i="10" s="1"/>
  <c r="G780" i="21" s="1"/>
  <c r="E246" i="7"/>
  <c r="E246" i="21"/>
  <c r="L247" i="7"/>
  <c r="F245" i="7"/>
  <c r="I245" i="7"/>
  <c r="J245" i="7"/>
  <c r="G245" i="7"/>
  <c r="K245" i="7"/>
  <c r="H245" i="7"/>
  <c r="M249" i="20" l="1"/>
  <c r="Q231" i="8"/>
  <c r="R231" i="8"/>
  <c r="V231" i="8" s="1"/>
  <c r="J782" i="10"/>
  <c r="J782" i="21" s="1"/>
  <c r="I782" i="10"/>
  <c r="I782" i="21" s="1"/>
  <c r="K782" i="10"/>
  <c r="K782" i="21" s="1"/>
  <c r="H781" i="10"/>
  <c r="H781" i="21" s="1"/>
  <c r="D781" i="10" a="1"/>
  <c r="D781" i="10" s="1"/>
  <c r="D781" i="21" s="1"/>
  <c r="E781" i="10" a="1"/>
  <c r="E781" i="10" s="1"/>
  <c r="E781" i="21" s="1"/>
  <c r="G781" i="10" a="1"/>
  <c r="G781" i="10" s="1"/>
  <c r="G781" i="21" s="1"/>
  <c r="F781" i="10" a="1"/>
  <c r="F781" i="10" s="1"/>
  <c r="F781" i="21" s="1"/>
  <c r="L233" i="8"/>
  <c r="AE232" i="8"/>
  <c r="AI232" i="8" s="1"/>
  <c r="AM232" i="8" s="1"/>
  <c r="AD232" i="8"/>
  <c r="AH232" i="8" s="1"/>
  <c r="AL232" i="8" s="1"/>
  <c r="N232" i="8"/>
  <c r="S232" i="8" s="1"/>
  <c r="W232" i="8" s="1"/>
  <c r="P232" i="8"/>
  <c r="U232" i="8" s="1"/>
  <c r="Y232" i="8" s="1"/>
  <c r="AB232" i="8"/>
  <c r="AF232" i="8" s="1"/>
  <c r="AJ232" i="8" s="1"/>
  <c r="O232" i="8"/>
  <c r="T232" i="8" s="1"/>
  <c r="X232" i="8" s="1"/>
  <c r="M232" i="8"/>
  <c r="AC232" i="8"/>
  <c r="AG232" i="8" s="1"/>
  <c r="AK232" i="8" s="1"/>
  <c r="E247" i="7"/>
  <c r="K246" i="7"/>
  <c r="G246" i="7"/>
  <c r="F246" i="7"/>
  <c r="J246" i="7"/>
  <c r="I246" i="7"/>
  <c r="H246" i="7"/>
  <c r="E247" i="21"/>
  <c r="L248" i="7"/>
  <c r="M250" i="20" l="1"/>
  <c r="AD233" i="8"/>
  <c r="AH233" i="8" s="1"/>
  <c r="AL233" i="8" s="1"/>
  <c r="P233" i="8"/>
  <c r="U233" i="8" s="1"/>
  <c r="Y233" i="8" s="1"/>
  <c r="M233" i="8"/>
  <c r="AB233" i="8"/>
  <c r="AF233" i="8" s="1"/>
  <c r="AJ233" i="8" s="1"/>
  <c r="N233" i="8"/>
  <c r="S233" i="8" s="1"/>
  <c r="W233" i="8" s="1"/>
  <c r="AE233" i="8"/>
  <c r="AI233" i="8" s="1"/>
  <c r="AM233" i="8" s="1"/>
  <c r="AC233" i="8"/>
  <c r="AG233" i="8" s="1"/>
  <c r="AK233" i="8" s="1"/>
  <c r="O233" i="8"/>
  <c r="T233" i="8" s="1"/>
  <c r="X233" i="8" s="1"/>
  <c r="H782" i="10"/>
  <c r="H782" i="21" s="1"/>
  <c r="F782" i="10" a="1"/>
  <c r="F782" i="10" s="1"/>
  <c r="F782" i="21" s="1"/>
  <c r="L234" i="8"/>
  <c r="G782" i="10" a="1"/>
  <c r="G782" i="10" s="1"/>
  <c r="G782" i="21" s="1"/>
  <c r="D782" i="10" a="1"/>
  <c r="D782" i="10" s="1"/>
  <c r="D782" i="21" s="1"/>
  <c r="E782" i="10" a="1"/>
  <c r="E782" i="10" s="1"/>
  <c r="E782" i="21" s="1"/>
  <c r="Q232" i="8"/>
  <c r="R232" i="8"/>
  <c r="V232" i="8" s="1"/>
  <c r="K783" i="10"/>
  <c r="K783" i="21" s="1"/>
  <c r="J783" i="10"/>
  <c r="J783" i="21" s="1"/>
  <c r="I783" i="10"/>
  <c r="I783" i="21" s="1"/>
  <c r="E248" i="7"/>
  <c r="G247" i="7"/>
  <c r="I247" i="7"/>
  <c r="J247" i="7"/>
  <c r="F247" i="7"/>
  <c r="H247" i="7"/>
  <c r="K247" i="7"/>
  <c r="E248" i="21"/>
  <c r="L249" i="7"/>
  <c r="M251" i="20" l="1"/>
  <c r="F783" i="10" a="1"/>
  <c r="F783" i="10" s="1"/>
  <c r="F783" i="21" s="1"/>
  <c r="G783" i="10" a="1"/>
  <c r="G783" i="10" s="1"/>
  <c r="G783" i="21" s="1"/>
  <c r="D783" i="10" a="1"/>
  <c r="D783" i="10" s="1"/>
  <c r="D783" i="21" s="1"/>
  <c r="L235" i="8"/>
  <c r="E783" i="10" a="1"/>
  <c r="E783" i="10" s="1"/>
  <c r="E783" i="21" s="1"/>
  <c r="H783" i="10"/>
  <c r="H783" i="21" s="1"/>
  <c r="M234" i="8"/>
  <c r="AE234" i="8"/>
  <c r="AI234" i="8" s="1"/>
  <c r="AM234" i="8" s="1"/>
  <c r="N234" i="8"/>
  <c r="S234" i="8" s="1"/>
  <c r="W234" i="8" s="1"/>
  <c r="P234" i="8"/>
  <c r="U234" i="8" s="1"/>
  <c r="Y234" i="8" s="1"/>
  <c r="O234" i="8"/>
  <c r="T234" i="8" s="1"/>
  <c r="X234" i="8" s="1"/>
  <c r="AD234" i="8"/>
  <c r="AH234" i="8" s="1"/>
  <c r="AL234" i="8" s="1"/>
  <c r="AB234" i="8"/>
  <c r="AF234" i="8" s="1"/>
  <c r="AJ234" i="8" s="1"/>
  <c r="AC234" i="8"/>
  <c r="AG234" i="8" s="1"/>
  <c r="AK234" i="8" s="1"/>
  <c r="Q233" i="8"/>
  <c r="R233" i="8"/>
  <c r="V233" i="8" s="1"/>
  <c r="K784" i="10"/>
  <c r="K784" i="21" s="1"/>
  <c r="J784" i="10"/>
  <c r="J784" i="21" s="1"/>
  <c r="I784" i="10"/>
  <c r="I784" i="21" s="1"/>
  <c r="H248" i="7"/>
  <c r="F248" i="7"/>
  <c r="G248" i="7"/>
  <c r="K248" i="7"/>
  <c r="I248" i="7"/>
  <c r="J248" i="7"/>
  <c r="E249" i="21"/>
  <c r="L250" i="7"/>
  <c r="E249" i="7"/>
  <c r="M252" i="20" l="1"/>
  <c r="Q234" i="8"/>
  <c r="R234" i="8"/>
  <c r="V234" i="8" s="1"/>
  <c r="M235" i="8"/>
  <c r="AD235" i="8"/>
  <c r="AH235" i="8" s="1"/>
  <c r="AL235" i="8" s="1"/>
  <c r="O235" i="8"/>
  <c r="T235" i="8" s="1"/>
  <c r="X235" i="8" s="1"/>
  <c r="N235" i="8"/>
  <c r="S235" i="8" s="1"/>
  <c r="W235" i="8" s="1"/>
  <c r="P235" i="8"/>
  <c r="U235" i="8" s="1"/>
  <c r="Y235" i="8" s="1"/>
  <c r="AE235" i="8"/>
  <c r="AI235" i="8" s="1"/>
  <c r="AM235" i="8" s="1"/>
  <c r="AB235" i="8"/>
  <c r="AF235" i="8" s="1"/>
  <c r="AJ235" i="8" s="1"/>
  <c r="AC235" i="8"/>
  <c r="AG235" i="8" s="1"/>
  <c r="AK235" i="8" s="1"/>
  <c r="K785" i="10"/>
  <c r="K785" i="21" s="1"/>
  <c r="I785" i="10"/>
  <c r="I785" i="21" s="1"/>
  <c r="J785" i="10"/>
  <c r="J785" i="21" s="1"/>
  <c r="L236" i="8"/>
  <c r="F784" i="10" a="1"/>
  <c r="F784" i="10" s="1"/>
  <c r="F784" i="21" s="1"/>
  <c r="E784" i="10" a="1"/>
  <c r="E784" i="10" s="1"/>
  <c r="E784" i="21" s="1"/>
  <c r="D784" i="10" a="1"/>
  <c r="D784" i="10" s="1"/>
  <c r="D784" i="21" s="1"/>
  <c r="H784" i="10"/>
  <c r="H784" i="21" s="1"/>
  <c r="G784" i="10" a="1"/>
  <c r="G784" i="10" s="1"/>
  <c r="G784" i="21" s="1"/>
  <c r="E250" i="7"/>
  <c r="E250" i="21"/>
  <c r="L251" i="7"/>
  <c r="F249" i="7"/>
  <c r="J249" i="7"/>
  <c r="H249" i="7"/>
  <c r="I249" i="7"/>
  <c r="K249" i="7"/>
  <c r="G249" i="7"/>
  <c r="M253" i="20" l="1"/>
  <c r="P236" i="8"/>
  <c r="U236" i="8" s="1"/>
  <c r="Y236" i="8" s="1"/>
  <c r="O236" i="8"/>
  <c r="T236" i="8" s="1"/>
  <c r="X236" i="8" s="1"/>
  <c r="AB236" i="8"/>
  <c r="AF236" i="8" s="1"/>
  <c r="AJ236" i="8" s="1"/>
  <c r="AD236" i="8"/>
  <c r="AH236" i="8" s="1"/>
  <c r="AL236" i="8" s="1"/>
  <c r="AE236" i="8"/>
  <c r="AI236" i="8" s="1"/>
  <c r="AM236" i="8" s="1"/>
  <c r="M236" i="8"/>
  <c r="AC236" i="8"/>
  <c r="AG236" i="8" s="1"/>
  <c r="AK236" i="8" s="1"/>
  <c r="N236" i="8"/>
  <c r="S236" i="8" s="1"/>
  <c r="W236" i="8" s="1"/>
  <c r="Q235" i="8"/>
  <c r="R235" i="8"/>
  <c r="V235" i="8" s="1"/>
  <c r="E785" i="10" a="1"/>
  <c r="E785" i="10" s="1"/>
  <c r="E785" i="21" s="1"/>
  <c r="H785" i="10"/>
  <c r="H785" i="21" s="1"/>
  <c r="F785" i="10" a="1"/>
  <c r="F785" i="10" s="1"/>
  <c r="F785" i="21" s="1"/>
  <c r="D785" i="10" a="1"/>
  <c r="D785" i="10" s="1"/>
  <c r="D785" i="21" s="1"/>
  <c r="L237" i="8"/>
  <c r="G785" i="10" a="1"/>
  <c r="G785" i="10" s="1"/>
  <c r="G785" i="21" s="1"/>
  <c r="J786" i="10"/>
  <c r="J786" i="21" s="1"/>
  <c r="K786" i="10"/>
  <c r="K786" i="21" s="1"/>
  <c r="I786" i="10"/>
  <c r="I786" i="21" s="1"/>
  <c r="E251" i="7"/>
  <c r="F250" i="7"/>
  <c r="G250" i="7"/>
  <c r="H250" i="7" s="1"/>
  <c r="I250" i="7" s="1"/>
  <c r="E251" i="21"/>
  <c r="L252" i="7"/>
  <c r="K250" i="7" l="1"/>
  <c r="J250" i="7"/>
  <c r="M254" i="20"/>
  <c r="AC237" i="8"/>
  <c r="AG237" i="8" s="1"/>
  <c r="AK237" i="8" s="1"/>
  <c r="AB237" i="8"/>
  <c r="AF237" i="8" s="1"/>
  <c r="AJ237" i="8" s="1"/>
  <c r="AD237" i="8"/>
  <c r="AH237" i="8" s="1"/>
  <c r="AL237" i="8" s="1"/>
  <c r="M237" i="8"/>
  <c r="P237" i="8"/>
  <c r="U237" i="8" s="1"/>
  <c r="Y237" i="8" s="1"/>
  <c r="N237" i="8"/>
  <c r="S237" i="8" s="1"/>
  <c r="W237" i="8" s="1"/>
  <c r="O237" i="8"/>
  <c r="T237" i="8" s="1"/>
  <c r="X237" i="8" s="1"/>
  <c r="AE237" i="8"/>
  <c r="AI237" i="8" s="1"/>
  <c r="AM237" i="8" s="1"/>
  <c r="G786" i="10" a="1"/>
  <c r="G786" i="10" s="1"/>
  <c r="G786" i="21" s="1"/>
  <c r="F786" i="10" a="1"/>
  <c r="F786" i="10" s="1"/>
  <c r="F786" i="21" s="1"/>
  <c r="L238" i="8"/>
  <c r="H786" i="10"/>
  <c r="H786" i="21" s="1"/>
  <c r="E786" i="10" a="1"/>
  <c r="E786" i="10" s="1"/>
  <c r="E786" i="21" s="1"/>
  <c r="D786" i="10" a="1"/>
  <c r="D786" i="10" s="1"/>
  <c r="D786" i="21" s="1"/>
  <c r="J787" i="10"/>
  <c r="J787" i="21" s="1"/>
  <c r="K787" i="10"/>
  <c r="K787" i="21" s="1"/>
  <c r="I787" i="10"/>
  <c r="I787" i="21" s="1"/>
  <c r="Q236" i="8"/>
  <c r="R236" i="8"/>
  <c r="V236" i="8" s="1"/>
  <c r="F251" i="7"/>
  <c r="G251" i="7"/>
  <c r="H251" i="7" s="1"/>
  <c r="I251" i="7" s="1"/>
  <c r="J251" i="7" s="1"/>
  <c r="E252" i="21"/>
  <c r="L253" i="7"/>
  <c r="E252" i="7"/>
  <c r="K251" i="7" l="1"/>
  <c r="M255" i="20"/>
  <c r="Q237" i="8"/>
  <c r="R237" i="8"/>
  <c r="V237" i="8" s="1"/>
  <c r="AD238" i="8"/>
  <c r="AH238" i="8" s="1"/>
  <c r="AL238" i="8" s="1"/>
  <c r="AE238" i="8"/>
  <c r="AI238" i="8" s="1"/>
  <c r="AM238" i="8" s="1"/>
  <c r="P238" i="8"/>
  <c r="U238" i="8" s="1"/>
  <c r="Y238" i="8" s="1"/>
  <c r="AB238" i="8"/>
  <c r="AF238" i="8" s="1"/>
  <c r="AJ238" i="8" s="1"/>
  <c r="N238" i="8"/>
  <c r="S238" i="8" s="1"/>
  <c r="W238" i="8" s="1"/>
  <c r="O238" i="8"/>
  <c r="T238" i="8" s="1"/>
  <c r="X238" i="8" s="1"/>
  <c r="M238" i="8"/>
  <c r="AC238" i="8"/>
  <c r="AG238" i="8" s="1"/>
  <c r="AK238" i="8" s="1"/>
  <c r="J788" i="10"/>
  <c r="J788" i="21" s="1"/>
  <c r="I788" i="10"/>
  <c r="I788" i="21" s="1"/>
  <c r="K788" i="10"/>
  <c r="K788" i="21" s="1"/>
  <c r="H787" i="10"/>
  <c r="H787" i="21" s="1"/>
  <c r="G787" i="10" a="1"/>
  <c r="G787" i="10" s="1"/>
  <c r="G787" i="21" s="1"/>
  <c r="L239" i="8"/>
  <c r="F787" i="10" a="1"/>
  <c r="F787" i="10" s="1"/>
  <c r="F787" i="21" s="1"/>
  <c r="D787" i="10" a="1"/>
  <c r="D787" i="10" s="1"/>
  <c r="D787" i="21" s="1"/>
  <c r="E787" i="10" a="1"/>
  <c r="E787" i="10" s="1"/>
  <c r="E787" i="21" s="1"/>
  <c r="G252" i="7"/>
  <c r="H252" i="7" s="1"/>
  <c r="I252" i="7" s="1"/>
  <c r="F252" i="7"/>
  <c r="E253" i="21"/>
  <c r="L254" i="7"/>
  <c r="E253" i="7"/>
  <c r="K252" i="7" l="1"/>
  <c r="J252" i="7"/>
  <c r="M256" i="20"/>
  <c r="AC239" i="8"/>
  <c r="AG239" i="8" s="1"/>
  <c r="AK239" i="8" s="1"/>
  <c r="O239" i="8"/>
  <c r="T239" i="8" s="1"/>
  <c r="X239" i="8" s="1"/>
  <c r="AD239" i="8"/>
  <c r="AH239" i="8" s="1"/>
  <c r="AL239" i="8" s="1"/>
  <c r="AB239" i="8"/>
  <c r="AF239" i="8" s="1"/>
  <c r="AJ239" i="8" s="1"/>
  <c r="AE239" i="8"/>
  <c r="AI239" i="8" s="1"/>
  <c r="AM239" i="8" s="1"/>
  <c r="N239" i="8"/>
  <c r="S239" i="8" s="1"/>
  <c r="W239" i="8" s="1"/>
  <c r="M239" i="8"/>
  <c r="P239" i="8"/>
  <c r="U239" i="8" s="1"/>
  <c r="Y239" i="8" s="1"/>
  <c r="H788" i="10"/>
  <c r="H788" i="21" s="1"/>
  <c r="E788" i="10" a="1"/>
  <c r="E788" i="10" s="1"/>
  <c r="E788" i="21" s="1"/>
  <c r="F788" i="10" a="1"/>
  <c r="F788" i="10" s="1"/>
  <c r="F788" i="21" s="1"/>
  <c r="L240" i="8"/>
  <c r="D788" i="10" a="1"/>
  <c r="D788" i="10" s="1"/>
  <c r="D788" i="21" s="1"/>
  <c r="G788" i="10" a="1"/>
  <c r="G788" i="10" s="1"/>
  <c r="G788" i="21" s="1"/>
  <c r="J789" i="10"/>
  <c r="J789" i="21" s="1"/>
  <c r="K789" i="10"/>
  <c r="K789" i="21" s="1"/>
  <c r="I789" i="10"/>
  <c r="I789" i="21" s="1"/>
  <c r="Q238" i="8"/>
  <c r="R238" i="8"/>
  <c r="V238" i="8" s="1"/>
  <c r="F253" i="7"/>
  <c r="G253" i="7"/>
  <c r="H253" i="7" s="1"/>
  <c r="I253" i="7" s="1"/>
  <c r="E254" i="21"/>
  <c r="L255" i="7"/>
  <c r="E254" i="7"/>
  <c r="J253" i="7" l="1"/>
  <c r="K253" i="7"/>
  <c r="M257" i="20"/>
  <c r="P240" i="8"/>
  <c r="U240" i="8" s="1"/>
  <c r="Y240" i="8" s="1"/>
  <c r="AE240" i="8"/>
  <c r="AI240" i="8" s="1"/>
  <c r="AM240" i="8" s="1"/>
  <c r="AD240" i="8"/>
  <c r="AH240" i="8" s="1"/>
  <c r="AL240" i="8" s="1"/>
  <c r="M240" i="8"/>
  <c r="O240" i="8"/>
  <c r="T240" i="8" s="1"/>
  <c r="X240" i="8" s="1"/>
  <c r="N240" i="8"/>
  <c r="S240" i="8" s="1"/>
  <c r="W240" i="8" s="1"/>
  <c r="AB240" i="8"/>
  <c r="AF240" i="8" s="1"/>
  <c r="AJ240" i="8" s="1"/>
  <c r="AC240" i="8"/>
  <c r="AG240" i="8" s="1"/>
  <c r="AK240" i="8" s="1"/>
  <c r="J790" i="10"/>
  <c r="J790" i="21" s="1"/>
  <c r="K790" i="10"/>
  <c r="K790" i="21" s="1"/>
  <c r="I790" i="10"/>
  <c r="I790" i="21" s="1"/>
  <c r="Q239" i="8"/>
  <c r="R239" i="8"/>
  <c r="V239" i="8" s="1"/>
  <c r="H789" i="10"/>
  <c r="H789" i="21" s="1"/>
  <c r="F789" i="10" a="1"/>
  <c r="F789" i="10" s="1"/>
  <c r="F789" i="21" s="1"/>
  <c r="G789" i="10" a="1"/>
  <c r="G789" i="10" s="1"/>
  <c r="G789" i="21" s="1"/>
  <c r="E789" i="10" a="1"/>
  <c r="E789" i="10" s="1"/>
  <c r="E789" i="21" s="1"/>
  <c r="D789" i="10" a="1"/>
  <c r="D789" i="10" s="1"/>
  <c r="D789" i="21" s="1"/>
  <c r="L241" i="8"/>
  <c r="G254" i="7"/>
  <c r="H254" i="7"/>
  <c r="I254" i="7" s="1"/>
  <c r="F254" i="7"/>
  <c r="E255" i="21"/>
  <c r="L256" i="7"/>
  <c r="E255" i="7"/>
  <c r="K254" i="7" l="1"/>
  <c r="J254" i="7"/>
  <c r="M258" i="20"/>
  <c r="G790" i="10" a="1"/>
  <c r="G790" i="10" s="1"/>
  <c r="G790" i="21" s="1"/>
  <c r="L242" i="8"/>
  <c r="H790" i="10"/>
  <c r="H790" i="21" s="1"/>
  <c r="F790" i="10" a="1"/>
  <c r="F790" i="10" s="1"/>
  <c r="F790" i="21" s="1"/>
  <c r="D790" i="10" a="1"/>
  <c r="D790" i="10" s="1"/>
  <c r="D790" i="21" s="1"/>
  <c r="E790" i="10" a="1"/>
  <c r="E790" i="10" s="1"/>
  <c r="E790" i="21" s="1"/>
  <c r="Q240" i="8"/>
  <c r="R240" i="8"/>
  <c r="V240" i="8" s="1"/>
  <c r="N241" i="8"/>
  <c r="S241" i="8" s="1"/>
  <c r="W241" i="8" s="1"/>
  <c r="AB241" i="8"/>
  <c r="AF241" i="8" s="1"/>
  <c r="AJ241" i="8" s="1"/>
  <c r="AC241" i="8"/>
  <c r="AG241" i="8" s="1"/>
  <c r="AK241" i="8" s="1"/>
  <c r="O241" i="8"/>
  <c r="T241" i="8" s="1"/>
  <c r="X241" i="8" s="1"/>
  <c r="P241" i="8"/>
  <c r="U241" i="8" s="1"/>
  <c r="Y241" i="8" s="1"/>
  <c r="M241" i="8"/>
  <c r="AE241" i="8"/>
  <c r="AI241" i="8" s="1"/>
  <c r="AM241" i="8" s="1"/>
  <c r="AD241" i="8"/>
  <c r="AH241" i="8" s="1"/>
  <c r="AL241" i="8" s="1"/>
  <c r="I791" i="10"/>
  <c r="I791" i="21" s="1"/>
  <c r="K791" i="10"/>
  <c r="K791" i="21" s="1"/>
  <c r="J791" i="10"/>
  <c r="J791" i="21" s="1"/>
  <c r="E256" i="7"/>
  <c r="F255" i="7"/>
  <c r="G255" i="7"/>
  <c r="H255" i="7" s="1"/>
  <c r="I255" i="7" s="1"/>
  <c r="E256" i="21"/>
  <c r="L257" i="7"/>
  <c r="J255" i="7" l="1"/>
  <c r="K255" i="7"/>
  <c r="M259" i="20"/>
  <c r="R241" i="8"/>
  <c r="V241" i="8" s="1"/>
  <c r="Q241" i="8"/>
  <c r="M242" i="8"/>
  <c r="P242" i="8"/>
  <c r="U242" i="8" s="1"/>
  <c r="Y242" i="8" s="1"/>
  <c r="AC242" i="8"/>
  <c r="AG242" i="8" s="1"/>
  <c r="AK242" i="8" s="1"/>
  <c r="N242" i="8"/>
  <c r="S242" i="8" s="1"/>
  <c r="W242" i="8" s="1"/>
  <c r="AD242" i="8"/>
  <c r="AH242" i="8" s="1"/>
  <c r="AL242" i="8" s="1"/>
  <c r="AE242" i="8"/>
  <c r="AI242" i="8" s="1"/>
  <c r="AM242" i="8" s="1"/>
  <c r="AB242" i="8"/>
  <c r="AF242" i="8" s="1"/>
  <c r="AJ242" i="8" s="1"/>
  <c r="O242" i="8"/>
  <c r="T242" i="8" s="1"/>
  <c r="X242" i="8" s="1"/>
  <c r="I792" i="10"/>
  <c r="I792" i="21" s="1"/>
  <c r="K792" i="10"/>
  <c r="K792" i="21" s="1"/>
  <c r="J792" i="10"/>
  <c r="J792" i="21" s="1"/>
  <c r="E791" i="10" a="1"/>
  <c r="E791" i="10" s="1"/>
  <c r="E791" i="21" s="1"/>
  <c r="H791" i="10"/>
  <c r="H791" i="21" s="1"/>
  <c r="L243" i="8"/>
  <c r="G791" i="10" a="1"/>
  <c r="G791" i="10" s="1"/>
  <c r="G791" i="21" s="1"/>
  <c r="F791" i="10" a="1"/>
  <c r="F791" i="10" s="1"/>
  <c r="F791" i="21" s="1"/>
  <c r="D791" i="10" a="1"/>
  <c r="D791" i="10" s="1"/>
  <c r="D791" i="21" s="1"/>
  <c r="E257" i="7"/>
  <c r="F256" i="7"/>
  <c r="G256" i="7"/>
  <c r="H256" i="7" s="1"/>
  <c r="I256" i="7" s="1"/>
  <c r="J256" i="7" s="1"/>
  <c r="E257" i="21"/>
  <c r="L258" i="7"/>
  <c r="K256" i="7" l="1"/>
  <c r="M260" i="20"/>
  <c r="P243" i="8"/>
  <c r="U243" i="8" s="1"/>
  <c r="Y243" i="8" s="1"/>
  <c r="M243" i="8"/>
  <c r="AE243" i="8"/>
  <c r="AI243" i="8" s="1"/>
  <c r="AM243" i="8" s="1"/>
  <c r="AD243" i="8"/>
  <c r="AH243" i="8" s="1"/>
  <c r="AL243" i="8" s="1"/>
  <c r="AC243" i="8"/>
  <c r="AG243" i="8" s="1"/>
  <c r="AK243" i="8" s="1"/>
  <c r="AB243" i="8"/>
  <c r="AF243" i="8" s="1"/>
  <c r="AJ243" i="8" s="1"/>
  <c r="N243" i="8"/>
  <c r="S243" i="8" s="1"/>
  <c r="W243" i="8" s="1"/>
  <c r="O243" i="8"/>
  <c r="T243" i="8" s="1"/>
  <c r="X243" i="8" s="1"/>
  <c r="R242" i="8"/>
  <c r="V242" i="8" s="1"/>
  <c r="Q242" i="8"/>
  <c r="G792" i="10" a="1"/>
  <c r="G792" i="10" s="1"/>
  <c r="G792" i="21" s="1"/>
  <c r="H792" i="10"/>
  <c r="H792" i="21" s="1"/>
  <c r="L244" i="8"/>
  <c r="D792" i="10" a="1"/>
  <c r="D792" i="10" s="1"/>
  <c r="D792" i="21" s="1"/>
  <c r="F792" i="10" a="1"/>
  <c r="F792" i="10" s="1"/>
  <c r="F792" i="21" s="1"/>
  <c r="E792" i="10" a="1"/>
  <c r="E792" i="10" s="1"/>
  <c r="E792" i="21" s="1"/>
  <c r="I793" i="10"/>
  <c r="I793" i="21" s="1"/>
  <c r="J793" i="10"/>
  <c r="J793" i="21" s="1"/>
  <c r="K793" i="10"/>
  <c r="K793" i="21" s="1"/>
  <c r="E258" i="7"/>
  <c r="G257" i="7"/>
  <c r="F257" i="7"/>
  <c r="H257" i="7"/>
  <c r="I257" i="7" s="1"/>
  <c r="K257" i="7" s="1"/>
  <c r="E258" i="21"/>
  <c r="L259" i="7"/>
  <c r="J257" i="7" l="1"/>
  <c r="M261" i="20"/>
  <c r="AC244" i="8"/>
  <c r="AG244" i="8" s="1"/>
  <c r="AK244" i="8" s="1"/>
  <c r="AD244" i="8"/>
  <c r="AH244" i="8" s="1"/>
  <c r="AL244" i="8" s="1"/>
  <c r="AE244" i="8"/>
  <c r="AI244" i="8" s="1"/>
  <c r="AM244" i="8" s="1"/>
  <c r="N244" i="8"/>
  <c r="S244" i="8" s="1"/>
  <c r="W244" i="8" s="1"/>
  <c r="P244" i="8"/>
  <c r="U244" i="8" s="1"/>
  <c r="Y244" i="8" s="1"/>
  <c r="O244" i="8"/>
  <c r="T244" i="8" s="1"/>
  <c r="X244" i="8" s="1"/>
  <c r="M244" i="8"/>
  <c r="AB244" i="8"/>
  <c r="AF244" i="8" s="1"/>
  <c r="AJ244" i="8" s="1"/>
  <c r="E793" i="10" a="1"/>
  <c r="E793" i="10" s="1"/>
  <c r="E793" i="21" s="1"/>
  <c r="H793" i="10"/>
  <c r="H793" i="21" s="1"/>
  <c r="L245" i="8"/>
  <c r="F793" i="10" a="1"/>
  <c r="F793" i="10" s="1"/>
  <c r="F793" i="21" s="1"/>
  <c r="G793" i="10" a="1"/>
  <c r="G793" i="10" s="1"/>
  <c r="G793" i="21" s="1"/>
  <c r="D793" i="10" a="1"/>
  <c r="D793" i="10" s="1"/>
  <c r="D793" i="21" s="1"/>
  <c r="R243" i="8"/>
  <c r="V243" i="8" s="1"/>
  <c r="Q243" i="8"/>
  <c r="I794" i="10"/>
  <c r="I794" i="21" s="1"/>
  <c r="J794" i="10"/>
  <c r="J794" i="21" s="1"/>
  <c r="K794" i="10"/>
  <c r="K794" i="21" s="1"/>
  <c r="E259" i="7"/>
  <c r="F258" i="7"/>
  <c r="G258" i="7"/>
  <c r="H258" i="7" s="1"/>
  <c r="I258" i="7" s="1"/>
  <c r="E259" i="21"/>
  <c r="L260" i="7"/>
  <c r="J258" i="7" l="1"/>
  <c r="K258" i="7"/>
  <c r="M262" i="20"/>
  <c r="J795" i="10"/>
  <c r="J795" i="21" s="1"/>
  <c r="I795" i="10"/>
  <c r="I795" i="21" s="1"/>
  <c r="K795" i="10"/>
  <c r="K795" i="21" s="1"/>
  <c r="N245" i="8"/>
  <c r="S245" i="8" s="1"/>
  <c r="W245" i="8" s="1"/>
  <c r="AE245" i="8"/>
  <c r="AI245" i="8" s="1"/>
  <c r="AM245" i="8" s="1"/>
  <c r="P245" i="8"/>
  <c r="U245" i="8" s="1"/>
  <c r="Y245" i="8" s="1"/>
  <c r="AB245" i="8"/>
  <c r="AF245" i="8" s="1"/>
  <c r="AJ245" i="8" s="1"/>
  <c r="O245" i="8"/>
  <c r="T245" i="8" s="1"/>
  <c r="X245" i="8" s="1"/>
  <c r="AD245" i="8"/>
  <c r="AH245" i="8" s="1"/>
  <c r="AL245" i="8" s="1"/>
  <c r="AC245" i="8"/>
  <c r="AG245" i="8" s="1"/>
  <c r="AK245" i="8" s="1"/>
  <c r="M245" i="8"/>
  <c r="Q244" i="8"/>
  <c r="R244" i="8"/>
  <c r="V244" i="8" s="1"/>
  <c r="H794" i="10"/>
  <c r="H794" i="21" s="1"/>
  <c r="F794" i="10" a="1"/>
  <c r="F794" i="10" s="1"/>
  <c r="F794" i="21" s="1"/>
  <c r="D794" i="10" a="1"/>
  <c r="D794" i="10" s="1"/>
  <c r="D794" i="21" s="1"/>
  <c r="G794" i="10" a="1"/>
  <c r="G794" i="10" s="1"/>
  <c r="G794" i="21" s="1"/>
  <c r="E794" i="10" a="1"/>
  <c r="E794" i="10" s="1"/>
  <c r="E794" i="21" s="1"/>
  <c r="L246" i="8"/>
  <c r="E260" i="7"/>
  <c r="G259" i="7"/>
  <c r="H259" i="7" s="1"/>
  <c r="I259" i="7" s="1"/>
  <c r="F259" i="7"/>
  <c r="E260" i="21"/>
  <c r="L261" i="7"/>
  <c r="K259" i="7" l="1"/>
  <c r="J259" i="7"/>
  <c r="M263" i="20"/>
  <c r="AE246" i="8"/>
  <c r="AI246" i="8" s="1"/>
  <c r="AM246" i="8" s="1"/>
  <c r="M246" i="8"/>
  <c r="AC246" i="8"/>
  <c r="AG246" i="8" s="1"/>
  <c r="AK246" i="8" s="1"/>
  <c r="N246" i="8"/>
  <c r="S246" i="8" s="1"/>
  <c r="W246" i="8" s="1"/>
  <c r="AB246" i="8"/>
  <c r="AF246" i="8" s="1"/>
  <c r="AJ246" i="8" s="1"/>
  <c r="P246" i="8"/>
  <c r="U246" i="8" s="1"/>
  <c r="Y246" i="8" s="1"/>
  <c r="AD246" i="8"/>
  <c r="AH246" i="8" s="1"/>
  <c r="AL246" i="8" s="1"/>
  <c r="O246" i="8"/>
  <c r="T246" i="8" s="1"/>
  <c r="X246" i="8" s="1"/>
  <c r="R245" i="8"/>
  <c r="V245" i="8" s="1"/>
  <c r="Q245" i="8"/>
  <c r="J796" i="10"/>
  <c r="J796" i="21" s="1"/>
  <c r="I796" i="10"/>
  <c r="I796" i="21" s="1"/>
  <c r="K796" i="10"/>
  <c r="K796" i="21" s="1"/>
  <c r="F795" i="10" a="1"/>
  <c r="F795" i="10" s="1"/>
  <c r="F795" i="21" s="1"/>
  <c r="L247" i="8"/>
  <c r="G795" i="10" a="1"/>
  <c r="G795" i="10" s="1"/>
  <c r="G795" i="21" s="1"/>
  <c r="D795" i="10" a="1"/>
  <c r="D795" i="10" s="1"/>
  <c r="D795" i="21" s="1"/>
  <c r="E795" i="10" a="1"/>
  <c r="E795" i="10" s="1"/>
  <c r="E795" i="21" s="1"/>
  <c r="H795" i="10"/>
  <c r="H795" i="21" s="1"/>
  <c r="H260" i="7"/>
  <c r="I260" i="7" s="1"/>
  <c r="J260" i="7" s="1"/>
  <c r="F260" i="7"/>
  <c r="G260" i="7"/>
  <c r="E261" i="21"/>
  <c r="L262" i="7"/>
  <c r="E261" i="7"/>
  <c r="K260" i="7" l="1"/>
  <c r="M264" i="20"/>
  <c r="Q246" i="8"/>
  <c r="R246" i="8"/>
  <c r="V246" i="8" s="1"/>
  <c r="AE247" i="8"/>
  <c r="AI247" i="8" s="1"/>
  <c r="AM247" i="8" s="1"/>
  <c r="M247" i="8"/>
  <c r="AC247" i="8"/>
  <c r="AG247" i="8" s="1"/>
  <c r="AK247" i="8" s="1"/>
  <c r="AB247" i="8"/>
  <c r="AF247" i="8" s="1"/>
  <c r="AJ247" i="8" s="1"/>
  <c r="AD247" i="8"/>
  <c r="AH247" i="8" s="1"/>
  <c r="AL247" i="8" s="1"/>
  <c r="N247" i="8"/>
  <c r="S247" i="8" s="1"/>
  <c r="W247" i="8" s="1"/>
  <c r="P247" i="8"/>
  <c r="U247" i="8" s="1"/>
  <c r="Y247" i="8" s="1"/>
  <c r="O247" i="8"/>
  <c r="T247" i="8" s="1"/>
  <c r="X247" i="8" s="1"/>
  <c r="G796" i="10" a="1"/>
  <c r="G796" i="10" s="1"/>
  <c r="G796" i="21" s="1"/>
  <c r="F796" i="10" a="1"/>
  <c r="F796" i="10" s="1"/>
  <c r="F796" i="21" s="1"/>
  <c r="L248" i="8"/>
  <c r="D796" i="10" a="1"/>
  <c r="D796" i="10" s="1"/>
  <c r="D796" i="21" s="1"/>
  <c r="E796" i="10" a="1"/>
  <c r="E796" i="10" s="1"/>
  <c r="E796" i="21" s="1"/>
  <c r="H796" i="10"/>
  <c r="H796" i="21" s="1"/>
  <c r="I797" i="10"/>
  <c r="I797" i="21" s="1"/>
  <c r="K797" i="10"/>
  <c r="K797" i="21" s="1"/>
  <c r="J797" i="10"/>
  <c r="J797" i="21" s="1"/>
  <c r="E262" i="7"/>
  <c r="G261" i="7"/>
  <c r="H261" i="7" s="1"/>
  <c r="I261" i="7" s="1"/>
  <c r="F261" i="7"/>
  <c r="E262" i="21"/>
  <c r="L263" i="7"/>
  <c r="K261" i="7" l="1"/>
  <c r="J261" i="7"/>
  <c r="M265" i="20"/>
  <c r="R247" i="8"/>
  <c r="V247" i="8" s="1"/>
  <c r="Q247" i="8"/>
  <c r="K798" i="10"/>
  <c r="K798" i="21" s="1"/>
  <c r="I798" i="10"/>
  <c r="I798" i="21" s="1"/>
  <c r="J798" i="10"/>
  <c r="J798" i="21" s="1"/>
  <c r="AD248" i="8"/>
  <c r="AH248" i="8" s="1"/>
  <c r="AL248" i="8" s="1"/>
  <c r="M248" i="8"/>
  <c r="AB248" i="8"/>
  <c r="AF248" i="8" s="1"/>
  <c r="AJ248" i="8" s="1"/>
  <c r="AE248" i="8"/>
  <c r="AI248" i="8" s="1"/>
  <c r="AM248" i="8" s="1"/>
  <c r="O248" i="8"/>
  <c r="T248" i="8" s="1"/>
  <c r="X248" i="8" s="1"/>
  <c r="N248" i="8"/>
  <c r="S248" i="8" s="1"/>
  <c r="W248" i="8" s="1"/>
  <c r="P248" i="8"/>
  <c r="U248" i="8" s="1"/>
  <c r="Y248" i="8" s="1"/>
  <c r="AC248" i="8"/>
  <c r="AG248" i="8" s="1"/>
  <c r="AK248" i="8" s="1"/>
  <c r="E797" i="10" a="1"/>
  <c r="E797" i="10" s="1"/>
  <c r="E797" i="21" s="1"/>
  <c r="L249" i="8"/>
  <c r="D797" i="10" a="1"/>
  <c r="D797" i="10" s="1"/>
  <c r="D797" i="21" s="1"/>
  <c r="F797" i="10" a="1"/>
  <c r="F797" i="10" s="1"/>
  <c r="F797" i="21" s="1"/>
  <c r="H797" i="10"/>
  <c r="H797" i="21" s="1"/>
  <c r="G797" i="10" a="1"/>
  <c r="G797" i="10" s="1"/>
  <c r="G797" i="21" s="1"/>
  <c r="E263" i="7"/>
  <c r="G262" i="7"/>
  <c r="H262" i="7" s="1"/>
  <c r="I262" i="7" s="1"/>
  <c r="F262" i="7"/>
  <c r="E263" i="21"/>
  <c r="L264" i="7"/>
  <c r="J262" i="7" l="1"/>
  <c r="K262" i="7"/>
  <c r="M266" i="20"/>
  <c r="G798" i="10" a="1"/>
  <c r="G798" i="10" s="1"/>
  <c r="G798" i="21" s="1"/>
  <c r="H798" i="10"/>
  <c r="H798" i="21" s="1"/>
  <c r="D798" i="10" a="1"/>
  <c r="D798" i="10" s="1"/>
  <c r="D798" i="21" s="1"/>
  <c r="L250" i="8"/>
  <c r="E798" i="10" a="1"/>
  <c r="E798" i="10" s="1"/>
  <c r="E798" i="21" s="1"/>
  <c r="F798" i="10" a="1"/>
  <c r="F798" i="10" s="1"/>
  <c r="F798" i="21" s="1"/>
  <c r="K799" i="10"/>
  <c r="K799" i="21" s="1"/>
  <c r="I799" i="10"/>
  <c r="I799" i="21" s="1"/>
  <c r="J799" i="10"/>
  <c r="J799" i="21" s="1"/>
  <c r="AD249" i="8"/>
  <c r="AH249" i="8" s="1"/>
  <c r="AL249" i="8" s="1"/>
  <c r="AB249" i="8"/>
  <c r="AF249" i="8" s="1"/>
  <c r="AJ249" i="8" s="1"/>
  <c r="O249" i="8"/>
  <c r="T249" i="8" s="1"/>
  <c r="X249" i="8" s="1"/>
  <c r="P249" i="8"/>
  <c r="U249" i="8" s="1"/>
  <c r="Y249" i="8" s="1"/>
  <c r="N249" i="8"/>
  <c r="S249" i="8" s="1"/>
  <c r="W249" i="8" s="1"/>
  <c r="AC249" i="8"/>
  <c r="AG249" i="8" s="1"/>
  <c r="AK249" i="8" s="1"/>
  <c r="AE249" i="8"/>
  <c r="AI249" i="8" s="1"/>
  <c r="AM249" i="8" s="1"/>
  <c r="M249" i="8"/>
  <c r="Q248" i="8"/>
  <c r="R248" i="8"/>
  <c r="V248" i="8" s="1"/>
  <c r="E264" i="7"/>
  <c r="G263" i="7"/>
  <c r="H263" i="7" s="1"/>
  <c r="I263" i="7" s="1"/>
  <c r="J263" i="7" s="1"/>
  <c r="F263" i="7"/>
  <c r="E264" i="21"/>
  <c r="L265" i="7"/>
  <c r="K263" i="7" l="1"/>
  <c r="M267" i="20"/>
  <c r="O250" i="8"/>
  <c r="T250" i="8" s="1"/>
  <c r="X250" i="8" s="1"/>
  <c r="M250" i="8"/>
  <c r="N250" i="8"/>
  <c r="S250" i="8" s="1"/>
  <c r="W250" i="8" s="1"/>
  <c r="AC250" i="8"/>
  <c r="AG250" i="8" s="1"/>
  <c r="AK250" i="8" s="1"/>
  <c r="P250" i="8"/>
  <c r="U250" i="8" s="1"/>
  <c r="Y250" i="8" s="1"/>
  <c r="AE250" i="8"/>
  <c r="AI250" i="8" s="1"/>
  <c r="AM250" i="8" s="1"/>
  <c r="AD250" i="8"/>
  <c r="AH250" i="8" s="1"/>
  <c r="AL250" i="8" s="1"/>
  <c r="AB250" i="8"/>
  <c r="AF250" i="8" s="1"/>
  <c r="AJ250" i="8" s="1"/>
  <c r="I800" i="10"/>
  <c r="I800" i="21" s="1"/>
  <c r="K800" i="10"/>
  <c r="K800" i="21" s="1"/>
  <c r="J800" i="10"/>
  <c r="J800" i="21" s="1"/>
  <c r="E799" i="10" a="1"/>
  <c r="E799" i="10" s="1"/>
  <c r="E799" i="21" s="1"/>
  <c r="G799" i="10" a="1"/>
  <c r="G799" i="10" s="1"/>
  <c r="G799" i="21" s="1"/>
  <c r="L251" i="8"/>
  <c r="H799" i="10"/>
  <c r="H799" i="21" s="1"/>
  <c r="D799" i="10" a="1"/>
  <c r="D799" i="10" s="1"/>
  <c r="D799" i="21" s="1"/>
  <c r="F799" i="10" a="1"/>
  <c r="F799" i="10" s="1"/>
  <c r="F799" i="21" s="1"/>
  <c r="R249" i="8"/>
  <c r="V249" i="8" s="1"/>
  <c r="Q249" i="8"/>
  <c r="E265" i="7"/>
  <c r="G264" i="7"/>
  <c r="H264" i="7" s="1"/>
  <c r="I264" i="7" s="1"/>
  <c r="F264" i="7"/>
  <c r="E265" i="21"/>
  <c r="L266" i="7"/>
  <c r="K264" i="7" l="1"/>
  <c r="J264" i="7"/>
  <c r="M268" i="20"/>
  <c r="AD251" i="8"/>
  <c r="AH251" i="8" s="1"/>
  <c r="AL251" i="8" s="1"/>
  <c r="O251" i="8"/>
  <c r="T251" i="8" s="1"/>
  <c r="X251" i="8" s="1"/>
  <c r="AE251" i="8"/>
  <c r="AI251" i="8" s="1"/>
  <c r="AM251" i="8" s="1"/>
  <c r="AB251" i="8"/>
  <c r="AF251" i="8" s="1"/>
  <c r="AJ251" i="8" s="1"/>
  <c r="P251" i="8"/>
  <c r="U251" i="8" s="1"/>
  <c r="Y251" i="8" s="1"/>
  <c r="N251" i="8"/>
  <c r="S251" i="8" s="1"/>
  <c r="W251" i="8" s="1"/>
  <c r="AC251" i="8"/>
  <c r="AG251" i="8" s="1"/>
  <c r="AK251" i="8" s="1"/>
  <c r="M251" i="8"/>
  <c r="L252" i="8"/>
  <c r="D800" i="10" a="1"/>
  <c r="D800" i="10" s="1"/>
  <c r="D800" i="21" s="1"/>
  <c r="F800" i="10" a="1"/>
  <c r="F800" i="10" s="1"/>
  <c r="F800" i="21" s="1"/>
  <c r="G800" i="10" a="1"/>
  <c r="G800" i="10" s="1"/>
  <c r="G800" i="21" s="1"/>
  <c r="H800" i="10"/>
  <c r="H800" i="21" s="1"/>
  <c r="E800" i="10" a="1"/>
  <c r="E800" i="10" s="1"/>
  <c r="E800" i="21" s="1"/>
  <c r="J801" i="10"/>
  <c r="J801" i="21" s="1"/>
  <c r="I801" i="10"/>
  <c r="I801" i="21" s="1"/>
  <c r="K801" i="10"/>
  <c r="K801" i="21" s="1"/>
  <c r="Q250" i="8"/>
  <c r="R250" i="8"/>
  <c r="V250" i="8" s="1"/>
  <c r="E266" i="7"/>
  <c r="F265" i="7"/>
  <c r="G265" i="7"/>
  <c r="H265" i="7" s="1"/>
  <c r="I265" i="7" s="1"/>
  <c r="E266" i="21"/>
  <c r="L267" i="7"/>
  <c r="K265" i="7" l="1"/>
  <c r="J265" i="7"/>
  <c r="M269" i="20"/>
  <c r="I802" i="10"/>
  <c r="I802" i="21" s="1"/>
  <c r="K802" i="10"/>
  <c r="K802" i="21" s="1"/>
  <c r="J802" i="10"/>
  <c r="J802" i="21" s="1"/>
  <c r="H801" i="10"/>
  <c r="H801" i="21" s="1"/>
  <c r="G801" i="10" a="1"/>
  <c r="G801" i="10" s="1"/>
  <c r="G801" i="21" s="1"/>
  <c r="L253" i="8"/>
  <c r="F801" i="10" a="1"/>
  <c r="F801" i="10" s="1"/>
  <c r="F801" i="21" s="1"/>
  <c r="D801" i="10" a="1"/>
  <c r="D801" i="10" s="1"/>
  <c r="D801" i="21" s="1"/>
  <c r="E801" i="10" a="1"/>
  <c r="E801" i="10" s="1"/>
  <c r="E801" i="21" s="1"/>
  <c r="Q251" i="8"/>
  <c r="R251" i="8"/>
  <c r="V251" i="8" s="1"/>
  <c r="P252" i="8"/>
  <c r="U252" i="8" s="1"/>
  <c r="Y252" i="8" s="1"/>
  <c r="O252" i="8"/>
  <c r="T252" i="8" s="1"/>
  <c r="X252" i="8" s="1"/>
  <c r="M252" i="8"/>
  <c r="AE252" i="8"/>
  <c r="AI252" i="8" s="1"/>
  <c r="AM252" i="8" s="1"/>
  <c r="AD252" i="8"/>
  <c r="AH252" i="8" s="1"/>
  <c r="AL252" i="8" s="1"/>
  <c r="AB252" i="8"/>
  <c r="AF252" i="8" s="1"/>
  <c r="AJ252" i="8" s="1"/>
  <c r="AC252" i="8"/>
  <c r="AG252" i="8" s="1"/>
  <c r="AK252" i="8" s="1"/>
  <c r="N252" i="8"/>
  <c r="S252" i="8" s="1"/>
  <c r="W252" i="8" s="1"/>
  <c r="E267" i="7"/>
  <c r="G266" i="7"/>
  <c r="H266" i="7" s="1"/>
  <c r="I266" i="7" s="1"/>
  <c r="J266" i="7" s="1"/>
  <c r="F266" i="7"/>
  <c r="E267" i="21"/>
  <c r="L268" i="7"/>
  <c r="K266" i="7" l="1"/>
  <c r="M270" i="20"/>
  <c r="I803" i="10"/>
  <c r="I803" i="21" s="1"/>
  <c r="K803" i="10"/>
  <c r="K803" i="21" s="1"/>
  <c r="J803" i="10"/>
  <c r="J803" i="21" s="1"/>
  <c r="Q252" i="8"/>
  <c r="R252" i="8"/>
  <c r="V252" i="8" s="1"/>
  <c r="P253" i="8"/>
  <c r="U253" i="8" s="1"/>
  <c r="Y253" i="8" s="1"/>
  <c r="M253" i="8"/>
  <c r="AD253" i="8"/>
  <c r="AH253" i="8" s="1"/>
  <c r="AL253" i="8" s="1"/>
  <c r="O253" i="8"/>
  <c r="T253" i="8" s="1"/>
  <c r="X253" i="8" s="1"/>
  <c r="AE253" i="8"/>
  <c r="AI253" i="8" s="1"/>
  <c r="AM253" i="8" s="1"/>
  <c r="AC253" i="8"/>
  <c r="AG253" i="8" s="1"/>
  <c r="AK253" i="8" s="1"/>
  <c r="AB253" i="8"/>
  <c r="AF253" i="8" s="1"/>
  <c r="AJ253" i="8" s="1"/>
  <c r="N253" i="8"/>
  <c r="S253" i="8" s="1"/>
  <c r="W253" i="8" s="1"/>
  <c r="H802" i="10"/>
  <c r="H802" i="21" s="1"/>
  <c r="L254" i="8"/>
  <c r="F802" i="10" a="1"/>
  <c r="F802" i="10" s="1"/>
  <c r="F802" i="21" s="1"/>
  <c r="E802" i="10" a="1"/>
  <c r="E802" i="10" s="1"/>
  <c r="E802" i="21" s="1"/>
  <c r="D802" i="10" a="1"/>
  <c r="D802" i="10" s="1"/>
  <c r="D802" i="21" s="1"/>
  <c r="G802" i="10" a="1"/>
  <c r="G802" i="10" s="1"/>
  <c r="G802" i="21" s="1"/>
  <c r="G267" i="7"/>
  <c r="H267" i="7" s="1"/>
  <c r="I267" i="7" s="1"/>
  <c r="F267" i="7"/>
  <c r="E268" i="21"/>
  <c r="L269" i="7"/>
  <c r="E268" i="7"/>
  <c r="J267" i="7" l="1"/>
  <c r="K267" i="7"/>
  <c r="M271" i="20"/>
  <c r="O254" i="8"/>
  <c r="T254" i="8" s="1"/>
  <c r="X254" i="8" s="1"/>
  <c r="AD254" i="8"/>
  <c r="AH254" i="8" s="1"/>
  <c r="AL254" i="8" s="1"/>
  <c r="P254" i="8"/>
  <c r="U254" i="8" s="1"/>
  <c r="Y254" i="8" s="1"/>
  <c r="M254" i="8"/>
  <c r="AE254" i="8"/>
  <c r="AI254" i="8" s="1"/>
  <c r="AM254" i="8" s="1"/>
  <c r="AC254" i="8"/>
  <c r="AG254" i="8" s="1"/>
  <c r="AK254" i="8" s="1"/>
  <c r="AB254" i="8"/>
  <c r="AF254" i="8" s="1"/>
  <c r="AJ254" i="8" s="1"/>
  <c r="N254" i="8"/>
  <c r="S254" i="8" s="1"/>
  <c r="W254" i="8" s="1"/>
  <c r="Q253" i="8"/>
  <c r="R253" i="8"/>
  <c r="V253" i="8" s="1"/>
  <c r="E803" i="10" a="1"/>
  <c r="E803" i="10" s="1"/>
  <c r="E803" i="21" s="1"/>
  <c r="L255" i="8"/>
  <c r="F803" i="10" a="1"/>
  <c r="F803" i="10" s="1"/>
  <c r="F803" i="21" s="1"/>
  <c r="H803" i="10"/>
  <c r="H803" i="21" s="1"/>
  <c r="G803" i="10" a="1"/>
  <c r="G803" i="10" s="1"/>
  <c r="G803" i="21" s="1"/>
  <c r="D803" i="10" a="1"/>
  <c r="D803" i="10" s="1"/>
  <c r="D803" i="21" s="1"/>
  <c r="J804" i="10"/>
  <c r="J804" i="21" s="1"/>
  <c r="I804" i="10"/>
  <c r="I804" i="21" s="1"/>
  <c r="K804" i="10"/>
  <c r="K804" i="21" s="1"/>
  <c r="E269" i="21"/>
  <c r="L270" i="7"/>
  <c r="F268" i="7"/>
  <c r="G268" i="7"/>
  <c r="H268" i="7" s="1"/>
  <c r="I268" i="7" s="1"/>
  <c r="K268" i="7" s="1"/>
  <c r="E269" i="7"/>
  <c r="J268" i="7" l="1"/>
  <c r="M272" i="20"/>
  <c r="P255" i="8"/>
  <c r="U255" i="8" s="1"/>
  <c r="Y255" i="8" s="1"/>
  <c r="N255" i="8"/>
  <c r="S255" i="8" s="1"/>
  <c r="W255" i="8" s="1"/>
  <c r="AB255" i="8"/>
  <c r="AF255" i="8" s="1"/>
  <c r="AJ255" i="8" s="1"/>
  <c r="AD255" i="8"/>
  <c r="AH255" i="8" s="1"/>
  <c r="AL255" i="8" s="1"/>
  <c r="AC255" i="8"/>
  <c r="AG255" i="8" s="1"/>
  <c r="AK255" i="8" s="1"/>
  <c r="O255" i="8"/>
  <c r="T255" i="8" s="1"/>
  <c r="X255" i="8" s="1"/>
  <c r="M255" i="8"/>
  <c r="AE255" i="8"/>
  <c r="AI255" i="8" s="1"/>
  <c r="AM255" i="8" s="1"/>
  <c r="Q254" i="8"/>
  <c r="R254" i="8"/>
  <c r="V254" i="8" s="1"/>
  <c r="I805" i="10"/>
  <c r="I805" i="21" s="1"/>
  <c r="K805" i="10"/>
  <c r="K805" i="21" s="1"/>
  <c r="J805" i="10"/>
  <c r="J805" i="21" s="1"/>
  <c r="H804" i="10"/>
  <c r="H804" i="21" s="1"/>
  <c r="D804" i="10" a="1"/>
  <c r="D804" i="10" s="1"/>
  <c r="D804" i="21" s="1"/>
  <c r="F804" i="10" a="1"/>
  <c r="F804" i="10" s="1"/>
  <c r="F804" i="21" s="1"/>
  <c r="G804" i="10" a="1"/>
  <c r="G804" i="10" s="1"/>
  <c r="G804" i="21" s="1"/>
  <c r="E804" i="10" a="1"/>
  <c r="E804" i="10" s="1"/>
  <c r="E804" i="21" s="1"/>
  <c r="L256" i="8"/>
  <c r="E270" i="21"/>
  <c r="L271" i="7"/>
  <c r="E270" i="7"/>
  <c r="G269" i="7"/>
  <c r="H269" i="7" s="1"/>
  <c r="I269" i="7" s="1"/>
  <c r="K269" i="7" s="1"/>
  <c r="F269" i="7"/>
  <c r="J269" i="7" l="1"/>
  <c r="M273" i="20"/>
  <c r="Q255" i="8"/>
  <c r="R255" i="8"/>
  <c r="V255" i="8" s="1"/>
  <c r="J806" i="10"/>
  <c r="J806" i="21" s="1"/>
  <c r="K806" i="10"/>
  <c r="K806" i="21" s="1"/>
  <c r="I806" i="10"/>
  <c r="I806" i="21" s="1"/>
  <c r="P256" i="8"/>
  <c r="U256" i="8" s="1"/>
  <c r="Y256" i="8" s="1"/>
  <c r="O256" i="8"/>
  <c r="T256" i="8" s="1"/>
  <c r="X256" i="8" s="1"/>
  <c r="AE256" i="8"/>
  <c r="AI256" i="8" s="1"/>
  <c r="AM256" i="8" s="1"/>
  <c r="AD256" i="8"/>
  <c r="AH256" i="8" s="1"/>
  <c r="AL256" i="8" s="1"/>
  <c r="M256" i="8"/>
  <c r="AC256" i="8"/>
  <c r="AG256" i="8" s="1"/>
  <c r="AK256" i="8" s="1"/>
  <c r="N256" i="8"/>
  <c r="S256" i="8" s="1"/>
  <c r="W256" i="8" s="1"/>
  <c r="AB256" i="8"/>
  <c r="AF256" i="8" s="1"/>
  <c r="AJ256" i="8" s="1"/>
  <c r="E805" i="10" a="1"/>
  <c r="E805" i="10" s="1"/>
  <c r="E805" i="21" s="1"/>
  <c r="L257" i="8"/>
  <c r="H805" i="10"/>
  <c r="H805" i="21" s="1"/>
  <c r="G805" i="10" a="1"/>
  <c r="G805" i="10" s="1"/>
  <c r="G805" i="21" s="1"/>
  <c r="D805" i="10" a="1"/>
  <c r="D805" i="10" s="1"/>
  <c r="D805" i="21" s="1"/>
  <c r="F805" i="10" a="1"/>
  <c r="F805" i="10" s="1"/>
  <c r="F805" i="21" s="1"/>
  <c r="E271" i="7"/>
  <c r="E271" i="21"/>
  <c r="L272" i="7"/>
  <c r="F270" i="7"/>
  <c r="G270" i="7"/>
  <c r="H270" i="7"/>
  <c r="I270" i="7" s="1"/>
  <c r="K270" i="7" l="1"/>
  <c r="J270" i="7"/>
  <c r="M274" i="20"/>
  <c r="K807" i="10"/>
  <c r="K807" i="21" s="1"/>
  <c r="J807" i="10"/>
  <c r="J807" i="21" s="1"/>
  <c r="I807" i="10"/>
  <c r="I807" i="21" s="1"/>
  <c r="G806" i="10" a="1"/>
  <c r="G806" i="10" s="1"/>
  <c r="G806" i="21" s="1"/>
  <c r="L258" i="8"/>
  <c r="D806" i="10" a="1"/>
  <c r="D806" i="10" s="1"/>
  <c r="D806" i="21" s="1"/>
  <c r="E806" i="10" a="1"/>
  <c r="E806" i="10" s="1"/>
  <c r="E806" i="21" s="1"/>
  <c r="H806" i="10"/>
  <c r="H806" i="21" s="1"/>
  <c r="F806" i="10" a="1"/>
  <c r="F806" i="10" s="1"/>
  <c r="F806" i="21" s="1"/>
  <c r="M257" i="8"/>
  <c r="P257" i="8"/>
  <c r="U257" i="8" s="1"/>
  <c r="Y257" i="8" s="1"/>
  <c r="AE257" i="8"/>
  <c r="AI257" i="8" s="1"/>
  <c r="AM257" i="8" s="1"/>
  <c r="AD257" i="8"/>
  <c r="AH257" i="8" s="1"/>
  <c r="AL257" i="8" s="1"/>
  <c r="AC257" i="8"/>
  <c r="AG257" i="8" s="1"/>
  <c r="AK257" i="8" s="1"/>
  <c r="N257" i="8"/>
  <c r="S257" i="8" s="1"/>
  <c r="W257" i="8" s="1"/>
  <c r="AB257" i="8"/>
  <c r="AF257" i="8" s="1"/>
  <c r="AJ257" i="8" s="1"/>
  <c r="O257" i="8"/>
  <c r="T257" i="8" s="1"/>
  <c r="X257" i="8" s="1"/>
  <c r="R256" i="8"/>
  <c r="V256" i="8" s="1"/>
  <c r="Q256" i="8"/>
  <c r="E272" i="7"/>
  <c r="E272" i="21"/>
  <c r="L273" i="7"/>
  <c r="F271" i="7"/>
  <c r="G271" i="7"/>
  <c r="H271" i="7" s="1"/>
  <c r="I271" i="7" s="1"/>
  <c r="K271" i="7" s="1"/>
  <c r="J271" i="7" l="1"/>
  <c r="M275" i="20"/>
  <c r="AB258" i="8"/>
  <c r="AF258" i="8" s="1"/>
  <c r="AJ258" i="8" s="1"/>
  <c r="O258" i="8"/>
  <c r="T258" i="8" s="1"/>
  <c r="X258" i="8" s="1"/>
  <c r="P258" i="8"/>
  <c r="U258" i="8" s="1"/>
  <c r="Y258" i="8" s="1"/>
  <c r="AC258" i="8"/>
  <c r="AG258" i="8" s="1"/>
  <c r="AK258" i="8" s="1"/>
  <c r="AE258" i="8"/>
  <c r="AI258" i="8" s="1"/>
  <c r="AM258" i="8" s="1"/>
  <c r="AD258" i="8"/>
  <c r="AH258" i="8" s="1"/>
  <c r="AL258" i="8" s="1"/>
  <c r="N258" i="8"/>
  <c r="S258" i="8" s="1"/>
  <c r="W258" i="8" s="1"/>
  <c r="M258" i="8"/>
  <c r="E807" i="10" a="1"/>
  <c r="E807" i="10" s="1"/>
  <c r="E807" i="21" s="1"/>
  <c r="L259" i="8"/>
  <c r="G807" i="10" a="1"/>
  <c r="G807" i="10" s="1"/>
  <c r="G807" i="21" s="1"/>
  <c r="H807" i="10"/>
  <c r="H807" i="21" s="1"/>
  <c r="D807" i="10" a="1"/>
  <c r="D807" i="10" s="1"/>
  <c r="D807" i="21" s="1"/>
  <c r="F807" i="10" a="1"/>
  <c r="F807" i="10" s="1"/>
  <c r="F807" i="21" s="1"/>
  <c r="Q257" i="8"/>
  <c r="R257" i="8"/>
  <c r="V257" i="8" s="1"/>
  <c r="K808" i="10"/>
  <c r="K808" i="21" s="1"/>
  <c r="J808" i="10"/>
  <c r="J808" i="21" s="1"/>
  <c r="I808" i="10"/>
  <c r="I808" i="21" s="1"/>
  <c r="E273" i="7"/>
  <c r="F272" i="7"/>
  <c r="G272" i="7"/>
  <c r="H272" i="7" s="1"/>
  <c r="I272" i="7" s="1"/>
  <c r="J272" i="7" s="1"/>
  <c r="E273" i="21"/>
  <c r="L274" i="7"/>
  <c r="K272" i="7" l="1"/>
  <c r="M276" i="20"/>
  <c r="G808" i="10" a="1"/>
  <c r="G808" i="10" s="1"/>
  <c r="G808" i="21" s="1"/>
  <c r="H808" i="10"/>
  <c r="H808" i="21" s="1"/>
  <c r="L260" i="8"/>
  <c r="D808" i="10" a="1"/>
  <c r="D808" i="10" s="1"/>
  <c r="D808" i="21" s="1"/>
  <c r="E808" i="10" a="1"/>
  <c r="E808" i="10" s="1"/>
  <c r="E808" i="21" s="1"/>
  <c r="F808" i="10" a="1"/>
  <c r="F808" i="10" s="1"/>
  <c r="F808" i="21" s="1"/>
  <c r="I809" i="10"/>
  <c r="I809" i="21" s="1"/>
  <c r="J809" i="10"/>
  <c r="J809" i="21" s="1"/>
  <c r="K809" i="10"/>
  <c r="K809" i="21" s="1"/>
  <c r="R258" i="8"/>
  <c r="V258" i="8" s="1"/>
  <c r="Q258" i="8"/>
  <c r="AE259" i="8"/>
  <c r="AI259" i="8" s="1"/>
  <c r="AM259" i="8" s="1"/>
  <c r="O259" i="8"/>
  <c r="T259" i="8" s="1"/>
  <c r="X259" i="8" s="1"/>
  <c r="AB259" i="8"/>
  <c r="AF259" i="8" s="1"/>
  <c r="AJ259" i="8" s="1"/>
  <c r="AD259" i="8"/>
  <c r="AH259" i="8" s="1"/>
  <c r="AL259" i="8" s="1"/>
  <c r="AC259" i="8"/>
  <c r="AG259" i="8" s="1"/>
  <c r="AK259" i="8" s="1"/>
  <c r="P259" i="8"/>
  <c r="U259" i="8" s="1"/>
  <c r="Y259" i="8" s="1"/>
  <c r="M259" i="8"/>
  <c r="N259" i="8"/>
  <c r="S259" i="8" s="1"/>
  <c r="W259" i="8" s="1"/>
  <c r="G273" i="7"/>
  <c r="H273" i="7" s="1"/>
  <c r="I273" i="7" s="1"/>
  <c r="F273" i="7"/>
  <c r="J273" i="7"/>
  <c r="E274" i="7"/>
  <c r="E274" i="21"/>
  <c r="L275" i="7"/>
  <c r="K273" i="7" l="1"/>
  <c r="M277" i="20"/>
  <c r="I810" i="10"/>
  <c r="I810" i="21" s="1"/>
  <c r="J810" i="10"/>
  <c r="J810" i="21" s="1"/>
  <c r="K810" i="10"/>
  <c r="K810" i="21" s="1"/>
  <c r="AC260" i="8"/>
  <c r="AG260" i="8" s="1"/>
  <c r="AK260" i="8" s="1"/>
  <c r="AD260" i="8"/>
  <c r="AH260" i="8" s="1"/>
  <c r="AL260" i="8" s="1"/>
  <c r="M260" i="8"/>
  <c r="AE260" i="8"/>
  <c r="AI260" i="8" s="1"/>
  <c r="AM260" i="8" s="1"/>
  <c r="N260" i="8"/>
  <c r="S260" i="8" s="1"/>
  <c r="W260" i="8" s="1"/>
  <c r="O260" i="8"/>
  <c r="T260" i="8" s="1"/>
  <c r="X260" i="8" s="1"/>
  <c r="P260" i="8"/>
  <c r="U260" i="8" s="1"/>
  <c r="Y260" i="8" s="1"/>
  <c r="AB260" i="8"/>
  <c r="AF260" i="8" s="1"/>
  <c r="AJ260" i="8" s="1"/>
  <c r="L261" i="8"/>
  <c r="H809" i="10"/>
  <c r="H809" i="21" s="1"/>
  <c r="F809" i="10" a="1"/>
  <c r="F809" i="10" s="1"/>
  <c r="F809" i="21" s="1"/>
  <c r="D809" i="10" a="1"/>
  <c r="D809" i="10" s="1"/>
  <c r="D809" i="21" s="1"/>
  <c r="E809" i="10" a="1"/>
  <c r="E809" i="10" s="1"/>
  <c r="E809" i="21" s="1"/>
  <c r="G809" i="10" a="1"/>
  <c r="G809" i="10" s="1"/>
  <c r="G809" i="21" s="1"/>
  <c r="Q259" i="8"/>
  <c r="R259" i="8"/>
  <c r="V259" i="8" s="1"/>
  <c r="E275" i="21"/>
  <c r="L276" i="7"/>
  <c r="E275" i="7"/>
  <c r="F274" i="7"/>
  <c r="G274" i="7"/>
  <c r="H274" i="7" s="1"/>
  <c r="I274" i="7" s="1"/>
  <c r="J274" i="7" l="1"/>
  <c r="K274" i="7"/>
  <c r="M278" i="20"/>
  <c r="E810" i="10" a="1"/>
  <c r="E810" i="10" s="1"/>
  <c r="E810" i="21" s="1"/>
  <c r="L262" i="8"/>
  <c r="H810" i="10"/>
  <c r="H810" i="21" s="1"/>
  <c r="D810" i="10" a="1"/>
  <c r="D810" i="10" s="1"/>
  <c r="D810" i="21" s="1"/>
  <c r="F810" i="10" a="1"/>
  <c r="F810" i="10" s="1"/>
  <c r="F810" i="21" s="1"/>
  <c r="G810" i="10" a="1"/>
  <c r="G810" i="10" s="1"/>
  <c r="G810" i="21" s="1"/>
  <c r="R260" i="8"/>
  <c r="V260" i="8" s="1"/>
  <c r="Q260" i="8"/>
  <c r="M261" i="8"/>
  <c r="AD261" i="8"/>
  <c r="AH261" i="8" s="1"/>
  <c r="AL261" i="8" s="1"/>
  <c r="P261" i="8"/>
  <c r="U261" i="8" s="1"/>
  <c r="Y261" i="8" s="1"/>
  <c r="AE261" i="8"/>
  <c r="AI261" i="8" s="1"/>
  <c r="AM261" i="8" s="1"/>
  <c r="AB261" i="8"/>
  <c r="AF261" i="8" s="1"/>
  <c r="AJ261" i="8" s="1"/>
  <c r="AC261" i="8"/>
  <c r="AG261" i="8" s="1"/>
  <c r="AK261" i="8" s="1"/>
  <c r="O261" i="8"/>
  <c r="T261" i="8" s="1"/>
  <c r="X261" i="8" s="1"/>
  <c r="N261" i="8"/>
  <c r="S261" i="8" s="1"/>
  <c r="W261" i="8" s="1"/>
  <c r="J811" i="10"/>
  <c r="J811" i="21" s="1"/>
  <c r="I811" i="10"/>
  <c r="I811" i="21" s="1"/>
  <c r="K811" i="10"/>
  <c r="K811" i="21" s="1"/>
  <c r="F275" i="7"/>
  <c r="G275" i="7"/>
  <c r="H275" i="7" s="1"/>
  <c r="I275" i="7" s="1"/>
  <c r="K275" i="7" s="1"/>
  <c r="E276" i="21"/>
  <c r="L277" i="7"/>
  <c r="E276" i="7"/>
  <c r="J275" i="7" l="1"/>
  <c r="M279" i="20"/>
  <c r="E811" i="10" a="1"/>
  <c r="E811" i="10" s="1"/>
  <c r="E811" i="21" s="1"/>
  <c r="L263" i="8"/>
  <c r="H811" i="10"/>
  <c r="H811" i="21" s="1"/>
  <c r="F811" i="10" a="1"/>
  <c r="F811" i="10" s="1"/>
  <c r="F811" i="21" s="1"/>
  <c r="G811" i="10" a="1"/>
  <c r="G811" i="10" s="1"/>
  <c r="G811" i="21" s="1"/>
  <c r="D811" i="10" a="1"/>
  <c r="D811" i="10" s="1"/>
  <c r="D811" i="21" s="1"/>
  <c r="J812" i="10"/>
  <c r="J812" i="21" s="1"/>
  <c r="K812" i="10"/>
  <c r="K812" i="21" s="1"/>
  <c r="I812" i="10"/>
  <c r="I812" i="21" s="1"/>
  <c r="AC262" i="8"/>
  <c r="AG262" i="8" s="1"/>
  <c r="AK262" i="8" s="1"/>
  <c r="AB262" i="8"/>
  <c r="AF262" i="8" s="1"/>
  <c r="AJ262" i="8" s="1"/>
  <c r="M262" i="8"/>
  <c r="AE262" i="8"/>
  <c r="AI262" i="8" s="1"/>
  <c r="AM262" i="8" s="1"/>
  <c r="O262" i="8"/>
  <c r="T262" i="8" s="1"/>
  <c r="X262" i="8" s="1"/>
  <c r="N262" i="8"/>
  <c r="S262" i="8" s="1"/>
  <c r="W262" i="8" s="1"/>
  <c r="P262" i="8"/>
  <c r="U262" i="8" s="1"/>
  <c r="Y262" i="8" s="1"/>
  <c r="AD262" i="8"/>
  <c r="AH262" i="8" s="1"/>
  <c r="AL262" i="8" s="1"/>
  <c r="R261" i="8"/>
  <c r="V261" i="8" s="1"/>
  <c r="Q261" i="8"/>
  <c r="E277" i="7"/>
  <c r="F276" i="7"/>
  <c r="G276" i="7"/>
  <c r="H276" i="7" s="1"/>
  <c r="I276" i="7" s="1"/>
  <c r="J276" i="7" s="1"/>
  <c r="E277" i="21"/>
  <c r="L278" i="7"/>
  <c r="K276" i="7" l="1"/>
  <c r="M280" i="20"/>
  <c r="R262" i="8"/>
  <c r="V262" i="8" s="1"/>
  <c r="Q262" i="8"/>
  <c r="H812" i="10"/>
  <c r="H812" i="21" s="1"/>
  <c r="F812" i="10" a="1"/>
  <c r="F812" i="10" s="1"/>
  <c r="F812" i="21" s="1"/>
  <c r="E812" i="10" a="1"/>
  <c r="E812" i="10" s="1"/>
  <c r="E812" i="21" s="1"/>
  <c r="L264" i="8"/>
  <c r="D812" i="10" a="1"/>
  <c r="D812" i="10" s="1"/>
  <c r="D812" i="21" s="1"/>
  <c r="G812" i="10" a="1"/>
  <c r="G812" i="10" s="1"/>
  <c r="G812" i="21" s="1"/>
  <c r="N263" i="8"/>
  <c r="S263" i="8" s="1"/>
  <c r="W263" i="8" s="1"/>
  <c r="P263" i="8"/>
  <c r="U263" i="8" s="1"/>
  <c r="Y263" i="8" s="1"/>
  <c r="AB263" i="8"/>
  <c r="AF263" i="8" s="1"/>
  <c r="AJ263" i="8" s="1"/>
  <c r="AE263" i="8"/>
  <c r="AI263" i="8" s="1"/>
  <c r="AM263" i="8" s="1"/>
  <c r="O263" i="8"/>
  <c r="T263" i="8" s="1"/>
  <c r="X263" i="8" s="1"/>
  <c r="AD263" i="8"/>
  <c r="AH263" i="8" s="1"/>
  <c r="AL263" i="8" s="1"/>
  <c r="AC263" i="8"/>
  <c r="AG263" i="8" s="1"/>
  <c r="AK263" i="8" s="1"/>
  <c r="M263" i="8"/>
  <c r="I813" i="10"/>
  <c r="I813" i="21" s="1"/>
  <c r="K813" i="10"/>
  <c r="K813" i="21" s="1"/>
  <c r="J813" i="10"/>
  <c r="J813" i="21" s="1"/>
  <c r="E278" i="7"/>
  <c r="F277" i="7"/>
  <c r="G277" i="7"/>
  <c r="H277" i="7" s="1"/>
  <c r="I277" i="7" s="1"/>
  <c r="J277" i="7" s="1"/>
  <c r="E278" i="21"/>
  <c r="L279" i="7"/>
  <c r="K277" i="7" l="1"/>
  <c r="M281" i="20"/>
  <c r="R263" i="8"/>
  <c r="V263" i="8" s="1"/>
  <c r="Q263" i="8"/>
  <c r="N264" i="8"/>
  <c r="S264" i="8" s="1"/>
  <c r="W264" i="8" s="1"/>
  <c r="O264" i="8"/>
  <c r="T264" i="8" s="1"/>
  <c r="X264" i="8" s="1"/>
  <c r="AD264" i="8"/>
  <c r="AH264" i="8" s="1"/>
  <c r="AL264" i="8" s="1"/>
  <c r="M264" i="8"/>
  <c r="P264" i="8"/>
  <c r="U264" i="8" s="1"/>
  <c r="Y264" i="8" s="1"/>
  <c r="AB264" i="8"/>
  <c r="AF264" i="8" s="1"/>
  <c r="AJ264" i="8" s="1"/>
  <c r="AC264" i="8"/>
  <c r="AG264" i="8" s="1"/>
  <c r="AK264" i="8" s="1"/>
  <c r="AE264" i="8"/>
  <c r="AI264" i="8" s="1"/>
  <c r="AM264" i="8" s="1"/>
  <c r="I814" i="10"/>
  <c r="I814" i="21" s="1"/>
  <c r="J814" i="10"/>
  <c r="J814" i="21" s="1"/>
  <c r="K814" i="10"/>
  <c r="K814" i="21" s="1"/>
  <c r="H813" i="10"/>
  <c r="H813" i="21" s="1"/>
  <c r="G813" i="10" a="1"/>
  <c r="G813" i="10" s="1"/>
  <c r="G813" i="21" s="1"/>
  <c r="E813" i="10" a="1"/>
  <c r="E813" i="10" s="1"/>
  <c r="E813" i="21" s="1"/>
  <c r="L265" i="8"/>
  <c r="D813" i="10" a="1"/>
  <c r="D813" i="10" s="1"/>
  <c r="D813" i="21" s="1"/>
  <c r="F813" i="10" a="1"/>
  <c r="F813" i="10" s="1"/>
  <c r="F813" i="21" s="1"/>
  <c r="E279" i="21"/>
  <c r="L280" i="7"/>
  <c r="E279" i="7"/>
  <c r="G278" i="7"/>
  <c r="H278" i="7" s="1"/>
  <c r="I278" i="7" s="1"/>
  <c r="F278" i="7"/>
  <c r="K278" i="7" l="1"/>
  <c r="J278" i="7"/>
  <c r="M282" i="20"/>
  <c r="Q264" i="8"/>
  <c r="R264" i="8"/>
  <c r="V264" i="8" s="1"/>
  <c r="J815" i="10"/>
  <c r="J815" i="21" s="1"/>
  <c r="K815" i="10"/>
  <c r="K815" i="21" s="1"/>
  <c r="I815" i="10"/>
  <c r="I815" i="21" s="1"/>
  <c r="O265" i="8"/>
  <c r="T265" i="8" s="1"/>
  <c r="X265" i="8" s="1"/>
  <c r="N265" i="8"/>
  <c r="S265" i="8" s="1"/>
  <c r="W265" i="8" s="1"/>
  <c r="AB265" i="8"/>
  <c r="AF265" i="8" s="1"/>
  <c r="AJ265" i="8" s="1"/>
  <c r="AD265" i="8"/>
  <c r="AH265" i="8" s="1"/>
  <c r="AL265" i="8" s="1"/>
  <c r="AC265" i="8"/>
  <c r="AG265" i="8" s="1"/>
  <c r="AK265" i="8" s="1"/>
  <c r="M265" i="8"/>
  <c r="AE265" i="8"/>
  <c r="AI265" i="8" s="1"/>
  <c r="AM265" i="8" s="1"/>
  <c r="P265" i="8"/>
  <c r="U265" i="8" s="1"/>
  <c r="Y265" i="8" s="1"/>
  <c r="H814" i="10"/>
  <c r="H814" i="21" s="1"/>
  <c r="F814" i="10" a="1"/>
  <c r="F814" i="10" s="1"/>
  <c r="F814" i="21" s="1"/>
  <c r="D814" i="10" a="1"/>
  <c r="D814" i="10" s="1"/>
  <c r="D814" i="21" s="1"/>
  <c r="E814" i="10" a="1"/>
  <c r="E814" i="10" s="1"/>
  <c r="E814" i="21" s="1"/>
  <c r="G814" i="10" a="1"/>
  <c r="G814" i="10" s="1"/>
  <c r="G814" i="21" s="1"/>
  <c r="L266" i="8"/>
  <c r="G279" i="7"/>
  <c r="H279" i="7"/>
  <c r="I279" i="7" s="1"/>
  <c r="F279" i="7"/>
  <c r="E280" i="21"/>
  <c r="L281" i="7"/>
  <c r="E280" i="7"/>
  <c r="J279" i="7" l="1"/>
  <c r="K279" i="7"/>
  <c r="M283" i="20"/>
  <c r="J816" i="10"/>
  <c r="J816" i="21" s="1"/>
  <c r="K816" i="10"/>
  <c r="K816" i="21" s="1"/>
  <c r="I816" i="10"/>
  <c r="I816" i="21" s="1"/>
  <c r="AE266" i="8"/>
  <c r="AI266" i="8" s="1"/>
  <c r="AM266" i="8" s="1"/>
  <c r="AC266" i="8"/>
  <c r="AG266" i="8" s="1"/>
  <c r="AK266" i="8" s="1"/>
  <c r="AB266" i="8"/>
  <c r="AF266" i="8" s="1"/>
  <c r="AJ266" i="8" s="1"/>
  <c r="P266" i="8"/>
  <c r="U266" i="8" s="1"/>
  <c r="Y266" i="8" s="1"/>
  <c r="N266" i="8"/>
  <c r="S266" i="8" s="1"/>
  <c r="W266" i="8" s="1"/>
  <c r="O266" i="8"/>
  <c r="T266" i="8" s="1"/>
  <c r="X266" i="8" s="1"/>
  <c r="M266" i="8"/>
  <c r="AD266" i="8"/>
  <c r="AH266" i="8" s="1"/>
  <c r="AL266" i="8" s="1"/>
  <c r="L267" i="8"/>
  <c r="F815" i="10" a="1"/>
  <c r="F815" i="10" s="1"/>
  <c r="F815" i="21" s="1"/>
  <c r="E815" i="10" a="1"/>
  <c r="E815" i="10" s="1"/>
  <c r="E815" i="21" s="1"/>
  <c r="H815" i="10"/>
  <c r="H815" i="21" s="1"/>
  <c r="D815" i="10" a="1"/>
  <c r="D815" i="10" s="1"/>
  <c r="D815" i="21" s="1"/>
  <c r="G815" i="10" a="1"/>
  <c r="G815" i="10" s="1"/>
  <c r="G815" i="21" s="1"/>
  <c r="R265" i="8"/>
  <c r="V265" i="8" s="1"/>
  <c r="Q265" i="8"/>
  <c r="G280" i="7"/>
  <c r="H280" i="7" s="1"/>
  <c r="I280" i="7" s="1"/>
  <c r="F280" i="7"/>
  <c r="E281" i="7"/>
  <c r="E281" i="21"/>
  <c r="L282" i="7"/>
  <c r="K280" i="7" l="1"/>
  <c r="J280" i="7"/>
  <c r="M284" i="20"/>
  <c r="G816" i="10" a="1"/>
  <c r="G816" i="10" s="1"/>
  <c r="G816" i="21" s="1"/>
  <c r="E816" i="10" a="1"/>
  <c r="E816" i="10" s="1"/>
  <c r="E816" i="21" s="1"/>
  <c r="H816" i="10"/>
  <c r="H816" i="21" s="1"/>
  <c r="L268" i="8"/>
  <c r="F816" i="10" a="1"/>
  <c r="F816" i="10" s="1"/>
  <c r="F816" i="21" s="1"/>
  <c r="D816" i="10" a="1"/>
  <c r="D816" i="10" s="1"/>
  <c r="D816" i="21" s="1"/>
  <c r="M267" i="8"/>
  <c r="AB267" i="8"/>
  <c r="AF267" i="8" s="1"/>
  <c r="AJ267" i="8" s="1"/>
  <c r="AC267" i="8"/>
  <c r="AG267" i="8" s="1"/>
  <c r="AK267" i="8" s="1"/>
  <c r="P267" i="8"/>
  <c r="U267" i="8" s="1"/>
  <c r="Y267" i="8" s="1"/>
  <c r="O267" i="8"/>
  <c r="T267" i="8" s="1"/>
  <c r="X267" i="8" s="1"/>
  <c r="AE267" i="8"/>
  <c r="AI267" i="8" s="1"/>
  <c r="AM267" i="8" s="1"/>
  <c r="N267" i="8"/>
  <c r="S267" i="8" s="1"/>
  <c r="W267" i="8" s="1"/>
  <c r="AD267" i="8"/>
  <c r="AH267" i="8" s="1"/>
  <c r="AL267" i="8" s="1"/>
  <c r="J817" i="10"/>
  <c r="J817" i="21" s="1"/>
  <c r="I817" i="10"/>
  <c r="I817" i="21" s="1"/>
  <c r="K817" i="10"/>
  <c r="K817" i="21" s="1"/>
  <c r="Q266" i="8"/>
  <c r="R266" i="8"/>
  <c r="V266" i="8" s="1"/>
  <c r="F281" i="7"/>
  <c r="G281" i="7"/>
  <c r="H281" i="7" s="1"/>
  <c r="I281" i="7" s="1"/>
  <c r="E282" i="21"/>
  <c r="L283" i="7"/>
  <c r="E282" i="7"/>
  <c r="K281" i="7" l="1"/>
  <c r="J281" i="7"/>
  <c r="M285" i="20"/>
  <c r="R267" i="8"/>
  <c r="V267" i="8" s="1"/>
  <c r="Q267" i="8"/>
  <c r="AC268" i="8"/>
  <c r="AG268" i="8" s="1"/>
  <c r="AK268" i="8" s="1"/>
  <c r="M268" i="8"/>
  <c r="N268" i="8"/>
  <c r="S268" i="8" s="1"/>
  <c r="W268" i="8" s="1"/>
  <c r="P268" i="8"/>
  <c r="U268" i="8" s="1"/>
  <c r="Y268" i="8" s="1"/>
  <c r="AE268" i="8"/>
  <c r="AI268" i="8" s="1"/>
  <c r="AM268" i="8" s="1"/>
  <c r="AD268" i="8"/>
  <c r="AH268" i="8" s="1"/>
  <c r="AL268" i="8" s="1"/>
  <c r="O268" i="8"/>
  <c r="T268" i="8" s="1"/>
  <c r="X268" i="8" s="1"/>
  <c r="AB268" i="8"/>
  <c r="AF268" i="8" s="1"/>
  <c r="AJ268" i="8" s="1"/>
  <c r="I818" i="10"/>
  <c r="I818" i="21" s="1"/>
  <c r="J818" i="10"/>
  <c r="J818" i="21" s="1"/>
  <c r="K818" i="10"/>
  <c r="K818" i="21" s="1"/>
  <c r="E817" i="10" a="1"/>
  <c r="E817" i="10" s="1"/>
  <c r="E817" i="21" s="1"/>
  <c r="L269" i="8"/>
  <c r="H817" i="10"/>
  <c r="H817" i="21" s="1"/>
  <c r="F817" i="10" a="1"/>
  <c r="F817" i="10" s="1"/>
  <c r="F817" i="21" s="1"/>
  <c r="G817" i="10" a="1"/>
  <c r="G817" i="10" s="1"/>
  <c r="G817" i="21" s="1"/>
  <c r="D817" i="10" a="1"/>
  <c r="D817" i="10" s="1"/>
  <c r="D817" i="21" s="1"/>
  <c r="G282" i="7"/>
  <c r="H282" i="7" s="1"/>
  <c r="I282" i="7" s="1"/>
  <c r="F282" i="7"/>
  <c r="E283" i="21"/>
  <c r="L284" i="7"/>
  <c r="E283" i="7"/>
  <c r="J282" i="7" l="1"/>
  <c r="K282" i="7"/>
  <c r="M286" i="20"/>
  <c r="M269" i="8"/>
  <c r="O269" i="8"/>
  <c r="T269" i="8" s="1"/>
  <c r="X269" i="8" s="1"/>
  <c r="AB269" i="8"/>
  <c r="AF269" i="8" s="1"/>
  <c r="AJ269" i="8" s="1"/>
  <c r="N269" i="8"/>
  <c r="S269" i="8" s="1"/>
  <c r="W269" i="8" s="1"/>
  <c r="AE269" i="8"/>
  <c r="AI269" i="8" s="1"/>
  <c r="AM269" i="8" s="1"/>
  <c r="AD269" i="8"/>
  <c r="AH269" i="8" s="1"/>
  <c r="AL269" i="8" s="1"/>
  <c r="AC269" i="8"/>
  <c r="AG269" i="8" s="1"/>
  <c r="AK269" i="8" s="1"/>
  <c r="P269" i="8"/>
  <c r="U269" i="8" s="1"/>
  <c r="Y269" i="8" s="1"/>
  <c r="H818" i="10"/>
  <c r="H818" i="21" s="1"/>
  <c r="E818" i="10" a="1"/>
  <c r="E818" i="10" s="1"/>
  <c r="E818" i="21" s="1"/>
  <c r="G818" i="10" a="1"/>
  <c r="G818" i="10" s="1"/>
  <c r="G818" i="21" s="1"/>
  <c r="D818" i="10" a="1"/>
  <c r="D818" i="10" s="1"/>
  <c r="D818" i="21" s="1"/>
  <c r="F818" i="10" a="1"/>
  <c r="F818" i="10" s="1"/>
  <c r="F818" i="21" s="1"/>
  <c r="L270" i="8"/>
  <c r="I819" i="10"/>
  <c r="I819" i="21" s="1"/>
  <c r="K819" i="10"/>
  <c r="K819" i="21" s="1"/>
  <c r="J819" i="10"/>
  <c r="J819" i="21" s="1"/>
  <c r="Q268" i="8"/>
  <c r="R268" i="8"/>
  <c r="V268" i="8" s="1"/>
  <c r="I283" i="7"/>
  <c r="F283" i="7"/>
  <c r="G283" i="7"/>
  <c r="H283" i="7" s="1"/>
  <c r="E284" i="21"/>
  <c r="L285" i="7"/>
  <c r="E284" i="7"/>
  <c r="K283" i="7" l="1"/>
  <c r="J283" i="7"/>
  <c r="M287" i="20"/>
  <c r="O270" i="8"/>
  <c r="T270" i="8" s="1"/>
  <c r="X270" i="8" s="1"/>
  <c r="M270" i="8"/>
  <c r="AE270" i="8"/>
  <c r="AI270" i="8" s="1"/>
  <c r="AM270" i="8" s="1"/>
  <c r="N270" i="8"/>
  <c r="S270" i="8" s="1"/>
  <c r="W270" i="8" s="1"/>
  <c r="AB270" i="8"/>
  <c r="AF270" i="8" s="1"/>
  <c r="AJ270" i="8" s="1"/>
  <c r="AC270" i="8"/>
  <c r="AG270" i="8" s="1"/>
  <c r="AK270" i="8" s="1"/>
  <c r="AD270" i="8"/>
  <c r="AH270" i="8" s="1"/>
  <c r="AL270" i="8" s="1"/>
  <c r="P270" i="8"/>
  <c r="U270" i="8" s="1"/>
  <c r="Y270" i="8" s="1"/>
  <c r="K820" i="10"/>
  <c r="K820" i="21" s="1"/>
  <c r="I820" i="10"/>
  <c r="I820" i="21" s="1"/>
  <c r="J820" i="10"/>
  <c r="J820" i="21" s="1"/>
  <c r="H819" i="10"/>
  <c r="H819" i="21" s="1"/>
  <c r="F819" i="10" a="1"/>
  <c r="F819" i="10" s="1"/>
  <c r="F819" i="21" s="1"/>
  <c r="G819" i="10" a="1"/>
  <c r="G819" i="10" s="1"/>
  <c r="G819" i="21" s="1"/>
  <c r="E819" i="10" a="1"/>
  <c r="E819" i="10" s="1"/>
  <c r="E819" i="21" s="1"/>
  <c r="D819" i="10" a="1"/>
  <c r="D819" i="10" s="1"/>
  <c r="D819" i="21" s="1"/>
  <c r="L271" i="8"/>
  <c r="Q269" i="8"/>
  <c r="R269" i="8"/>
  <c r="V269" i="8" s="1"/>
  <c r="E285" i="7"/>
  <c r="F284" i="7"/>
  <c r="G284" i="7"/>
  <c r="H284" i="7" s="1"/>
  <c r="I284" i="7" s="1"/>
  <c r="E285" i="21"/>
  <c r="L286" i="7"/>
  <c r="J284" i="7" l="1"/>
  <c r="K284" i="7"/>
  <c r="M288" i="20"/>
  <c r="H820" i="10"/>
  <c r="H820" i="21" s="1"/>
  <c r="D820" i="10" a="1"/>
  <c r="D820" i="10" s="1"/>
  <c r="D820" i="21" s="1"/>
  <c r="F820" i="10" a="1"/>
  <c r="F820" i="10" s="1"/>
  <c r="F820" i="21" s="1"/>
  <c r="E820" i="10" a="1"/>
  <c r="E820" i="10" s="1"/>
  <c r="E820" i="21" s="1"/>
  <c r="G820" i="10" a="1"/>
  <c r="G820" i="10" s="1"/>
  <c r="G820" i="21" s="1"/>
  <c r="L272" i="8"/>
  <c r="K821" i="10"/>
  <c r="K821" i="21" s="1"/>
  <c r="J821" i="10"/>
  <c r="J821" i="21" s="1"/>
  <c r="I821" i="10"/>
  <c r="I821" i="21" s="1"/>
  <c r="Q270" i="8"/>
  <c r="R270" i="8"/>
  <c r="V270" i="8" s="1"/>
  <c r="P271" i="8"/>
  <c r="U271" i="8" s="1"/>
  <c r="Y271" i="8" s="1"/>
  <c r="AB271" i="8"/>
  <c r="AF271" i="8" s="1"/>
  <c r="AJ271" i="8" s="1"/>
  <c r="AC271" i="8"/>
  <c r="AG271" i="8" s="1"/>
  <c r="AK271" i="8" s="1"/>
  <c r="AE271" i="8"/>
  <c r="AI271" i="8" s="1"/>
  <c r="AM271" i="8" s="1"/>
  <c r="O271" i="8"/>
  <c r="T271" i="8" s="1"/>
  <c r="X271" i="8" s="1"/>
  <c r="N271" i="8"/>
  <c r="S271" i="8" s="1"/>
  <c r="W271" i="8" s="1"/>
  <c r="AD271" i="8"/>
  <c r="AH271" i="8" s="1"/>
  <c r="AL271" i="8" s="1"/>
  <c r="M271" i="8"/>
  <c r="E286" i="7"/>
  <c r="F285" i="7"/>
  <c r="G285" i="7"/>
  <c r="H285" i="7" s="1"/>
  <c r="I285" i="7" s="1"/>
  <c r="E286" i="21"/>
  <c r="L287" i="7"/>
  <c r="J285" i="7" l="1"/>
  <c r="K285" i="7"/>
  <c r="M289" i="20"/>
  <c r="J822" i="10"/>
  <c r="J822" i="21" s="1"/>
  <c r="I822" i="10"/>
  <c r="I822" i="21" s="1"/>
  <c r="K822" i="10"/>
  <c r="K822" i="21" s="1"/>
  <c r="N272" i="8"/>
  <c r="S272" i="8" s="1"/>
  <c r="W272" i="8" s="1"/>
  <c r="O272" i="8"/>
  <c r="T272" i="8" s="1"/>
  <c r="X272" i="8" s="1"/>
  <c r="AD272" i="8"/>
  <c r="AH272" i="8" s="1"/>
  <c r="AL272" i="8" s="1"/>
  <c r="P272" i="8"/>
  <c r="U272" i="8" s="1"/>
  <c r="Y272" i="8" s="1"/>
  <c r="AC272" i="8"/>
  <c r="AG272" i="8" s="1"/>
  <c r="AK272" i="8" s="1"/>
  <c r="AE272" i="8"/>
  <c r="AI272" i="8" s="1"/>
  <c r="AM272" i="8" s="1"/>
  <c r="M272" i="8"/>
  <c r="AB272" i="8"/>
  <c r="AF272" i="8" s="1"/>
  <c r="AJ272" i="8" s="1"/>
  <c r="Q271" i="8"/>
  <c r="R271" i="8"/>
  <c r="V271" i="8" s="1"/>
  <c r="E821" i="10" a="1"/>
  <c r="E821" i="10" s="1"/>
  <c r="E821" i="21" s="1"/>
  <c r="F821" i="10" a="1"/>
  <c r="F821" i="10" s="1"/>
  <c r="F821" i="21" s="1"/>
  <c r="D821" i="10" a="1"/>
  <c r="D821" i="10" s="1"/>
  <c r="D821" i="21" s="1"/>
  <c r="L273" i="8"/>
  <c r="H821" i="10"/>
  <c r="H821" i="21" s="1"/>
  <c r="G821" i="10" a="1"/>
  <c r="G821" i="10" s="1"/>
  <c r="G821" i="21" s="1"/>
  <c r="E287" i="7"/>
  <c r="F286" i="7"/>
  <c r="G286" i="7"/>
  <c r="H286" i="7" s="1"/>
  <c r="I286" i="7" s="1"/>
  <c r="E287" i="21"/>
  <c r="L288" i="7"/>
  <c r="K286" i="7" l="1"/>
  <c r="J286" i="7"/>
  <c r="M290" i="20"/>
  <c r="I823" i="10"/>
  <c r="I823" i="21" s="1"/>
  <c r="J823" i="10"/>
  <c r="J823" i="21" s="1"/>
  <c r="K823" i="10"/>
  <c r="K823" i="21" s="1"/>
  <c r="L274" i="8"/>
  <c r="D822" i="10" a="1"/>
  <c r="D822" i="10" s="1"/>
  <c r="D822" i="21" s="1"/>
  <c r="F822" i="10" a="1"/>
  <c r="F822" i="10" s="1"/>
  <c r="F822" i="21" s="1"/>
  <c r="G822" i="10" a="1"/>
  <c r="G822" i="10" s="1"/>
  <c r="G822" i="21" s="1"/>
  <c r="E822" i="10" a="1"/>
  <c r="E822" i="10" s="1"/>
  <c r="E822" i="21" s="1"/>
  <c r="H822" i="10"/>
  <c r="H822" i="21" s="1"/>
  <c r="Q272" i="8"/>
  <c r="R272" i="8"/>
  <c r="V272" i="8" s="1"/>
  <c r="AC273" i="8"/>
  <c r="AG273" i="8" s="1"/>
  <c r="AK273" i="8" s="1"/>
  <c r="O273" i="8"/>
  <c r="T273" i="8" s="1"/>
  <c r="X273" i="8" s="1"/>
  <c r="P273" i="8"/>
  <c r="U273" i="8" s="1"/>
  <c r="Y273" i="8" s="1"/>
  <c r="AE273" i="8"/>
  <c r="AI273" i="8" s="1"/>
  <c r="AM273" i="8" s="1"/>
  <c r="AD273" i="8"/>
  <c r="AH273" i="8" s="1"/>
  <c r="AL273" i="8" s="1"/>
  <c r="N273" i="8"/>
  <c r="S273" i="8" s="1"/>
  <c r="W273" i="8" s="1"/>
  <c r="AB273" i="8"/>
  <c r="AF273" i="8" s="1"/>
  <c r="AJ273" i="8" s="1"/>
  <c r="M273" i="8"/>
  <c r="G287" i="7"/>
  <c r="H287" i="7" s="1"/>
  <c r="I287" i="7" s="1"/>
  <c r="F287" i="7"/>
  <c r="E288" i="21"/>
  <c r="L289" i="7"/>
  <c r="E288" i="7"/>
  <c r="K287" i="7" l="1"/>
  <c r="J287" i="7"/>
  <c r="M291" i="20"/>
  <c r="AE274" i="8"/>
  <c r="AI274" i="8" s="1"/>
  <c r="AM274" i="8" s="1"/>
  <c r="P274" i="8"/>
  <c r="U274" i="8" s="1"/>
  <c r="Y274" i="8" s="1"/>
  <c r="AB274" i="8"/>
  <c r="AF274" i="8" s="1"/>
  <c r="AJ274" i="8" s="1"/>
  <c r="AD274" i="8"/>
  <c r="AH274" i="8" s="1"/>
  <c r="AL274" i="8" s="1"/>
  <c r="M274" i="8"/>
  <c r="N274" i="8"/>
  <c r="S274" i="8" s="1"/>
  <c r="W274" i="8" s="1"/>
  <c r="O274" i="8"/>
  <c r="T274" i="8" s="1"/>
  <c r="X274" i="8" s="1"/>
  <c r="AC274" i="8"/>
  <c r="AG274" i="8" s="1"/>
  <c r="AK274" i="8" s="1"/>
  <c r="I824" i="10"/>
  <c r="I824" i="21" s="1"/>
  <c r="J824" i="10"/>
  <c r="J824" i="21" s="1"/>
  <c r="K824" i="10"/>
  <c r="K824" i="21" s="1"/>
  <c r="Q273" i="8"/>
  <c r="R273" i="8"/>
  <c r="V273" i="8" s="1"/>
  <c r="H823" i="10"/>
  <c r="H823" i="21" s="1"/>
  <c r="F823" i="10" a="1"/>
  <c r="F823" i="10" s="1"/>
  <c r="F823" i="21" s="1"/>
  <c r="G823" i="10" a="1"/>
  <c r="G823" i="10" s="1"/>
  <c r="G823" i="21" s="1"/>
  <c r="L275" i="8"/>
  <c r="D823" i="10" a="1"/>
  <c r="D823" i="10" s="1"/>
  <c r="D823" i="21" s="1"/>
  <c r="E823" i="10" a="1"/>
  <c r="E823" i="10" s="1"/>
  <c r="E823" i="21" s="1"/>
  <c r="E289" i="7"/>
  <c r="G288" i="7"/>
  <c r="H288" i="7" s="1"/>
  <c r="I288" i="7" s="1"/>
  <c r="F288" i="7"/>
  <c r="E289" i="21"/>
  <c r="L290" i="7"/>
  <c r="J288" i="7" l="1"/>
  <c r="K288" i="7"/>
  <c r="M292" i="20"/>
  <c r="R274" i="8"/>
  <c r="V274" i="8" s="1"/>
  <c r="Q274" i="8"/>
  <c r="L276" i="8"/>
  <c r="F824" i="10" a="1"/>
  <c r="F824" i="10" s="1"/>
  <c r="F824" i="21" s="1"/>
  <c r="D824" i="10" a="1"/>
  <c r="D824" i="10" s="1"/>
  <c r="D824" i="21" s="1"/>
  <c r="E824" i="10" a="1"/>
  <c r="E824" i="10" s="1"/>
  <c r="E824" i="21" s="1"/>
  <c r="G824" i="10" a="1"/>
  <c r="G824" i="10" s="1"/>
  <c r="G824" i="21" s="1"/>
  <c r="H824" i="10"/>
  <c r="H824" i="21" s="1"/>
  <c r="K825" i="10"/>
  <c r="K825" i="21" s="1"/>
  <c r="I825" i="10"/>
  <c r="I825" i="21" s="1"/>
  <c r="J825" i="10"/>
  <c r="J825" i="21" s="1"/>
  <c r="O275" i="8"/>
  <c r="T275" i="8" s="1"/>
  <c r="X275" i="8" s="1"/>
  <c r="AC275" i="8"/>
  <c r="AG275" i="8" s="1"/>
  <c r="AK275" i="8" s="1"/>
  <c r="AB275" i="8"/>
  <c r="AF275" i="8" s="1"/>
  <c r="AJ275" i="8" s="1"/>
  <c r="M275" i="8"/>
  <c r="N275" i="8"/>
  <c r="S275" i="8" s="1"/>
  <c r="W275" i="8" s="1"/>
  <c r="AE275" i="8"/>
  <c r="AI275" i="8" s="1"/>
  <c r="AM275" i="8" s="1"/>
  <c r="P275" i="8"/>
  <c r="U275" i="8" s="1"/>
  <c r="Y275" i="8" s="1"/>
  <c r="AD275" i="8"/>
  <c r="AH275" i="8" s="1"/>
  <c r="AL275" i="8" s="1"/>
  <c r="E290" i="21"/>
  <c r="L291" i="7"/>
  <c r="F289" i="7"/>
  <c r="G289" i="7"/>
  <c r="H289" i="7" s="1"/>
  <c r="I289" i="7" s="1"/>
  <c r="E290" i="7"/>
  <c r="J289" i="7" l="1"/>
  <c r="K289" i="7"/>
  <c r="M293" i="20"/>
  <c r="Q275" i="8"/>
  <c r="R275" i="8"/>
  <c r="V275" i="8" s="1"/>
  <c r="K826" i="10"/>
  <c r="K826" i="21" s="1"/>
  <c r="J826" i="10"/>
  <c r="J826" i="21" s="1"/>
  <c r="I826" i="10"/>
  <c r="I826" i="21" s="1"/>
  <c r="AC276" i="8"/>
  <c r="AG276" i="8" s="1"/>
  <c r="AK276" i="8" s="1"/>
  <c r="O276" i="8"/>
  <c r="T276" i="8" s="1"/>
  <c r="X276" i="8" s="1"/>
  <c r="M276" i="8"/>
  <c r="AD276" i="8"/>
  <c r="AH276" i="8" s="1"/>
  <c r="AL276" i="8" s="1"/>
  <c r="N276" i="8"/>
  <c r="S276" i="8" s="1"/>
  <c r="W276" i="8" s="1"/>
  <c r="P276" i="8"/>
  <c r="U276" i="8" s="1"/>
  <c r="Y276" i="8" s="1"/>
  <c r="AE276" i="8"/>
  <c r="AI276" i="8" s="1"/>
  <c r="AM276" i="8" s="1"/>
  <c r="AB276" i="8"/>
  <c r="AF276" i="8" s="1"/>
  <c r="AJ276" i="8" s="1"/>
  <c r="L277" i="8"/>
  <c r="E825" i="10" a="1"/>
  <c r="E825" i="10" s="1"/>
  <c r="E825" i="21" s="1"/>
  <c r="F825" i="10" a="1"/>
  <c r="F825" i="10" s="1"/>
  <c r="F825" i="21" s="1"/>
  <c r="G825" i="10" a="1"/>
  <c r="G825" i="10" s="1"/>
  <c r="G825" i="21" s="1"/>
  <c r="H825" i="10"/>
  <c r="H825" i="21" s="1"/>
  <c r="D825" i="10" a="1"/>
  <c r="D825" i="10" s="1"/>
  <c r="D825" i="21" s="1"/>
  <c r="G290" i="7"/>
  <c r="H290" i="7" s="1"/>
  <c r="I290" i="7" s="1"/>
  <c r="F290" i="7"/>
  <c r="E291" i="21"/>
  <c r="L292" i="7"/>
  <c r="E291" i="7"/>
  <c r="K290" i="7" l="1"/>
  <c r="J290" i="7"/>
  <c r="M294" i="20"/>
  <c r="I827" i="10"/>
  <c r="I827" i="21" s="1"/>
  <c r="J827" i="10"/>
  <c r="J827" i="21" s="1"/>
  <c r="K827" i="10"/>
  <c r="K827" i="21" s="1"/>
  <c r="AE277" i="8"/>
  <c r="AI277" i="8" s="1"/>
  <c r="AM277" i="8" s="1"/>
  <c r="P277" i="8"/>
  <c r="U277" i="8" s="1"/>
  <c r="Y277" i="8" s="1"/>
  <c r="N277" i="8"/>
  <c r="S277" i="8" s="1"/>
  <c r="W277" i="8" s="1"/>
  <c r="AB277" i="8"/>
  <c r="AF277" i="8" s="1"/>
  <c r="AJ277" i="8" s="1"/>
  <c r="AC277" i="8"/>
  <c r="AG277" i="8" s="1"/>
  <c r="AK277" i="8" s="1"/>
  <c r="O277" i="8"/>
  <c r="T277" i="8" s="1"/>
  <c r="X277" i="8" s="1"/>
  <c r="AD277" i="8"/>
  <c r="AH277" i="8" s="1"/>
  <c r="AL277" i="8" s="1"/>
  <c r="M277" i="8"/>
  <c r="H826" i="10"/>
  <c r="H826" i="21" s="1"/>
  <c r="F826" i="10" a="1"/>
  <c r="F826" i="10" s="1"/>
  <c r="F826" i="21" s="1"/>
  <c r="D826" i="10" a="1"/>
  <c r="D826" i="10" s="1"/>
  <c r="D826" i="21" s="1"/>
  <c r="L278" i="8"/>
  <c r="E826" i="10" a="1"/>
  <c r="E826" i="10" s="1"/>
  <c r="E826" i="21" s="1"/>
  <c r="G826" i="10" a="1"/>
  <c r="G826" i="10" s="1"/>
  <c r="G826" i="21" s="1"/>
  <c r="Q276" i="8"/>
  <c r="R276" i="8"/>
  <c r="V276" i="8" s="1"/>
  <c r="E292" i="21"/>
  <c r="L293" i="7"/>
  <c r="E292" i="7"/>
  <c r="F291" i="7"/>
  <c r="G291" i="7"/>
  <c r="H291" i="7" s="1"/>
  <c r="I291" i="7" s="1"/>
  <c r="K291" i="7" l="1"/>
  <c r="J291" i="7"/>
  <c r="M295" i="20"/>
  <c r="O278" i="8"/>
  <c r="T278" i="8" s="1"/>
  <c r="X278" i="8" s="1"/>
  <c r="AB278" i="8"/>
  <c r="AF278" i="8" s="1"/>
  <c r="AJ278" i="8" s="1"/>
  <c r="P278" i="8"/>
  <c r="U278" i="8" s="1"/>
  <c r="Y278" i="8" s="1"/>
  <c r="M278" i="8"/>
  <c r="N278" i="8"/>
  <c r="S278" i="8" s="1"/>
  <c r="W278" i="8" s="1"/>
  <c r="AD278" i="8"/>
  <c r="AH278" i="8" s="1"/>
  <c r="AL278" i="8" s="1"/>
  <c r="AC278" i="8"/>
  <c r="AG278" i="8" s="1"/>
  <c r="AK278" i="8" s="1"/>
  <c r="AE278" i="8"/>
  <c r="AI278" i="8" s="1"/>
  <c r="AM278" i="8" s="1"/>
  <c r="K828" i="10"/>
  <c r="K828" i="21" s="1"/>
  <c r="I828" i="10"/>
  <c r="I828" i="21" s="1"/>
  <c r="J828" i="10"/>
  <c r="J828" i="21" s="1"/>
  <c r="H827" i="10"/>
  <c r="H827" i="21" s="1"/>
  <c r="F827" i="10" a="1"/>
  <c r="F827" i="10" s="1"/>
  <c r="F827" i="21" s="1"/>
  <c r="G827" i="10" a="1"/>
  <c r="G827" i="10" s="1"/>
  <c r="G827" i="21" s="1"/>
  <c r="E827" i="10" a="1"/>
  <c r="E827" i="10" s="1"/>
  <c r="E827" i="21" s="1"/>
  <c r="L279" i="8"/>
  <c r="D827" i="10" a="1"/>
  <c r="D827" i="10" s="1"/>
  <c r="D827" i="21" s="1"/>
  <c r="Q277" i="8"/>
  <c r="R277" i="8"/>
  <c r="V277" i="8" s="1"/>
  <c r="G292" i="7"/>
  <c r="H292" i="7" s="1"/>
  <c r="I292" i="7"/>
  <c r="J292" i="7" s="1"/>
  <c r="F292" i="7"/>
  <c r="E293" i="21"/>
  <c r="L294" i="7"/>
  <c r="E293" i="7"/>
  <c r="K292" i="7" l="1"/>
  <c r="M296" i="20"/>
  <c r="G828" i="10" a="1"/>
  <c r="G828" i="10" s="1"/>
  <c r="G828" i="21" s="1"/>
  <c r="L280" i="8"/>
  <c r="E828" i="10" a="1"/>
  <c r="E828" i="10" s="1"/>
  <c r="E828" i="21" s="1"/>
  <c r="H828" i="10"/>
  <c r="H828" i="21" s="1"/>
  <c r="D828" i="10" a="1"/>
  <c r="D828" i="10" s="1"/>
  <c r="D828" i="21" s="1"/>
  <c r="F828" i="10" a="1"/>
  <c r="F828" i="10" s="1"/>
  <c r="F828" i="21" s="1"/>
  <c r="Q278" i="8"/>
  <c r="R278" i="8"/>
  <c r="V278" i="8" s="1"/>
  <c r="J829" i="10"/>
  <c r="J829" i="21" s="1"/>
  <c r="K829" i="10"/>
  <c r="K829" i="21" s="1"/>
  <c r="I829" i="10"/>
  <c r="I829" i="21" s="1"/>
  <c r="N279" i="8"/>
  <c r="S279" i="8" s="1"/>
  <c r="W279" i="8" s="1"/>
  <c r="O279" i="8"/>
  <c r="T279" i="8" s="1"/>
  <c r="X279" i="8" s="1"/>
  <c r="AD279" i="8"/>
  <c r="AH279" i="8" s="1"/>
  <c r="AL279" i="8" s="1"/>
  <c r="AB279" i="8"/>
  <c r="AF279" i="8" s="1"/>
  <c r="AJ279" i="8" s="1"/>
  <c r="P279" i="8"/>
  <c r="U279" i="8" s="1"/>
  <c r="Y279" i="8" s="1"/>
  <c r="AE279" i="8"/>
  <c r="AI279" i="8" s="1"/>
  <c r="AM279" i="8" s="1"/>
  <c r="AC279" i="8"/>
  <c r="AG279" i="8" s="1"/>
  <c r="AK279" i="8" s="1"/>
  <c r="M279" i="8"/>
  <c r="E294" i="21"/>
  <c r="L295" i="7"/>
  <c r="E294" i="7"/>
  <c r="F293" i="7"/>
  <c r="G293" i="7"/>
  <c r="H293" i="7" s="1"/>
  <c r="I293" i="7" s="1"/>
  <c r="J293" i="7" l="1"/>
  <c r="K293" i="7"/>
  <c r="M297" i="20"/>
  <c r="J830" i="10"/>
  <c r="J830" i="21" s="1"/>
  <c r="I830" i="10"/>
  <c r="I830" i="21" s="1"/>
  <c r="K830" i="10"/>
  <c r="K830" i="21" s="1"/>
  <c r="E829" i="10" a="1"/>
  <c r="E829" i="10" s="1"/>
  <c r="E829" i="21" s="1"/>
  <c r="D829" i="10" a="1"/>
  <c r="D829" i="10" s="1"/>
  <c r="D829" i="21" s="1"/>
  <c r="L281" i="8"/>
  <c r="H829" i="10"/>
  <c r="H829" i="21" s="1"/>
  <c r="F829" i="10" a="1"/>
  <c r="F829" i="10" s="1"/>
  <c r="F829" i="21" s="1"/>
  <c r="G829" i="10" a="1"/>
  <c r="G829" i="10" s="1"/>
  <c r="G829" i="21" s="1"/>
  <c r="R279" i="8"/>
  <c r="V279" i="8" s="1"/>
  <c r="Q279" i="8"/>
  <c r="N280" i="8"/>
  <c r="S280" i="8" s="1"/>
  <c r="W280" i="8" s="1"/>
  <c r="O280" i="8"/>
  <c r="T280" i="8" s="1"/>
  <c r="X280" i="8" s="1"/>
  <c r="AE280" i="8"/>
  <c r="AI280" i="8" s="1"/>
  <c r="AM280" i="8" s="1"/>
  <c r="P280" i="8"/>
  <c r="U280" i="8" s="1"/>
  <c r="Y280" i="8" s="1"/>
  <c r="AB280" i="8"/>
  <c r="AF280" i="8" s="1"/>
  <c r="AJ280" i="8" s="1"/>
  <c r="M280" i="8"/>
  <c r="AD280" i="8"/>
  <c r="AH280" i="8" s="1"/>
  <c r="AL280" i="8" s="1"/>
  <c r="AC280" i="8"/>
  <c r="AG280" i="8" s="1"/>
  <c r="AK280" i="8" s="1"/>
  <c r="E295" i="21"/>
  <c r="L296" i="7"/>
  <c r="G294" i="7"/>
  <c r="H294" i="7" s="1"/>
  <c r="I294" i="7" s="1"/>
  <c r="F294" i="7"/>
  <c r="E295" i="7"/>
  <c r="K294" i="7" l="1"/>
  <c r="J294" i="7"/>
  <c r="M298" i="20"/>
  <c r="O281" i="8"/>
  <c r="T281" i="8" s="1"/>
  <c r="X281" i="8" s="1"/>
  <c r="AD281" i="8"/>
  <c r="AH281" i="8" s="1"/>
  <c r="AL281" i="8" s="1"/>
  <c r="P281" i="8"/>
  <c r="U281" i="8" s="1"/>
  <c r="Y281" i="8" s="1"/>
  <c r="N281" i="8"/>
  <c r="S281" i="8" s="1"/>
  <c r="W281" i="8" s="1"/>
  <c r="AC281" i="8"/>
  <c r="AG281" i="8" s="1"/>
  <c r="AK281" i="8" s="1"/>
  <c r="AE281" i="8"/>
  <c r="AI281" i="8" s="1"/>
  <c r="AM281" i="8" s="1"/>
  <c r="AB281" i="8"/>
  <c r="AF281" i="8" s="1"/>
  <c r="AJ281" i="8" s="1"/>
  <c r="M281" i="8"/>
  <c r="I831" i="10"/>
  <c r="I831" i="21" s="1"/>
  <c r="J831" i="10"/>
  <c r="J831" i="21" s="1"/>
  <c r="K831" i="10"/>
  <c r="K831" i="21" s="1"/>
  <c r="Q280" i="8"/>
  <c r="R280" i="8"/>
  <c r="V280" i="8" s="1"/>
  <c r="H830" i="10"/>
  <c r="H830" i="21" s="1"/>
  <c r="E830" i="10" a="1"/>
  <c r="E830" i="10" s="1"/>
  <c r="E830" i="21" s="1"/>
  <c r="F830" i="10" a="1"/>
  <c r="F830" i="10" s="1"/>
  <c r="F830" i="21" s="1"/>
  <c r="L282" i="8"/>
  <c r="D830" i="10" a="1"/>
  <c r="D830" i="10" s="1"/>
  <c r="D830" i="21" s="1"/>
  <c r="G830" i="10" a="1"/>
  <c r="G830" i="10" s="1"/>
  <c r="G830" i="21" s="1"/>
  <c r="E296" i="21"/>
  <c r="L297" i="7"/>
  <c r="F295" i="7"/>
  <c r="G295" i="7"/>
  <c r="H295" i="7" s="1"/>
  <c r="I295" i="7" s="1"/>
  <c r="K295" i="7" s="1"/>
  <c r="E296" i="7"/>
  <c r="J295" i="7" l="1"/>
  <c r="M299" i="20"/>
  <c r="Q281" i="8"/>
  <c r="R281" i="8"/>
  <c r="V281" i="8" s="1"/>
  <c r="E831" i="10" a="1"/>
  <c r="E831" i="10" s="1"/>
  <c r="E831" i="21" s="1"/>
  <c r="D831" i="10" a="1"/>
  <c r="D831" i="10" s="1"/>
  <c r="D831" i="21" s="1"/>
  <c r="H831" i="10"/>
  <c r="H831" i="21" s="1"/>
  <c r="L283" i="8"/>
  <c r="F831" i="10" a="1"/>
  <c r="F831" i="10" s="1"/>
  <c r="F831" i="21" s="1"/>
  <c r="G831" i="10" a="1"/>
  <c r="G831" i="10" s="1"/>
  <c r="G831" i="21" s="1"/>
  <c r="M282" i="8"/>
  <c r="AE282" i="8"/>
  <c r="AI282" i="8" s="1"/>
  <c r="AM282" i="8" s="1"/>
  <c r="AD282" i="8"/>
  <c r="AH282" i="8" s="1"/>
  <c r="AL282" i="8" s="1"/>
  <c r="N282" i="8"/>
  <c r="S282" i="8" s="1"/>
  <c r="W282" i="8" s="1"/>
  <c r="P282" i="8"/>
  <c r="U282" i="8" s="1"/>
  <c r="Y282" i="8" s="1"/>
  <c r="AC282" i="8"/>
  <c r="AG282" i="8" s="1"/>
  <c r="AK282" i="8" s="1"/>
  <c r="O282" i="8"/>
  <c r="T282" i="8" s="1"/>
  <c r="X282" i="8" s="1"/>
  <c r="AB282" i="8"/>
  <c r="AF282" i="8" s="1"/>
  <c r="AJ282" i="8" s="1"/>
  <c r="I832" i="10"/>
  <c r="I832" i="21" s="1"/>
  <c r="J832" i="10"/>
  <c r="J832" i="21" s="1"/>
  <c r="K832" i="10"/>
  <c r="K832" i="21" s="1"/>
  <c r="E297" i="7"/>
  <c r="E297" i="21"/>
  <c r="L298" i="7"/>
  <c r="G296" i="7"/>
  <c r="H296" i="7" s="1"/>
  <c r="I296" i="7" s="1"/>
  <c r="K296" i="7" s="1"/>
  <c r="F296" i="7"/>
  <c r="J296" i="7" l="1"/>
  <c r="M300" i="20"/>
  <c r="L284" i="8"/>
  <c r="E832" i="10" a="1"/>
  <c r="E832" i="10" s="1"/>
  <c r="E832" i="21" s="1"/>
  <c r="H832" i="10"/>
  <c r="H832" i="21" s="1"/>
  <c r="G832" i="10" a="1"/>
  <c r="G832" i="10" s="1"/>
  <c r="G832" i="21" s="1"/>
  <c r="D832" i="10" a="1"/>
  <c r="D832" i="10" s="1"/>
  <c r="D832" i="21" s="1"/>
  <c r="F832" i="10" a="1"/>
  <c r="F832" i="10" s="1"/>
  <c r="F832" i="21" s="1"/>
  <c r="AC283" i="8"/>
  <c r="AG283" i="8" s="1"/>
  <c r="AK283" i="8" s="1"/>
  <c r="AD283" i="8"/>
  <c r="AH283" i="8" s="1"/>
  <c r="AL283" i="8" s="1"/>
  <c r="N283" i="8"/>
  <c r="S283" i="8" s="1"/>
  <c r="W283" i="8" s="1"/>
  <c r="O283" i="8"/>
  <c r="T283" i="8" s="1"/>
  <c r="X283" i="8" s="1"/>
  <c r="AB283" i="8"/>
  <c r="AF283" i="8" s="1"/>
  <c r="AJ283" i="8" s="1"/>
  <c r="AE283" i="8"/>
  <c r="AI283" i="8" s="1"/>
  <c r="AM283" i="8" s="1"/>
  <c r="P283" i="8"/>
  <c r="U283" i="8" s="1"/>
  <c r="Y283" i="8" s="1"/>
  <c r="M283" i="8"/>
  <c r="K833" i="10"/>
  <c r="K833" i="21" s="1"/>
  <c r="I833" i="10"/>
  <c r="I833" i="21" s="1"/>
  <c r="J833" i="10"/>
  <c r="J833" i="21" s="1"/>
  <c r="Q282" i="8"/>
  <c r="R282" i="8"/>
  <c r="V282" i="8" s="1"/>
  <c r="E298" i="7"/>
  <c r="F297" i="7"/>
  <c r="G297" i="7"/>
  <c r="H297" i="7" s="1"/>
  <c r="I297" i="7" s="1"/>
  <c r="K297" i="7" s="1"/>
  <c r="E298" i="21"/>
  <c r="L299" i="7"/>
  <c r="J297" i="7" l="1"/>
  <c r="M301" i="20"/>
  <c r="Q283" i="8"/>
  <c r="R283" i="8"/>
  <c r="V283" i="8" s="1"/>
  <c r="I834" i="10"/>
  <c r="I834" i="21" s="1"/>
  <c r="K834" i="10"/>
  <c r="K834" i="21" s="1"/>
  <c r="J834" i="10"/>
  <c r="J834" i="21" s="1"/>
  <c r="H833" i="10"/>
  <c r="H833" i="21" s="1"/>
  <c r="D833" i="10" a="1"/>
  <c r="D833" i="10" s="1"/>
  <c r="D833" i="21" s="1"/>
  <c r="G833" i="10" a="1"/>
  <c r="G833" i="10" s="1"/>
  <c r="G833" i="21" s="1"/>
  <c r="L285" i="8"/>
  <c r="F833" i="10" a="1"/>
  <c r="F833" i="10" s="1"/>
  <c r="F833" i="21" s="1"/>
  <c r="E833" i="10" a="1"/>
  <c r="E833" i="10" s="1"/>
  <c r="E833" i="21" s="1"/>
  <c r="AB284" i="8"/>
  <c r="AF284" i="8" s="1"/>
  <c r="AJ284" i="8" s="1"/>
  <c r="P284" i="8"/>
  <c r="U284" i="8" s="1"/>
  <c r="Y284" i="8" s="1"/>
  <c r="M284" i="8"/>
  <c r="AD284" i="8"/>
  <c r="AH284" i="8" s="1"/>
  <c r="AL284" i="8" s="1"/>
  <c r="AC284" i="8"/>
  <c r="AG284" i="8" s="1"/>
  <c r="AK284" i="8" s="1"/>
  <c r="N284" i="8"/>
  <c r="S284" i="8" s="1"/>
  <c r="W284" i="8" s="1"/>
  <c r="AE284" i="8"/>
  <c r="AI284" i="8" s="1"/>
  <c r="AM284" i="8" s="1"/>
  <c r="O284" i="8"/>
  <c r="T284" i="8" s="1"/>
  <c r="X284" i="8" s="1"/>
  <c r="E299" i="7"/>
  <c r="F298" i="7"/>
  <c r="G298" i="7"/>
  <c r="H298" i="7" s="1"/>
  <c r="I298" i="7" s="1"/>
  <c r="E299" i="21"/>
  <c r="L300" i="7"/>
  <c r="M302" i="20" l="1"/>
  <c r="Q284" i="8"/>
  <c r="R284" i="8"/>
  <c r="V284" i="8" s="1"/>
  <c r="J835" i="10"/>
  <c r="J835" i="21" s="1"/>
  <c r="I835" i="10"/>
  <c r="I835" i="21" s="1"/>
  <c r="K835" i="10"/>
  <c r="K835" i="21" s="1"/>
  <c r="G834" i="10" a="1"/>
  <c r="G834" i="10" s="1"/>
  <c r="G834" i="21" s="1"/>
  <c r="L286" i="8"/>
  <c r="E834" i="10" a="1"/>
  <c r="E834" i="10" s="1"/>
  <c r="E834" i="21" s="1"/>
  <c r="H834" i="10"/>
  <c r="H834" i="21" s="1"/>
  <c r="D834" i="10" a="1"/>
  <c r="D834" i="10" s="1"/>
  <c r="D834" i="21" s="1"/>
  <c r="F834" i="10" a="1"/>
  <c r="F834" i="10" s="1"/>
  <c r="F834" i="21" s="1"/>
  <c r="AB285" i="8"/>
  <c r="AF285" i="8" s="1"/>
  <c r="AJ285" i="8" s="1"/>
  <c r="M285" i="8"/>
  <c r="AE285" i="8"/>
  <c r="AI285" i="8" s="1"/>
  <c r="AM285" i="8" s="1"/>
  <c r="AD285" i="8"/>
  <c r="AH285" i="8" s="1"/>
  <c r="AL285" i="8" s="1"/>
  <c r="AC285" i="8"/>
  <c r="AG285" i="8" s="1"/>
  <c r="AK285" i="8" s="1"/>
  <c r="P285" i="8"/>
  <c r="U285" i="8" s="1"/>
  <c r="Y285" i="8" s="1"/>
  <c r="O285" i="8"/>
  <c r="T285" i="8" s="1"/>
  <c r="X285" i="8" s="1"/>
  <c r="N285" i="8"/>
  <c r="S285" i="8" s="1"/>
  <c r="W285" i="8" s="1"/>
  <c r="K298" i="7"/>
  <c r="J298" i="7"/>
  <c r="G299" i="7"/>
  <c r="H299" i="7" s="1"/>
  <c r="I299" i="7" s="1"/>
  <c r="F299" i="7"/>
  <c r="E300" i="21"/>
  <c r="L301" i="7"/>
  <c r="E300" i="7"/>
  <c r="M303" i="20" l="1"/>
  <c r="K836" i="10"/>
  <c r="K836" i="21" s="1"/>
  <c r="I836" i="10"/>
  <c r="I836" i="21" s="1"/>
  <c r="J836" i="10"/>
  <c r="J836" i="21" s="1"/>
  <c r="AC286" i="8"/>
  <c r="AG286" i="8" s="1"/>
  <c r="AK286" i="8" s="1"/>
  <c r="P286" i="8"/>
  <c r="U286" i="8" s="1"/>
  <c r="Y286" i="8" s="1"/>
  <c r="M286" i="8"/>
  <c r="AE286" i="8"/>
  <c r="AI286" i="8" s="1"/>
  <c r="AM286" i="8" s="1"/>
  <c r="AD286" i="8"/>
  <c r="AH286" i="8" s="1"/>
  <c r="AL286" i="8" s="1"/>
  <c r="AB286" i="8"/>
  <c r="AF286" i="8" s="1"/>
  <c r="AJ286" i="8" s="1"/>
  <c r="N286" i="8"/>
  <c r="S286" i="8" s="1"/>
  <c r="W286" i="8" s="1"/>
  <c r="O286" i="8"/>
  <c r="T286" i="8" s="1"/>
  <c r="X286" i="8" s="1"/>
  <c r="R285" i="8"/>
  <c r="V285" i="8" s="1"/>
  <c r="Q285" i="8"/>
  <c r="E835" i="10" a="1"/>
  <c r="E835" i="10" s="1"/>
  <c r="E835" i="21" s="1"/>
  <c r="L287" i="8"/>
  <c r="H835" i="10"/>
  <c r="H835" i="21" s="1"/>
  <c r="D835" i="10" a="1"/>
  <c r="D835" i="10" s="1"/>
  <c r="D835" i="21" s="1"/>
  <c r="F835" i="10" a="1"/>
  <c r="F835" i="10" s="1"/>
  <c r="F835" i="21" s="1"/>
  <c r="G835" i="10" a="1"/>
  <c r="G835" i="10" s="1"/>
  <c r="G835" i="21" s="1"/>
  <c r="J299" i="7"/>
  <c r="K299" i="7"/>
  <c r="E301" i="21"/>
  <c r="L302" i="7"/>
  <c r="G300" i="7"/>
  <c r="H300" i="7" s="1"/>
  <c r="I300" i="7" s="1"/>
  <c r="F300" i="7"/>
  <c r="E301" i="7"/>
  <c r="M304" i="20" l="1"/>
  <c r="M287" i="8"/>
  <c r="O287" i="8"/>
  <c r="T287" i="8" s="1"/>
  <c r="X287" i="8" s="1"/>
  <c r="AE287" i="8"/>
  <c r="AI287" i="8" s="1"/>
  <c r="AM287" i="8" s="1"/>
  <c r="P287" i="8"/>
  <c r="U287" i="8" s="1"/>
  <c r="Y287" i="8" s="1"/>
  <c r="AD287" i="8"/>
  <c r="AH287" i="8" s="1"/>
  <c r="AL287" i="8" s="1"/>
  <c r="AC287" i="8"/>
  <c r="AG287" i="8" s="1"/>
  <c r="AK287" i="8" s="1"/>
  <c r="AB287" i="8"/>
  <c r="AF287" i="8" s="1"/>
  <c r="AJ287" i="8" s="1"/>
  <c r="N287" i="8"/>
  <c r="S287" i="8" s="1"/>
  <c r="W287" i="8" s="1"/>
  <c r="J837" i="10"/>
  <c r="J837" i="21" s="1"/>
  <c r="I837" i="10"/>
  <c r="I837" i="21" s="1"/>
  <c r="K837" i="10"/>
  <c r="K837" i="21" s="1"/>
  <c r="G836" i="10" a="1"/>
  <c r="G836" i="10" s="1"/>
  <c r="G836" i="21" s="1"/>
  <c r="L288" i="8"/>
  <c r="H836" i="10"/>
  <c r="H836" i="21" s="1"/>
  <c r="D836" i="10" a="1"/>
  <c r="D836" i="10" s="1"/>
  <c r="D836" i="21" s="1"/>
  <c r="F836" i="10" a="1"/>
  <c r="F836" i="10" s="1"/>
  <c r="F836" i="21" s="1"/>
  <c r="E836" i="10" a="1"/>
  <c r="E836" i="10" s="1"/>
  <c r="E836" i="21" s="1"/>
  <c r="R286" i="8"/>
  <c r="V286" i="8" s="1"/>
  <c r="Q286" i="8"/>
  <c r="K300" i="7"/>
  <c r="J300" i="7"/>
  <c r="G301" i="7"/>
  <c r="H301" i="7" s="1"/>
  <c r="I301" i="7" s="1"/>
  <c r="F301" i="7"/>
  <c r="E302" i="21"/>
  <c r="L303" i="7"/>
  <c r="E302" i="7"/>
  <c r="M305" i="20" l="1"/>
  <c r="E837" i="10" a="1"/>
  <c r="E837" i="10" s="1"/>
  <c r="E837" i="21" s="1"/>
  <c r="L289" i="8"/>
  <c r="G837" i="10" a="1"/>
  <c r="G837" i="10" s="1"/>
  <c r="G837" i="21" s="1"/>
  <c r="H837" i="10"/>
  <c r="H837" i="21" s="1"/>
  <c r="F837" i="10" a="1"/>
  <c r="F837" i="10" s="1"/>
  <c r="F837" i="21" s="1"/>
  <c r="D837" i="10" a="1"/>
  <c r="D837" i="10" s="1"/>
  <c r="D837" i="21" s="1"/>
  <c r="J838" i="10"/>
  <c r="J838" i="21" s="1"/>
  <c r="I838" i="10"/>
  <c r="I838" i="21" s="1"/>
  <c r="K838" i="10"/>
  <c r="K838" i="21" s="1"/>
  <c r="O288" i="8"/>
  <c r="T288" i="8" s="1"/>
  <c r="X288" i="8" s="1"/>
  <c r="AD288" i="8"/>
  <c r="AH288" i="8" s="1"/>
  <c r="AL288" i="8" s="1"/>
  <c r="P288" i="8"/>
  <c r="U288" i="8" s="1"/>
  <c r="Y288" i="8" s="1"/>
  <c r="AE288" i="8"/>
  <c r="AI288" i="8" s="1"/>
  <c r="AM288" i="8" s="1"/>
  <c r="N288" i="8"/>
  <c r="S288" i="8" s="1"/>
  <c r="W288" i="8" s="1"/>
  <c r="AB288" i="8"/>
  <c r="AF288" i="8" s="1"/>
  <c r="AJ288" i="8" s="1"/>
  <c r="AC288" i="8"/>
  <c r="AG288" i="8" s="1"/>
  <c r="AK288" i="8" s="1"/>
  <c r="M288" i="8"/>
  <c r="Q287" i="8"/>
  <c r="R287" i="8"/>
  <c r="V287" i="8" s="1"/>
  <c r="J301" i="7"/>
  <c r="K301" i="7"/>
  <c r="E303" i="21"/>
  <c r="L304" i="7"/>
  <c r="E303" i="7"/>
  <c r="F302" i="7"/>
  <c r="G302" i="7"/>
  <c r="H302" i="7" s="1"/>
  <c r="I302" i="7" s="1"/>
  <c r="M306" i="20" l="1"/>
  <c r="I839" i="10"/>
  <c r="I839" i="21" s="1"/>
  <c r="J839" i="10"/>
  <c r="J839" i="21" s="1"/>
  <c r="K839" i="10"/>
  <c r="K839" i="21" s="1"/>
  <c r="AD289" i="8"/>
  <c r="AH289" i="8" s="1"/>
  <c r="AL289" i="8" s="1"/>
  <c r="AB289" i="8"/>
  <c r="AF289" i="8" s="1"/>
  <c r="AJ289" i="8" s="1"/>
  <c r="P289" i="8"/>
  <c r="U289" i="8" s="1"/>
  <c r="Y289" i="8" s="1"/>
  <c r="AC289" i="8"/>
  <c r="AG289" i="8" s="1"/>
  <c r="AK289" i="8" s="1"/>
  <c r="AE289" i="8"/>
  <c r="AI289" i="8" s="1"/>
  <c r="AM289" i="8" s="1"/>
  <c r="N289" i="8"/>
  <c r="S289" i="8" s="1"/>
  <c r="W289" i="8" s="1"/>
  <c r="O289" i="8"/>
  <c r="T289" i="8" s="1"/>
  <c r="X289" i="8" s="1"/>
  <c r="M289" i="8"/>
  <c r="Q288" i="8"/>
  <c r="R288" i="8"/>
  <c r="V288" i="8" s="1"/>
  <c r="H838" i="10"/>
  <c r="H838" i="21" s="1"/>
  <c r="D838" i="10" a="1"/>
  <c r="D838" i="10" s="1"/>
  <c r="D838" i="21" s="1"/>
  <c r="L290" i="8"/>
  <c r="F838" i="10" a="1"/>
  <c r="F838" i="10" s="1"/>
  <c r="F838" i="21" s="1"/>
  <c r="G838" i="10" a="1"/>
  <c r="G838" i="10" s="1"/>
  <c r="G838" i="21" s="1"/>
  <c r="E838" i="10" a="1"/>
  <c r="E838" i="10" s="1"/>
  <c r="E838" i="21" s="1"/>
  <c r="K302" i="7"/>
  <c r="J302" i="7"/>
  <c r="G303" i="7"/>
  <c r="H303" i="7" s="1"/>
  <c r="I303" i="7" s="1"/>
  <c r="F303" i="7"/>
  <c r="E304" i="21"/>
  <c r="L305" i="7"/>
  <c r="E304" i="7"/>
  <c r="M307" i="20" l="1"/>
  <c r="AB290" i="8"/>
  <c r="AF290" i="8" s="1"/>
  <c r="AJ290" i="8" s="1"/>
  <c r="M290" i="8"/>
  <c r="AC290" i="8"/>
  <c r="AG290" i="8" s="1"/>
  <c r="AK290" i="8" s="1"/>
  <c r="O290" i="8"/>
  <c r="T290" i="8" s="1"/>
  <c r="X290" i="8" s="1"/>
  <c r="P290" i="8"/>
  <c r="U290" i="8" s="1"/>
  <c r="Y290" i="8" s="1"/>
  <c r="AE290" i="8"/>
  <c r="AI290" i="8" s="1"/>
  <c r="AM290" i="8" s="1"/>
  <c r="N290" i="8"/>
  <c r="S290" i="8" s="1"/>
  <c r="W290" i="8" s="1"/>
  <c r="AD290" i="8"/>
  <c r="AH290" i="8" s="1"/>
  <c r="AL290" i="8" s="1"/>
  <c r="Q289" i="8"/>
  <c r="R289" i="8"/>
  <c r="V289" i="8" s="1"/>
  <c r="H839" i="10"/>
  <c r="H839" i="21" s="1"/>
  <c r="F839" i="10" a="1"/>
  <c r="F839" i="10" s="1"/>
  <c r="F839" i="21" s="1"/>
  <c r="L291" i="8"/>
  <c r="G839" i="10" a="1"/>
  <c r="G839" i="10" s="1"/>
  <c r="G839" i="21" s="1"/>
  <c r="D839" i="10" a="1"/>
  <c r="D839" i="10" s="1"/>
  <c r="D839" i="21" s="1"/>
  <c r="E839" i="10" a="1"/>
  <c r="E839" i="10" s="1"/>
  <c r="E839" i="21" s="1"/>
  <c r="K840" i="10"/>
  <c r="K840" i="21" s="1"/>
  <c r="I840" i="10"/>
  <c r="I840" i="21" s="1"/>
  <c r="J840" i="10"/>
  <c r="J840" i="21" s="1"/>
  <c r="J303" i="7"/>
  <c r="G304" i="7"/>
  <c r="H304" i="7" s="1"/>
  <c r="I304" i="7" s="1"/>
  <c r="F304" i="7"/>
  <c r="E305" i="21"/>
  <c r="L306" i="7"/>
  <c r="K303" i="7"/>
  <c r="E305" i="7"/>
  <c r="M308" i="20" l="1"/>
  <c r="L292" i="8"/>
  <c r="H840" i="10"/>
  <c r="H840" i="21" s="1"/>
  <c r="D840" i="10" a="1"/>
  <c r="D840" i="10" s="1"/>
  <c r="D840" i="21" s="1"/>
  <c r="E840" i="10" a="1"/>
  <c r="E840" i="10" s="1"/>
  <c r="E840" i="21" s="1"/>
  <c r="F840" i="10" a="1"/>
  <c r="F840" i="10" s="1"/>
  <c r="F840" i="21" s="1"/>
  <c r="G840" i="10" a="1"/>
  <c r="G840" i="10" s="1"/>
  <c r="G840" i="21" s="1"/>
  <c r="AD291" i="8"/>
  <c r="AH291" i="8" s="1"/>
  <c r="AL291" i="8" s="1"/>
  <c r="M291" i="8"/>
  <c r="P291" i="8"/>
  <c r="U291" i="8" s="1"/>
  <c r="Y291" i="8" s="1"/>
  <c r="N291" i="8"/>
  <c r="S291" i="8" s="1"/>
  <c r="W291" i="8" s="1"/>
  <c r="AC291" i="8"/>
  <c r="AG291" i="8" s="1"/>
  <c r="AK291" i="8" s="1"/>
  <c r="O291" i="8"/>
  <c r="T291" i="8" s="1"/>
  <c r="X291" i="8" s="1"/>
  <c r="AB291" i="8"/>
  <c r="AF291" i="8" s="1"/>
  <c r="AJ291" i="8" s="1"/>
  <c r="AE291" i="8"/>
  <c r="AI291" i="8" s="1"/>
  <c r="AM291" i="8" s="1"/>
  <c r="K841" i="10"/>
  <c r="K841" i="21" s="1"/>
  <c r="J841" i="10"/>
  <c r="J841" i="21" s="1"/>
  <c r="I841" i="10"/>
  <c r="I841" i="21" s="1"/>
  <c r="R290" i="8"/>
  <c r="V290" i="8" s="1"/>
  <c r="Q290" i="8"/>
  <c r="K304" i="7"/>
  <c r="J304" i="7"/>
  <c r="E306" i="21"/>
  <c r="L307" i="7"/>
  <c r="F305" i="7"/>
  <c r="G305" i="7"/>
  <c r="H305" i="7" s="1"/>
  <c r="I305" i="7" s="1"/>
  <c r="E306" i="7"/>
  <c r="M309" i="20" l="1"/>
  <c r="F841" i="10" a="1"/>
  <c r="F841" i="10" s="1"/>
  <c r="F841" i="21" s="1"/>
  <c r="L293" i="8"/>
  <c r="G841" i="10" a="1"/>
  <c r="G841" i="10" s="1"/>
  <c r="G841" i="21" s="1"/>
  <c r="D841" i="10" a="1"/>
  <c r="D841" i="10" s="1"/>
  <c r="D841" i="21" s="1"/>
  <c r="H841" i="10"/>
  <c r="H841" i="21" s="1"/>
  <c r="E841" i="10" a="1"/>
  <c r="E841" i="10" s="1"/>
  <c r="E841" i="21" s="1"/>
  <c r="I842" i="10"/>
  <c r="I842" i="21" s="1"/>
  <c r="J842" i="10"/>
  <c r="J842" i="21" s="1"/>
  <c r="K842" i="10"/>
  <c r="K842" i="21" s="1"/>
  <c r="Q291" i="8"/>
  <c r="R291" i="8"/>
  <c r="V291" i="8" s="1"/>
  <c r="M292" i="8"/>
  <c r="AD292" i="8"/>
  <c r="AH292" i="8" s="1"/>
  <c r="AL292" i="8" s="1"/>
  <c r="AC292" i="8"/>
  <c r="AG292" i="8" s="1"/>
  <c r="AK292" i="8" s="1"/>
  <c r="O292" i="8"/>
  <c r="T292" i="8" s="1"/>
  <c r="X292" i="8" s="1"/>
  <c r="AB292" i="8"/>
  <c r="AF292" i="8" s="1"/>
  <c r="AJ292" i="8" s="1"/>
  <c r="N292" i="8"/>
  <c r="S292" i="8" s="1"/>
  <c r="W292" i="8" s="1"/>
  <c r="P292" i="8"/>
  <c r="U292" i="8" s="1"/>
  <c r="Y292" i="8" s="1"/>
  <c r="AE292" i="8"/>
  <c r="AI292" i="8" s="1"/>
  <c r="AM292" i="8" s="1"/>
  <c r="K305" i="7"/>
  <c r="J305" i="7"/>
  <c r="G306" i="7"/>
  <c r="H306" i="7" s="1"/>
  <c r="I306" i="7" s="1"/>
  <c r="F306" i="7"/>
  <c r="E307" i="7"/>
  <c r="E307" i="21"/>
  <c r="L308" i="7"/>
  <c r="M310" i="20" l="1"/>
  <c r="H842" i="10"/>
  <c r="H842" i="21" s="1"/>
  <c r="E842" i="10" a="1"/>
  <c r="E842" i="10" s="1"/>
  <c r="E842" i="21" s="1"/>
  <c r="D842" i="10" a="1"/>
  <c r="D842" i="10" s="1"/>
  <c r="D842" i="21" s="1"/>
  <c r="L294" i="8"/>
  <c r="F842" i="10" a="1"/>
  <c r="F842" i="10" s="1"/>
  <c r="F842" i="21" s="1"/>
  <c r="G842" i="10" a="1"/>
  <c r="G842" i="10" s="1"/>
  <c r="G842" i="21" s="1"/>
  <c r="Q292" i="8"/>
  <c r="R292" i="8"/>
  <c r="V292" i="8" s="1"/>
  <c r="O293" i="8"/>
  <c r="T293" i="8" s="1"/>
  <c r="X293" i="8" s="1"/>
  <c r="AB293" i="8"/>
  <c r="AF293" i="8" s="1"/>
  <c r="AJ293" i="8" s="1"/>
  <c r="N293" i="8"/>
  <c r="S293" i="8" s="1"/>
  <c r="W293" i="8" s="1"/>
  <c r="AC293" i="8"/>
  <c r="AG293" i="8" s="1"/>
  <c r="AK293" i="8" s="1"/>
  <c r="AE293" i="8"/>
  <c r="AI293" i="8" s="1"/>
  <c r="AM293" i="8" s="1"/>
  <c r="AD293" i="8"/>
  <c r="AH293" i="8" s="1"/>
  <c r="AL293" i="8" s="1"/>
  <c r="M293" i="8"/>
  <c r="P293" i="8"/>
  <c r="U293" i="8" s="1"/>
  <c r="Y293" i="8" s="1"/>
  <c r="I843" i="10"/>
  <c r="I843" i="21" s="1"/>
  <c r="J843" i="10"/>
  <c r="J843" i="21" s="1"/>
  <c r="K843" i="10"/>
  <c r="K843" i="21" s="1"/>
  <c r="K306" i="7"/>
  <c r="J306" i="7"/>
  <c r="E308" i="21"/>
  <c r="L309" i="7"/>
  <c r="E308" i="7"/>
  <c r="F307" i="7"/>
  <c r="G307" i="7"/>
  <c r="H307" i="7" s="1"/>
  <c r="I307" i="7" s="1"/>
  <c r="J307" i="7" s="1"/>
  <c r="M311" i="20" l="1"/>
  <c r="Q293" i="8"/>
  <c r="R293" i="8"/>
  <c r="V293" i="8" s="1"/>
  <c r="E843" i="10" a="1"/>
  <c r="E843" i="10" s="1"/>
  <c r="E843" i="21" s="1"/>
  <c r="L295" i="8"/>
  <c r="G843" i="10" a="1"/>
  <c r="G843" i="10" s="1"/>
  <c r="G843" i="21" s="1"/>
  <c r="H843" i="10"/>
  <c r="H843" i="21" s="1"/>
  <c r="F843" i="10" a="1"/>
  <c r="F843" i="10" s="1"/>
  <c r="F843" i="21" s="1"/>
  <c r="D843" i="10" a="1"/>
  <c r="D843" i="10" s="1"/>
  <c r="D843" i="21" s="1"/>
  <c r="J844" i="10"/>
  <c r="J844" i="21" s="1"/>
  <c r="I844" i="10"/>
  <c r="I844" i="21" s="1"/>
  <c r="K844" i="10"/>
  <c r="K844" i="21" s="1"/>
  <c r="M294" i="8"/>
  <c r="AD294" i="8"/>
  <c r="AH294" i="8" s="1"/>
  <c r="AL294" i="8" s="1"/>
  <c r="N294" i="8"/>
  <c r="S294" i="8" s="1"/>
  <c r="W294" i="8" s="1"/>
  <c r="O294" i="8"/>
  <c r="T294" i="8" s="1"/>
  <c r="X294" i="8" s="1"/>
  <c r="AC294" i="8"/>
  <c r="AG294" i="8" s="1"/>
  <c r="AK294" i="8" s="1"/>
  <c r="AE294" i="8"/>
  <c r="AI294" i="8" s="1"/>
  <c r="AM294" i="8" s="1"/>
  <c r="AB294" i="8"/>
  <c r="AF294" i="8" s="1"/>
  <c r="AJ294" i="8" s="1"/>
  <c r="P294" i="8"/>
  <c r="U294" i="8" s="1"/>
  <c r="Y294" i="8" s="1"/>
  <c r="K307" i="7"/>
  <c r="E309" i="7"/>
  <c r="G308" i="7"/>
  <c r="H308" i="7" s="1"/>
  <c r="I308" i="7" s="1"/>
  <c r="F308" i="7"/>
  <c r="E309" i="21"/>
  <c r="L310" i="7"/>
  <c r="M312" i="20" l="1"/>
  <c r="Q294" i="8"/>
  <c r="R294" i="8"/>
  <c r="V294" i="8" s="1"/>
  <c r="E844" i="10" a="1"/>
  <c r="E844" i="10" s="1"/>
  <c r="E844" i="21" s="1"/>
  <c r="G844" i="10" a="1"/>
  <c r="G844" i="10" s="1"/>
  <c r="G844" i="21" s="1"/>
  <c r="L296" i="8"/>
  <c r="D844" i="10" a="1"/>
  <c r="D844" i="10" s="1"/>
  <c r="D844" i="21" s="1"/>
  <c r="H844" i="10"/>
  <c r="H844" i="21" s="1"/>
  <c r="F844" i="10" a="1"/>
  <c r="F844" i="10" s="1"/>
  <c r="F844" i="21" s="1"/>
  <c r="M295" i="8"/>
  <c r="AB295" i="8"/>
  <c r="AF295" i="8" s="1"/>
  <c r="AJ295" i="8" s="1"/>
  <c r="O295" i="8"/>
  <c r="T295" i="8" s="1"/>
  <c r="X295" i="8" s="1"/>
  <c r="N295" i="8"/>
  <c r="S295" i="8" s="1"/>
  <c r="W295" i="8" s="1"/>
  <c r="P295" i="8"/>
  <c r="U295" i="8" s="1"/>
  <c r="Y295" i="8" s="1"/>
  <c r="AC295" i="8"/>
  <c r="AG295" i="8" s="1"/>
  <c r="AK295" i="8" s="1"/>
  <c r="AD295" i="8"/>
  <c r="AH295" i="8" s="1"/>
  <c r="AL295" i="8" s="1"/>
  <c r="AE295" i="8"/>
  <c r="AI295" i="8" s="1"/>
  <c r="AM295" i="8" s="1"/>
  <c r="I845" i="10"/>
  <c r="I845" i="21" s="1"/>
  <c r="J845" i="10"/>
  <c r="J845" i="21" s="1"/>
  <c r="K845" i="10"/>
  <c r="K845" i="21" s="1"/>
  <c r="K308" i="7"/>
  <c r="E310" i="7"/>
  <c r="F309" i="7"/>
  <c r="G309" i="7"/>
  <c r="H309" i="7" s="1"/>
  <c r="I309" i="7" s="1"/>
  <c r="J308" i="7"/>
  <c r="E310" i="21"/>
  <c r="L311" i="7"/>
  <c r="K309" i="7" l="1"/>
  <c r="M313" i="20"/>
  <c r="J846" i="10"/>
  <c r="J846" i="21" s="1"/>
  <c r="I846" i="10"/>
  <c r="I846" i="21" s="1"/>
  <c r="K846" i="10"/>
  <c r="K846" i="21" s="1"/>
  <c r="AC296" i="8"/>
  <c r="AG296" i="8" s="1"/>
  <c r="AK296" i="8" s="1"/>
  <c r="N296" i="8"/>
  <c r="S296" i="8" s="1"/>
  <c r="W296" i="8" s="1"/>
  <c r="AE296" i="8"/>
  <c r="AI296" i="8" s="1"/>
  <c r="AM296" i="8" s="1"/>
  <c r="AD296" i="8"/>
  <c r="AH296" i="8" s="1"/>
  <c r="AL296" i="8" s="1"/>
  <c r="O296" i="8"/>
  <c r="T296" i="8" s="1"/>
  <c r="X296" i="8" s="1"/>
  <c r="M296" i="8"/>
  <c r="P296" i="8"/>
  <c r="U296" i="8" s="1"/>
  <c r="Y296" i="8" s="1"/>
  <c r="AB296" i="8"/>
  <c r="AF296" i="8" s="1"/>
  <c r="AJ296" i="8" s="1"/>
  <c r="D845" i="10" a="1"/>
  <c r="D845" i="10" s="1"/>
  <c r="D845" i="21" s="1"/>
  <c r="E845" i="10" a="1"/>
  <c r="E845" i="10" s="1"/>
  <c r="E845" i="21" s="1"/>
  <c r="L297" i="8"/>
  <c r="G845" i="10" a="1"/>
  <c r="G845" i="10" s="1"/>
  <c r="G845" i="21" s="1"/>
  <c r="F845" i="10" a="1"/>
  <c r="F845" i="10" s="1"/>
  <c r="F845" i="21" s="1"/>
  <c r="H845" i="10"/>
  <c r="H845" i="21" s="1"/>
  <c r="R295" i="8"/>
  <c r="V295" i="8" s="1"/>
  <c r="Q295" i="8"/>
  <c r="J309" i="7"/>
  <c r="E311" i="7"/>
  <c r="G310" i="7"/>
  <c r="H310" i="7" s="1"/>
  <c r="I310" i="7" s="1"/>
  <c r="F310" i="7"/>
  <c r="E311" i="21"/>
  <c r="L312" i="7"/>
  <c r="M314" i="20" l="1"/>
  <c r="O297" i="8"/>
  <c r="T297" i="8" s="1"/>
  <c r="X297" i="8" s="1"/>
  <c r="AC297" i="8"/>
  <c r="AG297" i="8" s="1"/>
  <c r="AK297" i="8" s="1"/>
  <c r="M297" i="8"/>
  <c r="AE297" i="8"/>
  <c r="AI297" i="8" s="1"/>
  <c r="AM297" i="8" s="1"/>
  <c r="P297" i="8"/>
  <c r="U297" i="8" s="1"/>
  <c r="Y297" i="8" s="1"/>
  <c r="AD297" i="8"/>
  <c r="AH297" i="8" s="1"/>
  <c r="AL297" i="8" s="1"/>
  <c r="N297" i="8"/>
  <c r="S297" i="8" s="1"/>
  <c r="W297" i="8" s="1"/>
  <c r="AB297" i="8"/>
  <c r="AF297" i="8" s="1"/>
  <c r="AJ297" i="8" s="1"/>
  <c r="K310" i="7"/>
  <c r="L298" i="8"/>
  <c r="F846" i="10" a="1"/>
  <c r="F846" i="10" s="1"/>
  <c r="F846" i="21" s="1"/>
  <c r="D846" i="10" a="1"/>
  <c r="D846" i="10" s="1"/>
  <c r="D846" i="21" s="1"/>
  <c r="E846" i="10" a="1"/>
  <c r="E846" i="10" s="1"/>
  <c r="E846" i="21" s="1"/>
  <c r="G846" i="10" a="1"/>
  <c r="G846" i="10" s="1"/>
  <c r="G846" i="21" s="1"/>
  <c r="H846" i="10"/>
  <c r="H846" i="21" s="1"/>
  <c r="K847" i="10"/>
  <c r="K847" i="21" s="1"/>
  <c r="J847" i="10"/>
  <c r="J847" i="21" s="1"/>
  <c r="I847" i="10"/>
  <c r="I847" i="21" s="1"/>
  <c r="Q296" i="8"/>
  <c r="R296" i="8"/>
  <c r="V296" i="8" s="1"/>
  <c r="J310" i="7"/>
  <c r="E312" i="7"/>
  <c r="F311" i="7"/>
  <c r="G311" i="7"/>
  <c r="H311" i="7" s="1"/>
  <c r="I311" i="7" s="1"/>
  <c r="E312" i="21"/>
  <c r="L313" i="7"/>
  <c r="M315" i="20" l="1"/>
  <c r="F847" i="10" a="1"/>
  <c r="F847" i="10" s="1"/>
  <c r="F847" i="21" s="1"/>
  <c r="G847" i="10" a="1"/>
  <c r="G847" i="10" s="1"/>
  <c r="G847" i="21" s="1"/>
  <c r="D847" i="10" a="1"/>
  <c r="D847" i="10" s="1"/>
  <c r="D847" i="21" s="1"/>
  <c r="E847" i="10" a="1"/>
  <c r="E847" i="10" s="1"/>
  <c r="E847" i="21" s="1"/>
  <c r="L299" i="8"/>
  <c r="H847" i="10"/>
  <c r="H847" i="21" s="1"/>
  <c r="I848" i="10"/>
  <c r="I848" i="21" s="1"/>
  <c r="K848" i="10"/>
  <c r="K848" i="21" s="1"/>
  <c r="J848" i="10"/>
  <c r="J848" i="21" s="1"/>
  <c r="Q297" i="8"/>
  <c r="R297" i="8"/>
  <c r="V297" i="8" s="1"/>
  <c r="O298" i="8"/>
  <c r="T298" i="8" s="1"/>
  <c r="X298" i="8" s="1"/>
  <c r="AE298" i="8"/>
  <c r="AI298" i="8" s="1"/>
  <c r="AM298" i="8" s="1"/>
  <c r="N298" i="8"/>
  <c r="S298" i="8" s="1"/>
  <c r="W298" i="8" s="1"/>
  <c r="AC298" i="8"/>
  <c r="AG298" i="8" s="1"/>
  <c r="AK298" i="8" s="1"/>
  <c r="P298" i="8"/>
  <c r="U298" i="8" s="1"/>
  <c r="Y298" i="8" s="1"/>
  <c r="AD298" i="8"/>
  <c r="AH298" i="8" s="1"/>
  <c r="AL298" i="8" s="1"/>
  <c r="AB298" i="8"/>
  <c r="AF298" i="8" s="1"/>
  <c r="AJ298" i="8" s="1"/>
  <c r="M298" i="8"/>
  <c r="J311" i="7"/>
  <c r="F312" i="7"/>
  <c r="G312" i="7"/>
  <c r="H312" i="7" s="1"/>
  <c r="I312" i="7" s="1"/>
  <c r="E313" i="7"/>
  <c r="K311" i="7"/>
  <c r="E313" i="21"/>
  <c r="L314" i="7"/>
  <c r="M316" i="20" l="1"/>
  <c r="J849" i="10"/>
  <c r="J849" i="21" s="1"/>
  <c r="K849" i="10"/>
  <c r="K849" i="21" s="1"/>
  <c r="I849" i="10"/>
  <c r="I849" i="21" s="1"/>
  <c r="D848" i="10" a="1"/>
  <c r="D848" i="10" s="1"/>
  <c r="D848" i="21" s="1"/>
  <c r="E848" i="10" a="1"/>
  <c r="E848" i="10" s="1"/>
  <c r="E848" i="21" s="1"/>
  <c r="G848" i="10" a="1"/>
  <c r="G848" i="10" s="1"/>
  <c r="G848" i="21" s="1"/>
  <c r="F848" i="10" a="1"/>
  <c r="F848" i="10" s="1"/>
  <c r="F848" i="21" s="1"/>
  <c r="H848" i="10"/>
  <c r="H848" i="21" s="1"/>
  <c r="L300" i="8"/>
  <c r="AE299" i="8"/>
  <c r="AI299" i="8" s="1"/>
  <c r="AM299" i="8" s="1"/>
  <c r="AD299" i="8"/>
  <c r="AH299" i="8" s="1"/>
  <c r="AL299" i="8" s="1"/>
  <c r="M299" i="8"/>
  <c r="N299" i="8"/>
  <c r="S299" i="8" s="1"/>
  <c r="W299" i="8" s="1"/>
  <c r="AC299" i="8"/>
  <c r="AG299" i="8" s="1"/>
  <c r="AK299" i="8" s="1"/>
  <c r="P299" i="8"/>
  <c r="U299" i="8" s="1"/>
  <c r="Y299" i="8" s="1"/>
  <c r="AB299" i="8"/>
  <c r="AF299" i="8" s="1"/>
  <c r="AJ299" i="8" s="1"/>
  <c r="O299" i="8"/>
  <c r="T299" i="8" s="1"/>
  <c r="X299" i="8" s="1"/>
  <c r="Q298" i="8"/>
  <c r="R298" i="8"/>
  <c r="V298" i="8" s="1"/>
  <c r="K312" i="7"/>
  <c r="E314" i="7"/>
  <c r="G313" i="7"/>
  <c r="H313" i="7" s="1"/>
  <c r="I313" i="7" s="1"/>
  <c r="F313" i="7"/>
  <c r="E314" i="21"/>
  <c r="L315" i="7"/>
  <c r="J312" i="7"/>
  <c r="M317" i="20" l="1"/>
  <c r="K850" i="10"/>
  <c r="K850" i="21" s="1"/>
  <c r="J850" i="10"/>
  <c r="J850" i="21" s="1"/>
  <c r="I850" i="10"/>
  <c r="I850" i="21" s="1"/>
  <c r="R299" i="8"/>
  <c r="V299" i="8" s="1"/>
  <c r="Q299" i="8"/>
  <c r="AD300" i="8"/>
  <c r="AH300" i="8" s="1"/>
  <c r="AL300" i="8" s="1"/>
  <c r="P300" i="8"/>
  <c r="U300" i="8" s="1"/>
  <c r="Y300" i="8" s="1"/>
  <c r="O300" i="8"/>
  <c r="T300" i="8" s="1"/>
  <c r="X300" i="8" s="1"/>
  <c r="AE300" i="8"/>
  <c r="AI300" i="8" s="1"/>
  <c r="AM300" i="8" s="1"/>
  <c r="N300" i="8"/>
  <c r="S300" i="8" s="1"/>
  <c r="W300" i="8" s="1"/>
  <c r="AC300" i="8"/>
  <c r="AG300" i="8" s="1"/>
  <c r="AK300" i="8" s="1"/>
  <c r="M300" i="8"/>
  <c r="AB300" i="8"/>
  <c r="AF300" i="8" s="1"/>
  <c r="AJ300" i="8" s="1"/>
  <c r="G849" i="10" a="1"/>
  <c r="G849" i="10" s="1"/>
  <c r="G849" i="21" s="1"/>
  <c r="L301" i="8"/>
  <c r="H849" i="10"/>
  <c r="H849" i="21" s="1"/>
  <c r="F849" i="10" a="1"/>
  <c r="F849" i="10" s="1"/>
  <c r="F849" i="21" s="1"/>
  <c r="D849" i="10" a="1"/>
  <c r="D849" i="10" s="1"/>
  <c r="D849" i="21" s="1"/>
  <c r="E849" i="10" a="1"/>
  <c r="E849" i="10" s="1"/>
  <c r="E849" i="21" s="1"/>
  <c r="K313" i="7"/>
  <c r="J313" i="7"/>
  <c r="E315" i="7"/>
  <c r="F314" i="7"/>
  <c r="G314" i="7"/>
  <c r="H314" i="7" s="1"/>
  <c r="I314" i="7" s="1"/>
  <c r="E315" i="21"/>
  <c r="L316" i="7"/>
  <c r="J314" i="7" l="1"/>
  <c r="M318" i="20"/>
  <c r="Q300" i="8"/>
  <c r="R300" i="8"/>
  <c r="V300" i="8" s="1"/>
  <c r="G850" i="10" a="1"/>
  <c r="G850" i="10" s="1"/>
  <c r="G850" i="21" s="1"/>
  <c r="H850" i="10"/>
  <c r="H850" i="21" s="1"/>
  <c r="D850" i="10" a="1"/>
  <c r="D850" i="10" s="1"/>
  <c r="D850" i="21" s="1"/>
  <c r="F850" i="10" a="1"/>
  <c r="F850" i="10" s="1"/>
  <c r="F850" i="21" s="1"/>
  <c r="E850" i="10" a="1"/>
  <c r="E850" i="10" s="1"/>
  <c r="E850" i="21" s="1"/>
  <c r="L302" i="8"/>
  <c r="AC301" i="8"/>
  <c r="AG301" i="8" s="1"/>
  <c r="AK301" i="8" s="1"/>
  <c r="O301" i="8"/>
  <c r="T301" i="8" s="1"/>
  <c r="X301" i="8" s="1"/>
  <c r="AE301" i="8"/>
  <c r="AI301" i="8" s="1"/>
  <c r="AM301" i="8" s="1"/>
  <c r="AB301" i="8"/>
  <c r="AF301" i="8" s="1"/>
  <c r="AJ301" i="8" s="1"/>
  <c r="M301" i="8"/>
  <c r="N301" i="8"/>
  <c r="S301" i="8" s="1"/>
  <c r="W301" i="8" s="1"/>
  <c r="AD301" i="8"/>
  <c r="AH301" i="8" s="1"/>
  <c r="AL301" i="8" s="1"/>
  <c r="P301" i="8"/>
  <c r="U301" i="8" s="1"/>
  <c r="Y301" i="8" s="1"/>
  <c r="K851" i="10"/>
  <c r="K851" i="21" s="1"/>
  <c r="J851" i="10"/>
  <c r="J851" i="21" s="1"/>
  <c r="I851" i="10"/>
  <c r="I851" i="21" s="1"/>
  <c r="K314" i="7"/>
  <c r="E316" i="7"/>
  <c r="F315" i="7"/>
  <c r="G315" i="7"/>
  <c r="H315" i="7" s="1"/>
  <c r="I315" i="7" s="1"/>
  <c r="E316" i="21"/>
  <c r="L317" i="7"/>
  <c r="J315" i="7" l="1"/>
  <c r="M319" i="20"/>
  <c r="AE302" i="8"/>
  <c r="AI302" i="8" s="1"/>
  <c r="AM302" i="8" s="1"/>
  <c r="N302" i="8"/>
  <c r="S302" i="8" s="1"/>
  <c r="W302" i="8" s="1"/>
  <c r="O302" i="8"/>
  <c r="T302" i="8" s="1"/>
  <c r="X302" i="8" s="1"/>
  <c r="P302" i="8"/>
  <c r="U302" i="8" s="1"/>
  <c r="Y302" i="8" s="1"/>
  <c r="AC302" i="8"/>
  <c r="AG302" i="8" s="1"/>
  <c r="AK302" i="8" s="1"/>
  <c r="M302" i="8"/>
  <c r="AB302" i="8"/>
  <c r="AF302" i="8" s="1"/>
  <c r="AJ302" i="8" s="1"/>
  <c r="AD302" i="8"/>
  <c r="AH302" i="8" s="1"/>
  <c r="AL302" i="8" s="1"/>
  <c r="Q301" i="8"/>
  <c r="R301" i="8"/>
  <c r="V301" i="8" s="1"/>
  <c r="K852" i="10"/>
  <c r="K852" i="21" s="1"/>
  <c r="I852" i="10"/>
  <c r="I852" i="21" s="1"/>
  <c r="J852" i="10"/>
  <c r="J852" i="21" s="1"/>
  <c r="D851" i="10" a="1"/>
  <c r="D851" i="10" s="1"/>
  <c r="D851" i="21" s="1"/>
  <c r="L303" i="8"/>
  <c r="G851" i="10" a="1"/>
  <c r="G851" i="10" s="1"/>
  <c r="G851" i="21" s="1"/>
  <c r="E851" i="10" a="1"/>
  <c r="E851" i="10" s="1"/>
  <c r="E851" i="21" s="1"/>
  <c r="H851" i="10"/>
  <c r="H851" i="21" s="1"/>
  <c r="F851" i="10" a="1"/>
  <c r="F851" i="10" s="1"/>
  <c r="F851" i="21" s="1"/>
  <c r="E317" i="7"/>
  <c r="K315" i="7"/>
  <c r="G316" i="7"/>
  <c r="H316" i="7" s="1"/>
  <c r="I316" i="7" s="1"/>
  <c r="F316" i="7"/>
  <c r="E317" i="21"/>
  <c r="L318" i="7"/>
  <c r="M320" i="20" l="1"/>
  <c r="Q302" i="8"/>
  <c r="R302" i="8"/>
  <c r="V302" i="8" s="1"/>
  <c r="H852" i="10"/>
  <c r="H852" i="21" s="1"/>
  <c r="D852" i="10" a="1"/>
  <c r="D852" i="10" s="1"/>
  <c r="D852" i="21" s="1"/>
  <c r="F852" i="10" a="1"/>
  <c r="F852" i="10" s="1"/>
  <c r="F852" i="21" s="1"/>
  <c r="G852" i="10" a="1"/>
  <c r="G852" i="10" s="1"/>
  <c r="G852" i="21" s="1"/>
  <c r="E852" i="10" a="1"/>
  <c r="E852" i="10" s="1"/>
  <c r="E852" i="21" s="1"/>
  <c r="L304" i="8"/>
  <c r="AC303" i="8"/>
  <c r="AG303" i="8" s="1"/>
  <c r="AK303" i="8" s="1"/>
  <c r="AB303" i="8"/>
  <c r="AF303" i="8" s="1"/>
  <c r="AJ303" i="8" s="1"/>
  <c r="P303" i="8"/>
  <c r="U303" i="8" s="1"/>
  <c r="Y303" i="8" s="1"/>
  <c r="O303" i="8"/>
  <c r="T303" i="8" s="1"/>
  <c r="X303" i="8" s="1"/>
  <c r="M303" i="8"/>
  <c r="N303" i="8"/>
  <c r="S303" i="8" s="1"/>
  <c r="W303" i="8" s="1"/>
  <c r="AE303" i="8"/>
  <c r="AI303" i="8" s="1"/>
  <c r="AM303" i="8" s="1"/>
  <c r="AD303" i="8"/>
  <c r="AH303" i="8" s="1"/>
  <c r="AL303" i="8" s="1"/>
  <c r="K853" i="10"/>
  <c r="K853" i="21" s="1"/>
  <c r="J853" i="10"/>
  <c r="J853" i="21" s="1"/>
  <c r="I853" i="10"/>
  <c r="I853" i="21" s="1"/>
  <c r="J316" i="7"/>
  <c r="K316" i="7"/>
  <c r="E318" i="7"/>
  <c r="F317" i="7"/>
  <c r="G317" i="7"/>
  <c r="H317" i="7" s="1"/>
  <c r="I317" i="7" s="1"/>
  <c r="E318" i="21"/>
  <c r="L319" i="7"/>
  <c r="M321" i="20" l="1"/>
  <c r="R303" i="8"/>
  <c r="V303" i="8" s="1"/>
  <c r="Q303" i="8"/>
  <c r="I854" i="10"/>
  <c r="I854" i="21" s="1"/>
  <c r="J854" i="10"/>
  <c r="J854" i="21" s="1"/>
  <c r="K854" i="10"/>
  <c r="K854" i="21" s="1"/>
  <c r="N304" i="8"/>
  <c r="S304" i="8" s="1"/>
  <c r="W304" i="8" s="1"/>
  <c r="P304" i="8"/>
  <c r="U304" i="8" s="1"/>
  <c r="Y304" i="8" s="1"/>
  <c r="O304" i="8"/>
  <c r="T304" i="8" s="1"/>
  <c r="X304" i="8" s="1"/>
  <c r="AB304" i="8"/>
  <c r="AF304" i="8" s="1"/>
  <c r="AJ304" i="8" s="1"/>
  <c r="AC304" i="8"/>
  <c r="AG304" i="8" s="1"/>
  <c r="AK304" i="8" s="1"/>
  <c r="AD304" i="8"/>
  <c r="AH304" i="8" s="1"/>
  <c r="AL304" i="8" s="1"/>
  <c r="AE304" i="8"/>
  <c r="AI304" i="8" s="1"/>
  <c r="AM304" i="8" s="1"/>
  <c r="M304" i="8"/>
  <c r="H853" i="10"/>
  <c r="H853" i="21" s="1"/>
  <c r="G853" i="10" a="1"/>
  <c r="G853" i="10" s="1"/>
  <c r="G853" i="21" s="1"/>
  <c r="E853" i="10" a="1"/>
  <c r="E853" i="10" s="1"/>
  <c r="E853" i="21" s="1"/>
  <c r="D853" i="10" a="1"/>
  <c r="D853" i="10" s="1"/>
  <c r="D853" i="21" s="1"/>
  <c r="L305" i="8"/>
  <c r="F853" i="10" a="1"/>
  <c r="F853" i="10" s="1"/>
  <c r="F853" i="21" s="1"/>
  <c r="K317" i="7"/>
  <c r="J317" i="7"/>
  <c r="G318" i="7"/>
  <c r="H318" i="7" s="1"/>
  <c r="I318" i="7" s="1"/>
  <c r="F318" i="7"/>
  <c r="E319" i="21"/>
  <c r="L320" i="7"/>
  <c r="E319" i="7"/>
  <c r="M322" i="20" l="1"/>
  <c r="I855" i="10"/>
  <c r="I855" i="21" s="1"/>
  <c r="K855" i="10"/>
  <c r="K855" i="21" s="1"/>
  <c r="J855" i="10"/>
  <c r="J855" i="21" s="1"/>
  <c r="Q304" i="8"/>
  <c r="R304" i="8"/>
  <c r="V304" i="8" s="1"/>
  <c r="K318" i="7"/>
  <c r="P305" i="8"/>
  <c r="U305" i="8" s="1"/>
  <c r="Y305" i="8" s="1"/>
  <c r="AC305" i="8"/>
  <c r="AG305" i="8" s="1"/>
  <c r="AK305" i="8" s="1"/>
  <c r="AD305" i="8"/>
  <c r="AH305" i="8" s="1"/>
  <c r="AL305" i="8" s="1"/>
  <c r="N305" i="8"/>
  <c r="S305" i="8" s="1"/>
  <c r="W305" i="8" s="1"/>
  <c r="AB305" i="8"/>
  <c r="AF305" i="8" s="1"/>
  <c r="AJ305" i="8" s="1"/>
  <c r="O305" i="8"/>
  <c r="T305" i="8" s="1"/>
  <c r="X305" i="8" s="1"/>
  <c r="M305" i="8"/>
  <c r="AE305" i="8"/>
  <c r="AI305" i="8" s="1"/>
  <c r="AM305" i="8" s="1"/>
  <c r="H854" i="10"/>
  <c r="H854" i="21" s="1"/>
  <c r="L306" i="8"/>
  <c r="D854" i="10" a="1"/>
  <c r="D854" i="10" s="1"/>
  <c r="D854" i="21" s="1"/>
  <c r="F854" i="10" a="1"/>
  <c r="F854" i="10" s="1"/>
  <c r="F854" i="21" s="1"/>
  <c r="G854" i="10" a="1"/>
  <c r="G854" i="10" s="1"/>
  <c r="G854" i="21" s="1"/>
  <c r="E854" i="10" a="1"/>
  <c r="E854" i="10" s="1"/>
  <c r="E854" i="21" s="1"/>
  <c r="J318" i="7"/>
  <c r="E320" i="21"/>
  <c r="L321" i="7"/>
  <c r="E320" i="7"/>
  <c r="G319" i="7"/>
  <c r="H319" i="7" s="1"/>
  <c r="I319" i="7" s="1"/>
  <c r="F319" i="7"/>
  <c r="M323" i="20" l="1"/>
  <c r="AC306" i="8"/>
  <c r="AG306" i="8" s="1"/>
  <c r="AK306" i="8" s="1"/>
  <c r="AB306" i="8"/>
  <c r="AF306" i="8" s="1"/>
  <c r="AJ306" i="8" s="1"/>
  <c r="P306" i="8"/>
  <c r="U306" i="8" s="1"/>
  <c r="Y306" i="8" s="1"/>
  <c r="O306" i="8"/>
  <c r="T306" i="8" s="1"/>
  <c r="X306" i="8" s="1"/>
  <c r="AE306" i="8"/>
  <c r="AI306" i="8" s="1"/>
  <c r="AM306" i="8" s="1"/>
  <c r="N306" i="8"/>
  <c r="S306" i="8" s="1"/>
  <c r="W306" i="8" s="1"/>
  <c r="AD306" i="8"/>
  <c r="AH306" i="8" s="1"/>
  <c r="AL306" i="8" s="1"/>
  <c r="M306" i="8"/>
  <c r="H855" i="10"/>
  <c r="H855" i="21" s="1"/>
  <c r="E855" i="10" a="1"/>
  <c r="E855" i="10" s="1"/>
  <c r="E855" i="21" s="1"/>
  <c r="F855" i="10" a="1"/>
  <c r="F855" i="10" s="1"/>
  <c r="F855" i="21" s="1"/>
  <c r="L307" i="8"/>
  <c r="G855" i="10" a="1"/>
  <c r="G855" i="10" s="1"/>
  <c r="G855" i="21" s="1"/>
  <c r="D855" i="10" a="1"/>
  <c r="D855" i="10" s="1"/>
  <c r="D855" i="21" s="1"/>
  <c r="Q305" i="8"/>
  <c r="R305" i="8"/>
  <c r="V305" i="8" s="1"/>
  <c r="I856" i="10"/>
  <c r="I856" i="21" s="1"/>
  <c r="J856" i="10"/>
  <c r="J856" i="21" s="1"/>
  <c r="K856" i="10"/>
  <c r="K856" i="21" s="1"/>
  <c r="J319" i="7"/>
  <c r="K319" i="7"/>
  <c r="F320" i="7"/>
  <c r="G320" i="7"/>
  <c r="H320" i="7" s="1"/>
  <c r="I320" i="7" s="1"/>
  <c r="E321" i="21"/>
  <c r="L322" i="7"/>
  <c r="E321" i="7"/>
  <c r="J320" i="7" l="1"/>
  <c r="M324" i="20"/>
  <c r="J857" i="10"/>
  <c r="J857" i="21" s="1"/>
  <c r="K857" i="10"/>
  <c r="K857" i="21" s="1"/>
  <c r="I857" i="10"/>
  <c r="I857" i="21" s="1"/>
  <c r="AE307" i="8"/>
  <c r="AI307" i="8" s="1"/>
  <c r="AM307" i="8" s="1"/>
  <c r="M307" i="8"/>
  <c r="N307" i="8"/>
  <c r="S307" i="8" s="1"/>
  <c r="W307" i="8" s="1"/>
  <c r="O307" i="8"/>
  <c r="T307" i="8" s="1"/>
  <c r="X307" i="8" s="1"/>
  <c r="AD307" i="8"/>
  <c r="AH307" i="8" s="1"/>
  <c r="AL307" i="8" s="1"/>
  <c r="AC307" i="8"/>
  <c r="AG307" i="8" s="1"/>
  <c r="AK307" i="8" s="1"/>
  <c r="P307" i="8"/>
  <c r="U307" i="8" s="1"/>
  <c r="Y307" i="8" s="1"/>
  <c r="AB307" i="8"/>
  <c r="AF307" i="8" s="1"/>
  <c r="AJ307" i="8" s="1"/>
  <c r="F856" i="10" a="1"/>
  <c r="F856" i="10" s="1"/>
  <c r="F856" i="21" s="1"/>
  <c r="E856" i="10" a="1"/>
  <c r="E856" i="10" s="1"/>
  <c r="E856" i="21" s="1"/>
  <c r="D856" i="10" a="1"/>
  <c r="D856" i="10" s="1"/>
  <c r="D856" i="21" s="1"/>
  <c r="G856" i="10" a="1"/>
  <c r="G856" i="10" s="1"/>
  <c r="G856" i="21" s="1"/>
  <c r="H856" i="10"/>
  <c r="H856" i="21" s="1"/>
  <c r="L308" i="8"/>
  <c r="R306" i="8"/>
  <c r="V306" i="8" s="1"/>
  <c r="Q306" i="8"/>
  <c r="E322" i="21"/>
  <c r="L323" i="7"/>
  <c r="E322" i="7"/>
  <c r="K320" i="7"/>
  <c r="G321" i="7"/>
  <c r="H321" i="7" s="1"/>
  <c r="I321" i="7" s="1"/>
  <c r="F321" i="7"/>
  <c r="M325" i="20" l="1"/>
  <c r="E857" i="10" a="1"/>
  <c r="E857" i="10" s="1"/>
  <c r="E857" i="21" s="1"/>
  <c r="G857" i="10" a="1"/>
  <c r="G857" i="10" s="1"/>
  <c r="G857" i="21" s="1"/>
  <c r="H857" i="10"/>
  <c r="H857" i="21" s="1"/>
  <c r="L309" i="8"/>
  <c r="F857" i="10" a="1"/>
  <c r="F857" i="10" s="1"/>
  <c r="F857" i="21" s="1"/>
  <c r="D857" i="10" a="1"/>
  <c r="D857" i="10" s="1"/>
  <c r="D857" i="21" s="1"/>
  <c r="K321" i="7"/>
  <c r="R307" i="8"/>
  <c r="V307" i="8" s="1"/>
  <c r="Q307" i="8"/>
  <c r="O308" i="8"/>
  <c r="T308" i="8" s="1"/>
  <c r="X308" i="8" s="1"/>
  <c r="AD308" i="8"/>
  <c r="AH308" i="8" s="1"/>
  <c r="AL308" i="8" s="1"/>
  <c r="AB308" i="8"/>
  <c r="AF308" i="8" s="1"/>
  <c r="AJ308" i="8" s="1"/>
  <c r="M308" i="8"/>
  <c r="N308" i="8"/>
  <c r="S308" i="8" s="1"/>
  <c r="W308" i="8" s="1"/>
  <c r="AE308" i="8"/>
  <c r="AI308" i="8" s="1"/>
  <c r="AM308" i="8" s="1"/>
  <c r="P308" i="8"/>
  <c r="U308" i="8" s="1"/>
  <c r="Y308" i="8" s="1"/>
  <c r="AC308" i="8"/>
  <c r="AG308" i="8" s="1"/>
  <c r="AK308" i="8" s="1"/>
  <c r="I858" i="10"/>
  <c r="I858" i="21" s="1"/>
  <c r="K858" i="10"/>
  <c r="K858" i="21" s="1"/>
  <c r="J858" i="10"/>
  <c r="J858" i="21" s="1"/>
  <c r="J321" i="7"/>
  <c r="E323" i="21"/>
  <c r="L324" i="7"/>
  <c r="G322" i="7"/>
  <c r="H322" i="7" s="1"/>
  <c r="I322" i="7" s="1"/>
  <c r="F322" i="7"/>
  <c r="E323" i="7"/>
  <c r="M326" i="20" l="1"/>
  <c r="K859" i="10"/>
  <c r="K859" i="21" s="1"/>
  <c r="J859" i="10"/>
  <c r="J859" i="21" s="1"/>
  <c r="I859" i="10"/>
  <c r="I859" i="21" s="1"/>
  <c r="E858" i="10" a="1"/>
  <c r="E858" i="10" s="1"/>
  <c r="E858" i="21" s="1"/>
  <c r="G858" i="10" a="1"/>
  <c r="G858" i="10" s="1"/>
  <c r="G858" i="21" s="1"/>
  <c r="L310" i="8"/>
  <c r="D858" i="10" a="1"/>
  <c r="D858" i="10" s="1"/>
  <c r="D858" i="21" s="1"/>
  <c r="H858" i="10"/>
  <c r="H858" i="21" s="1"/>
  <c r="F858" i="10" a="1"/>
  <c r="F858" i="10" s="1"/>
  <c r="F858" i="21" s="1"/>
  <c r="Q308" i="8"/>
  <c r="R308" i="8"/>
  <c r="V308" i="8" s="1"/>
  <c r="M309" i="8"/>
  <c r="AB309" i="8"/>
  <c r="AF309" i="8" s="1"/>
  <c r="AJ309" i="8" s="1"/>
  <c r="AD309" i="8"/>
  <c r="AH309" i="8" s="1"/>
  <c r="AL309" i="8" s="1"/>
  <c r="O309" i="8"/>
  <c r="T309" i="8" s="1"/>
  <c r="X309" i="8" s="1"/>
  <c r="P309" i="8"/>
  <c r="U309" i="8" s="1"/>
  <c r="Y309" i="8" s="1"/>
  <c r="N309" i="8"/>
  <c r="S309" i="8" s="1"/>
  <c r="W309" i="8" s="1"/>
  <c r="AC309" i="8"/>
  <c r="AG309" i="8" s="1"/>
  <c r="AK309" i="8" s="1"/>
  <c r="AE309" i="8"/>
  <c r="AI309" i="8" s="1"/>
  <c r="AM309" i="8" s="1"/>
  <c r="K322" i="7"/>
  <c r="J322" i="7"/>
  <c r="E324" i="21"/>
  <c r="L325" i="7"/>
  <c r="G323" i="7"/>
  <c r="H323" i="7" s="1"/>
  <c r="I323" i="7" s="1"/>
  <c r="F323" i="7"/>
  <c r="E324" i="7"/>
  <c r="M327" i="20" l="1"/>
  <c r="O310" i="8"/>
  <c r="T310" i="8" s="1"/>
  <c r="X310" i="8" s="1"/>
  <c r="N310" i="8"/>
  <c r="S310" i="8" s="1"/>
  <c r="W310" i="8" s="1"/>
  <c r="AB310" i="8"/>
  <c r="AF310" i="8" s="1"/>
  <c r="AJ310" i="8" s="1"/>
  <c r="M310" i="8"/>
  <c r="AE310" i="8"/>
  <c r="AI310" i="8" s="1"/>
  <c r="AM310" i="8" s="1"/>
  <c r="P310" i="8"/>
  <c r="U310" i="8" s="1"/>
  <c r="Y310" i="8" s="1"/>
  <c r="AD310" i="8"/>
  <c r="AH310" i="8" s="1"/>
  <c r="AL310" i="8" s="1"/>
  <c r="AC310" i="8"/>
  <c r="AG310" i="8" s="1"/>
  <c r="AK310" i="8" s="1"/>
  <c r="Q309" i="8"/>
  <c r="R309" i="8"/>
  <c r="V309" i="8" s="1"/>
  <c r="D859" i="10" a="1"/>
  <c r="D859" i="10" s="1"/>
  <c r="D859" i="21" s="1"/>
  <c r="F859" i="10" a="1"/>
  <c r="F859" i="10" s="1"/>
  <c r="F859" i="21" s="1"/>
  <c r="G859" i="10" a="1"/>
  <c r="G859" i="10" s="1"/>
  <c r="G859" i="21" s="1"/>
  <c r="E859" i="10" a="1"/>
  <c r="E859" i="10" s="1"/>
  <c r="E859" i="21" s="1"/>
  <c r="L311" i="8"/>
  <c r="H859" i="10"/>
  <c r="H859" i="21" s="1"/>
  <c r="J860" i="10"/>
  <c r="J860" i="21" s="1"/>
  <c r="K860" i="10"/>
  <c r="K860" i="21" s="1"/>
  <c r="I860" i="10"/>
  <c r="I860" i="21" s="1"/>
  <c r="J323" i="7"/>
  <c r="K323" i="7"/>
  <c r="G324" i="7"/>
  <c r="H324" i="7" s="1"/>
  <c r="I324" i="7" s="1"/>
  <c r="F324" i="7"/>
  <c r="E325" i="21"/>
  <c r="L326" i="7"/>
  <c r="E325" i="7"/>
  <c r="M328" i="20" l="1"/>
  <c r="R310" i="8"/>
  <c r="V310" i="8" s="1"/>
  <c r="Q310" i="8"/>
  <c r="M311" i="8"/>
  <c r="AD311" i="8"/>
  <c r="AH311" i="8" s="1"/>
  <c r="AL311" i="8" s="1"/>
  <c r="O311" i="8"/>
  <c r="T311" i="8" s="1"/>
  <c r="X311" i="8" s="1"/>
  <c r="P311" i="8"/>
  <c r="U311" i="8" s="1"/>
  <c r="Y311" i="8" s="1"/>
  <c r="AC311" i="8"/>
  <c r="AG311" i="8" s="1"/>
  <c r="AK311" i="8" s="1"/>
  <c r="AB311" i="8"/>
  <c r="AF311" i="8" s="1"/>
  <c r="AJ311" i="8" s="1"/>
  <c r="N311" i="8"/>
  <c r="S311" i="8" s="1"/>
  <c r="W311" i="8" s="1"/>
  <c r="AE311" i="8"/>
  <c r="AI311" i="8" s="1"/>
  <c r="AM311" i="8" s="1"/>
  <c r="K861" i="10"/>
  <c r="K861" i="21" s="1"/>
  <c r="J861" i="10"/>
  <c r="J861" i="21" s="1"/>
  <c r="I861" i="10"/>
  <c r="I861" i="21" s="1"/>
  <c r="H860" i="10"/>
  <c r="H860" i="21" s="1"/>
  <c r="G860" i="10" a="1"/>
  <c r="G860" i="10" s="1"/>
  <c r="G860" i="21" s="1"/>
  <c r="L312" i="8"/>
  <c r="D860" i="10" a="1"/>
  <c r="D860" i="10" s="1"/>
  <c r="D860" i="21" s="1"/>
  <c r="F860" i="10" a="1"/>
  <c r="F860" i="10" s="1"/>
  <c r="F860" i="21" s="1"/>
  <c r="E860" i="10" a="1"/>
  <c r="E860" i="10" s="1"/>
  <c r="E860" i="21" s="1"/>
  <c r="K324" i="7"/>
  <c r="J324" i="7"/>
  <c r="F325" i="7"/>
  <c r="G325" i="7"/>
  <c r="H325" i="7" s="1"/>
  <c r="I325" i="7" s="1"/>
  <c r="E326" i="21"/>
  <c r="L327" i="7"/>
  <c r="E326" i="7"/>
  <c r="J325" i="7" l="1"/>
  <c r="M329" i="20"/>
  <c r="I862" i="10"/>
  <c r="I862" i="21" s="1"/>
  <c r="K862" i="10"/>
  <c r="K862" i="21" s="1"/>
  <c r="J862" i="10"/>
  <c r="J862" i="21" s="1"/>
  <c r="R311" i="8"/>
  <c r="V311" i="8" s="1"/>
  <c r="Q311" i="8"/>
  <c r="N312" i="8"/>
  <c r="S312" i="8" s="1"/>
  <c r="W312" i="8" s="1"/>
  <c r="AE312" i="8"/>
  <c r="AI312" i="8" s="1"/>
  <c r="AM312" i="8" s="1"/>
  <c r="AD312" i="8"/>
  <c r="AH312" i="8" s="1"/>
  <c r="AL312" i="8" s="1"/>
  <c r="M312" i="8"/>
  <c r="P312" i="8"/>
  <c r="U312" i="8" s="1"/>
  <c r="Y312" i="8" s="1"/>
  <c r="AC312" i="8"/>
  <c r="AG312" i="8" s="1"/>
  <c r="AK312" i="8" s="1"/>
  <c r="AB312" i="8"/>
  <c r="AF312" i="8" s="1"/>
  <c r="AJ312" i="8" s="1"/>
  <c r="O312" i="8"/>
  <c r="T312" i="8" s="1"/>
  <c r="X312" i="8" s="1"/>
  <c r="F861" i="10" a="1"/>
  <c r="F861" i="10" s="1"/>
  <c r="F861" i="21" s="1"/>
  <c r="E861" i="10" a="1"/>
  <c r="E861" i="10" s="1"/>
  <c r="E861" i="21" s="1"/>
  <c r="D861" i="10" a="1"/>
  <c r="D861" i="10" s="1"/>
  <c r="D861" i="21" s="1"/>
  <c r="G861" i="10" a="1"/>
  <c r="G861" i="10" s="1"/>
  <c r="G861" i="21" s="1"/>
  <c r="L313" i="8"/>
  <c r="H861" i="10"/>
  <c r="H861" i="21" s="1"/>
  <c r="K325" i="7"/>
  <c r="F326" i="7"/>
  <c r="G326" i="7"/>
  <c r="H326" i="7" s="1"/>
  <c r="I326" i="7" s="1"/>
  <c r="E327" i="7"/>
  <c r="E327" i="21"/>
  <c r="L328" i="7"/>
  <c r="M330" i="20" l="1"/>
  <c r="E862" i="10" a="1"/>
  <c r="E862" i="10" s="1"/>
  <c r="E862" i="21" s="1"/>
  <c r="L314" i="8"/>
  <c r="H862" i="10"/>
  <c r="H862" i="21" s="1"/>
  <c r="F862" i="10" a="1"/>
  <c r="F862" i="10" s="1"/>
  <c r="F862" i="21" s="1"/>
  <c r="G862" i="10" a="1"/>
  <c r="G862" i="10" s="1"/>
  <c r="G862" i="21" s="1"/>
  <c r="D862" i="10" a="1"/>
  <c r="D862" i="10" s="1"/>
  <c r="D862" i="21" s="1"/>
  <c r="J863" i="10"/>
  <c r="J863" i="21" s="1"/>
  <c r="I863" i="10"/>
  <c r="I863" i="21" s="1"/>
  <c r="K863" i="10"/>
  <c r="K863" i="21" s="1"/>
  <c r="M313" i="8"/>
  <c r="O313" i="8"/>
  <c r="T313" i="8" s="1"/>
  <c r="X313" i="8" s="1"/>
  <c r="AE313" i="8"/>
  <c r="AI313" i="8" s="1"/>
  <c r="AM313" i="8" s="1"/>
  <c r="AB313" i="8"/>
  <c r="AF313" i="8" s="1"/>
  <c r="AJ313" i="8" s="1"/>
  <c r="N313" i="8"/>
  <c r="S313" i="8" s="1"/>
  <c r="W313" i="8" s="1"/>
  <c r="P313" i="8"/>
  <c r="U313" i="8" s="1"/>
  <c r="Y313" i="8" s="1"/>
  <c r="AD313" i="8"/>
  <c r="AH313" i="8" s="1"/>
  <c r="AL313" i="8" s="1"/>
  <c r="AC313" i="8"/>
  <c r="AG313" i="8" s="1"/>
  <c r="AK313" i="8" s="1"/>
  <c r="J326" i="7"/>
  <c r="R312" i="8"/>
  <c r="V312" i="8" s="1"/>
  <c r="Q312" i="8"/>
  <c r="K326" i="7"/>
  <c r="G327" i="7"/>
  <c r="H327" i="7" s="1"/>
  <c r="I327" i="7" s="1"/>
  <c r="F327" i="7"/>
  <c r="E328" i="21"/>
  <c r="L329" i="7"/>
  <c r="E328" i="7"/>
  <c r="M331" i="20" l="1"/>
  <c r="D863" i="10" a="1"/>
  <c r="D863" i="10" s="1"/>
  <c r="D863" i="21" s="1"/>
  <c r="E863" i="10" a="1"/>
  <c r="E863" i="10" s="1"/>
  <c r="E863" i="21" s="1"/>
  <c r="L315" i="8"/>
  <c r="F863" i="10" a="1"/>
  <c r="F863" i="10" s="1"/>
  <c r="F863" i="21" s="1"/>
  <c r="H863" i="10"/>
  <c r="H863" i="21" s="1"/>
  <c r="G863" i="10" a="1"/>
  <c r="G863" i="10" s="1"/>
  <c r="G863" i="21" s="1"/>
  <c r="I864" i="10"/>
  <c r="I864" i="21" s="1"/>
  <c r="J864" i="10"/>
  <c r="J864" i="21" s="1"/>
  <c r="K864" i="10"/>
  <c r="K864" i="21" s="1"/>
  <c r="R313" i="8"/>
  <c r="V313" i="8" s="1"/>
  <c r="Q313" i="8"/>
  <c r="AC314" i="8"/>
  <c r="AG314" i="8" s="1"/>
  <c r="AK314" i="8" s="1"/>
  <c r="O314" i="8"/>
  <c r="T314" i="8" s="1"/>
  <c r="X314" i="8" s="1"/>
  <c r="M314" i="8"/>
  <c r="N314" i="8"/>
  <c r="S314" i="8" s="1"/>
  <c r="W314" i="8" s="1"/>
  <c r="P314" i="8"/>
  <c r="U314" i="8" s="1"/>
  <c r="Y314" i="8" s="1"/>
  <c r="AD314" i="8"/>
  <c r="AH314" i="8" s="1"/>
  <c r="AL314" i="8" s="1"/>
  <c r="AB314" i="8"/>
  <c r="AF314" i="8" s="1"/>
  <c r="AJ314" i="8" s="1"/>
  <c r="AE314" i="8"/>
  <c r="AI314" i="8" s="1"/>
  <c r="AM314" i="8" s="1"/>
  <c r="K327" i="7"/>
  <c r="J327" i="7"/>
  <c r="E329" i="7"/>
  <c r="F328" i="7"/>
  <c r="G328" i="7"/>
  <c r="H328" i="7" s="1"/>
  <c r="I328" i="7" s="1"/>
  <c r="E329" i="21"/>
  <c r="L330" i="7"/>
  <c r="M332" i="20" l="1"/>
  <c r="Q314" i="8"/>
  <c r="R314" i="8"/>
  <c r="V314" i="8" s="1"/>
  <c r="AC315" i="8"/>
  <c r="AG315" i="8" s="1"/>
  <c r="AK315" i="8" s="1"/>
  <c r="M315" i="8"/>
  <c r="AB315" i="8"/>
  <c r="AF315" i="8" s="1"/>
  <c r="AJ315" i="8" s="1"/>
  <c r="P315" i="8"/>
  <c r="U315" i="8" s="1"/>
  <c r="Y315" i="8" s="1"/>
  <c r="O315" i="8"/>
  <c r="T315" i="8" s="1"/>
  <c r="X315" i="8" s="1"/>
  <c r="AE315" i="8"/>
  <c r="AI315" i="8" s="1"/>
  <c r="AM315" i="8" s="1"/>
  <c r="AD315" i="8"/>
  <c r="AH315" i="8" s="1"/>
  <c r="AL315" i="8" s="1"/>
  <c r="N315" i="8"/>
  <c r="S315" i="8" s="1"/>
  <c r="W315" i="8" s="1"/>
  <c r="H864" i="10"/>
  <c r="H864" i="21" s="1"/>
  <c r="L316" i="8"/>
  <c r="D864" i="10" a="1"/>
  <c r="D864" i="10" s="1"/>
  <c r="D864" i="21" s="1"/>
  <c r="F864" i="10" a="1"/>
  <c r="F864" i="10" s="1"/>
  <c r="F864" i="21" s="1"/>
  <c r="E864" i="10" a="1"/>
  <c r="E864" i="10" s="1"/>
  <c r="E864" i="21" s="1"/>
  <c r="G864" i="10" a="1"/>
  <c r="G864" i="10" s="1"/>
  <c r="G864" i="21" s="1"/>
  <c r="I865" i="10"/>
  <c r="I865" i="21" s="1"/>
  <c r="K865" i="10"/>
  <c r="K865" i="21" s="1"/>
  <c r="J865" i="10"/>
  <c r="J865" i="21" s="1"/>
  <c r="J328" i="7"/>
  <c r="K328" i="7"/>
  <c r="E330" i="7"/>
  <c r="F329" i="7"/>
  <c r="G329" i="7"/>
  <c r="H329" i="7" s="1"/>
  <c r="I329" i="7" s="1"/>
  <c r="E330" i="21"/>
  <c r="L331" i="7"/>
  <c r="M333" i="20" l="1"/>
  <c r="N316" i="8"/>
  <c r="S316" i="8" s="1"/>
  <c r="W316" i="8" s="1"/>
  <c r="P316" i="8"/>
  <c r="U316" i="8" s="1"/>
  <c r="Y316" i="8" s="1"/>
  <c r="M316" i="8"/>
  <c r="AC316" i="8"/>
  <c r="AG316" i="8" s="1"/>
  <c r="AK316" i="8" s="1"/>
  <c r="O316" i="8"/>
  <c r="T316" i="8" s="1"/>
  <c r="X316" i="8" s="1"/>
  <c r="AE316" i="8"/>
  <c r="AI316" i="8" s="1"/>
  <c r="AM316" i="8" s="1"/>
  <c r="AB316" i="8"/>
  <c r="AF316" i="8" s="1"/>
  <c r="AJ316" i="8" s="1"/>
  <c r="AD316" i="8"/>
  <c r="AH316" i="8" s="1"/>
  <c r="AL316" i="8" s="1"/>
  <c r="R315" i="8"/>
  <c r="V315" i="8" s="1"/>
  <c r="Q315" i="8"/>
  <c r="J329" i="7"/>
  <c r="I866" i="10"/>
  <c r="I866" i="21" s="1"/>
  <c r="K866" i="10"/>
  <c r="K866" i="21" s="1"/>
  <c r="J866" i="10"/>
  <c r="J866" i="21" s="1"/>
  <c r="D865" i="10" a="1"/>
  <c r="D865" i="10" s="1"/>
  <c r="D865" i="21" s="1"/>
  <c r="E865" i="10" a="1"/>
  <c r="E865" i="10" s="1"/>
  <c r="E865" i="21" s="1"/>
  <c r="F865" i="10" a="1"/>
  <c r="F865" i="10" s="1"/>
  <c r="F865" i="21" s="1"/>
  <c r="G865" i="10" a="1"/>
  <c r="G865" i="10" s="1"/>
  <c r="G865" i="21" s="1"/>
  <c r="L317" i="8"/>
  <c r="H865" i="10"/>
  <c r="H865" i="21" s="1"/>
  <c r="K329" i="7"/>
  <c r="E331" i="21"/>
  <c r="L332" i="7"/>
  <c r="G330" i="7"/>
  <c r="H330" i="7" s="1"/>
  <c r="I330" i="7" s="1"/>
  <c r="F330" i="7"/>
  <c r="E331" i="7"/>
  <c r="M334" i="20" l="1"/>
  <c r="AD317" i="8"/>
  <c r="AH317" i="8" s="1"/>
  <c r="AL317" i="8" s="1"/>
  <c r="N317" i="8"/>
  <c r="S317" i="8" s="1"/>
  <c r="W317" i="8" s="1"/>
  <c r="P317" i="8"/>
  <c r="U317" i="8" s="1"/>
  <c r="Y317" i="8" s="1"/>
  <c r="AC317" i="8"/>
  <c r="AG317" i="8" s="1"/>
  <c r="AK317" i="8" s="1"/>
  <c r="AE317" i="8"/>
  <c r="AI317" i="8" s="1"/>
  <c r="AM317" i="8" s="1"/>
  <c r="O317" i="8"/>
  <c r="T317" i="8" s="1"/>
  <c r="X317" i="8" s="1"/>
  <c r="AB317" i="8"/>
  <c r="AF317" i="8" s="1"/>
  <c r="AJ317" i="8" s="1"/>
  <c r="M317" i="8"/>
  <c r="I867" i="10"/>
  <c r="I867" i="21" s="1"/>
  <c r="K867" i="10"/>
  <c r="K867" i="21" s="1"/>
  <c r="J867" i="10"/>
  <c r="J867" i="21" s="1"/>
  <c r="R316" i="8"/>
  <c r="V316" i="8" s="1"/>
  <c r="Q316" i="8"/>
  <c r="G866" i="10" a="1"/>
  <c r="G866" i="10" s="1"/>
  <c r="G866" i="21" s="1"/>
  <c r="L318" i="8"/>
  <c r="H866" i="10"/>
  <c r="H866" i="21" s="1"/>
  <c r="E866" i="10" a="1"/>
  <c r="E866" i="10" s="1"/>
  <c r="E866" i="21" s="1"/>
  <c r="D866" i="10" a="1"/>
  <c r="D866" i="10" s="1"/>
  <c r="D866" i="21" s="1"/>
  <c r="F866" i="10" a="1"/>
  <c r="F866" i="10" s="1"/>
  <c r="F866" i="21" s="1"/>
  <c r="K330" i="7"/>
  <c r="J330" i="7"/>
  <c r="E332" i="7"/>
  <c r="G331" i="7"/>
  <c r="H331" i="7" s="1"/>
  <c r="I331" i="7" s="1"/>
  <c r="F331" i="7"/>
  <c r="E332" i="21"/>
  <c r="L333" i="7"/>
  <c r="M335" i="20" l="1"/>
  <c r="AD318" i="8"/>
  <c r="AH318" i="8" s="1"/>
  <c r="AL318" i="8" s="1"/>
  <c r="N318" i="8"/>
  <c r="S318" i="8" s="1"/>
  <c r="W318" i="8" s="1"/>
  <c r="AC318" i="8"/>
  <c r="AG318" i="8" s="1"/>
  <c r="AK318" i="8" s="1"/>
  <c r="M318" i="8"/>
  <c r="AE318" i="8"/>
  <c r="AI318" i="8" s="1"/>
  <c r="AM318" i="8" s="1"/>
  <c r="O318" i="8"/>
  <c r="T318" i="8" s="1"/>
  <c r="X318" i="8" s="1"/>
  <c r="AB318" i="8"/>
  <c r="AF318" i="8" s="1"/>
  <c r="AJ318" i="8" s="1"/>
  <c r="P318" i="8"/>
  <c r="U318" i="8" s="1"/>
  <c r="Y318" i="8" s="1"/>
  <c r="Q317" i="8"/>
  <c r="R317" i="8"/>
  <c r="V317" i="8" s="1"/>
  <c r="D867" i="10" a="1"/>
  <c r="D867" i="10" s="1"/>
  <c r="D867" i="21" s="1"/>
  <c r="E867" i="10" a="1"/>
  <c r="E867" i="10" s="1"/>
  <c r="E867" i="21" s="1"/>
  <c r="L319" i="8"/>
  <c r="H867" i="10"/>
  <c r="H867" i="21" s="1"/>
  <c r="G867" i="10" a="1"/>
  <c r="G867" i="10" s="1"/>
  <c r="G867" i="21" s="1"/>
  <c r="F867" i="10" a="1"/>
  <c r="F867" i="10" s="1"/>
  <c r="F867" i="21" s="1"/>
  <c r="K331" i="7"/>
  <c r="I868" i="10"/>
  <c r="I868" i="21" s="1"/>
  <c r="K868" i="10"/>
  <c r="K868" i="21" s="1"/>
  <c r="J868" i="10"/>
  <c r="J868" i="21" s="1"/>
  <c r="J331" i="7"/>
  <c r="E333" i="7"/>
  <c r="F332" i="7"/>
  <c r="G332" i="7"/>
  <c r="H332" i="7" s="1"/>
  <c r="I332" i="7" s="1"/>
  <c r="J332" i="7" s="1"/>
  <c r="E333" i="21"/>
  <c r="L334" i="7"/>
  <c r="M336" i="20" l="1"/>
  <c r="K869" i="10"/>
  <c r="K869" i="21" s="1"/>
  <c r="I869" i="10"/>
  <c r="I869" i="21" s="1"/>
  <c r="J869" i="10"/>
  <c r="J869" i="21" s="1"/>
  <c r="H868" i="10"/>
  <c r="H868" i="21" s="1"/>
  <c r="F868" i="10" a="1"/>
  <c r="F868" i="10" s="1"/>
  <c r="F868" i="21" s="1"/>
  <c r="G868" i="10" a="1"/>
  <c r="G868" i="10" s="1"/>
  <c r="G868" i="21" s="1"/>
  <c r="D868" i="10" a="1"/>
  <c r="D868" i="10" s="1"/>
  <c r="D868" i="21" s="1"/>
  <c r="E868" i="10" a="1"/>
  <c r="E868" i="10" s="1"/>
  <c r="E868" i="21" s="1"/>
  <c r="L320" i="8"/>
  <c r="Q318" i="8"/>
  <c r="R318" i="8"/>
  <c r="V318" i="8" s="1"/>
  <c r="AD319" i="8"/>
  <c r="AH319" i="8" s="1"/>
  <c r="AL319" i="8" s="1"/>
  <c r="O319" i="8"/>
  <c r="T319" i="8" s="1"/>
  <c r="X319" i="8" s="1"/>
  <c r="AC319" i="8"/>
  <c r="AG319" i="8" s="1"/>
  <c r="AK319" i="8" s="1"/>
  <c r="AE319" i="8"/>
  <c r="AI319" i="8" s="1"/>
  <c r="AM319" i="8" s="1"/>
  <c r="AB319" i="8"/>
  <c r="AF319" i="8" s="1"/>
  <c r="AJ319" i="8" s="1"/>
  <c r="M319" i="8"/>
  <c r="N319" i="8"/>
  <c r="S319" i="8" s="1"/>
  <c r="W319" i="8" s="1"/>
  <c r="P319" i="8"/>
  <c r="U319" i="8" s="1"/>
  <c r="Y319" i="8" s="1"/>
  <c r="K332" i="7"/>
  <c r="E334" i="7"/>
  <c r="G333" i="7"/>
  <c r="H333" i="7" s="1"/>
  <c r="I333" i="7" s="1"/>
  <c r="F333" i="7"/>
  <c r="E334" i="21"/>
  <c r="L335" i="7"/>
  <c r="M337" i="20" l="1"/>
  <c r="H869" i="10"/>
  <c r="H869" i="21" s="1"/>
  <c r="G869" i="10" a="1"/>
  <c r="G869" i="10" s="1"/>
  <c r="G869" i="21" s="1"/>
  <c r="D869" i="10" a="1"/>
  <c r="D869" i="10" s="1"/>
  <c r="D869" i="21" s="1"/>
  <c r="E869" i="10" a="1"/>
  <c r="E869" i="10" s="1"/>
  <c r="E869" i="21" s="1"/>
  <c r="L321" i="8"/>
  <c r="F869" i="10" a="1"/>
  <c r="F869" i="10" s="1"/>
  <c r="F869" i="21" s="1"/>
  <c r="I870" i="10"/>
  <c r="I870" i="21" s="1"/>
  <c r="J870" i="10"/>
  <c r="J870" i="21" s="1"/>
  <c r="K870" i="10"/>
  <c r="K870" i="21" s="1"/>
  <c r="Q319" i="8"/>
  <c r="R319" i="8"/>
  <c r="V319" i="8" s="1"/>
  <c r="P320" i="8"/>
  <c r="U320" i="8" s="1"/>
  <c r="Y320" i="8" s="1"/>
  <c r="AB320" i="8"/>
  <c r="AF320" i="8" s="1"/>
  <c r="AJ320" i="8" s="1"/>
  <c r="AC320" i="8"/>
  <c r="AG320" i="8" s="1"/>
  <c r="AK320" i="8" s="1"/>
  <c r="M320" i="8"/>
  <c r="O320" i="8"/>
  <c r="T320" i="8" s="1"/>
  <c r="X320" i="8" s="1"/>
  <c r="N320" i="8"/>
  <c r="S320" i="8" s="1"/>
  <c r="W320" i="8" s="1"/>
  <c r="AE320" i="8"/>
  <c r="AI320" i="8" s="1"/>
  <c r="AM320" i="8" s="1"/>
  <c r="AD320" i="8"/>
  <c r="AH320" i="8" s="1"/>
  <c r="AL320" i="8" s="1"/>
  <c r="K333" i="7"/>
  <c r="J333" i="7"/>
  <c r="F334" i="7"/>
  <c r="G334" i="7"/>
  <c r="H334" i="7" s="1"/>
  <c r="I334" i="7" s="1"/>
  <c r="E335" i="21"/>
  <c r="L336" i="7"/>
  <c r="E335" i="7"/>
  <c r="M338" i="20" l="1"/>
  <c r="K871" i="10"/>
  <c r="K871" i="21" s="1"/>
  <c r="J871" i="10"/>
  <c r="J871" i="21" s="1"/>
  <c r="I871" i="10"/>
  <c r="I871" i="21" s="1"/>
  <c r="AE321" i="8"/>
  <c r="AI321" i="8" s="1"/>
  <c r="AM321" i="8" s="1"/>
  <c r="AC321" i="8"/>
  <c r="AG321" i="8" s="1"/>
  <c r="AK321" i="8" s="1"/>
  <c r="O321" i="8"/>
  <c r="T321" i="8" s="1"/>
  <c r="X321" i="8" s="1"/>
  <c r="AD321" i="8"/>
  <c r="AH321" i="8" s="1"/>
  <c r="AL321" i="8" s="1"/>
  <c r="AB321" i="8"/>
  <c r="AF321" i="8" s="1"/>
  <c r="AJ321" i="8" s="1"/>
  <c r="M321" i="8"/>
  <c r="P321" i="8"/>
  <c r="U321" i="8" s="1"/>
  <c r="Y321" i="8" s="1"/>
  <c r="N321" i="8"/>
  <c r="S321" i="8" s="1"/>
  <c r="W321" i="8" s="1"/>
  <c r="Q320" i="8"/>
  <c r="R320" i="8"/>
  <c r="V320" i="8" s="1"/>
  <c r="K334" i="7"/>
  <c r="D870" i="10" a="1"/>
  <c r="D870" i="10" s="1"/>
  <c r="D870" i="21" s="1"/>
  <c r="L322" i="8"/>
  <c r="H870" i="10"/>
  <c r="H870" i="21" s="1"/>
  <c r="F870" i="10" a="1"/>
  <c r="F870" i="10" s="1"/>
  <c r="F870" i="21" s="1"/>
  <c r="E870" i="10" a="1"/>
  <c r="E870" i="10" s="1"/>
  <c r="E870" i="21" s="1"/>
  <c r="G870" i="10" a="1"/>
  <c r="G870" i="10" s="1"/>
  <c r="G870" i="21" s="1"/>
  <c r="J334" i="7"/>
  <c r="E336" i="21"/>
  <c r="L337" i="7"/>
  <c r="F335" i="7"/>
  <c r="G335" i="7"/>
  <c r="H335" i="7" s="1"/>
  <c r="I335" i="7" s="1"/>
  <c r="E336" i="7"/>
  <c r="M339" i="20" l="1"/>
  <c r="AE322" i="8"/>
  <c r="AI322" i="8" s="1"/>
  <c r="AM322" i="8" s="1"/>
  <c r="M322" i="8"/>
  <c r="AD322" i="8"/>
  <c r="AH322" i="8" s="1"/>
  <c r="AL322" i="8" s="1"/>
  <c r="AB322" i="8"/>
  <c r="AF322" i="8" s="1"/>
  <c r="AJ322" i="8" s="1"/>
  <c r="N322" i="8"/>
  <c r="S322" i="8" s="1"/>
  <c r="W322" i="8" s="1"/>
  <c r="AC322" i="8"/>
  <c r="AG322" i="8" s="1"/>
  <c r="AK322" i="8" s="1"/>
  <c r="O322" i="8"/>
  <c r="T322" i="8" s="1"/>
  <c r="X322" i="8" s="1"/>
  <c r="P322" i="8"/>
  <c r="U322" i="8" s="1"/>
  <c r="Y322" i="8" s="1"/>
  <c r="Q321" i="8"/>
  <c r="R321" i="8"/>
  <c r="V321" i="8" s="1"/>
  <c r="K872" i="10"/>
  <c r="K872" i="21" s="1"/>
  <c r="I872" i="10"/>
  <c r="I872" i="21" s="1"/>
  <c r="J872" i="10"/>
  <c r="J872" i="21" s="1"/>
  <c r="L323" i="8"/>
  <c r="F871" i="10" a="1"/>
  <c r="F871" i="10" s="1"/>
  <c r="F871" i="21" s="1"/>
  <c r="G871" i="10" a="1"/>
  <c r="G871" i="10" s="1"/>
  <c r="G871" i="21" s="1"/>
  <c r="H871" i="10"/>
  <c r="H871" i="21" s="1"/>
  <c r="D871" i="10" a="1"/>
  <c r="D871" i="10" s="1"/>
  <c r="D871" i="21" s="1"/>
  <c r="E871" i="10" a="1"/>
  <c r="E871" i="10" s="1"/>
  <c r="E871" i="21" s="1"/>
  <c r="K335" i="7"/>
  <c r="E337" i="21"/>
  <c r="L338" i="7"/>
  <c r="J335" i="7"/>
  <c r="E337" i="7"/>
  <c r="F336" i="7"/>
  <c r="G336" i="7"/>
  <c r="H336" i="7" s="1"/>
  <c r="I336" i="7" s="1"/>
  <c r="M340" i="20" l="1"/>
  <c r="AC323" i="8"/>
  <c r="AG323" i="8" s="1"/>
  <c r="AK323" i="8" s="1"/>
  <c r="AD323" i="8"/>
  <c r="AH323" i="8" s="1"/>
  <c r="AL323" i="8" s="1"/>
  <c r="M323" i="8"/>
  <c r="AB323" i="8"/>
  <c r="AF323" i="8" s="1"/>
  <c r="AJ323" i="8" s="1"/>
  <c r="P323" i="8"/>
  <c r="U323" i="8" s="1"/>
  <c r="Y323" i="8" s="1"/>
  <c r="AE323" i="8"/>
  <c r="AI323" i="8" s="1"/>
  <c r="AM323" i="8" s="1"/>
  <c r="N323" i="8"/>
  <c r="S323" i="8" s="1"/>
  <c r="W323" i="8" s="1"/>
  <c r="O323" i="8"/>
  <c r="T323" i="8" s="1"/>
  <c r="X323" i="8" s="1"/>
  <c r="K873" i="10"/>
  <c r="K873" i="21" s="1"/>
  <c r="J873" i="10"/>
  <c r="J873" i="21" s="1"/>
  <c r="I873" i="10"/>
  <c r="I873" i="21" s="1"/>
  <c r="E872" i="10" a="1"/>
  <c r="E872" i="10" s="1"/>
  <c r="E872" i="21" s="1"/>
  <c r="G872" i="10" a="1"/>
  <c r="G872" i="10" s="1"/>
  <c r="G872" i="21" s="1"/>
  <c r="H872" i="10"/>
  <c r="H872" i="21" s="1"/>
  <c r="L324" i="8"/>
  <c r="D872" i="10" a="1"/>
  <c r="D872" i="10" s="1"/>
  <c r="D872" i="21" s="1"/>
  <c r="F872" i="10" a="1"/>
  <c r="F872" i="10" s="1"/>
  <c r="F872" i="21" s="1"/>
  <c r="Q322" i="8"/>
  <c r="R322" i="8"/>
  <c r="V322" i="8" s="1"/>
  <c r="J336" i="7"/>
  <c r="E338" i="21"/>
  <c r="L339" i="7"/>
  <c r="K336" i="7"/>
  <c r="E338" i="7"/>
  <c r="F337" i="7"/>
  <c r="G337" i="7"/>
  <c r="H337" i="7" s="1"/>
  <c r="I337" i="7" s="1"/>
  <c r="M341" i="20" l="1"/>
  <c r="E873" i="10" a="1"/>
  <c r="E873" i="10" s="1"/>
  <c r="E873" i="21" s="1"/>
  <c r="H873" i="10"/>
  <c r="H873" i="21" s="1"/>
  <c r="L325" i="8"/>
  <c r="D873" i="10" a="1"/>
  <c r="D873" i="10" s="1"/>
  <c r="D873" i="21" s="1"/>
  <c r="F873" i="10" a="1"/>
  <c r="F873" i="10" s="1"/>
  <c r="F873" i="21" s="1"/>
  <c r="G873" i="10" a="1"/>
  <c r="G873" i="10" s="1"/>
  <c r="G873" i="21" s="1"/>
  <c r="R323" i="8"/>
  <c r="V323" i="8" s="1"/>
  <c r="Q323" i="8"/>
  <c r="I874" i="10"/>
  <c r="I874" i="21" s="1"/>
  <c r="K874" i="10"/>
  <c r="K874" i="21" s="1"/>
  <c r="J874" i="10"/>
  <c r="J874" i="21" s="1"/>
  <c r="M324" i="8"/>
  <c r="AE324" i="8"/>
  <c r="AI324" i="8" s="1"/>
  <c r="AM324" i="8" s="1"/>
  <c r="AB324" i="8"/>
  <c r="AF324" i="8" s="1"/>
  <c r="AJ324" i="8" s="1"/>
  <c r="AD324" i="8"/>
  <c r="AH324" i="8" s="1"/>
  <c r="AL324" i="8" s="1"/>
  <c r="P324" i="8"/>
  <c r="U324" i="8" s="1"/>
  <c r="Y324" i="8" s="1"/>
  <c r="N324" i="8"/>
  <c r="S324" i="8" s="1"/>
  <c r="W324" i="8" s="1"/>
  <c r="AC324" i="8"/>
  <c r="AG324" i="8" s="1"/>
  <c r="AK324" i="8" s="1"/>
  <c r="O324" i="8"/>
  <c r="T324" i="8" s="1"/>
  <c r="X324" i="8" s="1"/>
  <c r="J337" i="7"/>
  <c r="K337" i="7"/>
  <c r="E339" i="21"/>
  <c r="L340" i="7"/>
  <c r="F338" i="7"/>
  <c r="G338" i="7"/>
  <c r="H338" i="7" s="1"/>
  <c r="I338" i="7" s="1"/>
  <c r="J338" i="7" s="1"/>
  <c r="E339" i="7"/>
  <c r="M342" i="20" l="1"/>
  <c r="G874" i="10" a="1"/>
  <c r="G874" i="10" s="1"/>
  <c r="G874" i="21" s="1"/>
  <c r="L326" i="8"/>
  <c r="F874" i="10" a="1"/>
  <c r="F874" i="10" s="1"/>
  <c r="F874" i="21" s="1"/>
  <c r="E874" i="10" a="1"/>
  <c r="E874" i="10" s="1"/>
  <c r="E874" i="21" s="1"/>
  <c r="H874" i="10"/>
  <c r="H874" i="21" s="1"/>
  <c r="D874" i="10" a="1"/>
  <c r="D874" i="10" s="1"/>
  <c r="D874" i="21" s="1"/>
  <c r="Q324" i="8"/>
  <c r="R324" i="8"/>
  <c r="V324" i="8" s="1"/>
  <c r="AB325" i="8"/>
  <c r="AF325" i="8" s="1"/>
  <c r="AJ325" i="8" s="1"/>
  <c r="P325" i="8"/>
  <c r="U325" i="8" s="1"/>
  <c r="Y325" i="8" s="1"/>
  <c r="O325" i="8"/>
  <c r="T325" i="8" s="1"/>
  <c r="X325" i="8" s="1"/>
  <c r="AE325" i="8"/>
  <c r="AI325" i="8" s="1"/>
  <c r="AM325" i="8" s="1"/>
  <c r="AC325" i="8"/>
  <c r="AG325" i="8" s="1"/>
  <c r="AK325" i="8" s="1"/>
  <c r="N325" i="8"/>
  <c r="S325" i="8" s="1"/>
  <c r="W325" i="8" s="1"/>
  <c r="M325" i="8"/>
  <c r="AD325" i="8"/>
  <c r="AH325" i="8" s="1"/>
  <c r="AL325" i="8" s="1"/>
  <c r="K875" i="10"/>
  <c r="K875" i="21" s="1"/>
  <c r="J875" i="10"/>
  <c r="J875" i="21" s="1"/>
  <c r="I875" i="10"/>
  <c r="I875" i="21" s="1"/>
  <c r="K338" i="7"/>
  <c r="G339" i="7"/>
  <c r="H339" i="7" s="1"/>
  <c r="I339" i="7" s="1"/>
  <c r="F339" i="7"/>
  <c r="E340" i="21"/>
  <c r="L341" i="7"/>
  <c r="E340" i="7"/>
  <c r="M343" i="20" l="1"/>
  <c r="K876" i="10"/>
  <c r="K876" i="21" s="1"/>
  <c r="J876" i="10"/>
  <c r="J876" i="21" s="1"/>
  <c r="I876" i="10"/>
  <c r="I876" i="21" s="1"/>
  <c r="R325" i="8"/>
  <c r="V325" i="8" s="1"/>
  <c r="Q325" i="8"/>
  <c r="D875" i="10" a="1"/>
  <c r="D875" i="10" s="1"/>
  <c r="D875" i="21" s="1"/>
  <c r="E875" i="10" a="1"/>
  <c r="E875" i="10" s="1"/>
  <c r="E875" i="21" s="1"/>
  <c r="L327" i="8"/>
  <c r="H875" i="10"/>
  <c r="H875" i="21" s="1"/>
  <c r="G875" i="10" a="1"/>
  <c r="G875" i="10" s="1"/>
  <c r="G875" i="21" s="1"/>
  <c r="F875" i="10" a="1"/>
  <c r="F875" i="10" s="1"/>
  <c r="F875" i="21" s="1"/>
  <c r="AC326" i="8"/>
  <c r="AG326" i="8" s="1"/>
  <c r="AK326" i="8" s="1"/>
  <c r="AB326" i="8"/>
  <c r="AF326" i="8" s="1"/>
  <c r="AJ326" i="8" s="1"/>
  <c r="N326" i="8"/>
  <c r="S326" i="8" s="1"/>
  <c r="W326" i="8" s="1"/>
  <c r="M326" i="8"/>
  <c r="AE326" i="8"/>
  <c r="AI326" i="8" s="1"/>
  <c r="AM326" i="8" s="1"/>
  <c r="O326" i="8"/>
  <c r="T326" i="8" s="1"/>
  <c r="X326" i="8" s="1"/>
  <c r="P326" i="8"/>
  <c r="U326" i="8" s="1"/>
  <c r="Y326" i="8" s="1"/>
  <c r="AD326" i="8"/>
  <c r="AH326" i="8" s="1"/>
  <c r="AL326" i="8" s="1"/>
  <c r="K339" i="7"/>
  <c r="J339" i="7"/>
  <c r="E341" i="7"/>
  <c r="G340" i="7"/>
  <c r="H340" i="7" s="1"/>
  <c r="I340" i="7" s="1"/>
  <c r="F340" i="7"/>
  <c r="E341" i="21"/>
  <c r="L342" i="7"/>
  <c r="M344" i="20" l="1"/>
  <c r="H876" i="10"/>
  <c r="H876" i="21" s="1"/>
  <c r="F876" i="10" a="1"/>
  <c r="F876" i="10" s="1"/>
  <c r="F876" i="21" s="1"/>
  <c r="L328" i="8"/>
  <c r="E876" i="10" a="1"/>
  <c r="E876" i="10" s="1"/>
  <c r="E876" i="21" s="1"/>
  <c r="D876" i="10" a="1"/>
  <c r="D876" i="10" s="1"/>
  <c r="D876" i="21" s="1"/>
  <c r="G876" i="10" a="1"/>
  <c r="G876" i="10" s="1"/>
  <c r="G876" i="21" s="1"/>
  <c r="AB327" i="8"/>
  <c r="AF327" i="8" s="1"/>
  <c r="AJ327" i="8" s="1"/>
  <c r="O327" i="8"/>
  <c r="T327" i="8" s="1"/>
  <c r="X327" i="8" s="1"/>
  <c r="P327" i="8"/>
  <c r="U327" i="8" s="1"/>
  <c r="Y327" i="8" s="1"/>
  <c r="AE327" i="8"/>
  <c r="AI327" i="8" s="1"/>
  <c r="AM327" i="8" s="1"/>
  <c r="N327" i="8"/>
  <c r="S327" i="8" s="1"/>
  <c r="W327" i="8" s="1"/>
  <c r="M327" i="8"/>
  <c r="AC327" i="8"/>
  <c r="AG327" i="8" s="1"/>
  <c r="AK327" i="8" s="1"/>
  <c r="AD327" i="8"/>
  <c r="AH327" i="8" s="1"/>
  <c r="AL327" i="8" s="1"/>
  <c r="I877" i="10"/>
  <c r="I877" i="21" s="1"/>
  <c r="K877" i="10"/>
  <c r="K877" i="21" s="1"/>
  <c r="J877" i="10"/>
  <c r="J877" i="21" s="1"/>
  <c r="Q326" i="8"/>
  <c r="R326" i="8"/>
  <c r="V326" i="8" s="1"/>
  <c r="J340" i="7"/>
  <c r="G341" i="7"/>
  <c r="H341" i="7" s="1"/>
  <c r="I341" i="7" s="1"/>
  <c r="F341" i="7"/>
  <c r="E342" i="7"/>
  <c r="K340" i="7"/>
  <c r="E342" i="21"/>
  <c r="L343" i="7"/>
  <c r="M345" i="20" l="1"/>
  <c r="AE328" i="8"/>
  <c r="AI328" i="8" s="1"/>
  <c r="AM328" i="8" s="1"/>
  <c r="AD328" i="8"/>
  <c r="AH328" i="8" s="1"/>
  <c r="AL328" i="8" s="1"/>
  <c r="AC328" i="8"/>
  <c r="AG328" i="8" s="1"/>
  <c r="AK328" i="8" s="1"/>
  <c r="AB328" i="8"/>
  <c r="AF328" i="8" s="1"/>
  <c r="AJ328" i="8" s="1"/>
  <c r="N328" i="8"/>
  <c r="S328" i="8" s="1"/>
  <c r="W328" i="8" s="1"/>
  <c r="M328" i="8"/>
  <c r="O328" i="8"/>
  <c r="T328" i="8" s="1"/>
  <c r="X328" i="8" s="1"/>
  <c r="P328" i="8"/>
  <c r="U328" i="8" s="1"/>
  <c r="Y328" i="8" s="1"/>
  <c r="Q327" i="8"/>
  <c r="R327" i="8"/>
  <c r="V327" i="8" s="1"/>
  <c r="K341" i="7"/>
  <c r="I878" i="10"/>
  <c r="I878" i="21" s="1"/>
  <c r="K878" i="10"/>
  <c r="K878" i="21" s="1"/>
  <c r="J878" i="10"/>
  <c r="J878" i="21" s="1"/>
  <c r="D877" i="10" a="1"/>
  <c r="D877" i="10" s="1"/>
  <c r="D877" i="21" s="1"/>
  <c r="F877" i="10" a="1"/>
  <c r="F877" i="10" s="1"/>
  <c r="F877" i="21" s="1"/>
  <c r="E877" i="10" a="1"/>
  <c r="E877" i="10" s="1"/>
  <c r="E877" i="21" s="1"/>
  <c r="G877" i="10" a="1"/>
  <c r="G877" i="10" s="1"/>
  <c r="G877" i="21" s="1"/>
  <c r="L329" i="8"/>
  <c r="H877" i="10"/>
  <c r="H877" i="21" s="1"/>
  <c r="J341" i="7"/>
  <c r="F342" i="7"/>
  <c r="G342" i="7"/>
  <c r="H342" i="7" s="1"/>
  <c r="I342" i="7" s="1"/>
  <c r="E343" i="21"/>
  <c r="L344" i="7"/>
  <c r="E343" i="7"/>
  <c r="M346" i="20" l="1"/>
  <c r="Q328" i="8"/>
  <c r="R328" i="8"/>
  <c r="V328" i="8" s="1"/>
  <c r="L330" i="8"/>
  <c r="D878" i="10" a="1"/>
  <c r="D878" i="10" s="1"/>
  <c r="D878" i="21" s="1"/>
  <c r="F878" i="10" a="1"/>
  <c r="F878" i="10" s="1"/>
  <c r="F878" i="21" s="1"/>
  <c r="G878" i="10" a="1"/>
  <c r="G878" i="10" s="1"/>
  <c r="G878" i="21" s="1"/>
  <c r="E878" i="10" a="1"/>
  <c r="E878" i="10" s="1"/>
  <c r="E878" i="21" s="1"/>
  <c r="H878" i="10"/>
  <c r="H878" i="21" s="1"/>
  <c r="O329" i="8"/>
  <c r="T329" i="8" s="1"/>
  <c r="X329" i="8" s="1"/>
  <c r="M329" i="8"/>
  <c r="AB329" i="8"/>
  <c r="AF329" i="8" s="1"/>
  <c r="AJ329" i="8" s="1"/>
  <c r="N329" i="8"/>
  <c r="S329" i="8" s="1"/>
  <c r="W329" i="8" s="1"/>
  <c r="P329" i="8"/>
  <c r="U329" i="8" s="1"/>
  <c r="Y329" i="8" s="1"/>
  <c r="AC329" i="8"/>
  <c r="AG329" i="8" s="1"/>
  <c r="AK329" i="8" s="1"/>
  <c r="AE329" i="8"/>
  <c r="AI329" i="8" s="1"/>
  <c r="AM329" i="8" s="1"/>
  <c r="AD329" i="8"/>
  <c r="AH329" i="8" s="1"/>
  <c r="AL329" i="8" s="1"/>
  <c r="J879" i="10"/>
  <c r="J879" i="21" s="1"/>
  <c r="I879" i="10"/>
  <c r="I879" i="21" s="1"/>
  <c r="K879" i="10"/>
  <c r="K879" i="21" s="1"/>
  <c r="K342" i="7"/>
  <c r="J342" i="7"/>
  <c r="E344" i="7"/>
  <c r="F343" i="7"/>
  <c r="G343" i="7"/>
  <c r="H343" i="7" s="1"/>
  <c r="I343" i="7" s="1"/>
  <c r="E344" i="21"/>
  <c r="L345" i="7"/>
  <c r="J343" i="7" l="1"/>
  <c r="M347" i="20"/>
  <c r="AE330" i="8"/>
  <c r="AI330" i="8" s="1"/>
  <c r="AM330" i="8" s="1"/>
  <c r="AC330" i="8"/>
  <c r="AG330" i="8" s="1"/>
  <c r="AK330" i="8" s="1"/>
  <c r="AD330" i="8"/>
  <c r="AH330" i="8" s="1"/>
  <c r="AL330" i="8" s="1"/>
  <c r="AB330" i="8"/>
  <c r="AF330" i="8" s="1"/>
  <c r="AJ330" i="8" s="1"/>
  <c r="N330" i="8"/>
  <c r="S330" i="8" s="1"/>
  <c r="W330" i="8" s="1"/>
  <c r="O330" i="8"/>
  <c r="T330" i="8" s="1"/>
  <c r="X330" i="8" s="1"/>
  <c r="M330" i="8"/>
  <c r="P330" i="8"/>
  <c r="U330" i="8" s="1"/>
  <c r="Y330" i="8" s="1"/>
  <c r="J880" i="10"/>
  <c r="J880" i="21" s="1"/>
  <c r="I880" i="10"/>
  <c r="I880" i="21" s="1"/>
  <c r="K880" i="10"/>
  <c r="K880" i="21" s="1"/>
  <c r="Q329" i="8"/>
  <c r="R329" i="8"/>
  <c r="V329" i="8" s="1"/>
  <c r="L331" i="8"/>
  <c r="E879" i="10" a="1"/>
  <c r="E879" i="10" s="1"/>
  <c r="E879" i="21" s="1"/>
  <c r="G879" i="10" a="1"/>
  <c r="G879" i="10" s="1"/>
  <c r="G879" i="21" s="1"/>
  <c r="D879" i="10" a="1"/>
  <c r="D879" i="10" s="1"/>
  <c r="D879" i="21" s="1"/>
  <c r="F879" i="10" a="1"/>
  <c r="F879" i="10" s="1"/>
  <c r="F879" i="21" s="1"/>
  <c r="H879" i="10"/>
  <c r="H879" i="21" s="1"/>
  <c r="K343" i="7"/>
  <c r="G344" i="7"/>
  <c r="H344" i="7" s="1"/>
  <c r="I344" i="7" s="1"/>
  <c r="F344" i="7"/>
  <c r="E345" i="21"/>
  <c r="L346" i="7"/>
  <c r="E345" i="7"/>
  <c r="M348" i="20" l="1"/>
  <c r="Q330" i="8"/>
  <c r="R330" i="8"/>
  <c r="V330" i="8" s="1"/>
  <c r="AC331" i="8"/>
  <c r="AG331" i="8" s="1"/>
  <c r="AK331" i="8" s="1"/>
  <c r="N331" i="8"/>
  <c r="S331" i="8" s="1"/>
  <c r="W331" i="8" s="1"/>
  <c r="AB331" i="8"/>
  <c r="AF331" i="8" s="1"/>
  <c r="AJ331" i="8" s="1"/>
  <c r="O331" i="8"/>
  <c r="T331" i="8" s="1"/>
  <c r="X331" i="8" s="1"/>
  <c r="P331" i="8"/>
  <c r="U331" i="8" s="1"/>
  <c r="Y331" i="8" s="1"/>
  <c r="M331" i="8"/>
  <c r="AE331" i="8"/>
  <c r="AI331" i="8" s="1"/>
  <c r="AM331" i="8" s="1"/>
  <c r="AD331" i="8"/>
  <c r="AH331" i="8" s="1"/>
  <c r="AL331" i="8" s="1"/>
  <c r="K881" i="10"/>
  <c r="K881" i="21" s="1"/>
  <c r="J881" i="10"/>
  <c r="J881" i="21" s="1"/>
  <c r="I881" i="10"/>
  <c r="I881" i="21" s="1"/>
  <c r="H880" i="10"/>
  <c r="H880" i="21" s="1"/>
  <c r="L332" i="8"/>
  <c r="D880" i="10" a="1"/>
  <c r="D880" i="10" s="1"/>
  <c r="D880" i="21" s="1"/>
  <c r="F880" i="10" a="1"/>
  <c r="F880" i="10" s="1"/>
  <c r="F880" i="21" s="1"/>
  <c r="G880" i="10" a="1"/>
  <c r="G880" i="10" s="1"/>
  <c r="G880" i="21" s="1"/>
  <c r="E880" i="10" a="1"/>
  <c r="E880" i="10" s="1"/>
  <c r="E880" i="21" s="1"/>
  <c r="K344" i="7"/>
  <c r="J344" i="7"/>
  <c r="E346" i="21"/>
  <c r="L347" i="7"/>
  <c r="E346" i="7"/>
  <c r="G345" i="7"/>
  <c r="H345" i="7" s="1"/>
  <c r="I345" i="7" s="1"/>
  <c r="F345" i="7"/>
  <c r="M349" i="20" l="1"/>
  <c r="R331" i="8"/>
  <c r="V331" i="8" s="1"/>
  <c r="Q331" i="8"/>
  <c r="AC332" i="8"/>
  <c r="AG332" i="8" s="1"/>
  <c r="AK332" i="8" s="1"/>
  <c r="AD332" i="8"/>
  <c r="AH332" i="8" s="1"/>
  <c r="AL332" i="8" s="1"/>
  <c r="N332" i="8"/>
  <c r="S332" i="8" s="1"/>
  <c r="W332" i="8" s="1"/>
  <c r="AB332" i="8"/>
  <c r="AF332" i="8" s="1"/>
  <c r="AJ332" i="8" s="1"/>
  <c r="M332" i="8"/>
  <c r="P332" i="8"/>
  <c r="U332" i="8" s="1"/>
  <c r="Y332" i="8" s="1"/>
  <c r="AE332" i="8"/>
  <c r="AI332" i="8" s="1"/>
  <c r="AM332" i="8" s="1"/>
  <c r="O332" i="8"/>
  <c r="T332" i="8" s="1"/>
  <c r="X332" i="8" s="1"/>
  <c r="K882" i="10"/>
  <c r="K882" i="21" s="1"/>
  <c r="I882" i="10"/>
  <c r="I882" i="21" s="1"/>
  <c r="J882" i="10"/>
  <c r="J882" i="21" s="1"/>
  <c r="F881" i="10" a="1"/>
  <c r="F881" i="10" s="1"/>
  <c r="F881" i="21" s="1"/>
  <c r="D881" i="10" a="1"/>
  <c r="D881" i="10" s="1"/>
  <c r="D881" i="21" s="1"/>
  <c r="E881" i="10" a="1"/>
  <c r="E881" i="10" s="1"/>
  <c r="E881" i="21" s="1"/>
  <c r="G881" i="10" a="1"/>
  <c r="G881" i="10" s="1"/>
  <c r="G881" i="21" s="1"/>
  <c r="L333" i="8"/>
  <c r="H881" i="10"/>
  <c r="H881" i="21" s="1"/>
  <c r="J345" i="7"/>
  <c r="K345" i="7"/>
  <c r="E347" i="21"/>
  <c r="L348" i="7"/>
  <c r="E347" i="7"/>
  <c r="G346" i="7"/>
  <c r="H346" i="7" s="1"/>
  <c r="I346" i="7" s="1"/>
  <c r="F346" i="7"/>
  <c r="M350" i="20" l="1"/>
  <c r="Q332" i="8"/>
  <c r="R332" i="8"/>
  <c r="V332" i="8" s="1"/>
  <c r="J883" i="10"/>
  <c r="J883" i="21" s="1"/>
  <c r="K883" i="10"/>
  <c r="K883" i="21" s="1"/>
  <c r="I883" i="10"/>
  <c r="I883" i="21" s="1"/>
  <c r="AE333" i="8"/>
  <c r="AI333" i="8" s="1"/>
  <c r="AM333" i="8" s="1"/>
  <c r="M333" i="8"/>
  <c r="AD333" i="8"/>
  <c r="AH333" i="8" s="1"/>
  <c r="AL333" i="8" s="1"/>
  <c r="AB333" i="8"/>
  <c r="AF333" i="8" s="1"/>
  <c r="AJ333" i="8" s="1"/>
  <c r="O333" i="8"/>
  <c r="T333" i="8" s="1"/>
  <c r="X333" i="8" s="1"/>
  <c r="P333" i="8"/>
  <c r="U333" i="8" s="1"/>
  <c r="Y333" i="8" s="1"/>
  <c r="AC333" i="8"/>
  <c r="AG333" i="8" s="1"/>
  <c r="AK333" i="8" s="1"/>
  <c r="N333" i="8"/>
  <c r="S333" i="8" s="1"/>
  <c r="W333" i="8" s="1"/>
  <c r="H882" i="10"/>
  <c r="H882" i="21" s="1"/>
  <c r="G882" i="10" a="1"/>
  <c r="G882" i="10" s="1"/>
  <c r="G882" i="21" s="1"/>
  <c r="E882" i="10" a="1"/>
  <c r="E882" i="10" s="1"/>
  <c r="E882" i="21" s="1"/>
  <c r="F882" i="10" a="1"/>
  <c r="F882" i="10" s="1"/>
  <c r="F882" i="21" s="1"/>
  <c r="L334" i="8"/>
  <c r="D882" i="10" a="1"/>
  <c r="D882" i="10" s="1"/>
  <c r="D882" i="21" s="1"/>
  <c r="K346" i="7"/>
  <c r="J346" i="7"/>
  <c r="F347" i="7"/>
  <c r="G347" i="7"/>
  <c r="H347" i="7" s="1"/>
  <c r="I347" i="7" s="1"/>
  <c r="E348" i="21"/>
  <c r="L349" i="7"/>
  <c r="E348" i="7"/>
  <c r="M351" i="20" l="1"/>
  <c r="R333" i="8"/>
  <c r="V333" i="8" s="1"/>
  <c r="Q333" i="8"/>
  <c r="K884" i="10"/>
  <c r="K884" i="21" s="1"/>
  <c r="I884" i="10"/>
  <c r="I884" i="21" s="1"/>
  <c r="J884" i="10"/>
  <c r="J884" i="21" s="1"/>
  <c r="D883" i="10" a="1"/>
  <c r="D883" i="10" s="1"/>
  <c r="D883" i="21" s="1"/>
  <c r="F883" i="10" a="1"/>
  <c r="F883" i="10" s="1"/>
  <c r="F883" i="21" s="1"/>
  <c r="E883" i="10" a="1"/>
  <c r="E883" i="10" s="1"/>
  <c r="E883" i="21" s="1"/>
  <c r="L335" i="8"/>
  <c r="G883" i="10" a="1"/>
  <c r="G883" i="10" s="1"/>
  <c r="G883" i="21" s="1"/>
  <c r="H883" i="10"/>
  <c r="H883" i="21" s="1"/>
  <c r="N334" i="8"/>
  <c r="S334" i="8" s="1"/>
  <c r="W334" i="8" s="1"/>
  <c r="AE334" i="8"/>
  <c r="AI334" i="8" s="1"/>
  <c r="AM334" i="8" s="1"/>
  <c r="P334" i="8"/>
  <c r="U334" i="8" s="1"/>
  <c r="Y334" i="8" s="1"/>
  <c r="O334" i="8"/>
  <c r="T334" i="8" s="1"/>
  <c r="X334" i="8" s="1"/>
  <c r="M334" i="8"/>
  <c r="AC334" i="8"/>
  <c r="AG334" i="8" s="1"/>
  <c r="AK334" i="8" s="1"/>
  <c r="AD334" i="8"/>
  <c r="AH334" i="8" s="1"/>
  <c r="AL334" i="8" s="1"/>
  <c r="AB334" i="8"/>
  <c r="AF334" i="8" s="1"/>
  <c r="AJ334" i="8" s="1"/>
  <c r="J347" i="7"/>
  <c r="F348" i="7"/>
  <c r="G348" i="7"/>
  <c r="H348" i="7" s="1"/>
  <c r="I348" i="7" s="1"/>
  <c r="E349" i="7"/>
  <c r="E349" i="21"/>
  <c r="L350" i="7"/>
  <c r="K347" i="7"/>
  <c r="M352" i="20" l="1"/>
  <c r="G884" i="10" a="1"/>
  <c r="G884" i="10" s="1"/>
  <c r="G884" i="21" s="1"/>
  <c r="F884" i="10" a="1"/>
  <c r="F884" i="10" s="1"/>
  <c r="F884" i="21" s="1"/>
  <c r="E884" i="10" a="1"/>
  <c r="E884" i="10" s="1"/>
  <c r="E884" i="21" s="1"/>
  <c r="L336" i="8"/>
  <c r="H884" i="10"/>
  <c r="H884" i="21" s="1"/>
  <c r="D884" i="10" a="1"/>
  <c r="D884" i="10" s="1"/>
  <c r="D884" i="21" s="1"/>
  <c r="R334" i="8"/>
  <c r="V334" i="8" s="1"/>
  <c r="Q334" i="8"/>
  <c r="J885" i="10"/>
  <c r="J885" i="21" s="1"/>
  <c r="K885" i="10"/>
  <c r="K885" i="21" s="1"/>
  <c r="I885" i="10"/>
  <c r="I885" i="21" s="1"/>
  <c r="AC335" i="8"/>
  <c r="AG335" i="8" s="1"/>
  <c r="AK335" i="8" s="1"/>
  <c r="O335" i="8"/>
  <c r="T335" i="8" s="1"/>
  <c r="X335" i="8" s="1"/>
  <c r="AD335" i="8"/>
  <c r="AH335" i="8" s="1"/>
  <c r="AL335" i="8" s="1"/>
  <c r="M335" i="8"/>
  <c r="AB335" i="8"/>
  <c r="AF335" i="8" s="1"/>
  <c r="AJ335" i="8" s="1"/>
  <c r="N335" i="8"/>
  <c r="S335" i="8" s="1"/>
  <c r="W335" i="8" s="1"/>
  <c r="P335" i="8"/>
  <c r="U335" i="8" s="1"/>
  <c r="Y335" i="8" s="1"/>
  <c r="AE335" i="8"/>
  <c r="AI335" i="8" s="1"/>
  <c r="AM335" i="8" s="1"/>
  <c r="J348" i="7"/>
  <c r="K348" i="7"/>
  <c r="E350" i="7"/>
  <c r="F349" i="7"/>
  <c r="G349" i="7"/>
  <c r="H349" i="7" s="1"/>
  <c r="I349" i="7" s="1"/>
  <c r="E350" i="21"/>
  <c r="L351" i="7"/>
  <c r="J349" i="7" l="1"/>
  <c r="M353" i="20"/>
  <c r="AB336" i="8"/>
  <c r="AF336" i="8" s="1"/>
  <c r="AJ336" i="8" s="1"/>
  <c r="AE336" i="8"/>
  <c r="AI336" i="8" s="1"/>
  <c r="AM336" i="8" s="1"/>
  <c r="M336" i="8"/>
  <c r="N336" i="8"/>
  <c r="S336" i="8" s="1"/>
  <c r="W336" i="8" s="1"/>
  <c r="AD336" i="8"/>
  <c r="AH336" i="8" s="1"/>
  <c r="AL336" i="8" s="1"/>
  <c r="AC336" i="8"/>
  <c r="AG336" i="8" s="1"/>
  <c r="AK336" i="8" s="1"/>
  <c r="P336" i="8"/>
  <c r="U336" i="8" s="1"/>
  <c r="Y336" i="8" s="1"/>
  <c r="O336" i="8"/>
  <c r="T336" i="8" s="1"/>
  <c r="X336" i="8" s="1"/>
  <c r="D885" i="10" a="1"/>
  <c r="D885" i="10" s="1"/>
  <c r="D885" i="21" s="1"/>
  <c r="E885" i="10" a="1"/>
  <c r="E885" i="10" s="1"/>
  <c r="E885" i="21" s="1"/>
  <c r="L337" i="8"/>
  <c r="F885" i="10" a="1"/>
  <c r="F885" i="10" s="1"/>
  <c r="F885" i="21" s="1"/>
  <c r="G885" i="10" a="1"/>
  <c r="G885" i="10" s="1"/>
  <c r="G885" i="21" s="1"/>
  <c r="H885" i="10"/>
  <c r="H885" i="21" s="1"/>
  <c r="Q335" i="8"/>
  <c r="R335" i="8"/>
  <c r="V335" i="8" s="1"/>
  <c r="K886" i="10"/>
  <c r="K886" i="21" s="1"/>
  <c r="J886" i="10"/>
  <c r="J886" i="21" s="1"/>
  <c r="I886" i="10"/>
  <c r="I886" i="21" s="1"/>
  <c r="K349" i="7"/>
  <c r="E351" i="7"/>
  <c r="G350" i="7"/>
  <c r="H350" i="7" s="1"/>
  <c r="I350" i="7" s="1"/>
  <c r="F350" i="7"/>
  <c r="E351" i="21"/>
  <c r="L352" i="7"/>
  <c r="M354" i="20" l="1"/>
  <c r="AC337" i="8"/>
  <c r="AG337" i="8" s="1"/>
  <c r="AK337" i="8" s="1"/>
  <c r="P337" i="8"/>
  <c r="U337" i="8" s="1"/>
  <c r="Y337" i="8" s="1"/>
  <c r="M337" i="8"/>
  <c r="N337" i="8"/>
  <c r="S337" i="8" s="1"/>
  <c r="W337" i="8" s="1"/>
  <c r="O337" i="8"/>
  <c r="T337" i="8" s="1"/>
  <c r="X337" i="8" s="1"/>
  <c r="AE337" i="8"/>
  <c r="AI337" i="8" s="1"/>
  <c r="AM337" i="8" s="1"/>
  <c r="AB337" i="8"/>
  <c r="AF337" i="8" s="1"/>
  <c r="AJ337" i="8" s="1"/>
  <c r="AD337" i="8"/>
  <c r="AH337" i="8" s="1"/>
  <c r="AL337" i="8" s="1"/>
  <c r="R336" i="8"/>
  <c r="V336" i="8" s="1"/>
  <c r="Q336" i="8"/>
  <c r="I887" i="10"/>
  <c r="I887" i="21" s="1"/>
  <c r="K887" i="10"/>
  <c r="K887" i="21" s="1"/>
  <c r="J887" i="10"/>
  <c r="J887" i="21" s="1"/>
  <c r="G886" i="10" a="1"/>
  <c r="G886" i="10" s="1"/>
  <c r="G886" i="21" s="1"/>
  <c r="L338" i="8"/>
  <c r="H886" i="10"/>
  <c r="H886" i="21" s="1"/>
  <c r="F886" i="10" a="1"/>
  <c r="F886" i="10" s="1"/>
  <c r="F886" i="21" s="1"/>
  <c r="E886" i="10" a="1"/>
  <c r="E886" i="10" s="1"/>
  <c r="E886" i="21" s="1"/>
  <c r="D886" i="10" a="1"/>
  <c r="D886" i="10" s="1"/>
  <c r="D886" i="21" s="1"/>
  <c r="J350" i="7"/>
  <c r="K350" i="7"/>
  <c r="E352" i="7"/>
  <c r="G351" i="7"/>
  <c r="H351" i="7" s="1"/>
  <c r="I351" i="7" s="1"/>
  <c r="F351" i="7"/>
  <c r="E352" i="21"/>
  <c r="L353" i="7"/>
  <c r="M355" i="20" l="1"/>
  <c r="O338" i="8"/>
  <c r="T338" i="8" s="1"/>
  <c r="X338" i="8" s="1"/>
  <c r="AD338" i="8"/>
  <c r="AH338" i="8" s="1"/>
  <c r="AL338" i="8" s="1"/>
  <c r="N338" i="8"/>
  <c r="S338" i="8" s="1"/>
  <c r="W338" i="8" s="1"/>
  <c r="AB338" i="8"/>
  <c r="AF338" i="8" s="1"/>
  <c r="AJ338" i="8" s="1"/>
  <c r="AC338" i="8"/>
  <c r="AG338" i="8" s="1"/>
  <c r="AK338" i="8" s="1"/>
  <c r="M338" i="8"/>
  <c r="AE338" i="8"/>
  <c r="AI338" i="8" s="1"/>
  <c r="AM338" i="8" s="1"/>
  <c r="P338" i="8"/>
  <c r="U338" i="8" s="1"/>
  <c r="Y338" i="8" s="1"/>
  <c r="L339" i="8"/>
  <c r="H887" i="10"/>
  <c r="H887" i="21" s="1"/>
  <c r="F887" i="10" a="1"/>
  <c r="F887" i="10" s="1"/>
  <c r="F887" i="21" s="1"/>
  <c r="E887" i="10" a="1"/>
  <c r="E887" i="10" s="1"/>
  <c r="E887" i="21" s="1"/>
  <c r="G887" i="10" a="1"/>
  <c r="G887" i="10" s="1"/>
  <c r="G887" i="21" s="1"/>
  <c r="D887" i="10" a="1"/>
  <c r="D887" i="10" s="1"/>
  <c r="D887" i="21" s="1"/>
  <c r="R337" i="8"/>
  <c r="V337" i="8" s="1"/>
  <c r="Q337" i="8"/>
  <c r="I888" i="10"/>
  <c r="I888" i="21" s="1"/>
  <c r="J888" i="10"/>
  <c r="J888" i="21" s="1"/>
  <c r="K888" i="10"/>
  <c r="K888" i="21" s="1"/>
  <c r="K351" i="7"/>
  <c r="F352" i="7"/>
  <c r="G352" i="7"/>
  <c r="H352" i="7" s="1"/>
  <c r="I352" i="7" s="1"/>
  <c r="E353" i="21"/>
  <c r="L354" i="7"/>
  <c r="J351" i="7"/>
  <c r="E353" i="7"/>
  <c r="M356" i="20" l="1"/>
  <c r="E888" i="10" a="1"/>
  <c r="E888" i="10" s="1"/>
  <c r="E888" i="21" s="1"/>
  <c r="G888" i="10" a="1"/>
  <c r="G888" i="10" s="1"/>
  <c r="G888" i="21" s="1"/>
  <c r="H888" i="10"/>
  <c r="H888" i="21" s="1"/>
  <c r="L340" i="8"/>
  <c r="D888" i="10" a="1"/>
  <c r="D888" i="10" s="1"/>
  <c r="D888" i="21" s="1"/>
  <c r="F888" i="10" a="1"/>
  <c r="F888" i="10" s="1"/>
  <c r="F888" i="21" s="1"/>
  <c r="J889" i="10"/>
  <c r="J889" i="21" s="1"/>
  <c r="K889" i="10"/>
  <c r="K889" i="21" s="1"/>
  <c r="I889" i="10"/>
  <c r="I889" i="21" s="1"/>
  <c r="Q338" i="8"/>
  <c r="R338" i="8"/>
  <c r="V338" i="8" s="1"/>
  <c r="M339" i="8"/>
  <c r="AE339" i="8"/>
  <c r="AI339" i="8" s="1"/>
  <c r="AM339" i="8" s="1"/>
  <c r="O339" i="8"/>
  <c r="T339" i="8" s="1"/>
  <c r="X339" i="8" s="1"/>
  <c r="AD339" i="8"/>
  <c r="AH339" i="8" s="1"/>
  <c r="AL339" i="8" s="1"/>
  <c r="AB339" i="8"/>
  <c r="AF339" i="8" s="1"/>
  <c r="AJ339" i="8" s="1"/>
  <c r="AC339" i="8"/>
  <c r="AG339" i="8" s="1"/>
  <c r="AK339" i="8" s="1"/>
  <c r="P339" i="8"/>
  <c r="U339" i="8" s="1"/>
  <c r="Y339" i="8" s="1"/>
  <c r="N339" i="8"/>
  <c r="S339" i="8" s="1"/>
  <c r="W339" i="8" s="1"/>
  <c r="J352" i="7"/>
  <c r="K352" i="7"/>
  <c r="G353" i="7"/>
  <c r="H353" i="7" s="1"/>
  <c r="I353" i="7" s="1"/>
  <c r="F353" i="7"/>
  <c r="E354" i="21"/>
  <c r="L355" i="7"/>
  <c r="E354" i="7"/>
  <c r="M357" i="20" l="1"/>
  <c r="AB340" i="8"/>
  <c r="AF340" i="8" s="1"/>
  <c r="AJ340" i="8" s="1"/>
  <c r="N340" i="8"/>
  <c r="S340" i="8" s="1"/>
  <c r="W340" i="8" s="1"/>
  <c r="P340" i="8"/>
  <c r="U340" i="8" s="1"/>
  <c r="Y340" i="8" s="1"/>
  <c r="AC340" i="8"/>
  <c r="AG340" i="8" s="1"/>
  <c r="AK340" i="8" s="1"/>
  <c r="M340" i="8"/>
  <c r="AE340" i="8"/>
  <c r="AI340" i="8" s="1"/>
  <c r="AM340" i="8" s="1"/>
  <c r="AD340" i="8"/>
  <c r="AH340" i="8" s="1"/>
  <c r="AL340" i="8" s="1"/>
  <c r="O340" i="8"/>
  <c r="T340" i="8" s="1"/>
  <c r="X340" i="8" s="1"/>
  <c r="J890" i="10"/>
  <c r="J890" i="21" s="1"/>
  <c r="K890" i="10"/>
  <c r="K890" i="21" s="1"/>
  <c r="I890" i="10"/>
  <c r="I890" i="21" s="1"/>
  <c r="L341" i="8"/>
  <c r="F889" i="10" a="1"/>
  <c r="F889" i="10" s="1"/>
  <c r="F889" i="21" s="1"/>
  <c r="G889" i="10" a="1"/>
  <c r="G889" i="10" s="1"/>
  <c r="G889" i="21" s="1"/>
  <c r="H889" i="10"/>
  <c r="H889" i="21" s="1"/>
  <c r="D889" i="10" a="1"/>
  <c r="D889" i="10" s="1"/>
  <c r="D889" i="21" s="1"/>
  <c r="E889" i="10" a="1"/>
  <c r="E889" i="10" s="1"/>
  <c r="E889" i="21" s="1"/>
  <c r="Q339" i="8"/>
  <c r="R339" i="8"/>
  <c r="V339" i="8" s="1"/>
  <c r="K353" i="7"/>
  <c r="J353" i="7"/>
  <c r="E355" i="21"/>
  <c r="L356" i="7"/>
  <c r="F354" i="7"/>
  <c r="G354" i="7"/>
  <c r="H354" i="7" s="1"/>
  <c r="I354" i="7" s="1"/>
  <c r="K354" i="7" s="1"/>
  <c r="E355" i="7"/>
  <c r="M358" i="20" l="1"/>
  <c r="H890" i="10"/>
  <c r="H890" i="21" s="1"/>
  <c r="D890" i="10" a="1"/>
  <c r="D890" i="10" s="1"/>
  <c r="D890" i="21" s="1"/>
  <c r="E890" i="10" a="1"/>
  <c r="E890" i="10" s="1"/>
  <c r="E890" i="21" s="1"/>
  <c r="F890" i="10" a="1"/>
  <c r="F890" i="10" s="1"/>
  <c r="F890" i="21" s="1"/>
  <c r="G890" i="10" a="1"/>
  <c r="G890" i="10" s="1"/>
  <c r="G890" i="21" s="1"/>
  <c r="L342" i="8"/>
  <c r="Q340" i="8"/>
  <c r="R340" i="8"/>
  <c r="V340" i="8" s="1"/>
  <c r="M341" i="8"/>
  <c r="AB341" i="8"/>
  <c r="AF341" i="8" s="1"/>
  <c r="AJ341" i="8" s="1"/>
  <c r="N341" i="8"/>
  <c r="S341" i="8" s="1"/>
  <c r="W341" i="8" s="1"/>
  <c r="AC341" i="8"/>
  <c r="AG341" i="8" s="1"/>
  <c r="AK341" i="8" s="1"/>
  <c r="AE341" i="8"/>
  <c r="AI341" i="8" s="1"/>
  <c r="AM341" i="8" s="1"/>
  <c r="O341" i="8"/>
  <c r="T341" i="8" s="1"/>
  <c r="X341" i="8" s="1"/>
  <c r="AD341" i="8"/>
  <c r="AH341" i="8" s="1"/>
  <c r="AL341" i="8" s="1"/>
  <c r="P341" i="8"/>
  <c r="U341" i="8" s="1"/>
  <c r="Y341" i="8" s="1"/>
  <c r="I891" i="10"/>
  <c r="I891" i="21" s="1"/>
  <c r="K891" i="10"/>
  <c r="K891" i="21" s="1"/>
  <c r="J891" i="10"/>
  <c r="J891" i="21" s="1"/>
  <c r="J354" i="7"/>
  <c r="E356" i="21"/>
  <c r="L357" i="7"/>
  <c r="E356" i="7"/>
  <c r="F355" i="7"/>
  <c r="G355" i="7"/>
  <c r="H355" i="7" s="1"/>
  <c r="I355" i="7" s="1"/>
  <c r="M359" i="20" l="1"/>
  <c r="O342" i="8"/>
  <c r="T342" i="8" s="1"/>
  <c r="X342" i="8" s="1"/>
  <c r="N342" i="8"/>
  <c r="S342" i="8" s="1"/>
  <c r="W342" i="8" s="1"/>
  <c r="AE342" i="8"/>
  <c r="AI342" i="8" s="1"/>
  <c r="AM342" i="8" s="1"/>
  <c r="M342" i="8"/>
  <c r="AC342" i="8"/>
  <c r="AG342" i="8" s="1"/>
  <c r="AK342" i="8" s="1"/>
  <c r="AB342" i="8"/>
  <c r="AF342" i="8" s="1"/>
  <c r="AJ342" i="8" s="1"/>
  <c r="P342" i="8"/>
  <c r="U342" i="8" s="1"/>
  <c r="Y342" i="8" s="1"/>
  <c r="AD342" i="8"/>
  <c r="AH342" i="8" s="1"/>
  <c r="AL342" i="8" s="1"/>
  <c r="I892" i="10"/>
  <c r="I892" i="21" s="1"/>
  <c r="K892" i="10"/>
  <c r="K892" i="21" s="1"/>
  <c r="J892" i="10"/>
  <c r="J892" i="21" s="1"/>
  <c r="G891" i="10" a="1"/>
  <c r="G891" i="10" s="1"/>
  <c r="G891" i="21" s="1"/>
  <c r="H891" i="10"/>
  <c r="H891" i="21" s="1"/>
  <c r="L343" i="8"/>
  <c r="D891" i="10" a="1"/>
  <c r="D891" i="10" s="1"/>
  <c r="D891" i="21" s="1"/>
  <c r="E891" i="10" a="1"/>
  <c r="E891" i="10" s="1"/>
  <c r="E891" i="21" s="1"/>
  <c r="F891" i="10" a="1"/>
  <c r="F891" i="10" s="1"/>
  <c r="F891" i="21" s="1"/>
  <c r="R341" i="8"/>
  <c r="V341" i="8" s="1"/>
  <c r="Q341" i="8"/>
  <c r="K355" i="7"/>
  <c r="G356" i="7"/>
  <c r="H356" i="7" s="1"/>
  <c r="I356" i="7" s="1"/>
  <c r="F356" i="7"/>
  <c r="E357" i="21"/>
  <c r="L358" i="7"/>
  <c r="J355" i="7"/>
  <c r="E357" i="7"/>
  <c r="M360" i="20" l="1"/>
  <c r="I893" i="10"/>
  <c r="I893" i="21" s="1"/>
  <c r="J893" i="10"/>
  <c r="J893" i="21" s="1"/>
  <c r="K893" i="10"/>
  <c r="K893" i="21" s="1"/>
  <c r="AC343" i="8"/>
  <c r="AG343" i="8" s="1"/>
  <c r="AK343" i="8" s="1"/>
  <c r="P343" i="8"/>
  <c r="U343" i="8" s="1"/>
  <c r="Y343" i="8" s="1"/>
  <c r="M343" i="8"/>
  <c r="AE343" i="8"/>
  <c r="AI343" i="8" s="1"/>
  <c r="AM343" i="8" s="1"/>
  <c r="AB343" i="8"/>
  <c r="AF343" i="8" s="1"/>
  <c r="AJ343" i="8" s="1"/>
  <c r="N343" i="8"/>
  <c r="S343" i="8" s="1"/>
  <c r="W343" i="8" s="1"/>
  <c r="O343" i="8"/>
  <c r="T343" i="8" s="1"/>
  <c r="X343" i="8" s="1"/>
  <c r="AD343" i="8"/>
  <c r="AH343" i="8" s="1"/>
  <c r="AL343" i="8" s="1"/>
  <c r="R342" i="8"/>
  <c r="V342" i="8" s="1"/>
  <c r="Q342" i="8"/>
  <c r="G892" i="10" a="1"/>
  <c r="G892" i="10" s="1"/>
  <c r="G892" i="21" s="1"/>
  <c r="L344" i="8"/>
  <c r="H892" i="10"/>
  <c r="H892" i="21" s="1"/>
  <c r="E892" i="10" a="1"/>
  <c r="E892" i="10" s="1"/>
  <c r="E892" i="21" s="1"/>
  <c r="F892" i="10" a="1"/>
  <c r="F892" i="10" s="1"/>
  <c r="F892" i="21" s="1"/>
  <c r="D892" i="10" a="1"/>
  <c r="D892" i="10" s="1"/>
  <c r="D892" i="21" s="1"/>
  <c r="K356" i="7"/>
  <c r="J356" i="7"/>
  <c r="E358" i="7"/>
  <c r="F357" i="7"/>
  <c r="G357" i="7"/>
  <c r="H357" i="7" s="1"/>
  <c r="I357" i="7" s="1"/>
  <c r="E358" i="21"/>
  <c r="L359" i="7"/>
  <c r="K357" i="7" l="1"/>
  <c r="M361" i="20"/>
  <c r="AB344" i="8"/>
  <c r="AF344" i="8" s="1"/>
  <c r="AJ344" i="8" s="1"/>
  <c r="AC344" i="8"/>
  <c r="AG344" i="8" s="1"/>
  <c r="AK344" i="8" s="1"/>
  <c r="M344" i="8"/>
  <c r="AE344" i="8"/>
  <c r="AI344" i="8" s="1"/>
  <c r="AM344" i="8" s="1"/>
  <c r="AD344" i="8"/>
  <c r="AH344" i="8" s="1"/>
  <c r="AL344" i="8" s="1"/>
  <c r="N344" i="8"/>
  <c r="S344" i="8" s="1"/>
  <c r="W344" i="8" s="1"/>
  <c r="P344" i="8"/>
  <c r="U344" i="8" s="1"/>
  <c r="Y344" i="8" s="1"/>
  <c r="O344" i="8"/>
  <c r="T344" i="8" s="1"/>
  <c r="X344" i="8" s="1"/>
  <c r="K894" i="10"/>
  <c r="K894" i="21" s="1"/>
  <c r="J894" i="10"/>
  <c r="J894" i="21" s="1"/>
  <c r="I894" i="10"/>
  <c r="I894" i="21" s="1"/>
  <c r="Q343" i="8"/>
  <c r="R343" i="8"/>
  <c r="V343" i="8" s="1"/>
  <c r="D893" i="10" a="1"/>
  <c r="D893" i="10" s="1"/>
  <c r="D893" i="21" s="1"/>
  <c r="E893" i="10" a="1"/>
  <c r="E893" i="10" s="1"/>
  <c r="E893" i="21" s="1"/>
  <c r="L345" i="8"/>
  <c r="H893" i="10"/>
  <c r="H893" i="21" s="1"/>
  <c r="G893" i="10" a="1"/>
  <c r="G893" i="10" s="1"/>
  <c r="G893" i="21" s="1"/>
  <c r="F893" i="10" a="1"/>
  <c r="F893" i="10" s="1"/>
  <c r="F893" i="21" s="1"/>
  <c r="J357" i="7"/>
  <c r="E359" i="21"/>
  <c r="L360" i="7"/>
  <c r="G358" i="7"/>
  <c r="H358" i="7" s="1"/>
  <c r="I358" i="7" s="1"/>
  <c r="F358" i="7"/>
  <c r="E359" i="7"/>
  <c r="M362" i="20" l="1"/>
  <c r="AE345" i="8"/>
  <c r="AI345" i="8" s="1"/>
  <c r="AM345" i="8" s="1"/>
  <c r="O345" i="8"/>
  <c r="T345" i="8" s="1"/>
  <c r="X345" i="8" s="1"/>
  <c r="M345" i="8"/>
  <c r="AD345" i="8"/>
  <c r="AH345" i="8" s="1"/>
  <c r="AL345" i="8" s="1"/>
  <c r="AC345" i="8"/>
  <c r="AG345" i="8" s="1"/>
  <c r="AK345" i="8" s="1"/>
  <c r="AB345" i="8"/>
  <c r="AF345" i="8" s="1"/>
  <c r="AJ345" i="8" s="1"/>
  <c r="P345" i="8"/>
  <c r="U345" i="8" s="1"/>
  <c r="Y345" i="8" s="1"/>
  <c r="N345" i="8"/>
  <c r="S345" i="8" s="1"/>
  <c r="W345" i="8" s="1"/>
  <c r="Q344" i="8"/>
  <c r="R344" i="8"/>
  <c r="V344" i="8" s="1"/>
  <c r="I895" i="10"/>
  <c r="I895" i="21" s="1"/>
  <c r="K895" i="10"/>
  <c r="K895" i="21" s="1"/>
  <c r="J895" i="10"/>
  <c r="J895" i="21" s="1"/>
  <c r="L346" i="8"/>
  <c r="H894" i="10"/>
  <c r="H894" i="21" s="1"/>
  <c r="F894" i="10" a="1"/>
  <c r="F894" i="10" s="1"/>
  <c r="F894" i="21" s="1"/>
  <c r="D894" i="10" a="1"/>
  <c r="D894" i="10" s="1"/>
  <c r="D894" i="21" s="1"/>
  <c r="E894" i="10" a="1"/>
  <c r="E894" i="10" s="1"/>
  <c r="E894" i="21" s="1"/>
  <c r="G894" i="10" a="1"/>
  <c r="G894" i="10" s="1"/>
  <c r="G894" i="21" s="1"/>
  <c r="K358" i="7"/>
  <c r="J358" i="7"/>
  <c r="F359" i="7"/>
  <c r="G359" i="7"/>
  <c r="H359" i="7" s="1"/>
  <c r="I359" i="7" s="1"/>
  <c r="E360" i="21"/>
  <c r="L361" i="7"/>
  <c r="E360" i="7"/>
  <c r="M363" i="20" l="1"/>
  <c r="AD346" i="8"/>
  <c r="AH346" i="8" s="1"/>
  <c r="AL346" i="8" s="1"/>
  <c r="AE346" i="8"/>
  <c r="AI346" i="8" s="1"/>
  <c r="AM346" i="8" s="1"/>
  <c r="P346" i="8"/>
  <c r="U346" i="8" s="1"/>
  <c r="Y346" i="8" s="1"/>
  <c r="O346" i="8"/>
  <c r="T346" i="8" s="1"/>
  <c r="X346" i="8" s="1"/>
  <c r="M346" i="8"/>
  <c r="AC346" i="8"/>
  <c r="AG346" i="8" s="1"/>
  <c r="AK346" i="8" s="1"/>
  <c r="AB346" i="8"/>
  <c r="AF346" i="8" s="1"/>
  <c r="AJ346" i="8" s="1"/>
  <c r="N346" i="8"/>
  <c r="S346" i="8" s="1"/>
  <c r="W346" i="8" s="1"/>
  <c r="K896" i="10"/>
  <c r="K896" i="21" s="1"/>
  <c r="J896" i="10"/>
  <c r="J896" i="21" s="1"/>
  <c r="I896" i="10"/>
  <c r="I896" i="21" s="1"/>
  <c r="L347" i="8"/>
  <c r="D895" i="10" a="1"/>
  <c r="D895" i="10" s="1"/>
  <c r="D895" i="21" s="1"/>
  <c r="E895" i="10" a="1"/>
  <c r="E895" i="10" s="1"/>
  <c r="E895" i="21" s="1"/>
  <c r="H895" i="10"/>
  <c r="H895" i="21" s="1"/>
  <c r="F895" i="10" a="1"/>
  <c r="F895" i="10" s="1"/>
  <c r="F895" i="21" s="1"/>
  <c r="G895" i="10" a="1"/>
  <c r="G895" i="10" s="1"/>
  <c r="G895" i="21" s="1"/>
  <c r="Q345" i="8"/>
  <c r="R345" i="8"/>
  <c r="V345" i="8" s="1"/>
  <c r="K359" i="7"/>
  <c r="J359" i="7"/>
  <c r="E361" i="7"/>
  <c r="F360" i="7"/>
  <c r="G360" i="7"/>
  <c r="H360" i="7" s="1"/>
  <c r="I360" i="7" s="1"/>
  <c r="E361" i="21"/>
  <c r="L362" i="7"/>
  <c r="J360" i="7" l="1"/>
  <c r="M364" i="20"/>
  <c r="L348" i="8"/>
  <c r="E896" i="10" a="1"/>
  <c r="E896" i="10" s="1"/>
  <c r="E896" i="21" s="1"/>
  <c r="H896" i="10"/>
  <c r="H896" i="21" s="1"/>
  <c r="F896" i="10" a="1"/>
  <c r="F896" i="10" s="1"/>
  <c r="F896" i="21" s="1"/>
  <c r="D896" i="10" a="1"/>
  <c r="D896" i="10" s="1"/>
  <c r="D896" i="21" s="1"/>
  <c r="G896" i="10" a="1"/>
  <c r="G896" i="10" s="1"/>
  <c r="G896" i="21" s="1"/>
  <c r="Q346" i="8"/>
  <c r="R346" i="8"/>
  <c r="V346" i="8" s="1"/>
  <c r="AE347" i="8"/>
  <c r="AI347" i="8" s="1"/>
  <c r="AM347" i="8" s="1"/>
  <c r="N347" i="8"/>
  <c r="S347" i="8" s="1"/>
  <c r="W347" i="8" s="1"/>
  <c r="M347" i="8"/>
  <c r="P347" i="8"/>
  <c r="U347" i="8" s="1"/>
  <c r="Y347" i="8" s="1"/>
  <c r="AC347" i="8"/>
  <c r="AG347" i="8" s="1"/>
  <c r="AK347" i="8" s="1"/>
  <c r="O347" i="8"/>
  <c r="T347" i="8" s="1"/>
  <c r="X347" i="8" s="1"/>
  <c r="AB347" i="8"/>
  <c r="AF347" i="8" s="1"/>
  <c r="AJ347" i="8" s="1"/>
  <c r="AD347" i="8"/>
  <c r="AH347" i="8" s="1"/>
  <c r="AL347" i="8" s="1"/>
  <c r="I897" i="10"/>
  <c r="I897" i="21" s="1"/>
  <c r="J897" i="10"/>
  <c r="J897" i="21" s="1"/>
  <c r="K897" i="10"/>
  <c r="K897" i="21" s="1"/>
  <c r="K360" i="7"/>
  <c r="E362" i="21"/>
  <c r="L363" i="7"/>
  <c r="E362" i="7"/>
  <c r="G361" i="7"/>
  <c r="H361" i="7" s="1"/>
  <c r="I361" i="7" s="1"/>
  <c r="F361" i="7"/>
  <c r="M365" i="20" l="1"/>
  <c r="R347" i="8"/>
  <c r="V347" i="8" s="1"/>
  <c r="Q347" i="8"/>
  <c r="J898" i="10"/>
  <c r="J898" i="21" s="1"/>
  <c r="I898" i="10"/>
  <c r="I898" i="21" s="1"/>
  <c r="K898" i="10"/>
  <c r="K898" i="21" s="1"/>
  <c r="E897" i="10" a="1"/>
  <c r="E897" i="10" s="1"/>
  <c r="E897" i="21" s="1"/>
  <c r="L349" i="8"/>
  <c r="F897" i="10" a="1"/>
  <c r="F897" i="10" s="1"/>
  <c r="F897" i="21" s="1"/>
  <c r="G897" i="10" a="1"/>
  <c r="G897" i="10" s="1"/>
  <c r="G897" i="21" s="1"/>
  <c r="D897" i="10" a="1"/>
  <c r="D897" i="10" s="1"/>
  <c r="D897" i="21" s="1"/>
  <c r="H897" i="10"/>
  <c r="H897" i="21" s="1"/>
  <c r="AD348" i="8"/>
  <c r="AH348" i="8" s="1"/>
  <c r="AL348" i="8" s="1"/>
  <c r="AE348" i="8"/>
  <c r="AI348" i="8" s="1"/>
  <c r="AM348" i="8" s="1"/>
  <c r="M348" i="8"/>
  <c r="AB348" i="8"/>
  <c r="AF348" i="8" s="1"/>
  <c r="AJ348" i="8" s="1"/>
  <c r="N348" i="8"/>
  <c r="S348" i="8" s="1"/>
  <c r="W348" i="8" s="1"/>
  <c r="O348" i="8"/>
  <c r="T348" i="8" s="1"/>
  <c r="X348" i="8" s="1"/>
  <c r="AC348" i="8"/>
  <c r="AG348" i="8" s="1"/>
  <c r="AK348" i="8" s="1"/>
  <c r="P348" i="8"/>
  <c r="U348" i="8" s="1"/>
  <c r="Y348" i="8" s="1"/>
  <c r="J361" i="7"/>
  <c r="K361" i="7"/>
  <c r="F362" i="7"/>
  <c r="G362" i="7"/>
  <c r="H362" i="7" s="1"/>
  <c r="I362" i="7" s="1"/>
  <c r="E363" i="7"/>
  <c r="E363" i="21"/>
  <c r="L364" i="7"/>
  <c r="J362" i="7" l="1"/>
  <c r="M366" i="20"/>
  <c r="I899" i="10"/>
  <c r="I899" i="21" s="1"/>
  <c r="K899" i="10"/>
  <c r="K899" i="21" s="1"/>
  <c r="J899" i="10"/>
  <c r="J899" i="21" s="1"/>
  <c r="AD349" i="8"/>
  <c r="AH349" i="8" s="1"/>
  <c r="AL349" i="8" s="1"/>
  <c r="O349" i="8"/>
  <c r="T349" i="8" s="1"/>
  <c r="X349" i="8" s="1"/>
  <c r="AB349" i="8"/>
  <c r="AF349" i="8" s="1"/>
  <c r="AJ349" i="8" s="1"/>
  <c r="AC349" i="8"/>
  <c r="AG349" i="8" s="1"/>
  <c r="AK349" i="8" s="1"/>
  <c r="N349" i="8"/>
  <c r="S349" i="8" s="1"/>
  <c r="W349" i="8" s="1"/>
  <c r="P349" i="8"/>
  <c r="U349" i="8" s="1"/>
  <c r="Y349" i="8" s="1"/>
  <c r="M349" i="8"/>
  <c r="AE349" i="8"/>
  <c r="AI349" i="8" s="1"/>
  <c r="AM349" i="8" s="1"/>
  <c r="Q348" i="8"/>
  <c r="R348" i="8"/>
  <c r="V348" i="8" s="1"/>
  <c r="F898" i="10" a="1"/>
  <c r="F898" i="10" s="1"/>
  <c r="F898" i="21" s="1"/>
  <c r="D898" i="10" a="1"/>
  <c r="D898" i="10" s="1"/>
  <c r="D898" i="21" s="1"/>
  <c r="G898" i="10" a="1"/>
  <c r="G898" i="10" s="1"/>
  <c r="G898" i="21" s="1"/>
  <c r="H898" i="10"/>
  <c r="H898" i="21" s="1"/>
  <c r="L350" i="8"/>
  <c r="E898" i="10" a="1"/>
  <c r="E898" i="10" s="1"/>
  <c r="E898" i="21" s="1"/>
  <c r="K362" i="7"/>
  <c r="G363" i="7"/>
  <c r="H363" i="7" s="1"/>
  <c r="I363" i="7" s="1"/>
  <c r="F363" i="7"/>
  <c r="E364" i="21"/>
  <c r="L365" i="7"/>
  <c r="E364" i="7"/>
  <c r="M367" i="20" l="1"/>
  <c r="K900" i="10"/>
  <c r="K900" i="21" s="1"/>
  <c r="J900" i="10"/>
  <c r="J900" i="21" s="1"/>
  <c r="I900" i="10"/>
  <c r="I900" i="21" s="1"/>
  <c r="AE350" i="8"/>
  <c r="AI350" i="8" s="1"/>
  <c r="AM350" i="8" s="1"/>
  <c r="AD350" i="8"/>
  <c r="AH350" i="8" s="1"/>
  <c r="AL350" i="8" s="1"/>
  <c r="N350" i="8"/>
  <c r="S350" i="8" s="1"/>
  <c r="W350" i="8" s="1"/>
  <c r="AB350" i="8"/>
  <c r="AF350" i="8" s="1"/>
  <c r="AJ350" i="8" s="1"/>
  <c r="O350" i="8"/>
  <c r="T350" i="8" s="1"/>
  <c r="X350" i="8" s="1"/>
  <c r="M350" i="8"/>
  <c r="AC350" i="8"/>
  <c r="AG350" i="8" s="1"/>
  <c r="AK350" i="8" s="1"/>
  <c r="P350" i="8"/>
  <c r="U350" i="8" s="1"/>
  <c r="Y350" i="8" s="1"/>
  <c r="R349" i="8"/>
  <c r="V349" i="8" s="1"/>
  <c r="Q349" i="8"/>
  <c r="H899" i="10"/>
  <c r="H899" i="21" s="1"/>
  <c r="D899" i="10" a="1"/>
  <c r="D899" i="10" s="1"/>
  <c r="D899" i="21" s="1"/>
  <c r="E899" i="10" a="1"/>
  <c r="E899" i="10" s="1"/>
  <c r="E899" i="21" s="1"/>
  <c r="G899" i="10" a="1"/>
  <c r="G899" i="10" s="1"/>
  <c r="G899" i="21" s="1"/>
  <c r="L351" i="8"/>
  <c r="F899" i="10" a="1"/>
  <c r="F899" i="10" s="1"/>
  <c r="F899" i="21" s="1"/>
  <c r="J363" i="7"/>
  <c r="E365" i="7"/>
  <c r="K363" i="7"/>
  <c r="F364" i="7"/>
  <c r="G364" i="7"/>
  <c r="H364" i="7" s="1"/>
  <c r="I364" i="7" s="1"/>
  <c r="E365" i="21"/>
  <c r="L366" i="7"/>
  <c r="M368" i="20" l="1"/>
  <c r="H900" i="10"/>
  <c r="H900" i="21" s="1"/>
  <c r="F900" i="10" a="1"/>
  <c r="F900" i="10" s="1"/>
  <c r="F900" i="21" s="1"/>
  <c r="G900" i="10" a="1"/>
  <c r="G900" i="10" s="1"/>
  <c r="G900" i="21" s="1"/>
  <c r="L352" i="8"/>
  <c r="D900" i="10" a="1"/>
  <c r="D900" i="10" s="1"/>
  <c r="D900" i="21" s="1"/>
  <c r="E900" i="10" a="1"/>
  <c r="E900" i="10" s="1"/>
  <c r="E900" i="21" s="1"/>
  <c r="M351" i="8"/>
  <c r="AB351" i="8"/>
  <c r="AF351" i="8" s="1"/>
  <c r="AJ351" i="8" s="1"/>
  <c r="AD351" i="8"/>
  <c r="AH351" i="8" s="1"/>
  <c r="AL351" i="8" s="1"/>
  <c r="AC351" i="8"/>
  <c r="AG351" i="8" s="1"/>
  <c r="AK351" i="8" s="1"/>
  <c r="O351" i="8"/>
  <c r="T351" i="8" s="1"/>
  <c r="X351" i="8" s="1"/>
  <c r="P351" i="8"/>
  <c r="U351" i="8" s="1"/>
  <c r="Y351" i="8" s="1"/>
  <c r="AE351" i="8"/>
  <c r="AI351" i="8" s="1"/>
  <c r="AM351" i="8" s="1"/>
  <c r="N351" i="8"/>
  <c r="S351" i="8" s="1"/>
  <c r="W351" i="8" s="1"/>
  <c r="K901" i="10"/>
  <c r="K901" i="21" s="1"/>
  <c r="I901" i="10"/>
  <c r="I901" i="21" s="1"/>
  <c r="J901" i="10"/>
  <c r="J901" i="21" s="1"/>
  <c r="Q350" i="8"/>
  <c r="R350" i="8"/>
  <c r="V350" i="8" s="1"/>
  <c r="K364" i="7"/>
  <c r="E366" i="21"/>
  <c r="L367" i="7"/>
  <c r="J364" i="7"/>
  <c r="E366" i="7"/>
  <c r="F365" i="7"/>
  <c r="G365" i="7"/>
  <c r="H365" i="7" s="1"/>
  <c r="I365" i="7" s="1"/>
  <c r="M369" i="20" l="1"/>
  <c r="Q351" i="8"/>
  <c r="R351" i="8"/>
  <c r="V351" i="8" s="1"/>
  <c r="I902" i="10"/>
  <c r="I902" i="21" s="1"/>
  <c r="K902" i="10"/>
  <c r="K902" i="21" s="1"/>
  <c r="J902" i="10"/>
  <c r="J902" i="21" s="1"/>
  <c r="P352" i="8"/>
  <c r="U352" i="8" s="1"/>
  <c r="Y352" i="8" s="1"/>
  <c r="AE352" i="8"/>
  <c r="AI352" i="8" s="1"/>
  <c r="AM352" i="8" s="1"/>
  <c r="AC352" i="8"/>
  <c r="AG352" i="8" s="1"/>
  <c r="AK352" i="8" s="1"/>
  <c r="AD352" i="8"/>
  <c r="AH352" i="8" s="1"/>
  <c r="AL352" i="8" s="1"/>
  <c r="AB352" i="8"/>
  <c r="AF352" i="8" s="1"/>
  <c r="AJ352" i="8" s="1"/>
  <c r="O352" i="8"/>
  <c r="T352" i="8" s="1"/>
  <c r="X352" i="8" s="1"/>
  <c r="M352" i="8"/>
  <c r="N352" i="8"/>
  <c r="S352" i="8" s="1"/>
  <c r="W352" i="8" s="1"/>
  <c r="H901" i="10"/>
  <c r="H901" i="21" s="1"/>
  <c r="F901" i="10" a="1"/>
  <c r="F901" i="10" s="1"/>
  <c r="F901" i="21" s="1"/>
  <c r="G901" i="10" a="1"/>
  <c r="G901" i="10" s="1"/>
  <c r="G901" i="21" s="1"/>
  <c r="L353" i="8"/>
  <c r="D901" i="10" a="1"/>
  <c r="D901" i="10" s="1"/>
  <c r="D901" i="21" s="1"/>
  <c r="E901" i="10" a="1"/>
  <c r="E901" i="10" s="1"/>
  <c r="E901" i="21" s="1"/>
  <c r="K365" i="7"/>
  <c r="J365" i="7"/>
  <c r="E367" i="21"/>
  <c r="L368" i="7"/>
  <c r="F366" i="7"/>
  <c r="G366" i="7"/>
  <c r="H366" i="7" s="1"/>
  <c r="I366" i="7" s="1"/>
  <c r="E367" i="7"/>
  <c r="K366" i="7" l="1"/>
  <c r="M370" i="20"/>
  <c r="G902" i="10" a="1"/>
  <c r="G902" i="10" s="1"/>
  <c r="G902" i="21" s="1"/>
  <c r="L354" i="8"/>
  <c r="H902" i="10"/>
  <c r="H902" i="21" s="1"/>
  <c r="D902" i="10" a="1"/>
  <c r="D902" i="10" s="1"/>
  <c r="D902" i="21" s="1"/>
  <c r="E902" i="10" a="1"/>
  <c r="E902" i="10" s="1"/>
  <c r="E902" i="21" s="1"/>
  <c r="F902" i="10" a="1"/>
  <c r="F902" i="10" s="1"/>
  <c r="F902" i="21" s="1"/>
  <c r="J903" i="10"/>
  <c r="J903" i="21" s="1"/>
  <c r="K903" i="10"/>
  <c r="K903" i="21" s="1"/>
  <c r="I903" i="10"/>
  <c r="I903" i="21" s="1"/>
  <c r="R352" i="8"/>
  <c r="V352" i="8" s="1"/>
  <c r="Q352" i="8"/>
  <c r="AD353" i="8"/>
  <c r="AH353" i="8" s="1"/>
  <c r="AL353" i="8" s="1"/>
  <c r="AC353" i="8"/>
  <c r="AG353" i="8" s="1"/>
  <c r="AK353" i="8" s="1"/>
  <c r="M353" i="8"/>
  <c r="P353" i="8"/>
  <c r="U353" i="8" s="1"/>
  <c r="Y353" i="8" s="1"/>
  <c r="N353" i="8"/>
  <c r="S353" i="8" s="1"/>
  <c r="W353" i="8" s="1"/>
  <c r="O353" i="8"/>
  <c r="T353" i="8" s="1"/>
  <c r="X353" i="8" s="1"/>
  <c r="AB353" i="8"/>
  <c r="AF353" i="8" s="1"/>
  <c r="AJ353" i="8" s="1"/>
  <c r="AE353" i="8"/>
  <c r="AI353" i="8" s="1"/>
  <c r="AM353" i="8" s="1"/>
  <c r="J366" i="7"/>
  <c r="E368" i="21"/>
  <c r="L369" i="7"/>
  <c r="F367" i="7"/>
  <c r="G367" i="7"/>
  <c r="H367" i="7" s="1"/>
  <c r="I367" i="7" s="1"/>
  <c r="E368" i="7"/>
  <c r="M371" i="20" l="1"/>
  <c r="E903" i="10" a="1"/>
  <c r="E903" i="10" s="1"/>
  <c r="E903" i="21" s="1"/>
  <c r="H903" i="10"/>
  <c r="H903" i="21" s="1"/>
  <c r="L355" i="8"/>
  <c r="G903" i="10" a="1"/>
  <c r="G903" i="10" s="1"/>
  <c r="G903" i="21" s="1"/>
  <c r="F903" i="10" a="1"/>
  <c r="F903" i="10" s="1"/>
  <c r="F903" i="21" s="1"/>
  <c r="D903" i="10" a="1"/>
  <c r="D903" i="10" s="1"/>
  <c r="D903" i="21" s="1"/>
  <c r="J904" i="10"/>
  <c r="J904" i="21" s="1"/>
  <c r="I904" i="10"/>
  <c r="I904" i="21" s="1"/>
  <c r="K904" i="10"/>
  <c r="K904" i="21" s="1"/>
  <c r="Q353" i="8"/>
  <c r="R353" i="8"/>
  <c r="V353" i="8" s="1"/>
  <c r="AC354" i="8"/>
  <c r="AG354" i="8" s="1"/>
  <c r="AK354" i="8" s="1"/>
  <c r="AB354" i="8"/>
  <c r="AF354" i="8" s="1"/>
  <c r="AJ354" i="8" s="1"/>
  <c r="O354" i="8"/>
  <c r="T354" i="8" s="1"/>
  <c r="X354" i="8" s="1"/>
  <c r="N354" i="8"/>
  <c r="S354" i="8" s="1"/>
  <c r="W354" i="8" s="1"/>
  <c r="P354" i="8"/>
  <c r="U354" i="8" s="1"/>
  <c r="Y354" i="8" s="1"/>
  <c r="M354" i="8"/>
  <c r="AE354" i="8"/>
  <c r="AI354" i="8" s="1"/>
  <c r="AM354" i="8" s="1"/>
  <c r="AD354" i="8"/>
  <c r="AH354" i="8" s="1"/>
  <c r="AL354" i="8" s="1"/>
  <c r="K367" i="7"/>
  <c r="F368" i="7"/>
  <c r="G368" i="7"/>
  <c r="H368" i="7" s="1"/>
  <c r="I368" i="7" s="1"/>
  <c r="E369" i="21"/>
  <c r="L370" i="7"/>
  <c r="J367" i="7"/>
  <c r="E369" i="7"/>
  <c r="M372" i="20" l="1"/>
  <c r="L356" i="8"/>
  <c r="E904" i="10" a="1"/>
  <c r="E904" i="10" s="1"/>
  <c r="E904" i="21" s="1"/>
  <c r="G904" i="10" a="1"/>
  <c r="G904" i="10" s="1"/>
  <c r="G904" i="21" s="1"/>
  <c r="H904" i="10"/>
  <c r="H904" i="21" s="1"/>
  <c r="D904" i="10" a="1"/>
  <c r="D904" i="10" s="1"/>
  <c r="D904" i="21" s="1"/>
  <c r="F904" i="10" a="1"/>
  <c r="F904" i="10" s="1"/>
  <c r="F904" i="21" s="1"/>
  <c r="N355" i="8"/>
  <c r="S355" i="8" s="1"/>
  <c r="W355" i="8" s="1"/>
  <c r="P355" i="8"/>
  <c r="U355" i="8" s="1"/>
  <c r="Y355" i="8" s="1"/>
  <c r="M355" i="8"/>
  <c r="AC355" i="8"/>
  <c r="AG355" i="8" s="1"/>
  <c r="AK355" i="8" s="1"/>
  <c r="O355" i="8"/>
  <c r="T355" i="8" s="1"/>
  <c r="X355" i="8" s="1"/>
  <c r="AD355" i="8"/>
  <c r="AH355" i="8" s="1"/>
  <c r="AL355" i="8" s="1"/>
  <c r="AE355" i="8"/>
  <c r="AI355" i="8" s="1"/>
  <c r="AM355" i="8" s="1"/>
  <c r="AB355" i="8"/>
  <c r="AF355" i="8" s="1"/>
  <c r="AJ355" i="8" s="1"/>
  <c r="I905" i="10"/>
  <c r="I905" i="21" s="1"/>
  <c r="J905" i="10"/>
  <c r="J905" i="21" s="1"/>
  <c r="K905" i="10"/>
  <c r="K905" i="21" s="1"/>
  <c r="J368" i="7"/>
  <c r="R354" i="8"/>
  <c r="V354" i="8" s="1"/>
  <c r="Q354" i="8"/>
  <c r="K368" i="7"/>
  <c r="F369" i="7"/>
  <c r="G369" i="7"/>
  <c r="H369" i="7" s="1"/>
  <c r="I369" i="7" s="1"/>
  <c r="E370" i="21"/>
  <c r="L371" i="7"/>
  <c r="E370" i="7"/>
  <c r="M373" i="20" l="1"/>
  <c r="I906" i="10"/>
  <c r="I906" i="21" s="1"/>
  <c r="J906" i="10"/>
  <c r="J906" i="21" s="1"/>
  <c r="K906" i="10"/>
  <c r="K906" i="21" s="1"/>
  <c r="J369" i="7"/>
  <c r="H905" i="10"/>
  <c r="H905" i="21" s="1"/>
  <c r="L357" i="8"/>
  <c r="F905" i="10" a="1"/>
  <c r="F905" i="10" s="1"/>
  <c r="F905" i="21" s="1"/>
  <c r="E905" i="10" a="1"/>
  <c r="E905" i="10" s="1"/>
  <c r="E905" i="21" s="1"/>
  <c r="G905" i="10" a="1"/>
  <c r="G905" i="10" s="1"/>
  <c r="G905" i="21" s="1"/>
  <c r="D905" i="10" a="1"/>
  <c r="D905" i="10" s="1"/>
  <c r="D905" i="21" s="1"/>
  <c r="R355" i="8"/>
  <c r="V355" i="8" s="1"/>
  <c r="Q355" i="8"/>
  <c r="P356" i="8"/>
  <c r="U356" i="8" s="1"/>
  <c r="Y356" i="8" s="1"/>
  <c r="O356" i="8"/>
  <c r="T356" i="8" s="1"/>
  <c r="X356" i="8" s="1"/>
  <c r="AE356" i="8"/>
  <c r="AI356" i="8" s="1"/>
  <c r="AM356" i="8" s="1"/>
  <c r="N356" i="8"/>
  <c r="S356" i="8" s="1"/>
  <c r="W356" i="8" s="1"/>
  <c r="AD356" i="8"/>
  <c r="AH356" i="8" s="1"/>
  <c r="AL356" i="8" s="1"/>
  <c r="M356" i="8"/>
  <c r="AC356" i="8"/>
  <c r="AG356" i="8" s="1"/>
  <c r="AK356" i="8" s="1"/>
  <c r="AB356" i="8"/>
  <c r="AF356" i="8" s="1"/>
  <c r="AJ356" i="8" s="1"/>
  <c r="K369" i="7"/>
  <c r="E371" i="7"/>
  <c r="G370" i="7"/>
  <c r="H370" i="7" s="1"/>
  <c r="I370" i="7" s="1"/>
  <c r="F370" i="7"/>
  <c r="E371" i="21"/>
  <c r="L372" i="7"/>
  <c r="M374" i="20" l="1"/>
  <c r="AC357" i="8"/>
  <c r="AG357" i="8" s="1"/>
  <c r="AK357" i="8" s="1"/>
  <c r="P357" i="8"/>
  <c r="U357" i="8" s="1"/>
  <c r="Y357" i="8" s="1"/>
  <c r="M357" i="8"/>
  <c r="O357" i="8"/>
  <c r="T357" i="8" s="1"/>
  <c r="X357" i="8" s="1"/>
  <c r="AB357" i="8"/>
  <c r="AF357" i="8" s="1"/>
  <c r="AJ357" i="8" s="1"/>
  <c r="AE357" i="8"/>
  <c r="AI357" i="8" s="1"/>
  <c r="AM357" i="8" s="1"/>
  <c r="AD357" i="8"/>
  <c r="AH357" i="8" s="1"/>
  <c r="AL357" i="8" s="1"/>
  <c r="N357" i="8"/>
  <c r="S357" i="8" s="1"/>
  <c r="W357" i="8" s="1"/>
  <c r="I907" i="10"/>
  <c r="I907" i="21" s="1"/>
  <c r="K907" i="10"/>
  <c r="K907" i="21" s="1"/>
  <c r="J907" i="10"/>
  <c r="J907" i="21" s="1"/>
  <c r="Q356" i="8"/>
  <c r="R356" i="8"/>
  <c r="V356" i="8" s="1"/>
  <c r="D906" i="10" a="1"/>
  <c r="D906" i="10" s="1"/>
  <c r="D906" i="21" s="1"/>
  <c r="E906" i="10" a="1"/>
  <c r="E906" i="10" s="1"/>
  <c r="E906" i="21" s="1"/>
  <c r="F906" i="10" a="1"/>
  <c r="F906" i="10" s="1"/>
  <c r="F906" i="21" s="1"/>
  <c r="G906" i="10" a="1"/>
  <c r="G906" i="10" s="1"/>
  <c r="G906" i="21" s="1"/>
  <c r="L358" i="8"/>
  <c r="H906" i="10"/>
  <c r="H906" i="21" s="1"/>
  <c r="J370" i="7"/>
  <c r="K370" i="7"/>
  <c r="E372" i="7"/>
  <c r="G371" i="7"/>
  <c r="H371" i="7" s="1"/>
  <c r="I371" i="7" s="1"/>
  <c r="F371" i="7"/>
  <c r="E372" i="21"/>
  <c r="L373" i="7"/>
  <c r="M375" i="20" l="1"/>
  <c r="E907" i="10" a="1"/>
  <c r="E907" i="10" s="1"/>
  <c r="E907" i="21" s="1"/>
  <c r="L359" i="8"/>
  <c r="H907" i="10"/>
  <c r="H907" i="21" s="1"/>
  <c r="D907" i="10" a="1"/>
  <c r="D907" i="10" s="1"/>
  <c r="D907" i="21" s="1"/>
  <c r="F907" i="10" a="1"/>
  <c r="F907" i="10" s="1"/>
  <c r="F907" i="21" s="1"/>
  <c r="G907" i="10" a="1"/>
  <c r="G907" i="10" s="1"/>
  <c r="G907" i="21" s="1"/>
  <c r="K908" i="10"/>
  <c r="K908" i="21" s="1"/>
  <c r="I908" i="10"/>
  <c r="I908" i="21" s="1"/>
  <c r="J908" i="10"/>
  <c r="J908" i="21" s="1"/>
  <c r="R357" i="8"/>
  <c r="V357" i="8" s="1"/>
  <c r="Q357" i="8"/>
  <c r="AD358" i="8"/>
  <c r="AH358" i="8" s="1"/>
  <c r="AL358" i="8" s="1"/>
  <c r="AC358" i="8"/>
  <c r="AG358" i="8" s="1"/>
  <c r="AK358" i="8" s="1"/>
  <c r="P358" i="8"/>
  <c r="U358" i="8" s="1"/>
  <c r="Y358" i="8" s="1"/>
  <c r="AB358" i="8"/>
  <c r="AF358" i="8" s="1"/>
  <c r="AJ358" i="8" s="1"/>
  <c r="O358" i="8"/>
  <c r="T358" i="8" s="1"/>
  <c r="X358" i="8" s="1"/>
  <c r="AE358" i="8"/>
  <c r="AI358" i="8" s="1"/>
  <c r="AM358" i="8" s="1"/>
  <c r="M358" i="8"/>
  <c r="N358" i="8"/>
  <c r="S358" i="8" s="1"/>
  <c r="W358" i="8" s="1"/>
  <c r="K371" i="7"/>
  <c r="J371" i="7"/>
  <c r="E373" i="7"/>
  <c r="F372" i="7"/>
  <c r="G372" i="7"/>
  <c r="H372" i="7" s="1"/>
  <c r="I372" i="7" s="1"/>
  <c r="E373" i="21"/>
  <c r="L374" i="7"/>
  <c r="K372" i="7" l="1"/>
  <c r="M376" i="20"/>
  <c r="H908" i="10"/>
  <c r="H908" i="21" s="1"/>
  <c r="F908" i="10" a="1"/>
  <c r="F908" i="10" s="1"/>
  <c r="F908" i="21" s="1"/>
  <c r="G908" i="10" a="1"/>
  <c r="G908" i="10" s="1"/>
  <c r="G908" i="21" s="1"/>
  <c r="D908" i="10" a="1"/>
  <c r="D908" i="10" s="1"/>
  <c r="D908" i="21" s="1"/>
  <c r="E908" i="10" a="1"/>
  <c r="E908" i="10" s="1"/>
  <c r="E908" i="21" s="1"/>
  <c r="L360" i="8"/>
  <c r="Q358" i="8"/>
  <c r="R358" i="8"/>
  <c r="V358" i="8" s="1"/>
  <c r="O359" i="8"/>
  <c r="T359" i="8" s="1"/>
  <c r="X359" i="8" s="1"/>
  <c r="P359" i="8"/>
  <c r="U359" i="8" s="1"/>
  <c r="Y359" i="8" s="1"/>
  <c r="M359" i="8"/>
  <c r="AB359" i="8"/>
  <c r="AF359" i="8" s="1"/>
  <c r="AJ359" i="8" s="1"/>
  <c r="AE359" i="8"/>
  <c r="AI359" i="8" s="1"/>
  <c r="AM359" i="8" s="1"/>
  <c r="AD359" i="8"/>
  <c r="AH359" i="8" s="1"/>
  <c r="AL359" i="8" s="1"/>
  <c r="AC359" i="8"/>
  <c r="AG359" i="8" s="1"/>
  <c r="AK359" i="8" s="1"/>
  <c r="N359" i="8"/>
  <c r="S359" i="8" s="1"/>
  <c r="W359" i="8" s="1"/>
  <c r="J909" i="10"/>
  <c r="J909" i="21" s="1"/>
  <c r="K909" i="10"/>
  <c r="K909" i="21" s="1"/>
  <c r="I909" i="10"/>
  <c r="I909" i="21" s="1"/>
  <c r="J372" i="7"/>
  <c r="E374" i="7"/>
  <c r="F373" i="7"/>
  <c r="G373" i="7"/>
  <c r="H373" i="7" s="1"/>
  <c r="I373" i="7" s="1"/>
  <c r="E374" i="21"/>
  <c r="L375" i="7"/>
  <c r="M377" i="20" l="1"/>
  <c r="E909" i="10" a="1"/>
  <c r="E909" i="10" s="1"/>
  <c r="E909" i="21" s="1"/>
  <c r="F909" i="10" a="1"/>
  <c r="F909" i="10" s="1"/>
  <c r="F909" i="21" s="1"/>
  <c r="G909" i="10" a="1"/>
  <c r="G909" i="10" s="1"/>
  <c r="G909" i="21" s="1"/>
  <c r="D909" i="10" a="1"/>
  <c r="D909" i="10" s="1"/>
  <c r="D909" i="21" s="1"/>
  <c r="L361" i="8"/>
  <c r="H909" i="10"/>
  <c r="H909" i="21" s="1"/>
  <c r="Q359" i="8"/>
  <c r="R359" i="8"/>
  <c r="V359" i="8" s="1"/>
  <c r="J910" i="10"/>
  <c r="J910" i="21" s="1"/>
  <c r="K910" i="10"/>
  <c r="K910" i="21" s="1"/>
  <c r="I910" i="10"/>
  <c r="I910" i="21" s="1"/>
  <c r="AD360" i="8"/>
  <c r="AH360" i="8" s="1"/>
  <c r="AL360" i="8" s="1"/>
  <c r="O360" i="8"/>
  <c r="T360" i="8" s="1"/>
  <c r="X360" i="8" s="1"/>
  <c r="AC360" i="8"/>
  <c r="AG360" i="8" s="1"/>
  <c r="AK360" i="8" s="1"/>
  <c r="M360" i="8"/>
  <c r="N360" i="8"/>
  <c r="S360" i="8" s="1"/>
  <c r="W360" i="8" s="1"/>
  <c r="AB360" i="8"/>
  <c r="AF360" i="8" s="1"/>
  <c r="AJ360" i="8" s="1"/>
  <c r="P360" i="8"/>
  <c r="U360" i="8" s="1"/>
  <c r="Y360" i="8" s="1"/>
  <c r="AE360" i="8"/>
  <c r="AI360" i="8" s="1"/>
  <c r="AM360" i="8" s="1"/>
  <c r="K373" i="7"/>
  <c r="J373" i="7"/>
  <c r="E375" i="7"/>
  <c r="G374" i="7"/>
  <c r="H374" i="7" s="1"/>
  <c r="I374" i="7" s="1"/>
  <c r="F374" i="7"/>
  <c r="E375" i="21"/>
  <c r="L376" i="7"/>
  <c r="M378" i="20" l="1"/>
  <c r="P361" i="8"/>
  <c r="U361" i="8" s="1"/>
  <c r="Y361" i="8" s="1"/>
  <c r="O361" i="8"/>
  <c r="T361" i="8" s="1"/>
  <c r="X361" i="8" s="1"/>
  <c r="AC361" i="8"/>
  <c r="AG361" i="8" s="1"/>
  <c r="AK361" i="8" s="1"/>
  <c r="M361" i="8"/>
  <c r="N361" i="8"/>
  <c r="S361" i="8" s="1"/>
  <c r="W361" i="8" s="1"/>
  <c r="AD361" i="8"/>
  <c r="AH361" i="8" s="1"/>
  <c r="AL361" i="8" s="1"/>
  <c r="AE361" i="8"/>
  <c r="AI361" i="8" s="1"/>
  <c r="AM361" i="8" s="1"/>
  <c r="AB361" i="8"/>
  <c r="AF361" i="8" s="1"/>
  <c r="AJ361" i="8" s="1"/>
  <c r="I911" i="10"/>
  <c r="I911" i="21" s="1"/>
  <c r="J911" i="10"/>
  <c r="J911" i="21" s="1"/>
  <c r="K911" i="10"/>
  <c r="K911" i="21" s="1"/>
  <c r="R360" i="8"/>
  <c r="V360" i="8" s="1"/>
  <c r="Q360" i="8"/>
  <c r="G910" i="10" a="1"/>
  <c r="G910" i="10" s="1"/>
  <c r="G910" i="21" s="1"/>
  <c r="E910" i="10" a="1"/>
  <c r="E910" i="10" s="1"/>
  <c r="E910" i="21" s="1"/>
  <c r="H910" i="10"/>
  <c r="H910" i="21" s="1"/>
  <c r="L362" i="8"/>
  <c r="D910" i="10" a="1"/>
  <c r="D910" i="10" s="1"/>
  <c r="D910" i="21" s="1"/>
  <c r="F910" i="10" a="1"/>
  <c r="F910" i="10" s="1"/>
  <c r="F910" i="21" s="1"/>
  <c r="J374" i="7"/>
  <c r="K374" i="7"/>
  <c r="E376" i="7"/>
  <c r="G375" i="7"/>
  <c r="H375" i="7" s="1"/>
  <c r="I375" i="7" s="1"/>
  <c r="F375" i="7"/>
  <c r="E376" i="21"/>
  <c r="L377" i="7"/>
  <c r="M379" i="20" l="1"/>
  <c r="J912" i="10"/>
  <c r="J912" i="21" s="1"/>
  <c r="I912" i="10"/>
  <c r="I912" i="21" s="1"/>
  <c r="K912" i="10"/>
  <c r="K912" i="21" s="1"/>
  <c r="Q361" i="8"/>
  <c r="R361" i="8"/>
  <c r="V361" i="8" s="1"/>
  <c r="N362" i="8"/>
  <c r="S362" i="8" s="1"/>
  <c r="W362" i="8" s="1"/>
  <c r="AD362" i="8"/>
  <c r="AH362" i="8" s="1"/>
  <c r="AL362" i="8" s="1"/>
  <c r="M362" i="8"/>
  <c r="AC362" i="8"/>
  <c r="AG362" i="8" s="1"/>
  <c r="AK362" i="8" s="1"/>
  <c r="AB362" i="8"/>
  <c r="AF362" i="8" s="1"/>
  <c r="AJ362" i="8" s="1"/>
  <c r="AE362" i="8"/>
  <c r="AI362" i="8" s="1"/>
  <c r="AM362" i="8" s="1"/>
  <c r="O362" i="8"/>
  <c r="T362" i="8" s="1"/>
  <c r="X362" i="8" s="1"/>
  <c r="P362" i="8"/>
  <c r="U362" i="8" s="1"/>
  <c r="Y362" i="8" s="1"/>
  <c r="H911" i="10"/>
  <c r="H911" i="21" s="1"/>
  <c r="L363" i="8"/>
  <c r="E911" i="10" a="1"/>
  <c r="E911" i="10" s="1"/>
  <c r="E911" i="21" s="1"/>
  <c r="F911" i="10" a="1"/>
  <c r="F911" i="10" s="1"/>
  <c r="F911" i="21" s="1"/>
  <c r="G911" i="10" a="1"/>
  <c r="G911" i="10" s="1"/>
  <c r="G911" i="21" s="1"/>
  <c r="D911" i="10" a="1"/>
  <c r="D911" i="10" s="1"/>
  <c r="D911" i="21" s="1"/>
  <c r="K375" i="7"/>
  <c r="J375" i="7"/>
  <c r="G376" i="7"/>
  <c r="H376" i="7" s="1"/>
  <c r="I376" i="7" s="1"/>
  <c r="F376" i="7"/>
  <c r="E377" i="7"/>
  <c r="E377" i="21"/>
  <c r="L378" i="7"/>
  <c r="M380" i="20" l="1"/>
  <c r="R362" i="8"/>
  <c r="V362" i="8" s="1"/>
  <c r="Q362" i="8"/>
  <c r="AC363" i="8"/>
  <c r="AG363" i="8" s="1"/>
  <c r="AK363" i="8" s="1"/>
  <c r="AD363" i="8"/>
  <c r="AH363" i="8" s="1"/>
  <c r="AL363" i="8" s="1"/>
  <c r="O363" i="8"/>
  <c r="T363" i="8" s="1"/>
  <c r="X363" i="8" s="1"/>
  <c r="M363" i="8"/>
  <c r="P363" i="8"/>
  <c r="U363" i="8" s="1"/>
  <c r="Y363" i="8" s="1"/>
  <c r="AE363" i="8"/>
  <c r="AI363" i="8" s="1"/>
  <c r="AM363" i="8" s="1"/>
  <c r="N363" i="8"/>
  <c r="S363" i="8" s="1"/>
  <c r="W363" i="8" s="1"/>
  <c r="AB363" i="8"/>
  <c r="AF363" i="8" s="1"/>
  <c r="AJ363" i="8" s="1"/>
  <c r="I913" i="10"/>
  <c r="I913" i="21" s="1"/>
  <c r="J913" i="10"/>
  <c r="J913" i="21" s="1"/>
  <c r="K913" i="10"/>
  <c r="K913" i="21" s="1"/>
  <c r="D912" i="10" a="1"/>
  <c r="D912" i="10" s="1"/>
  <c r="D912" i="21" s="1"/>
  <c r="E912" i="10" a="1"/>
  <c r="E912" i="10" s="1"/>
  <c r="E912" i="21" s="1"/>
  <c r="G912" i="10" a="1"/>
  <c r="G912" i="10" s="1"/>
  <c r="G912" i="21" s="1"/>
  <c r="H912" i="10"/>
  <c r="H912" i="21" s="1"/>
  <c r="L364" i="8"/>
  <c r="F912" i="10" a="1"/>
  <c r="F912" i="10" s="1"/>
  <c r="F912" i="21" s="1"/>
  <c r="J376" i="7"/>
  <c r="K376" i="7"/>
  <c r="F377" i="7"/>
  <c r="G377" i="7"/>
  <c r="H377" i="7" s="1"/>
  <c r="I377" i="7" s="1"/>
  <c r="E378" i="21"/>
  <c r="L379" i="7"/>
  <c r="E378" i="7"/>
  <c r="J377" i="7" l="1"/>
  <c r="M381" i="20"/>
  <c r="Q363" i="8"/>
  <c r="R363" i="8"/>
  <c r="V363" i="8" s="1"/>
  <c r="D913" i="10" a="1"/>
  <c r="D913" i="10" s="1"/>
  <c r="D913" i="21" s="1"/>
  <c r="E913" i="10" a="1"/>
  <c r="E913" i="10" s="1"/>
  <c r="E913" i="21" s="1"/>
  <c r="L365" i="8"/>
  <c r="H913" i="10"/>
  <c r="H913" i="21" s="1"/>
  <c r="F913" i="10" a="1"/>
  <c r="F913" i="10" s="1"/>
  <c r="F913" i="21" s="1"/>
  <c r="G913" i="10" a="1"/>
  <c r="G913" i="10" s="1"/>
  <c r="G913" i="21" s="1"/>
  <c r="AC364" i="8"/>
  <c r="AG364" i="8" s="1"/>
  <c r="AK364" i="8" s="1"/>
  <c r="P364" i="8"/>
  <c r="U364" i="8" s="1"/>
  <c r="Y364" i="8" s="1"/>
  <c r="M364" i="8"/>
  <c r="N364" i="8"/>
  <c r="S364" i="8" s="1"/>
  <c r="W364" i="8" s="1"/>
  <c r="O364" i="8"/>
  <c r="T364" i="8" s="1"/>
  <c r="X364" i="8" s="1"/>
  <c r="AB364" i="8"/>
  <c r="AF364" i="8" s="1"/>
  <c r="AJ364" i="8" s="1"/>
  <c r="AE364" i="8"/>
  <c r="AI364" i="8" s="1"/>
  <c r="AM364" i="8" s="1"/>
  <c r="AD364" i="8"/>
  <c r="AH364" i="8" s="1"/>
  <c r="AL364" i="8" s="1"/>
  <c r="K914" i="10"/>
  <c r="K914" i="21" s="1"/>
  <c r="J914" i="10"/>
  <c r="J914" i="21" s="1"/>
  <c r="I914" i="10"/>
  <c r="I914" i="21" s="1"/>
  <c r="K377" i="7"/>
  <c r="E379" i="21"/>
  <c r="L380" i="7"/>
  <c r="E379" i="7"/>
  <c r="F378" i="7"/>
  <c r="G378" i="7"/>
  <c r="H378" i="7" s="1"/>
  <c r="I378" i="7" s="1"/>
  <c r="J378" i="7" l="1"/>
  <c r="M382" i="20"/>
  <c r="AB365" i="8"/>
  <c r="AF365" i="8" s="1"/>
  <c r="AJ365" i="8" s="1"/>
  <c r="M365" i="8"/>
  <c r="P365" i="8"/>
  <c r="U365" i="8" s="1"/>
  <c r="Y365" i="8" s="1"/>
  <c r="AD365" i="8"/>
  <c r="AH365" i="8" s="1"/>
  <c r="AL365" i="8" s="1"/>
  <c r="N365" i="8"/>
  <c r="S365" i="8" s="1"/>
  <c r="W365" i="8" s="1"/>
  <c r="AC365" i="8"/>
  <c r="AG365" i="8" s="1"/>
  <c r="AK365" i="8" s="1"/>
  <c r="O365" i="8"/>
  <c r="T365" i="8" s="1"/>
  <c r="X365" i="8" s="1"/>
  <c r="AE365" i="8"/>
  <c r="AI365" i="8" s="1"/>
  <c r="AM365" i="8" s="1"/>
  <c r="R364" i="8"/>
  <c r="V364" i="8" s="1"/>
  <c r="Q364" i="8"/>
  <c r="J915" i="10"/>
  <c r="J915" i="21" s="1"/>
  <c r="I915" i="10"/>
  <c r="I915" i="21" s="1"/>
  <c r="K915" i="10"/>
  <c r="K915" i="21" s="1"/>
  <c r="F914" i="10" a="1"/>
  <c r="F914" i="10" s="1"/>
  <c r="F914" i="21" s="1"/>
  <c r="G914" i="10" a="1"/>
  <c r="G914" i="10" s="1"/>
  <c r="G914" i="21" s="1"/>
  <c r="D914" i="10" a="1"/>
  <c r="D914" i="10" s="1"/>
  <c r="D914" i="21" s="1"/>
  <c r="L366" i="8"/>
  <c r="E914" i="10" a="1"/>
  <c r="E914" i="10" s="1"/>
  <c r="E914" i="21" s="1"/>
  <c r="H914" i="10"/>
  <c r="H914" i="21" s="1"/>
  <c r="K378" i="7"/>
  <c r="G379" i="7"/>
  <c r="H379" i="7" s="1"/>
  <c r="I379" i="7" s="1"/>
  <c r="F379" i="7"/>
  <c r="E380" i="21"/>
  <c r="L381" i="7"/>
  <c r="E380" i="7"/>
  <c r="M383" i="20" l="1"/>
  <c r="L367" i="8"/>
  <c r="H915" i="10"/>
  <c r="H915" i="21" s="1"/>
  <c r="F915" i="10" a="1"/>
  <c r="F915" i="10" s="1"/>
  <c r="F915" i="21" s="1"/>
  <c r="E915" i="10" a="1"/>
  <c r="E915" i="10" s="1"/>
  <c r="E915" i="21" s="1"/>
  <c r="G915" i="10" a="1"/>
  <c r="G915" i="10" s="1"/>
  <c r="G915" i="21" s="1"/>
  <c r="D915" i="10" a="1"/>
  <c r="D915" i="10" s="1"/>
  <c r="D915" i="21" s="1"/>
  <c r="J916" i="10"/>
  <c r="J916" i="21" s="1"/>
  <c r="K916" i="10"/>
  <c r="K916" i="21" s="1"/>
  <c r="I916" i="10"/>
  <c r="I916" i="21" s="1"/>
  <c r="Q365" i="8"/>
  <c r="R365" i="8"/>
  <c r="V365" i="8" s="1"/>
  <c r="M366" i="8"/>
  <c r="O366" i="8"/>
  <c r="T366" i="8" s="1"/>
  <c r="X366" i="8" s="1"/>
  <c r="AB366" i="8"/>
  <c r="AF366" i="8" s="1"/>
  <c r="AJ366" i="8" s="1"/>
  <c r="AE366" i="8"/>
  <c r="AI366" i="8" s="1"/>
  <c r="AM366" i="8" s="1"/>
  <c r="AD366" i="8"/>
  <c r="AH366" i="8" s="1"/>
  <c r="AL366" i="8" s="1"/>
  <c r="AC366" i="8"/>
  <c r="AG366" i="8" s="1"/>
  <c r="AK366" i="8" s="1"/>
  <c r="N366" i="8"/>
  <c r="S366" i="8" s="1"/>
  <c r="W366" i="8" s="1"/>
  <c r="P366" i="8"/>
  <c r="U366" i="8" s="1"/>
  <c r="Y366" i="8" s="1"/>
  <c r="K379" i="7"/>
  <c r="E381" i="21"/>
  <c r="L382" i="7"/>
  <c r="J379" i="7"/>
  <c r="E381" i="7"/>
  <c r="F380" i="7"/>
  <c r="G380" i="7"/>
  <c r="H380" i="7" s="1"/>
  <c r="I380" i="7" s="1"/>
  <c r="J380" i="7" s="1"/>
  <c r="M384" i="20" l="1"/>
  <c r="Q366" i="8"/>
  <c r="R366" i="8"/>
  <c r="V366" i="8" s="1"/>
  <c r="K917" i="10"/>
  <c r="K917" i="21" s="1"/>
  <c r="J917" i="10"/>
  <c r="J917" i="21" s="1"/>
  <c r="I917" i="10"/>
  <c r="I917" i="21" s="1"/>
  <c r="F916" i="10" a="1"/>
  <c r="F916" i="10" s="1"/>
  <c r="F916" i="21" s="1"/>
  <c r="G916" i="10" a="1"/>
  <c r="G916" i="10" s="1"/>
  <c r="G916" i="21" s="1"/>
  <c r="D916" i="10" a="1"/>
  <c r="D916" i="10" s="1"/>
  <c r="D916" i="21" s="1"/>
  <c r="L368" i="8"/>
  <c r="H916" i="10"/>
  <c r="H916" i="21" s="1"/>
  <c r="E916" i="10" a="1"/>
  <c r="E916" i="10" s="1"/>
  <c r="E916" i="21" s="1"/>
  <c r="M367" i="8"/>
  <c r="AC367" i="8"/>
  <c r="AG367" i="8" s="1"/>
  <c r="AK367" i="8" s="1"/>
  <c r="AB367" i="8"/>
  <c r="AF367" i="8" s="1"/>
  <c r="AJ367" i="8" s="1"/>
  <c r="AD367" i="8"/>
  <c r="AH367" i="8" s="1"/>
  <c r="AL367" i="8" s="1"/>
  <c r="O367" i="8"/>
  <c r="T367" i="8" s="1"/>
  <c r="X367" i="8" s="1"/>
  <c r="N367" i="8"/>
  <c r="S367" i="8" s="1"/>
  <c r="W367" i="8" s="1"/>
  <c r="P367" i="8"/>
  <c r="U367" i="8" s="1"/>
  <c r="Y367" i="8" s="1"/>
  <c r="AE367" i="8"/>
  <c r="AI367" i="8" s="1"/>
  <c r="AM367" i="8" s="1"/>
  <c r="K380" i="7"/>
  <c r="F381" i="7"/>
  <c r="G381" i="7"/>
  <c r="H381" i="7" s="1"/>
  <c r="I381" i="7" s="1"/>
  <c r="E382" i="21"/>
  <c r="L383" i="7"/>
  <c r="E382" i="7"/>
  <c r="M385" i="20" l="1"/>
  <c r="D917" i="10" a="1"/>
  <c r="D917" i="10" s="1"/>
  <c r="D917" i="21" s="1"/>
  <c r="G917" i="10" a="1"/>
  <c r="G917" i="10" s="1"/>
  <c r="G917" i="21" s="1"/>
  <c r="L369" i="8"/>
  <c r="H917" i="10"/>
  <c r="H917" i="21" s="1"/>
  <c r="F917" i="10" a="1"/>
  <c r="F917" i="10" s="1"/>
  <c r="F917" i="21" s="1"/>
  <c r="E917" i="10" a="1"/>
  <c r="E917" i="10" s="1"/>
  <c r="E917" i="21" s="1"/>
  <c r="R367" i="8"/>
  <c r="V367" i="8" s="1"/>
  <c r="Q367" i="8"/>
  <c r="K381" i="7"/>
  <c r="AB368" i="8"/>
  <c r="AF368" i="8" s="1"/>
  <c r="AJ368" i="8" s="1"/>
  <c r="M368" i="8"/>
  <c r="P368" i="8"/>
  <c r="U368" i="8" s="1"/>
  <c r="Y368" i="8" s="1"/>
  <c r="AE368" i="8"/>
  <c r="AI368" i="8" s="1"/>
  <c r="AM368" i="8" s="1"/>
  <c r="AD368" i="8"/>
  <c r="AH368" i="8" s="1"/>
  <c r="AL368" i="8" s="1"/>
  <c r="AC368" i="8"/>
  <c r="AG368" i="8" s="1"/>
  <c r="AK368" i="8" s="1"/>
  <c r="N368" i="8"/>
  <c r="S368" i="8" s="1"/>
  <c r="W368" i="8" s="1"/>
  <c r="O368" i="8"/>
  <c r="T368" i="8" s="1"/>
  <c r="X368" i="8" s="1"/>
  <c r="J918" i="10"/>
  <c r="J918" i="21" s="1"/>
  <c r="K918" i="10"/>
  <c r="K918" i="21" s="1"/>
  <c r="I918" i="10"/>
  <c r="I918" i="21" s="1"/>
  <c r="J381" i="7"/>
  <c r="E383" i="7"/>
  <c r="G382" i="7"/>
  <c r="H382" i="7" s="1"/>
  <c r="I382" i="7" s="1"/>
  <c r="F382" i="7"/>
  <c r="K382" i="7"/>
  <c r="E383" i="21"/>
  <c r="L384" i="7"/>
  <c r="M386" i="20" l="1"/>
  <c r="H918" i="10"/>
  <c r="H918" i="21" s="1"/>
  <c r="G918" i="10" a="1"/>
  <c r="G918" i="10" s="1"/>
  <c r="G918" i="21" s="1"/>
  <c r="L370" i="8"/>
  <c r="E918" i="10" a="1"/>
  <c r="E918" i="10" s="1"/>
  <c r="E918" i="21" s="1"/>
  <c r="F918" i="10" a="1"/>
  <c r="F918" i="10" s="1"/>
  <c r="F918" i="21" s="1"/>
  <c r="D918" i="10" a="1"/>
  <c r="D918" i="10" s="1"/>
  <c r="D918" i="21" s="1"/>
  <c r="Q368" i="8"/>
  <c r="R368" i="8"/>
  <c r="V368" i="8" s="1"/>
  <c r="O369" i="8"/>
  <c r="T369" i="8" s="1"/>
  <c r="X369" i="8" s="1"/>
  <c r="AC369" i="8"/>
  <c r="AG369" i="8" s="1"/>
  <c r="AK369" i="8" s="1"/>
  <c r="N369" i="8"/>
  <c r="S369" i="8" s="1"/>
  <c r="W369" i="8" s="1"/>
  <c r="AD369" i="8"/>
  <c r="AH369" i="8" s="1"/>
  <c r="AL369" i="8" s="1"/>
  <c r="M369" i="8"/>
  <c r="P369" i="8"/>
  <c r="U369" i="8" s="1"/>
  <c r="Y369" i="8" s="1"/>
  <c r="AB369" i="8"/>
  <c r="AF369" i="8" s="1"/>
  <c r="AJ369" i="8" s="1"/>
  <c r="AE369" i="8"/>
  <c r="AI369" i="8" s="1"/>
  <c r="AM369" i="8" s="1"/>
  <c r="K919" i="10"/>
  <c r="K919" i="21" s="1"/>
  <c r="J919" i="10"/>
  <c r="J919" i="21" s="1"/>
  <c r="I919" i="10"/>
  <c r="I919" i="21" s="1"/>
  <c r="J382" i="7"/>
  <c r="E384" i="7"/>
  <c r="F383" i="7"/>
  <c r="G383" i="7"/>
  <c r="H383" i="7" s="1"/>
  <c r="I383" i="7" s="1"/>
  <c r="E384" i="21"/>
  <c r="L385" i="7"/>
  <c r="M387" i="20" l="1"/>
  <c r="D919" i="10" a="1"/>
  <c r="D919" i="10" s="1"/>
  <c r="D919" i="21" s="1"/>
  <c r="L371" i="8"/>
  <c r="E919" i="10" a="1"/>
  <c r="E919" i="10" s="1"/>
  <c r="E919" i="21" s="1"/>
  <c r="F919" i="10" a="1"/>
  <c r="F919" i="10" s="1"/>
  <c r="F919" i="21" s="1"/>
  <c r="H919" i="10"/>
  <c r="H919" i="21" s="1"/>
  <c r="G919" i="10" a="1"/>
  <c r="G919" i="10" s="1"/>
  <c r="G919" i="21" s="1"/>
  <c r="R369" i="8"/>
  <c r="V369" i="8" s="1"/>
  <c r="Q369" i="8"/>
  <c r="P370" i="8"/>
  <c r="U370" i="8" s="1"/>
  <c r="Y370" i="8" s="1"/>
  <c r="AB370" i="8"/>
  <c r="AF370" i="8" s="1"/>
  <c r="AJ370" i="8" s="1"/>
  <c r="AC370" i="8"/>
  <c r="AG370" i="8" s="1"/>
  <c r="AK370" i="8" s="1"/>
  <c r="AE370" i="8"/>
  <c r="AI370" i="8" s="1"/>
  <c r="AM370" i="8" s="1"/>
  <c r="N370" i="8"/>
  <c r="S370" i="8" s="1"/>
  <c r="W370" i="8" s="1"/>
  <c r="M370" i="8"/>
  <c r="O370" i="8"/>
  <c r="T370" i="8" s="1"/>
  <c r="X370" i="8" s="1"/>
  <c r="AD370" i="8"/>
  <c r="AH370" i="8" s="1"/>
  <c r="AL370" i="8" s="1"/>
  <c r="K920" i="10"/>
  <c r="K920" i="21" s="1"/>
  <c r="I920" i="10"/>
  <c r="I920" i="21" s="1"/>
  <c r="J920" i="10"/>
  <c r="J920" i="21" s="1"/>
  <c r="K383" i="7"/>
  <c r="J383" i="7"/>
  <c r="G384" i="7"/>
  <c r="H384" i="7" s="1"/>
  <c r="I384" i="7" s="1"/>
  <c r="F384" i="7"/>
  <c r="E385" i="21"/>
  <c r="L386" i="7"/>
  <c r="E385" i="7"/>
  <c r="M388" i="20" l="1"/>
  <c r="H920" i="10"/>
  <c r="H920" i="21" s="1"/>
  <c r="L372" i="8"/>
  <c r="D920" i="10" a="1"/>
  <c r="D920" i="10" s="1"/>
  <c r="D920" i="21" s="1"/>
  <c r="E920" i="10" a="1"/>
  <c r="E920" i="10" s="1"/>
  <c r="E920" i="21" s="1"/>
  <c r="F920" i="10" a="1"/>
  <c r="F920" i="10" s="1"/>
  <c r="F920" i="21" s="1"/>
  <c r="G920" i="10" a="1"/>
  <c r="G920" i="10" s="1"/>
  <c r="G920" i="21" s="1"/>
  <c r="I921" i="10"/>
  <c r="I921" i="21" s="1"/>
  <c r="J921" i="10"/>
  <c r="J921" i="21" s="1"/>
  <c r="K921" i="10"/>
  <c r="K921" i="21" s="1"/>
  <c r="Q370" i="8"/>
  <c r="R370" i="8"/>
  <c r="V370" i="8" s="1"/>
  <c r="AB371" i="8"/>
  <c r="AF371" i="8" s="1"/>
  <c r="AJ371" i="8" s="1"/>
  <c r="AC371" i="8"/>
  <c r="AG371" i="8" s="1"/>
  <c r="AK371" i="8" s="1"/>
  <c r="M371" i="8"/>
  <c r="AD371" i="8"/>
  <c r="AH371" i="8" s="1"/>
  <c r="AL371" i="8" s="1"/>
  <c r="AE371" i="8"/>
  <c r="AI371" i="8" s="1"/>
  <c r="AM371" i="8" s="1"/>
  <c r="P371" i="8"/>
  <c r="U371" i="8" s="1"/>
  <c r="Y371" i="8" s="1"/>
  <c r="N371" i="8"/>
  <c r="S371" i="8" s="1"/>
  <c r="W371" i="8" s="1"/>
  <c r="O371" i="8"/>
  <c r="T371" i="8" s="1"/>
  <c r="X371" i="8" s="1"/>
  <c r="K384" i="7"/>
  <c r="J384" i="7"/>
  <c r="E386" i="21"/>
  <c r="L387" i="7"/>
  <c r="E386" i="7"/>
  <c r="F385" i="7"/>
  <c r="G385" i="7"/>
  <c r="H385" i="7" s="1"/>
  <c r="I385" i="7" s="1"/>
  <c r="M389" i="20" l="1"/>
  <c r="R371" i="8"/>
  <c r="V371" i="8" s="1"/>
  <c r="Q371" i="8"/>
  <c r="P372" i="8"/>
  <c r="U372" i="8" s="1"/>
  <c r="Y372" i="8" s="1"/>
  <c r="AC372" i="8"/>
  <c r="AG372" i="8" s="1"/>
  <c r="AK372" i="8" s="1"/>
  <c r="AD372" i="8"/>
  <c r="AH372" i="8" s="1"/>
  <c r="AL372" i="8" s="1"/>
  <c r="AE372" i="8"/>
  <c r="AI372" i="8" s="1"/>
  <c r="AM372" i="8" s="1"/>
  <c r="AB372" i="8"/>
  <c r="AF372" i="8" s="1"/>
  <c r="AJ372" i="8" s="1"/>
  <c r="N372" i="8"/>
  <c r="S372" i="8" s="1"/>
  <c r="W372" i="8" s="1"/>
  <c r="O372" i="8"/>
  <c r="T372" i="8" s="1"/>
  <c r="X372" i="8" s="1"/>
  <c r="M372" i="8"/>
  <c r="F921" i="10" a="1"/>
  <c r="F921" i="10" s="1"/>
  <c r="F921" i="21" s="1"/>
  <c r="G921" i="10" a="1"/>
  <c r="G921" i="10" s="1"/>
  <c r="G921" i="21" s="1"/>
  <c r="D921" i="10" a="1"/>
  <c r="D921" i="10" s="1"/>
  <c r="D921" i="21" s="1"/>
  <c r="E921" i="10" a="1"/>
  <c r="E921" i="10" s="1"/>
  <c r="E921" i="21" s="1"/>
  <c r="H921" i="10"/>
  <c r="H921" i="21" s="1"/>
  <c r="L373" i="8"/>
  <c r="J922" i="10"/>
  <c r="J922" i="21" s="1"/>
  <c r="I922" i="10"/>
  <c r="I922" i="21" s="1"/>
  <c r="K922" i="10"/>
  <c r="K922" i="21" s="1"/>
  <c r="J385" i="7"/>
  <c r="K385" i="7"/>
  <c r="F386" i="7"/>
  <c r="G386" i="7"/>
  <c r="H386" i="7" s="1"/>
  <c r="I386" i="7" s="1"/>
  <c r="E387" i="21"/>
  <c r="L388" i="7"/>
  <c r="E387" i="7"/>
  <c r="K386" i="7" l="1"/>
  <c r="M390" i="20"/>
  <c r="H922" i="10"/>
  <c r="H922" i="21" s="1"/>
  <c r="D922" i="10" a="1"/>
  <c r="D922" i="10" s="1"/>
  <c r="D922" i="21" s="1"/>
  <c r="L374" i="8"/>
  <c r="E922" i="10" a="1"/>
  <c r="E922" i="10" s="1"/>
  <c r="E922" i="21" s="1"/>
  <c r="G922" i="10" a="1"/>
  <c r="G922" i="10" s="1"/>
  <c r="G922" i="21" s="1"/>
  <c r="F922" i="10" a="1"/>
  <c r="F922" i="10" s="1"/>
  <c r="F922" i="21" s="1"/>
  <c r="O373" i="8"/>
  <c r="T373" i="8" s="1"/>
  <c r="X373" i="8" s="1"/>
  <c r="AB373" i="8"/>
  <c r="AF373" i="8" s="1"/>
  <c r="AJ373" i="8" s="1"/>
  <c r="AE373" i="8"/>
  <c r="AI373" i="8" s="1"/>
  <c r="AM373" i="8" s="1"/>
  <c r="AC373" i="8"/>
  <c r="AG373" i="8" s="1"/>
  <c r="AK373" i="8" s="1"/>
  <c r="AD373" i="8"/>
  <c r="AH373" i="8" s="1"/>
  <c r="AL373" i="8" s="1"/>
  <c r="M373" i="8"/>
  <c r="P373" i="8"/>
  <c r="U373" i="8" s="1"/>
  <c r="Y373" i="8" s="1"/>
  <c r="N373" i="8"/>
  <c r="S373" i="8" s="1"/>
  <c r="W373" i="8" s="1"/>
  <c r="K923" i="10"/>
  <c r="K923" i="21" s="1"/>
  <c r="I923" i="10"/>
  <c r="I923" i="21" s="1"/>
  <c r="J923" i="10"/>
  <c r="J923" i="21" s="1"/>
  <c r="Q372" i="8"/>
  <c r="R372" i="8"/>
  <c r="V372" i="8" s="1"/>
  <c r="J386" i="7"/>
  <c r="E388" i="21"/>
  <c r="L389" i="7"/>
  <c r="E388" i="7"/>
  <c r="F387" i="7"/>
  <c r="G387" i="7"/>
  <c r="H387" i="7" s="1"/>
  <c r="I387" i="7" s="1"/>
  <c r="M391" i="20" l="1"/>
  <c r="H923" i="10"/>
  <c r="H923" i="21" s="1"/>
  <c r="G923" i="10" a="1"/>
  <c r="G923" i="10" s="1"/>
  <c r="G923" i="21" s="1"/>
  <c r="D923" i="10" a="1"/>
  <c r="D923" i="10" s="1"/>
  <c r="D923" i="21" s="1"/>
  <c r="E923" i="10" a="1"/>
  <c r="E923" i="10" s="1"/>
  <c r="E923" i="21" s="1"/>
  <c r="L375" i="8"/>
  <c r="F923" i="10" a="1"/>
  <c r="F923" i="10" s="1"/>
  <c r="F923" i="21" s="1"/>
  <c r="AE374" i="8"/>
  <c r="AI374" i="8" s="1"/>
  <c r="AM374" i="8" s="1"/>
  <c r="O374" i="8"/>
  <c r="T374" i="8" s="1"/>
  <c r="X374" i="8" s="1"/>
  <c r="M374" i="8"/>
  <c r="AD374" i="8"/>
  <c r="AH374" i="8" s="1"/>
  <c r="AL374" i="8" s="1"/>
  <c r="P374" i="8"/>
  <c r="U374" i="8" s="1"/>
  <c r="Y374" i="8" s="1"/>
  <c r="N374" i="8"/>
  <c r="S374" i="8" s="1"/>
  <c r="W374" i="8" s="1"/>
  <c r="AB374" i="8"/>
  <c r="AF374" i="8" s="1"/>
  <c r="AJ374" i="8" s="1"/>
  <c r="AC374" i="8"/>
  <c r="AG374" i="8" s="1"/>
  <c r="AK374" i="8" s="1"/>
  <c r="I924" i="10"/>
  <c r="I924" i="21" s="1"/>
  <c r="J924" i="10"/>
  <c r="J924" i="21" s="1"/>
  <c r="K924" i="10"/>
  <c r="K924" i="21" s="1"/>
  <c r="R373" i="8"/>
  <c r="V373" i="8" s="1"/>
  <c r="Q373" i="8"/>
  <c r="J387" i="7"/>
  <c r="F388" i="7"/>
  <c r="G388" i="7"/>
  <c r="H388" i="7" s="1"/>
  <c r="I388" i="7" s="1"/>
  <c r="E389" i="21"/>
  <c r="L390" i="7"/>
  <c r="K387" i="7"/>
  <c r="E389" i="7"/>
  <c r="M392" i="20" l="1"/>
  <c r="H924" i="10"/>
  <c r="H924" i="21" s="1"/>
  <c r="E924" i="10" a="1"/>
  <c r="E924" i="10" s="1"/>
  <c r="E924" i="21" s="1"/>
  <c r="D924" i="10" a="1"/>
  <c r="D924" i="10" s="1"/>
  <c r="D924" i="21" s="1"/>
  <c r="L376" i="8"/>
  <c r="G924" i="10" a="1"/>
  <c r="G924" i="10" s="1"/>
  <c r="G924" i="21" s="1"/>
  <c r="F924" i="10" a="1"/>
  <c r="F924" i="10" s="1"/>
  <c r="F924" i="21" s="1"/>
  <c r="P375" i="8"/>
  <c r="U375" i="8" s="1"/>
  <c r="Y375" i="8" s="1"/>
  <c r="M375" i="8"/>
  <c r="AD375" i="8"/>
  <c r="AH375" i="8" s="1"/>
  <c r="AL375" i="8" s="1"/>
  <c r="AC375" i="8"/>
  <c r="AG375" i="8" s="1"/>
  <c r="AK375" i="8" s="1"/>
  <c r="AB375" i="8"/>
  <c r="AF375" i="8" s="1"/>
  <c r="AJ375" i="8" s="1"/>
  <c r="N375" i="8"/>
  <c r="S375" i="8" s="1"/>
  <c r="W375" i="8" s="1"/>
  <c r="O375" i="8"/>
  <c r="T375" i="8" s="1"/>
  <c r="X375" i="8" s="1"/>
  <c r="AE375" i="8"/>
  <c r="AI375" i="8" s="1"/>
  <c r="AM375" i="8" s="1"/>
  <c r="J925" i="10"/>
  <c r="J925" i="21" s="1"/>
  <c r="I925" i="10"/>
  <c r="I925" i="21" s="1"/>
  <c r="K925" i="10"/>
  <c r="K925" i="21" s="1"/>
  <c r="J388" i="7"/>
  <c r="Q374" i="8"/>
  <c r="R374" i="8"/>
  <c r="V374" i="8" s="1"/>
  <c r="G389" i="7"/>
  <c r="H389" i="7" s="1"/>
  <c r="I389" i="7" s="1"/>
  <c r="F389" i="7"/>
  <c r="K388" i="7"/>
  <c r="E390" i="21"/>
  <c r="L391" i="7"/>
  <c r="E390" i="7"/>
  <c r="J389" i="7" l="1"/>
  <c r="M393" i="20"/>
  <c r="AB376" i="8"/>
  <c r="AF376" i="8" s="1"/>
  <c r="AJ376" i="8" s="1"/>
  <c r="O376" i="8"/>
  <c r="T376" i="8" s="1"/>
  <c r="X376" i="8" s="1"/>
  <c r="P376" i="8"/>
  <c r="U376" i="8" s="1"/>
  <c r="Y376" i="8" s="1"/>
  <c r="AC376" i="8"/>
  <c r="AG376" i="8" s="1"/>
  <c r="AK376" i="8" s="1"/>
  <c r="AE376" i="8"/>
  <c r="AI376" i="8" s="1"/>
  <c r="AM376" i="8" s="1"/>
  <c r="AD376" i="8"/>
  <c r="AH376" i="8" s="1"/>
  <c r="AL376" i="8" s="1"/>
  <c r="N376" i="8"/>
  <c r="S376" i="8" s="1"/>
  <c r="W376" i="8" s="1"/>
  <c r="M376" i="8"/>
  <c r="Q375" i="8"/>
  <c r="R375" i="8"/>
  <c r="V375" i="8" s="1"/>
  <c r="H925" i="10"/>
  <c r="H925" i="21" s="1"/>
  <c r="G925" i="10" a="1"/>
  <c r="G925" i="10" s="1"/>
  <c r="G925" i="21" s="1"/>
  <c r="E925" i="10" a="1"/>
  <c r="E925" i="10" s="1"/>
  <c r="E925" i="21" s="1"/>
  <c r="F925" i="10" a="1"/>
  <c r="F925" i="10" s="1"/>
  <c r="F925" i="21" s="1"/>
  <c r="L377" i="8"/>
  <c r="D925" i="10" a="1"/>
  <c r="D925" i="10" s="1"/>
  <c r="D925" i="21" s="1"/>
  <c r="K926" i="10"/>
  <c r="K926" i="21" s="1"/>
  <c r="J926" i="10"/>
  <c r="J926" i="21" s="1"/>
  <c r="I926" i="10"/>
  <c r="I926" i="21" s="1"/>
  <c r="K389" i="7"/>
  <c r="F390" i="7"/>
  <c r="G390" i="7"/>
  <c r="H390" i="7" s="1"/>
  <c r="I390" i="7" s="1"/>
  <c r="E391" i="21"/>
  <c r="L392" i="7"/>
  <c r="E391" i="7"/>
  <c r="M394" i="20" l="1"/>
  <c r="K927" i="10"/>
  <c r="K927" i="21" s="1"/>
  <c r="J927" i="10"/>
  <c r="J927" i="21" s="1"/>
  <c r="I927" i="10"/>
  <c r="I927" i="21" s="1"/>
  <c r="Q376" i="8"/>
  <c r="R376" i="8"/>
  <c r="V376" i="8" s="1"/>
  <c r="AE377" i="8"/>
  <c r="AI377" i="8" s="1"/>
  <c r="AM377" i="8" s="1"/>
  <c r="AD377" i="8"/>
  <c r="AH377" i="8" s="1"/>
  <c r="AL377" i="8" s="1"/>
  <c r="N377" i="8"/>
  <c r="S377" i="8" s="1"/>
  <c r="W377" i="8" s="1"/>
  <c r="AC377" i="8"/>
  <c r="AG377" i="8" s="1"/>
  <c r="AK377" i="8" s="1"/>
  <c r="P377" i="8"/>
  <c r="U377" i="8" s="1"/>
  <c r="Y377" i="8" s="1"/>
  <c r="O377" i="8"/>
  <c r="T377" i="8" s="1"/>
  <c r="X377" i="8" s="1"/>
  <c r="M377" i="8"/>
  <c r="AB377" i="8"/>
  <c r="AF377" i="8" s="1"/>
  <c r="AJ377" i="8" s="1"/>
  <c r="J390" i="7"/>
  <c r="H926" i="10"/>
  <c r="H926" i="21" s="1"/>
  <c r="D926" i="10" a="1"/>
  <c r="D926" i="10" s="1"/>
  <c r="D926" i="21" s="1"/>
  <c r="L378" i="8"/>
  <c r="E926" i="10" a="1"/>
  <c r="E926" i="10" s="1"/>
  <c r="E926" i="21" s="1"/>
  <c r="G926" i="10" a="1"/>
  <c r="G926" i="10" s="1"/>
  <c r="G926" i="21" s="1"/>
  <c r="F926" i="10" a="1"/>
  <c r="F926" i="10" s="1"/>
  <c r="F926" i="21" s="1"/>
  <c r="K390" i="7"/>
  <c r="F391" i="7"/>
  <c r="G391" i="7"/>
  <c r="H391" i="7" s="1"/>
  <c r="I391" i="7" s="1"/>
  <c r="E392" i="7"/>
  <c r="E392" i="21"/>
  <c r="L393" i="7"/>
  <c r="K391" i="7" l="1"/>
  <c r="M395" i="20"/>
  <c r="Q377" i="8"/>
  <c r="R377" i="8"/>
  <c r="V377" i="8" s="1"/>
  <c r="J928" i="10"/>
  <c r="J928" i="21" s="1"/>
  <c r="K928" i="10"/>
  <c r="K928" i="21" s="1"/>
  <c r="I928" i="10"/>
  <c r="I928" i="21" s="1"/>
  <c r="D927" i="10" a="1"/>
  <c r="D927" i="10" s="1"/>
  <c r="D927" i="21" s="1"/>
  <c r="E927" i="10" a="1"/>
  <c r="E927" i="10" s="1"/>
  <c r="E927" i="21" s="1"/>
  <c r="L379" i="8"/>
  <c r="H927" i="10"/>
  <c r="H927" i="21" s="1"/>
  <c r="F927" i="10" a="1"/>
  <c r="F927" i="10" s="1"/>
  <c r="F927" i="21" s="1"/>
  <c r="G927" i="10" a="1"/>
  <c r="G927" i="10" s="1"/>
  <c r="G927" i="21" s="1"/>
  <c r="N378" i="8"/>
  <c r="S378" i="8" s="1"/>
  <c r="W378" i="8" s="1"/>
  <c r="O378" i="8"/>
  <c r="T378" i="8" s="1"/>
  <c r="X378" i="8" s="1"/>
  <c r="AD378" i="8"/>
  <c r="AH378" i="8" s="1"/>
  <c r="AL378" i="8" s="1"/>
  <c r="P378" i="8"/>
  <c r="U378" i="8" s="1"/>
  <c r="Y378" i="8" s="1"/>
  <c r="AC378" i="8"/>
  <c r="AG378" i="8" s="1"/>
  <c r="AK378" i="8" s="1"/>
  <c r="M378" i="8"/>
  <c r="AE378" i="8"/>
  <c r="AI378" i="8" s="1"/>
  <c r="AM378" i="8" s="1"/>
  <c r="AB378" i="8"/>
  <c r="AF378" i="8" s="1"/>
  <c r="AJ378" i="8" s="1"/>
  <c r="J391" i="7"/>
  <c r="E393" i="7"/>
  <c r="G392" i="7"/>
  <c r="H392" i="7" s="1"/>
  <c r="I392" i="7" s="1"/>
  <c r="F392" i="7"/>
  <c r="E393" i="21"/>
  <c r="L394" i="7"/>
  <c r="M396" i="20" l="1"/>
  <c r="P379" i="8"/>
  <c r="U379" i="8" s="1"/>
  <c r="Y379" i="8" s="1"/>
  <c r="AD379" i="8"/>
  <c r="AH379" i="8" s="1"/>
  <c r="AL379" i="8" s="1"/>
  <c r="N379" i="8"/>
  <c r="S379" i="8" s="1"/>
  <c r="W379" i="8" s="1"/>
  <c r="O379" i="8"/>
  <c r="T379" i="8" s="1"/>
  <c r="X379" i="8" s="1"/>
  <c r="AE379" i="8"/>
  <c r="AI379" i="8" s="1"/>
  <c r="AM379" i="8" s="1"/>
  <c r="AC379" i="8"/>
  <c r="AG379" i="8" s="1"/>
  <c r="AK379" i="8" s="1"/>
  <c r="M379" i="8"/>
  <c r="AB379" i="8"/>
  <c r="AF379" i="8" s="1"/>
  <c r="AJ379" i="8" s="1"/>
  <c r="J929" i="10"/>
  <c r="J929" i="21" s="1"/>
  <c r="K929" i="10"/>
  <c r="K929" i="21" s="1"/>
  <c r="I929" i="10"/>
  <c r="I929" i="21" s="1"/>
  <c r="L380" i="8"/>
  <c r="D928" i="10" a="1"/>
  <c r="D928" i="10" s="1"/>
  <c r="D928" i="21" s="1"/>
  <c r="E928" i="10" a="1"/>
  <c r="E928" i="10" s="1"/>
  <c r="E928" i="21" s="1"/>
  <c r="F928" i="10" a="1"/>
  <c r="F928" i="10" s="1"/>
  <c r="F928" i="21" s="1"/>
  <c r="G928" i="10" a="1"/>
  <c r="G928" i="10" s="1"/>
  <c r="G928" i="21" s="1"/>
  <c r="H928" i="10"/>
  <c r="H928" i="21" s="1"/>
  <c r="Q378" i="8"/>
  <c r="R378" i="8"/>
  <c r="V378" i="8" s="1"/>
  <c r="K392" i="7"/>
  <c r="J392" i="7"/>
  <c r="F393" i="7"/>
  <c r="G393" i="7"/>
  <c r="H393" i="7" s="1"/>
  <c r="I393" i="7" s="1"/>
  <c r="E394" i="21"/>
  <c r="L395" i="7"/>
  <c r="E394" i="7"/>
  <c r="M397" i="20" l="1"/>
  <c r="O380" i="8"/>
  <c r="T380" i="8" s="1"/>
  <c r="X380" i="8" s="1"/>
  <c r="N380" i="8"/>
  <c r="S380" i="8" s="1"/>
  <c r="W380" i="8" s="1"/>
  <c r="P380" i="8"/>
  <c r="U380" i="8" s="1"/>
  <c r="Y380" i="8" s="1"/>
  <c r="AE380" i="8"/>
  <c r="AI380" i="8" s="1"/>
  <c r="AM380" i="8" s="1"/>
  <c r="AB380" i="8"/>
  <c r="AF380" i="8" s="1"/>
  <c r="AJ380" i="8" s="1"/>
  <c r="AD380" i="8"/>
  <c r="AH380" i="8" s="1"/>
  <c r="AL380" i="8" s="1"/>
  <c r="M380" i="8"/>
  <c r="AC380" i="8"/>
  <c r="AG380" i="8" s="1"/>
  <c r="AK380" i="8" s="1"/>
  <c r="Q379" i="8"/>
  <c r="R379" i="8"/>
  <c r="V379" i="8" s="1"/>
  <c r="D929" i="10" a="1"/>
  <c r="D929" i="10" s="1"/>
  <c r="D929" i="21" s="1"/>
  <c r="E929" i="10" a="1"/>
  <c r="E929" i="10" s="1"/>
  <c r="E929" i="21" s="1"/>
  <c r="L381" i="8"/>
  <c r="H929" i="10"/>
  <c r="H929" i="21" s="1"/>
  <c r="F929" i="10" a="1"/>
  <c r="F929" i="10" s="1"/>
  <c r="F929" i="21" s="1"/>
  <c r="G929" i="10" a="1"/>
  <c r="G929" i="10" s="1"/>
  <c r="G929" i="21" s="1"/>
  <c r="J393" i="7"/>
  <c r="J930" i="10"/>
  <c r="J930" i="21" s="1"/>
  <c r="I930" i="10"/>
  <c r="I930" i="21" s="1"/>
  <c r="K930" i="10"/>
  <c r="K930" i="21" s="1"/>
  <c r="K393" i="7"/>
  <c r="F394" i="7"/>
  <c r="G394" i="7"/>
  <c r="H394" i="7" s="1"/>
  <c r="I394" i="7" s="1"/>
  <c r="E395" i="21"/>
  <c r="L396" i="7"/>
  <c r="E395" i="7"/>
  <c r="K394" i="7" l="1"/>
  <c r="M398" i="20"/>
  <c r="J931" i="10"/>
  <c r="J931" i="21" s="1"/>
  <c r="I931" i="10"/>
  <c r="I931" i="21" s="1"/>
  <c r="K931" i="10"/>
  <c r="K931" i="21" s="1"/>
  <c r="R380" i="8"/>
  <c r="V380" i="8" s="1"/>
  <c r="Q380" i="8"/>
  <c r="P381" i="8"/>
  <c r="U381" i="8" s="1"/>
  <c r="Y381" i="8" s="1"/>
  <c r="O381" i="8"/>
  <c r="T381" i="8" s="1"/>
  <c r="X381" i="8" s="1"/>
  <c r="AD381" i="8"/>
  <c r="AH381" i="8" s="1"/>
  <c r="AL381" i="8" s="1"/>
  <c r="AC381" i="8"/>
  <c r="AG381" i="8" s="1"/>
  <c r="AK381" i="8" s="1"/>
  <c r="M381" i="8"/>
  <c r="AB381" i="8"/>
  <c r="AF381" i="8" s="1"/>
  <c r="AJ381" i="8" s="1"/>
  <c r="N381" i="8"/>
  <c r="S381" i="8" s="1"/>
  <c r="W381" i="8" s="1"/>
  <c r="AE381" i="8"/>
  <c r="AI381" i="8" s="1"/>
  <c r="AM381" i="8" s="1"/>
  <c r="H930" i="10"/>
  <c r="H930" i="21" s="1"/>
  <c r="G930" i="10" a="1"/>
  <c r="G930" i="10" s="1"/>
  <c r="G930" i="21" s="1"/>
  <c r="D930" i="10" a="1"/>
  <c r="D930" i="10" s="1"/>
  <c r="D930" i="21" s="1"/>
  <c r="E930" i="10" a="1"/>
  <c r="E930" i="10" s="1"/>
  <c r="E930" i="21" s="1"/>
  <c r="F930" i="10" a="1"/>
  <c r="F930" i="10" s="1"/>
  <c r="F930" i="21" s="1"/>
  <c r="L382" i="8"/>
  <c r="J394" i="7"/>
  <c r="F395" i="7"/>
  <c r="G395" i="7"/>
  <c r="H395" i="7" s="1"/>
  <c r="I395" i="7" s="1"/>
  <c r="E396" i="7"/>
  <c r="E396" i="21"/>
  <c r="L397" i="7"/>
  <c r="M399" i="20" l="1"/>
  <c r="L383" i="8"/>
  <c r="H931" i="10"/>
  <c r="H931" i="21" s="1"/>
  <c r="E931" i="10" a="1"/>
  <c r="E931" i="10" s="1"/>
  <c r="E931" i="21" s="1"/>
  <c r="F931" i="10" a="1"/>
  <c r="F931" i="10" s="1"/>
  <c r="F931" i="21" s="1"/>
  <c r="D931" i="10" a="1"/>
  <c r="D931" i="10" s="1"/>
  <c r="D931" i="21" s="1"/>
  <c r="G931" i="10" a="1"/>
  <c r="G931" i="10" s="1"/>
  <c r="G931" i="21" s="1"/>
  <c r="K932" i="10"/>
  <c r="K932" i="21" s="1"/>
  <c r="J932" i="10"/>
  <c r="J932" i="21" s="1"/>
  <c r="I932" i="10"/>
  <c r="I932" i="21" s="1"/>
  <c r="O382" i="8"/>
  <c r="T382" i="8" s="1"/>
  <c r="X382" i="8" s="1"/>
  <c r="AC382" i="8"/>
  <c r="AG382" i="8" s="1"/>
  <c r="AK382" i="8" s="1"/>
  <c r="M382" i="8"/>
  <c r="AD382" i="8"/>
  <c r="AH382" i="8" s="1"/>
  <c r="AL382" i="8" s="1"/>
  <c r="AB382" i="8"/>
  <c r="AF382" i="8" s="1"/>
  <c r="AJ382" i="8" s="1"/>
  <c r="AE382" i="8"/>
  <c r="AI382" i="8" s="1"/>
  <c r="AM382" i="8" s="1"/>
  <c r="P382" i="8"/>
  <c r="U382" i="8" s="1"/>
  <c r="Y382" i="8" s="1"/>
  <c r="N382" i="8"/>
  <c r="S382" i="8" s="1"/>
  <c r="W382" i="8" s="1"/>
  <c r="R381" i="8"/>
  <c r="V381" i="8" s="1"/>
  <c r="Q381" i="8"/>
  <c r="K395" i="7"/>
  <c r="E397" i="7"/>
  <c r="G396" i="7"/>
  <c r="H396" i="7" s="1"/>
  <c r="I396" i="7" s="1"/>
  <c r="F396" i="7"/>
  <c r="J395" i="7"/>
  <c r="E397" i="21"/>
  <c r="L398" i="7"/>
  <c r="M400" i="20" l="1"/>
  <c r="H932" i="10"/>
  <c r="H932" i="21" s="1"/>
  <c r="G932" i="10" a="1"/>
  <c r="G932" i="10" s="1"/>
  <c r="G932" i="21" s="1"/>
  <c r="D932" i="10" a="1"/>
  <c r="D932" i="10" s="1"/>
  <c r="D932" i="21" s="1"/>
  <c r="E932" i="10" a="1"/>
  <c r="E932" i="10" s="1"/>
  <c r="E932" i="21" s="1"/>
  <c r="F932" i="10" a="1"/>
  <c r="F932" i="10" s="1"/>
  <c r="F932" i="21" s="1"/>
  <c r="L384" i="8"/>
  <c r="Q382" i="8"/>
  <c r="R382" i="8"/>
  <c r="V382" i="8" s="1"/>
  <c r="I933" i="10"/>
  <c r="I933" i="21" s="1"/>
  <c r="K933" i="10"/>
  <c r="K933" i="21" s="1"/>
  <c r="J933" i="10"/>
  <c r="J933" i="21" s="1"/>
  <c r="N383" i="8"/>
  <c r="S383" i="8" s="1"/>
  <c r="W383" i="8" s="1"/>
  <c r="P383" i="8"/>
  <c r="U383" i="8" s="1"/>
  <c r="Y383" i="8" s="1"/>
  <c r="AE383" i="8"/>
  <c r="AI383" i="8" s="1"/>
  <c r="AM383" i="8" s="1"/>
  <c r="O383" i="8"/>
  <c r="T383" i="8" s="1"/>
  <c r="X383" i="8" s="1"/>
  <c r="M383" i="8"/>
  <c r="AC383" i="8"/>
  <c r="AG383" i="8" s="1"/>
  <c r="AK383" i="8" s="1"/>
  <c r="AD383" i="8"/>
  <c r="AH383" i="8" s="1"/>
  <c r="AL383" i="8" s="1"/>
  <c r="AB383" i="8"/>
  <c r="AF383" i="8" s="1"/>
  <c r="AJ383" i="8" s="1"/>
  <c r="J396" i="7"/>
  <c r="K396" i="7"/>
  <c r="F397" i="7"/>
  <c r="G397" i="7"/>
  <c r="H397" i="7" s="1"/>
  <c r="I397" i="7" s="1"/>
  <c r="E398" i="7"/>
  <c r="E398" i="21"/>
  <c r="L399" i="7"/>
  <c r="J397" i="7" l="1"/>
  <c r="M401" i="20"/>
  <c r="AC384" i="8"/>
  <c r="AG384" i="8" s="1"/>
  <c r="AK384" i="8" s="1"/>
  <c r="AE384" i="8"/>
  <c r="AI384" i="8" s="1"/>
  <c r="AM384" i="8" s="1"/>
  <c r="AD384" i="8"/>
  <c r="AH384" i="8" s="1"/>
  <c r="AL384" i="8" s="1"/>
  <c r="M384" i="8"/>
  <c r="N384" i="8"/>
  <c r="S384" i="8" s="1"/>
  <c r="W384" i="8" s="1"/>
  <c r="O384" i="8"/>
  <c r="T384" i="8" s="1"/>
  <c r="X384" i="8" s="1"/>
  <c r="P384" i="8"/>
  <c r="U384" i="8" s="1"/>
  <c r="Y384" i="8" s="1"/>
  <c r="AB384" i="8"/>
  <c r="AF384" i="8" s="1"/>
  <c r="AJ384" i="8" s="1"/>
  <c r="J934" i="10"/>
  <c r="J934" i="21" s="1"/>
  <c r="I934" i="10"/>
  <c r="I934" i="21" s="1"/>
  <c r="K934" i="10"/>
  <c r="K934" i="21" s="1"/>
  <c r="R383" i="8"/>
  <c r="V383" i="8" s="1"/>
  <c r="Q383" i="8"/>
  <c r="H933" i="10"/>
  <c r="H933" i="21" s="1"/>
  <c r="E933" i="10" a="1"/>
  <c r="E933" i="10" s="1"/>
  <c r="E933" i="21" s="1"/>
  <c r="F933" i="10" a="1"/>
  <c r="F933" i="10" s="1"/>
  <c r="F933" i="21" s="1"/>
  <c r="G933" i="10" a="1"/>
  <c r="G933" i="10" s="1"/>
  <c r="G933" i="21" s="1"/>
  <c r="D933" i="10" a="1"/>
  <c r="D933" i="10" s="1"/>
  <c r="D933" i="21" s="1"/>
  <c r="L385" i="8"/>
  <c r="K397" i="7"/>
  <c r="E399" i="21"/>
  <c r="L400" i="7"/>
  <c r="E399" i="7"/>
  <c r="G398" i="7"/>
  <c r="H398" i="7" s="1"/>
  <c r="I398" i="7" s="1"/>
  <c r="F398" i="7"/>
  <c r="M402" i="20" l="1"/>
  <c r="R384" i="8"/>
  <c r="V384" i="8" s="1"/>
  <c r="Q384" i="8"/>
  <c r="AB385" i="8"/>
  <c r="AF385" i="8" s="1"/>
  <c r="AJ385" i="8" s="1"/>
  <c r="P385" i="8"/>
  <c r="U385" i="8" s="1"/>
  <c r="Y385" i="8" s="1"/>
  <c r="AE385" i="8"/>
  <c r="AI385" i="8" s="1"/>
  <c r="AM385" i="8" s="1"/>
  <c r="M385" i="8"/>
  <c r="N385" i="8"/>
  <c r="S385" i="8" s="1"/>
  <c r="W385" i="8" s="1"/>
  <c r="AC385" i="8"/>
  <c r="AG385" i="8" s="1"/>
  <c r="AK385" i="8" s="1"/>
  <c r="AD385" i="8"/>
  <c r="AH385" i="8" s="1"/>
  <c r="AL385" i="8" s="1"/>
  <c r="O385" i="8"/>
  <c r="T385" i="8" s="1"/>
  <c r="X385" i="8" s="1"/>
  <c r="K935" i="10"/>
  <c r="K935" i="21" s="1"/>
  <c r="I935" i="10"/>
  <c r="I935" i="21" s="1"/>
  <c r="J935" i="10"/>
  <c r="J935" i="21" s="1"/>
  <c r="E934" i="10" a="1"/>
  <c r="E934" i="10" s="1"/>
  <c r="E934" i="21" s="1"/>
  <c r="L386" i="8"/>
  <c r="D934" i="10" a="1"/>
  <c r="D934" i="10" s="1"/>
  <c r="D934" i="21" s="1"/>
  <c r="F934" i="10" a="1"/>
  <c r="F934" i="10" s="1"/>
  <c r="F934" i="21" s="1"/>
  <c r="G934" i="10" a="1"/>
  <c r="G934" i="10" s="1"/>
  <c r="G934" i="21" s="1"/>
  <c r="H934" i="10"/>
  <c r="H934" i="21" s="1"/>
  <c r="J398" i="7"/>
  <c r="K398" i="7"/>
  <c r="E400" i="21"/>
  <c r="L401" i="7"/>
  <c r="E400" i="7"/>
  <c r="F399" i="7"/>
  <c r="G399" i="7"/>
  <c r="H399" i="7" s="1"/>
  <c r="I399" i="7" s="1"/>
  <c r="M403" i="20" l="1"/>
  <c r="I936" i="10"/>
  <c r="I936" i="21" s="1"/>
  <c r="J936" i="10"/>
  <c r="J936" i="21" s="1"/>
  <c r="K936" i="10"/>
  <c r="K936" i="21" s="1"/>
  <c r="O386" i="8"/>
  <c r="T386" i="8" s="1"/>
  <c r="X386" i="8" s="1"/>
  <c r="AC386" i="8"/>
  <c r="AG386" i="8" s="1"/>
  <c r="AK386" i="8" s="1"/>
  <c r="M386" i="8"/>
  <c r="AD386" i="8"/>
  <c r="AH386" i="8" s="1"/>
  <c r="AL386" i="8" s="1"/>
  <c r="N386" i="8"/>
  <c r="S386" i="8" s="1"/>
  <c r="W386" i="8" s="1"/>
  <c r="P386" i="8"/>
  <c r="U386" i="8" s="1"/>
  <c r="Y386" i="8" s="1"/>
  <c r="AB386" i="8"/>
  <c r="AF386" i="8" s="1"/>
  <c r="AJ386" i="8" s="1"/>
  <c r="AE386" i="8"/>
  <c r="AI386" i="8" s="1"/>
  <c r="AM386" i="8" s="1"/>
  <c r="E935" i="10" a="1"/>
  <c r="E935" i="10" s="1"/>
  <c r="E935" i="21" s="1"/>
  <c r="H935" i="10"/>
  <c r="H935" i="21" s="1"/>
  <c r="F935" i="10" a="1"/>
  <c r="F935" i="10" s="1"/>
  <c r="F935" i="21" s="1"/>
  <c r="G935" i="10" a="1"/>
  <c r="G935" i="10" s="1"/>
  <c r="G935" i="21" s="1"/>
  <c r="D935" i="10" a="1"/>
  <c r="D935" i="10" s="1"/>
  <c r="D935" i="21" s="1"/>
  <c r="L387" i="8"/>
  <c r="Q385" i="8"/>
  <c r="R385" i="8"/>
  <c r="V385" i="8" s="1"/>
  <c r="J399" i="7"/>
  <c r="K399" i="7"/>
  <c r="G400" i="7"/>
  <c r="H400" i="7" s="1"/>
  <c r="I400" i="7" s="1"/>
  <c r="F400" i="7"/>
  <c r="E401" i="21"/>
  <c r="L402" i="7"/>
  <c r="E401" i="7"/>
  <c r="M404" i="20" l="1"/>
  <c r="R386" i="8"/>
  <c r="V386" i="8" s="1"/>
  <c r="Q386" i="8"/>
  <c r="F936" i="10" a="1"/>
  <c r="F936" i="10" s="1"/>
  <c r="F936" i="21" s="1"/>
  <c r="D936" i="10" a="1"/>
  <c r="D936" i="10" s="1"/>
  <c r="D936" i="21" s="1"/>
  <c r="G936" i="10" a="1"/>
  <c r="G936" i="10" s="1"/>
  <c r="G936" i="21" s="1"/>
  <c r="H936" i="10"/>
  <c r="H936" i="21" s="1"/>
  <c r="L388" i="8"/>
  <c r="E936" i="10" a="1"/>
  <c r="E936" i="10" s="1"/>
  <c r="E936" i="21" s="1"/>
  <c r="J937" i="10"/>
  <c r="J937" i="21" s="1"/>
  <c r="I937" i="10"/>
  <c r="I937" i="21" s="1"/>
  <c r="K937" i="10"/>
  <c r="K937" i="21" s="1"/>
  <c r="AB387" i="8"/>
  <c r="AF387" i="8" s="1"/>
  <c r="AJ387" i="8" s="1"/>
  <c r="N387" i="8"/>
  <c r="S387" i="8" s="1"/>
  <c r="W387" i="8" s="1"/>
  <c r="AC387" i="8"/>
  <c r="AG387" i="8" s="1"/>
  <c r="AK387" i="8" s="1"/>
  <c r="AD387" i="8"/>
  <c r="AH387" i="8" s="1"/>
  <c r="AL387" i="8" s="1"/>
  <c r="AE387" i="8"/>
  <c r="AI387" i="8" s="1"/>
  <c r="AM387" i="8" s="1"/>
  <c r="P387" i="8"/>
  <c r="U387" i="8" s="1"/>
  <c r="Y387" i="8" s="1"/>
  <c r="M387" i="8"/>
  <c r="O387" i="8"/>
  <c r="T387" i="8" s="1"/>
  <c r="X387" i="8" s="1"/>
  <c r="J400" i="7"/>
  <c r="K400" i="7"/>
  <c r="E402" i="21"/>
  <c r="L403" i="7"/>
  <c r="E402" i="7"/>
  <c r="F401" i="7"/>
  <c r="G401" i="7"/>
  <c r="H401" i="7" s="1"/>
  <c r="I401" i="7" s="1"/>
  <c r="M405" i="20" l="1"/>
  <c r="L389" i="8"/>
  <c r="G937" i="10" a="1"/>
  <c r="G937" i="10" s="1"/>
  <c r="G937" i="21" s="1"/>
  <c r="H937" i="10"/>
  <c r="H937" i="21" s="1"/>
  <c r="F937" i="10" a="1"/>
  <c r="F937" i="10" s="1"/>
  <c r="F937" i="21" s="1"/>
  <c r="D937" i="10" a="1"/>
  <c r="D937" i="10" s="1"/>
  <c r="D937" i="21" s="1"/>
  <c r="E937" i="10" a="1"/>
  <c r="E937" i="10" s="1"/>
  <c r="E937" i="21" s="1"/>
  <c r="N388" i="8"/>
  <c r="S388" i="8" s="1"/>
  <c r="W388" i="8" s="1"/>
  <c r="P388" i="8"/>
  <c r="U388" i="8" s="1"/>
  <c r="Y388" i="8" s="1"/>
  <c r="AD388" i="8"/>
  <c r="AH388" i="8" s="1"/>
  <c r="AL388" i="8" s="1"/>
  <c r="AE388" i="8"/>
  <c r="AI388" i="8" s="1"/>
  <c r="AM388" i="8" s="1"/>
  <c r="AC388" i="8"/>
  <c r="AG388" i="8" s="1"/>
  <c r="AK388" i="8" s="1"/>
  <c r="O388" i="8"/>
  <c r="T388" i="8" s="1"/>
  <c r="X388" i="8" s="1"/>
  <c r="AB388" i="8"/>
  <c r="AF388" i="8" s="1"/>
  <c r="AJ388" i="8" s="1"/>
  <c r="M388" i="8"/>
  <c r="Q387" i="8"/>
  <c r="R387" i="8"/>
  <c r="V387" i="8" s="1"/>
  <c r="J938" i="10"/>
  <c r="J938" i="21" s="1"/>
  <c r="K938" i="10"/>
  <c r="K938" i="21" s="1"/>
  <c r="I938" i="10"/>
  <c r="I938" i="21" s="1"/>
  <c r="K401" i="7"/>
  <c r="J401" i="7"/>
  <c r="E403" i="7"/>
  <c r="F402" i="7"/>
  <c r="G402" i="7"/>
  <c r="H402" i="7" s="1"/>
  <c r="I402" i="7" s="1"/>
  <c r="E403" i="21"/>
  <c r="L404" i="7"/>
  <c r="J402" i="7" l="1"/>
  <c r="M406" i="20"/>
  <c r="R388" i="8"/>
  <c r="V388" i="8" s="1"/>
  <c r="Q388" i="8"/>
  <c r="J939" i="10"/>
  <c r="J939" i="21" s="1"/>
  <c r="I939" i="10"/>
  <c r="I939" i="21" s="1"/>
  <c r="K939" i="10"/>
  <c r="K939" i="21" s="1"/>
  <c r="F938" i="10" a="1"/>
  <c r="F938" i="10" s="1"/>
  <c r="F938" i="21" s="1"/>
  <c r="G938" i="10" a="1"/>
  <c r="G938" i="10" s="1"/>
  <c r="G938" i="21" s="1"/>
  <c r="L390" i="8"/>
  <c r="D938" i="10" a="1"/>
  <c r="D938" i="10" s="1"/>
  <c r="D938" i="21" s="1"/>
  <c r="H938" i="10"/>
  <c r="H938" i="21" s="1"/>
  <c r="E938" i="10" a="1"/>
  <c r="E938" i="10" s="1"/>
  <c r="E938" i="21" s="1"/>
  <c r="AE389" i="8"/>
  <c r="AI389" i="8" s="1"/>
  <c r="AM389" i="8" s="1"/>
  <c r="AB389" i="8"/>
  <c r="AF389" i="8" s="1"/>
  <c r="AJ389" i="8" s="1"/>
  <c r="AC389" i="8"/>
  <c r="AG389" i="8" s="1"/>
  <c r="AK389" i="8" s="1"/>
  <c r="P389" i="8"/>
  <c r="U389" i="8" s="1"/>
  <c r="Y389" i="8" s="1"/>
  <c r="N389" i="8"/>
  <c r="S389" i="8" s="1"/>
  <c r="W389" i="8" s="1"/>
  <c r="AD389" i="8"/>
  <c r="AH389" i="8" s="1"/>
  <c r="AL389" i="8" s="1"/>
  <c r="M389" i="8"/>
  <c r="O389" i="8"/>
  <c r="T389" i="8" s="1"/>
  <c r="X389" i="8" s="1"/>
  <c r="K402" i="7"/>
  <c r="E404" i="7"/>
  <c r="F403" i="7"/>
  <c r="G403" i="7"/>
  <c r="H403" i="7" s="1"/>
  <c r="I403" i="7" s="1"/>
  <c r="E404" i="21"/>
  <c r="L405" i="7"/>
  <c r="M407" i="20" l="1"/>
  <c r="N390" i="8"/>
  <c r="S390" i="8" s="1"/>
  <c r="W390" i="8" s="1"/>
  <c r="M390" i="8"/>
  <c r="AD390" i="8"/>
  <c r="AH390" i="8" s="1"/>
  <c r="AL390" i="8" s="1"/>
  <c r="AB390" i="8"/>
  <c r="AF390" i="8" s="1"/>
  <c r="AJ390" i="8" s="1"/>
  <c r="AC390" i="8"/>
  <c r="AG390" i="8" s="1"/>
  <c r="AK390" i="8" s="1"/>
  <c r="O390" i="8"/>
  <c r="T390" i="8" s="1"/>
  <c r="X390" i="8" s="1"/>
  <c r="P390" i="8"/>
  <c r="U390" i="8" s="1"/>
  <c r="Y390" i="8" s="1"/>
  <c r="AE390" i="8"/>
  <c r="AI390" i="8" s="1"/>
  <c r="AM390" i="8" s="1"/>
  <c r="L391" i="8"/>
  <c r="H939" i="10"/>
  <c r="H939" i="21" s="1"/>
  <c r="F939" i="10" a="1"/>
  <c r="F939" i="10" s="1"/>
  <c r="F939" i="21" s="1"/>
  <c r="E939" i="10" a="1"/>
  <c r="E939" i="10" s="1"/>
  <c r="E939" i="21" s="1"/>
  <c r="G939" i="10" a="1"/>
  <c r="G939" i="10" s="1"/>
  <c r="G939" i="21" s="1"/>
  <c r="D939" i="10" a="1"/>
  <c r="D939" i="10" s="1"/>
  <c r="D939" i="21" s="1"/>
  <c r="Q389" i="8"/>
  <c r="R389" i="8"/>
  <c r="V389" i="8" s="1"/>
  <c r="I940" i="10"/>
  <c r="I940" i="21" s="1"/>
  <c r="K940" i="10"/>
  <c r="K940" i="21" s="1"/>
  <c r="J940" i="10"/>
  <c r="J940" i="21" s="1"/>
  <c r="K403" i="7"/>
  <c r="E405" i="7"/>
  <c r="G404" i="7"/>
  <c r="H404" i="7" s="1"/>
  <c r="I404" i="7" s="1"/>
  <c r="F404" i="7"/>
  <c r="J403" i="7"/>
  <c r="E405" i="21"/>
  <c r="L406" i="7"/>
  <c r="M408" i="20" l="1"/>
  <c r="I941" i="10"/>
  <c r="I941" i="21" s="1"/>
  <c r="J941" i="10"/>
  <c r="J941" i="21" s="1"/>
  <c r="K941" i="10"/>
  <c r="K941" i="21" s="1"/>
  <c r="G940" i="10" a="1"/>
  <c r="G940" i="10" s="1"/>
  <c r="G940" i="21" s="1"/>
  <c r="E940" i="10" a="1"/>
  <c r="E940" i="10" s="1"/>
  <c r="E940" i="21" s="1"/>
  <c r="L392" i="8"/>
  <c r="H940" i="10"/>
  <c r="H940" i="21" s="1"/>
  <c r="D940" i="10" a="1"/>
  <c r="D940" i="10" s="1"/>
  <c r="D940" i="21" s="1"/>
  <c r="F940" i="10" a="1"/>
  <c r="F940" i="10" s="1"/>
  <c r="F940" i="21" s="1"/>
  <c r="R390" i="8"/>
  <c r="V390" i="8" s="1"/>
  <c r="Q390" i="8"/>
  <c r="AE391" i="8"/>
  <c r="AI391" i="8" s="1"/>
  <c r="AM391" i="8" s="1"/>
  <c r="AC391" i="8"/>
  <c r="AG391" i="8" s="1"/>
  <c r="AK391" i="8" s="1"/>
  <c r="O391" i="8"/>
  <c r="T391" i="8" s="1"/>
  <c r="X391" i="8" s="1"/>
  <c r="P391" i="8"/>
  <c r="U391" i="8" s="1"/>
  <c r="Y391" i="8" s="1"/>
  <c r="AD391" i="8"/>
  <c r="AH391" i="8" s="1"/>
  <c r="AL391" i="8" s="1"/>
  <c r="AB391" i="8"/>
  <c r="AF391" i="8" s="1"/>
  <c r="AJ391" i="8" s="1"/>
  <c r="N391" i="8"/>
  <c r="S391" i="8" s="1"/>
  <c r="W391" i="8" s="1"/>
  <c r="M391" i="8"/>
  <c r="J404" i="7"/>
  <c r="K404" i="7"/>
  <c r="E406" i="7"/>
  <c r="F405" i="7"/>
  <c r="G405" i="7"/>
  <c r="H405" i="7" s="1"/>
  <c r="I405" i="7" s="1"/>
  <c r="J405" i="7" s="1"/>
  <c r="E406" i="21"/>
  <c r="L407" i="7"/>
  <c r="M409" i="20" l="1"/>
  <c r="K942" i="10"/>
  <c r="K942" i="21" s="1"/>
  <c r="I942" i="10"/>
  <c r="I942" i="21" s="1"/>
  <c r="J942" i="10"/>
  <c r="J942" i="21" s="1"/>
  <c r="M392" i="8"/>
  <c r="P392" i="8"/>
  <c r="U392" i="8" s="1"/>
  <c r="Y392" i="8" s="1"/>
  <c r="AE392" i="8"/>
  <c r="AI392" i="8" s="1"/>
  <c r="AM392" i="8" s="1"/>
  <c r="N392" i="8"/>
  <c r="S392" i="8" s="1"/>
  <c r="W392" i="8" s="1"/>
  <c r="AD392" i="8"/>
  <c r="AH392" i="8" s="1"/>
  <c r="AL392" i="8" s="1"/>
  <c r="O392" i="8"/>
  <c r="T392" i="8" s="1"/>
  <c r="X392" i="8" s="1"/>
  <c r="AC392" i="8"/>
  <c r="AG392" i="8" s="1"/>
  <c r="AK392" i="8" s="1"/>
  <c r="AB392" i="8"/>
  <c r="AF392" i="8" s="1"/>
  <c r="AJ392" i="8" s="1"/>
  <c r="Q391" i="8"/>
  <c r="R391" i="8"/>
  <c r="V391" i="8" s="1"/>
  <c r="E941" i="10" a="1"/>
  <c r="E941" i="10" s="1"/>
  <c r="E941" i="21" s="1"/>
  <c r="H941" i="10"/>
  <c r="H941" i="21" s="1"/>
  <c r="D941" i="10" a="1"/>
  <c r="D941" i="10" s="1"/>
  <c r="D941" i="21" s="1"/>
  <c r="G941" i="10" a="1"/>
  <c r="G941" i="10" s="1"/>
  <c r="G941" i="21" s="1"/>
  <c r="L393" i="8"/>
  <c r="F941" i="10" a="1"/>
  <c r="F941" i="10" s="1"/>
  <c r="F941" i="21" s="1"/>
  <c r="K405" i="7"/>
  <c r="G406" i="7"/>
  <c r="H406" i="7" s="1"/>
  <c r="I406" i="7" s="1"/>
  <c r="F406" i="7"/>
  <c r="E407" i="7"/>
  <c r="E407" i="21"/>
  <c r="L408" i="7"/>
  <c r="J406" i="7" l="1"/>
  <c r="M410" i="20"/>
  <c r="K943" i="10"/>
  <c r="K943" i="21" s="1"/>
  <c r="J943" i="10"/>
  <c r="J943" i="21" s="1"/>
  <c r="I943" i="10"/>
  <c r="I943" i="21" s="1"/>
  <c r="F942" i="10" a="1"/>
  <c r="F942" i="10" s="1"/>
  <c r="F942" i="21" s="1"/>
  <c r="G942" i="10" a="1"/>
  <c r="G942" i="10" s="1"/>
  <c r="G942" i="21" s="1"/>
  <c r="H942" i="10"/>
  <c r="H942" i="21" s="1"/>
  <c r="E942" i="10" a="1"/>
  <c r="E942" i="10" s="1"/>
  <c r="E942" i="21" s="1"/>
  <c r="L394" i="8"/>
  <c r="D942" i="10" a="1"/>
  <c r="D942" i="10" s="1"/>
  <c r="D942" i="21" s="1"/>
  <c r="N393" i="8"/>
  <c r="S393" i="8" s="1"/>
  <c r="W393" i="8" s="1"/>
  <c r="AC393" i="8"/>
  <c r="AG393" i="8" s="1"/>
  <c r="AK393" i="8" s="1"/>
  <c r="AD393" i="8"/>
  <c r="AH393" i="8" s="1"/>
  <c r="AL393" i="8" s="1"/>
  <c r="P393" i="8"/>
  <c r="U393" i="8" s="1"/>
  <c r="Y393" i="8" s="1"/>
  <c r="O393" i="8"/>
  <c r="T393" i="8" s="1"/>
  <c r="X393" i="8" s="1"/>
  <c r="AB393" i="8"/>
  <c r="AF393" i="8" s="1"/>
  <c r="AJ393" i="8" s="1"/>
  <c r="M393" i="8"/>
  <c r="AE393" i="8"/>
  <c r="AI393" i="8" s="1"/>
  <c r="AM393" i="8" s="1"/>
  <c r="Q392" i="8"/>
  <c r="R392" i="8"/>
  <c r="V392" i="8" s="1"/>
  <c r="K406" i="7"/>
  <c r="E408" i="7"/>
  <c r="G407" i="7"/>
  <c r="H407" i="7" s="1"/>
  <c r="I407" i="7" s="1"/>
  <c r="F407" i="7"/>
  <c r="E408" i="21"/>
  <c r="L409" i="7"/>
  <c r="M411" i="20" l="1"/>
  <c r="Q393" i="8"/>
  <c r="R393" i="8"/>
  <c r="V393" i="8" s="1"/>
  <c r="L395" i="8"/>
  <c r="E943" i="10" a="1"/>
  <c r="E943" i="10" s="1"/>
  <c r="E943" i="21" s="1"/>
  <c r="F943" i="10" a="1"/>
  <c r="F943" i="10" s="1"/>
  <c r="F943" i="21" s="1"/>
  <c r="G943" i="10" a="1"/>
  <c r="G943" i="10" s="1"/>
  <c r="G943" i="21" s="1"/>
  <c r="H943" i="10"/>
  <c r="H943" i="21" s="1"/>
  <c r="D943" i="10" a="1"/>
  <c r="D943" i="10" s="1"/>
  <c r="D943" i="21" s="1"/>
  <c r="I944" i="10"/>
  <c r="I944" i="21" s="1"/>
  <c r="K944" i="10"/>
  <c r="K944" i="21" s="1"/>
  <c r="J944" i="10"/>
  <c r="J944" i="21" s="1"/>
  <c r="AB394" i="8"/>
  <c r="AF394" i="8" s="1"/>
  <c r="AJ394" i="8" s="1"/>
  <c r="AC394" i="8"/>
  <c r="AG394" i="8" s="1"/>
  <c r="AK394" i="8" s="1"/>
  <c r="P394" i="8"/>
  <c r="U394" i="8" s="1"/>
  <c r="Y394" i="8" s="1"/>
  <c r="O394" i="8"/>
  <c r="T394" i="8" s="1"/>
  <c r="X394" i="8" s="1"/>
  <c r="AE394" i="8"/>
  <c r="AI394" i="8" s="1"/>
  <c r="AM394" i="8" s="1"/>
  <c r="AD394" i="8"/>
  <c r="AH394" i="8" s="1"/>
  <c r="AL394" i="8" s="1"/>
  <c r="N394" i="8"/>
  <c r="S394" i="8" s="1"/>
  <c r="W394" i="8" s="1"/>
  <c r="M394" i="8"/>
  <c r="K407" i="7"/>
  <c r="G408" i="7"/>
  <c r="H408" i="7" s="1"/>
  <c r="I408" i="7" s="1"/>
  <c r="F408" i="7"/>
  <c r="E409" i="21"/>
  <c r="L410" i="7"/>
  <c r="J407" i="7"/>
  <c r="E409" i="7"/>
  <c r="K408" i="7" l="1"/>
  <c r="M412" i="20"/>
  <c r="J945" i="10"/>
  <c r="J945" i="21" s="1"/>
  <c r="I945" i="10"/>
  <c r="I945" i="21" s="1"/>
  <c r="K945" i="10"/>
  <c r="K945" i="21" s="1"/>
  <c r="L396" i="8"/>
  <c r="E944" i="10" a="1"/>
  <c r="E944" i="10" s="1"/>
  <c r="E944" i="21" s="1"/>
  <c r="H944" i="10"/>
  <c r="H944" i="21" s="1"/>
  <c r="F944" i="10" a="1"/>
  <c r="F944" i="10" s="1"/>
  <c r="F944" i="21" s="1"/>
  <c r="G944" i="10" a="1"/>
  <c r="G944" i="10" s="1"/>
  <c r="G944" i="21" s="1"/>
  <c r="D944" i="10" a="1"/>
  <c r="D944" i="10" s="1"/>
  <c r="D944" i="21" s="1"/>
  <c r="P395" i="8"/>
  <c r="U395" i="8" s="1"/>
  <c r="Y395" i="8" s="1"/>
  <c r="AB395" i="8"/>
  <c r="AF395" i="8" s="1"/>
  <c r="AJ395" i="8" s="1"/>
  <c r="AD395" i="8"/>
  <c r="AH395" i="8" s="1"/>
  <c r="AL395" i="8" s="1"/>
  <c r="AE395" i="8"/>
  <c r="AI395" i="8" s="1"/>
  <c r="AM395" i="8" s="1"/>
  <c r="M395" i="8"/>
  <c r="O395" i="8"/>
  <c r="T395" i="8" s="1"/>
  <c r="X395" i="8" s="1"/>
  <c r="AC395" i="8"/>
  <c r="AG395" i="8" s="1"/>
  <c r="AK395" i="8" s="1"/>
  <c r="N395" i="8"/>
  <c r="S395" i="8" s="1"/>
  <c r="W395" i="8" s="1"/>
  <c r="Q394" i="8"/>
  <c r="R394" i="8"/>
  <c r="V394" i="8" s="1"/>
  <c r="J408" i="7"/>
  <c r="E410" i="21"/>
  <c r="L411" i="7"/>
  <c r="F409" i="7"/>
  <c r="G409" i="7"/>
  <c r="H409" i="7" s="1"/>
  <c r="I409" i="7" s="1"/>
  <c r="E410" i="7"/>
  <c r="M413" i="20" l="1"/>
  <c r="R395" i="8"/>
  <c r="V395" i="8" s="1"/>
  <c r="Q395" i="8"/>
  <c r="N396" i="8"/>
  <c r="S396" i="8" s="1"/>
  <c r="W396" i="8" s="1"/>
  <c r="P396" i="8"/>
  <c r="U396" i="8" s="1"/>
  <c r="Y396" i="8" s="1"/>
  <c r="M396" i="8"/>
  <c r="O396" i="8"/>
  <c r="T396" i="8" s="1"/>
  <c r="X396" i="8" s="1"/>
  <c r="AE396" i="8"/>
  <c r="AI396" i="8" s="1"/>
  <c r="AM396" i="8" s="1"/>
  <c r="AC396" i="8"/>
  <c r="AG396" i="8" s="1"/>
  <c r="AK396" i="8" s="1"/>
  <c r="AB396" i="8"/>
  <c r="AF396" i="8" s="1"/>
  <c r="AJ396" i="8" s="1"/>
  <c r="AD396" i="8"/>
  <c r="AH396" i="8" s="1"/>
  <c r="AL396" i="8" s="1"/>
  <c r="E945" i="10" a="1"/>
  <c r="E945" i="10" s="1"/>
  <c r="E945" i="21" s="1"/>
  <c r="D945" i="10" a="1"/>
  <c r="D945" i="10" s="1"/>
  <c r="D945" i="21" s="1"/>
  <c r="L397" i="8"/>
  <c r="H945" i="10"/>
  <c r="H945" i="21" s="1"/>
  <c r="G945" i="10" a="1"/>
  <c r="G945" i="10" s="1"/>
  <c r="G945" i="21" s="1"/>
  <c r="F945" i="10" a="1"/>
  <c r="F945" i="10" s="1"/>
  <c r="F945" i="21" s="1"/>
  <c r="J946" i="10"/>
  <c r="J946" i="21" s="1"/>
  <c r="I946" i="10"/>
  <c r="I946" i="21" s="1"/>
  <c r="K946" i="10"/>
  <c r="K946" i="21" s="1"/>
  <c r="J409" i="7"/>
  <c r="K409" i="7"/>
  <c r="E411" i="21"/>
  <c r="L412" i="7"/>
  <c r="E411" i="7"/>
  <c r="F410" i="7"/>
  <c r="G410" i="7"/>
  <c r="H410" i="7" s="1"/>
  <c r="I410" i="7" s="1"/>
  <c r="K410" i="7" l="1"/>
  <c r="M414" i="20"/>
  <c r="H946" i="10"/>
  <c r="H946" i="21" s="1"/>
  <c r="G946" i="10" a="1"/>
  <c r="G946" i="10" s="1"/>
  <c r="G946" i="21" s="1"/>
  <c r="L398" i="8"/>
  <c r="E946" i="10" a="1"/>
  <c r="E946" i="10" s="1"/>
  <c r="E946" i="21" s="1"/>
  <c r="D946" i="10" a="1"/>
  <c r="D946" i="10" s="1"/>
  <c r="D946" i="21" s="1"/>
  <c r="F946" i="10" a="1"/>
  <c r="F946" i="10" s="1"/>
  <c r="F946" i="21" s="1"/>
  <c r="AC397" i="8"/>
  <c r="AG397" i="8" s="1"/>
  <c r="AK397" i="8" s="1"/>
  <c r="M397" i="8"/>
  <c r="P397" i="8"/>
  <c r="U397" i="8" s="1"/>
  <c r="Y397" i="8" s="1"/>
  <c r="AD397" i="8"/>
  <c r="AH397" i="8" s="1"/>
  <c r="AL397" i="8" s="1"/>
  <c r="AB397" i="8"/>
  <c r="AF397" i="8" s="1"/>
  <c r="AJ397" i="8" s="1"/>
  <c r="N397" i="8"/>
  <c r="S397" i="8" s="1"/>
  <c r="W397" i="8" s="1"/>
  <c r="O397" i="8"/>
  <c r="T397" i="8" s="1"/>
  <c r="X397" i="8" s="1"/>
  <c r="AE397" i="8"/>
  <c r="AI397" i="8" s="1"/>
  <c r="AM397" i="8" s="1"/>
  <c r="Q396" i="8"/>
  <c r="R396" i="8"/>
  <c r="V396" i="8" s="1"/>
  <c r="K947" i="10"/>
  <c r="K947" i="21" s="1"/>
  <c r="J947" i="10"/>
  <c r="J947" i="21" s="1"/>
  <c r="I947" i="10"/>
  <c r="I947" i="21" s="1"/>
  <c r="J410" i="7"/>
  <c r="E412" i="21"/>
  <c r="L413" i="7"/>
  <c r="G411" i="7"/>
  <c r="H411" i="7" s="1"/>
  <c r="I411" i="7" s="1"/>
  <c r="F411" i="7"/>
  <c r="E412" i="7"/>
  <c r="M415" i="20" l="1"/>
  <c r="K948" i="10"/>
  <c r="K948" i="21" s="1"/>
  <c r="J948" i="10"/>
  <c r="J948" i="21" s="1"/>
  <c r="I948" i="10"/>
  <c r="I948" i="21" s="1"/>
  <c r="R397" i="8"/>
  <c r="V397" i="8" s="1"/>
  <c r="Q397" i="8"/>
  <c r="AD398" i="8"/>
  <c r="AH398" i="8" s="1"/>
  <c r="AL398" i="8" s="1"/>
  <c r="M398" i="8"/>
  <c r="AB398" i="8"/>
  <c r="AF398" i="8" s="1"/>
  <c r="AJ398" i="8" s="1"/>
  <c r="N398" i="8"/>
  <c r="S398" i="8" s="1"/>
  <c r="W398" i="8" s="1"/>
  <c r="P398" i="8"/>
  <c r="U398" i="8" s="1"/>
  <c r="Y398" i="8" s="1"/>
  <c r="AC398" i="8"/>
  <c r="AG398" i="8" s="1"/>
  <c r="AK398" i="8" s="1"/>
  <c r="AE398" i="8"/>
  <c r="AI398" i="8" s="1"/>
  <c r="AM398" i="8" s="1"/>
  <c r="O398" i="8"/>
  <c r="T398" i="8" s="1"/>
  <c r="X398" i="8" s="1"/>
  <c r="E947" i="10" a="1"/>
  <c r="E947" i="10" s="1"/>
  <c r="E947" i="21" s="1"/>
  <c r="L399" i="8"/>
  <c r="H947" i="10"/>
  <c r="H947" i="21" s="1"/>
  <c r="G947" i="10" a="1"/>
  <c r="G947" i="10" s="1"/>
  <c r="G947" i="21" s="1"/>
  <c r="F947" i="10" a="1"/>
  <c r="F947" i="10" s="1"/>
  <c r="F947" i="21" s="1"/>
  <c r="D947" i="10" a="1"/>
  <c r="D947" i="10" s="1"/>
  <c r="D947" i="21" s="1"/>
  <c r="J411" i="7"/>
  <c r="E413" i="7"/>
  <c r="F412" i="7"/>
  <c r="G412" i="7"/>
  <c r="H412" i="7" s="1"/>
  <c r="I412" i="7" s="1"/>
  <c r="K411" i="7"/>
  <c r="E413" i="21"/>
  <c r="L414" i="7"/>
  <c r="M416" i="20" l="1"/>
  <c r="P399" i="8"/>
  <c r="U399" i="8" s="1"/>
  <c r="Y399" i="8" s="1"/>
  <c r="O399" i="8"/>
  <c r="T399" i="8" s="1"/>
  <c r="X399" i="8" s="1"/>
  <c r="AC399" i="8"/>
  <c r="AG399" i="8" s="1"/>
  <c r="AK399" i="8" s="1"/>
  <c r="M399" i="8"/>
  <c r="AB399" i="8"/>
  <c r="AF399" i="8" s="1"/>
  <c r="AJ399" i="8" s="1"/>
  <c r="AE399" i="8"/>
  <c r="AI399" i="8" s="1"/>
  <c r="AM399" i="8" s="1"/>
  <c r="AD399" i="8"/>
  <c r="AH399" i="8" s="1"/>
  <c r="AL399" i="8" s="1"/>
  <c r="N399" i="8"/>
  <c r="S399" i="8" s="1"/>
  <c r="W399" i="8" s="1"/>
  <c r="R398" i="8"/>
  <c r="V398" i="8" s="1"/>
  <c r="Q398" i="8"/>
  <c r="I949" i="10"/>
  <c r="I949" i="21" s="1"/>
  <c r="J949" i="10"/>
  <c r="J949" i="21" s="1"/>
  <c r="K949" i="10"/>
  <c r="K949" i="21" s="1"/>
  <c r="G948" i="10" a="1"/>
  <c r="G948" i="10" s="1"/>
  <c r="G948" i="21" s="1"/>
  <c r="L400" i="8"/>
  <c r="E948" i="10" a="1"/>
  <c r="E948" i="10" s="1"/>
  <c r="E948" i="21" s="1"/>
  <c r="H948" i="10"/>
  <c r="H948" i="21" s="1"/>
  <c r="D948" i="10" a="1"/>
  <c r="D948" i="10" s="1"/>
  <c r="D948" i="21" s="1"/>
  <c r="F948" i="10" a="1"/>
  <c r="F948" i="10" s="1"/>
  <c r="F948" i="21" s="1"/>
  <c r="J412" i="7"/>
  <c r="K412" i="7"/>
  <c r="G413" i="7"/>
  <c r="H413" i="7" s="1"/>
  <c r="I413" i="7" s="1"/>
  <c r="F413" i="7"/>
  <c r="E414" i="21"/>
  <c r="L415" i="7"/>
  <c r="E414" i="7"/>
  <c r="M417" i="20" l="1"/>
  <c r="I950" i="10"/>
  <c r="I950" i="21" s="1"/>
  <c r="K950" i="10"/>
  <c r="K950" i="21" s="1"/>
  <c r="J950" i="10"/>
  <c r="J950" i="21" s="1"/>
  <c r="D949" i="10" a="1"/>
  <c r="D949" i="10" s="1"/>
  <c r="D949" i="21" s="1"/>
  <c r="L401" i="8"/>
  <c r="H949" i="10"/>
  <c r="H949" i="21" s="1"/>
  <c r="F949" i="10" a="1"/>
  <c r="F949" i="10" s="1"/>
  <c r="F949" i="21" s="1"/>
  <c r="G949" i="10" a="1"/>
  <c r="G949" i="10" s="1"/>
  <c r="G949" i="21" s="1"/>
  <c r="E949" i="10" a="1"/>
  <c r="E949" i="10" s="1"/>
  <c r="E949" i="21" s="1"/>
  <c r="Q399" i="8"/>
  <c r="R399" i="8"/>
  <c r="V399" i="8" s="1"/>
  <c r="AB400" i="8"/>
  <c r="AF400" i="8" s="1"/>
  <c r="AJ400" i="8" s="1"/>
  <c r="AC400" i="8"/>
  <c r="AG400" i="8" s="1"/>
  <c r="AK400" i="8" s="1"/>
  <c r="P400" i="8"/>
  <c r="U400" i="8" s="1"/>
  <c r="Y400" i="8" s="1"/>
  <c r="M400" i="8"/>
  <c r="AD400" i="8"/>
  <c r="AH400" i="8" s="1"/>
  <c r="AL400" i="8" s="1"/>
  <c r="O400" i="8"/>
  <c r="T400" i="8" s="1"/>
  <c r="X400" i="8" s="1"/>
  <c r="AE400" i="8"/>
  <c r="AI400" i="8" s="1"/>
  <c r="AM400" i="8" s="1"/>
  <c r="N400" i="8"/>
  <c r="S400" i="8" s="1"/>
  <c r="W400" i="8" s="1"/>
  <c r="J413" i="7"/>
  <c r="K413" i="7"/>
  <c r="E415" i="7"/>
  <c r="E415" i="21"/>
  <c r="L416" i="7"/>
  <c r="G414" i="7"/>
  <c r="H414" i="7" s="1"/>
  <c r="I414" i="7" s="1"/>
  <c r="F414" i="7"/>
  <c r="M418" i="20" l="1"/>
  <c r="AB401" i="8"/>
  <c r="AF401" i="8" s="1"/>
  <c r="AJ401" i="8" s="1"/>
  <c r="M401" i="8"/>
  <c r="AE401" i="8"/>
  <c r="AI401" i="8" s="1"/>
  <c r="AM401" i="8" s="1"/>
  <c r="P401" i="8"/>
  <c r="U401" i="8" s="1"/>
  <c r="Y401" i="8" s="1"/>
  <c r="N401" i="8"/>
  <c r="S401" i="8" s="1"/>
  <c r="W401" i="8" s="1"/>
  <c r="O401" i="8"/>
  <c r="T401" i="8" s="1"/>
  <c r="X401" i="8" s="1"/>
  <c r="AD401" i="8"/>
  <c r="AH401" i="8" s="1"/>
  <c r="AL401" i="8" s="1"/>
  <c r="AC401" i="8"/>
  <c r="AG401" i="8" s="1"/>
  <c r="AK401" i="8" s="1"/>
  <c r="G950" i="10" a="1"/>
  <c r="G950" i="10" s="1"/>
  <c r="G950" i="21" s="1"/>
  <c r="L402" i="8"/>
  <c r="H950" i="10"/>
  <c r="H950" i="21" s="1"/>
  <c r="F950" i="10" a="1"/>
  <c r="F950" i="10" s="1"/>
  <c r="F950" i="21" s="1"/>
  <c r="D950" i="10" a="1"/>
  <c r="D950" i="10" s="1"/>
  <c r="D950" i="21" s="1"/>
  <c r="E950" i="10" a="1"/>
  <c r="E950" i="10" s="1"/>
  <c r="E950" i="21" s="1"/>
  <c r="Q400" i="8"/>
  <c r="R400" i="8"/>
  <c r="V400" i="8" s="1"/>
  <c r="J951" i="10"/>
  <c r="J951" i="21" s="1"/>
  <c r="K951" i="10"/>
  <c r="K951" i="21" s="1"/>
  <c r="I951" i="10"/>
  <c r="I951" i="21" s="1"/>
  <c r="J414" i="7"/>
  <c r="K414" i="7"/>
  <c r="E416" i="7"/>
  <c r="F415" i="7"/>
  <c r="G415" i="7"/>
  <c r="H415" i="7" s="1"/>
  <c r="I415" i="7" s="1"/>
  <c r="K415" i="7" s="1"/>
  <c r="E416" i="21"/>
  <c r="L417" i="7"/>
  <c r="M419" i="20" l="1"/>
  <c r="J952" i="10"/>
  <c r="J952" i="21" s="1"/>
  <c r="I952" i="10"/>
  <c r="I952" i="21" s="1"/>
  <c r="K952" i="10"/>
  <c r="K952" i="21" s="1"/>
  <c r="AC402" i="8"/>
  <c r="AG402" i="8" s="1"/>
  <c r="AK402" i="8" s="1"/>
  <c r="M402" i="8"/>
  <c r="N402" i="8"/>
  <c r="S402" i="8" s="1"/>
  <c r="W402" i="8" s="1"/>
  <c r="AB402" i="8"/>
  <c r="AF402" i="8" s="1"/>
  <c r="AJ402" i="8" s="1"/>
  <c r="AD402" i="8"/>
  <c r="AH402" i="8" s="1"/>
  <c r="AL402" i="8" s="1"/>
  <c r="O402" i="8"/>
  <c r="T402" i="8" s="1"/>
  <c r="X402" i="8" s="1"/>
  <c r="P402" i="8"/>
  <c r="U402" i="8" s="1"/>
  <c r="Y402" i="8" s="1"/>
  <c r="AE402" i="8"/>
  <c r="AI402" i="8" s="1"/>
  <c r="AM402" i="8" s="1"/>
  <c r="Q401" i="8"/>
  <c r="R401" i="8"/>
  <c r="V401" i="8" s="1"/>
  <c r="L403" i="8"/>
  <c r="F951" i="10" a="1"/>
  <c r="F951" i="10" s="1"/>
  <c r="F951" i="21" s="1"/>
  <c r="G951" i="10" a="1"/>
  <c r="G951" i="10" s="1"/>
  <c r="G951" i="21" s="1"/>
  <c r="E951" i="10" a="1"/>
  <c r="E951" i="10" s="1"/>
  <c r="E951" i="21" s="1"/>
  <c r="D951" i="10" a="1"/>
  <c r="D951" i="10" s="1"/>
  <c r="D951" i="21" s="1"/>
  <c r="H951" i="10"/>
  <c r="H951" i="21" s="1"/>
  <c r="E417" i="21"/>
  <c r="L418" i="7"/>
  <c r="E417" i="7"/>
  <c r="J415" i="7"/>
  <c r="F416" i="7"/>
  <c r="G416" i="7"/>
  <c r="H416" i="7" s="1"/>
  <c r="I416" i="7" s="1"/>
  <c r="M420" i="20" l="1"/>
  <c r="M403" i="8"/>
  <c r="N403" i="8"/>
  <c r="S403" i="8" s="1"/>
  <c r="W403" i="8" s="1"/>
  <c r="O403" i="8"/>
  <c r="T403" i="8" s="1"/>
  <c r="X403" i="8" s="1"/>
  <c r="P403" i="8"/>
  <c r="U403" i="8" s="1"/>
  <c r="Y403" i="8" s="1"/>
  <c r="AB403" i="8"/>
  <c r="AF403" i="8" s="1"/>
  <c r="AJ403" i="8" s="1"/>
  <c r="AC403" i="8"/>
  <c r="AG403" i="8" s="1"/>
  <c r="AK403" i="8" s="1"/>
  <c r="AD403" i="8"/>
  <c r="AH403" i="8" s="1"/>
  <c r="AL403" i="8" s="1"/>
  <c r="AE403" i="8"/>
  <c r="AI403" i="8" s="1"/>
  <c r="AM403" i="8" s="1"/>
  <c r="Q402" i="8"/>
  <c r="R402" i="8"/>
  <c r="V402" i="8" s="1"/>
  <c r="J953" i="10"/>
  <c r="J953" i="21" s="1"/>
  <c r="I953" i="10"/>
  <c r="I953" i="21" s="1"/>
  <c r="K953" i="10"/>
  <c r="K953" i="21" s="1"/>
  <c r="D952" i="10" a="1"/>
  <c r="D952" i="10" s="1"/>
  <c r="D952" i="21" s="1"/>
  <c r="E952" i="10" a="1"/>
  <c r="E952" i="10" s="1"/>
  <c r="E952" i="21" s="1"/>
  <c r="G952" i="10" a="1"/>
  <c r="G952" i="10" s="1"/>
  <c r="G952" i="21" s="1"/>
  <c r="F952" i="10" a="1"/>
  <c r="F952" i="10" s="1"/>
  <c r="F952" i="21" s="1"/>
  <c r="H952" i="10"/>
  <c r="H952" i="21" s="1"/>
  <c r="L404" i="8"/>
  <c r="K416" i="7"/>
  <c r="F417" i="7"/>
  <c r="G417" i="7"/>
  <c r="H417" i="7" s="1"/>
  <c r="I417" i="7" s="1"/>
  <c r="E418" i="21"/>
  <c r="L419" i="7"/>
  <c r="J416" i="7"/>
  <c r="E418" i="7"/>
  <c r="M421" i="20" l="1"/>
  <c r="J954" i="10"/>
  <c r="J954" i="21" s="1"/>
  <c r="I954" i="10"/>
  <c r="I954" i="21" s="1"/>
  <c r="K954" i="10"/>
  <c r="K954" i="21" s="1"/>
  <c r="L405" i="8"/>
  <c r="G953" i="10" a="1"/>
  <c r="G953" i="10" s="1"/>
  <c r="G953" i="21" s="1"/>
  <c r="E953" i="10" a="1"/>
  <c r="E953" i="10" s="1"/>
  <c r="E953" i="21" s="1"/>
  <c r="F953" i="10" a="1"/>
  <c r="F953" i="10" s="1"/>
  <c r="F953" i="21" s="1"/>
  <c r="D953" i="10" a="1"/>
  <c r="D953" i="10" s="1"/>
  <c r="D953" i="21" s="1"/>
  <c r="H953" i="10"/>
  <c r="H953" i="21" s="1"/>
  <c r="AC404" i="8"/>
  <c r="AG404" i="8" s="1"/>
  <c r="AK404" i="8" s="1"/>
  <c r="AB404" i="8"/>
  <c r="AF404" i="8" s="1"/>
  <c r="AJ404" i="8" s="1"/>
  <c r="AD404" i="8"/>
  <c r="AH404" i="8" s="1"/>
  <c r="AL404" i="8" s="1"/>
  <c r="N404" i="8"/>
  <c r="S404" i="8" s="1"/>
  <c r="W404" i="8" s="1"/>
  <c r="M404" i="8"/>
  <c r="O404" i="8"/>
  <c r="T404" i="8" s="1"/>
  <c r="X404" i="8" s="1"/>
  <c r="P404" i="8"/>
  <c r="U404" i="8" s="1"/>
  <c r="Y404" i="8" s="1"/>
  <c r="AE404" i="8"/>
  <c r="AI404" i="8" s="1"/>
  <c r="AM404" i="8" s="1"/>
  <c r="Q403" i="8"/>
  <c r="R403" i="8"/>
  <c r="V403" i="8" s="1"/>
  <c r="K417" i="7"/>
  <c r="J417" i="7"/>
  <c r="E419" i="21"/>
  <c r="L420" i="7"/>
  <c r="F418" i="7"/>
  <c r="G418" i="7"/>
  <c r="H418" i="7" s="1"/>
  <c r="I418" i="7" s="1"/>
  <c r="E419" i="7"/>
  <c r="M422" i="20" l="1"/>
  <c r="K418" i="7"/>
  <c r="Q404" i="8"/>
  <c r="R404" i="8"/>
  <c r="V404" i="8" s="1"/>
  <c r="J955" i="10"/>
  <c r="J955" i="21" s="1"/>
  <c r="I955" i="10"/>
  <c r="I955" i="21" s="1"/>
  <c r="K955" i="10"/>
  <c r="K955" i="21" s="1"/>
  <c r="N405" i="8"/>
  <c r="S405" i="8" s="1"/>
  <c r="W405" i="8" s="1"/>
  <c r="AE405" i="8"/>
  <c r="AI405" i="8" s="1"/>
  <c r="AM405" i="8" s="1"/>
  <c r="AB405" i="8"/>
  <c r="AF405" i="8" s="1"/>
  <c r="AJ405" i="8" s="1"/>
  <c r="P405" i="8"/>
  <c r="U405" i="8" s="1"/>
  <c r="Y405" i="8" s="1"/>
  <c r="AC405" i="8"/>
  <c r="AG405" i="8" s="1"/>
  <c r="AK405" i="8" s="1"/>
  <c r="AD405" i="8"/>
  <c r="AH405" i="8" s="1"/>
  <c r="AL405" i="8" s="1"/>
  <c r="M405" i="8"/>
  <c r="O405" i="8"/>
  <c r="T405" i="8" s="1"/>
  <c r="X405" i="8" s="1"/>
  <c r="H954" i="10"/>
  <c r="H954" i="21" s="1"/>
  <c r="G954" i="10" a="1"/>
  <c r="G954" i="10" s="1"/>
  <c r="G954" i="21" s="1"/>
  <c r="L406" i="8"/>
  <c r="E954" i="10" a="1"/>
  <c r="E954" i="10" s="1"/>
  <c r="E954" i="21" s="1"/>
  <c r="D954" i="10" a="1"/>
  <c r="D954" i="10" s="1"/>
  <c r="D954" i="21" s="1"/>
  <c r="F954" i="10" a="1"/>
  <c r="F954" i="10" s="1"/>
  <c r="F954" i="21" s="1"/>
  <c r="J418" i="7"/>
  <c r="G419" i="7"/>
  <c r="H419" i="7" s="1"/>
  <c r="I419" i="7" s="1"/>
  <c r="F419" i="7"/>
  <c r="E420" i="21"/>
  <c r="L421" i="7"/>
  <c r="E420" i="7"/>
  <c r="J419" i="7" l="1"/>
  <c r="M423" i="20"/>
  <c r="K956" i="10"/>
  <c r="K956" i="21" s="1"/>
  <c r="I956" i="10"/>
  <c r="I956" i="21" s="1"/>
  <c r="J956" i="10"/>
  <c r="J956" i="21" s="1"/>
  <c r="Q405" i="8"/>
  <c r="R405" i="8"/>
  <c r="V405" i="8" s="1"/>
  <c r="K419" i="7"/>
  <c r="P406" i="8"/>
  <c r="U406" i="8" s="1"/>
  <c r="Y406" i="8" s="1"/>
  <c r="AB406" i="8"/>
  <c r="AF406" i="8" s="1"/>
  <c r="AJ406" i="8" s="1"/>
  <c r="M406" i="8"/>
  <c r="AD406" i="8"/>
  <c r="AH406" i="8" s="1"/>
  <c r="AL406" i="8" s="1"/>
  <c r="N406" i="8"/>
  <c r="S406" i="8" s="1"/>
  <c r="W406" i="8" s="1"/>
  <c r="AC406" i="8"/>
  <c r="AG406" i="8" s="1"/>
  <c r="AK406" i="8" s="1"/>
  <c r="AE406" i="8"/>
  <c r="AI406" i="8" s="1"/>
  <c r="AM406" i="8" s="1"/>
  <c r="O406" i="8"/>
  <c r="T406" i="8" s="1"/>
  <c r="X406" i="8" s="1"/>
  <c r="G955" i="10" a="1"/>
  <c r="G955" i="10" s="1"/>
  <c r="G955" i="21" s="1"/>
  <c r="D955" i="10" a="1"/>
  <c r="D955" i="10" s="1"/>
  <c r="D955" i="21" s="1"/>
  <c r="E955" i="10" a="1"/>
  <c r="E955" i="10" s="1"/>
  <c r="E955" i="21" s="1"/>
  <c r="H955" i="10"/>
  <c r="H955" i="21" s="1"/>
  <c r="L407" i="8"/>
  <c r="F955" i="10" a="1"/>
  <c r="F955" i="10" s="1"/>
  <c r="F955" i="21" s="1"/>
  <c r="E421" i="21"/>
  <c r="L422" i="7"/>
  <c r="E421" i="7"/>
  <c r="G420" i="7"/>
  <c r="H420" i="7" s="1"/>
  <c r="I420" i="7" s="1"/>
  <c r="F420" i="7"/>
  <c r="M424" i="20" l="1"/>
  <c r="H956" i="10"/>
  <c r="H956" i="21" s="1"/>
  <c r="D956" i="10" a="1"/>
  <c r="D956" i="10" s="1"/>
  <c r="D956" i="21" s="1"/>
  <c r="F956" i="10" a="1"/>
  <c r="F956" i="10" s="1"/>
  <c r="F956" i="21" s="1"/>
  <c r="L408" i="8"/>
  <c r="E956" i="10" a="1"/>
  <c r="E956" i="10" s="1"/>
  <c r="E956" i="21" s="1"/>
  <c r="G956" i="10" a="1"/>
  <c r="G956" i="10" s="1"/>
  <c r="G956" i="21" s="1"/>
  <c r="J420" i="7"/>
  <c r="O407" i="8"/>
  <c r="T407" i="8" s="1"/>
  <c r="X407" i="8" s="1"/>
  <c r="AB407" i="8"/>
  <c r="AF407" i="8" s="1"/>
  <c r="AJ407" i="8" s="1"/>
  <c r="N407" i="8"/>
  <c r="S407" i="8" s="1"/>
  <c r="W407" i="8" s="1"/>
  <c r="AD407" i="8"/>
  <c r="AH407" i="8" s="1"/>
  <c r="AL407" i="8" s="1"/>
  <c r="AE407" i="8"/>
  <c r="AI407" i="8" s="1"/>
  <c r="AM407" i="8" s="1"/>
  <c r="P407" i="8"/>
  <c r="U407" i="8" s="1"/>
  <c r="Y407" i="8" s="1"/>
  <c r="M407" i="8"/>
  <c r="AC407" i="8"/>
  <c r="AG407" i="8" s="1"/>
  <c r="AK407" i="8" s="1"/>
  <c r="Q406" i="8"/>
  <c r="R406" i="8"/>
  <c r="V406" i="8" s="1"/>
  <c r="K957" i="10"/>
  <c r="K957" i="21" s="1"/>
  <c r="I957" i="10"/>
  <c r="I957" i="21" s="1"/>
  <c r="J957" i="10"/>
  <c r="J957" i="21" s="1"/>
  <c r="K420" i="7"/>
  <c r="E422" i="21"/>
  <c r="L423" i="7"/>
  <c r="G421" i="7"/>
  <c r="H421" i="7" s="1"/>
  <c r="I421" i="7" s="1"/>
  <c r="F421" i="7"/>
  <c r="E422" i="7"/>
  <c r="M425" i="20" l="1"/>
  <c r="H957" i="10"/>
  <c r="H957" i="21" s="1"/>
  <c r="L409" i="8"/>
  <c r="E957" i="10" a="1"/>
  <c r="E957" i="10" s="1"/>
  <c r="E957" i="21" s="1"/>
  <c r="D957" i="10" a="1"/>
  <c r="D957" i="10" s="1"/>
  <c r="D957" i="21" s="1"/>
  <c r="F957" i="10" a="1"/>
  <c r="F957" i="10" s="1"/>
  <c r="F957" i="21" s="1"/>
  <c r="G957" i="10" a="1"/>
  <c r="G957" i="10" s="1"/>
  <c r="G957" i="21" s="1"/>
  <c r="K958" i="10"/>
  <c r="K958" i="21" s="1"/>
  <c r="I958" i="10"/>
  <c r="I958" i="21" s="1"/>
  <c r="J958" i="10"/>
  <c r="J958" i="21" s="1"/>
  <c r="O408" i="8"/>
  <c r="T408" i="8" s="1"/>
  <c r="X408" i="8" s="1"/>
  <c r="AC408" i="8"/>
  <c r="AG408" i="8" s="1"/>
  <c r="AK408" i="8" s="1"/>
  <c r="P408" i="8"/>
  <c r="U408" i="8" s="1"/>
  <c r="Y408" i="8" s="1"/>
  <c r="AB408" i="8"/>
  <c r="AF408" i="8" s="1"/>
  <c r="AJ408" i="8" s="1"/>
  <c r="M408" i="8"/>
  <c r="N408" i="8"/>
  <c r="S408" i="8" s="1"/>
  <c r="W408" i="8" s="1"/>
  <c r="AE408" i="8"/>
  <c r="AI408" i="8" s="1"/>
  <c r="AM408" i="8" s="1"/>
  <c r="AD408" i="8"/>
  <c r="AH408" i="8" s="1"/>
  <c r="AL408" i="8" s="1"/>
  <c r="Q407" i="8"/>
  <c r="R407" i="8"/>
  <c r="V407" i="8" s="1"/>
  <c r="J421" i="7"/>
  <c r="K421" i="7"/>
  <c r="E423" i="7"/>
  <c r="F422" i="7"/>
  <c r="G422" i="7"/>
  <c r="H422" i="7" s="1"/>
  <c r="I422" i="7" s="1"/>
  <c r="E423" i="21"/>
  <c r="L424" i="7"/>
  <c r="J422" i="7" l="1"/>
  <c r="M426" i="20"/>
  <c r="Q408" i="8"/>
  <c r="R408" i="8"/>
  <c r="V408" i="8" s="1"/>
  <c r="I959" i="10"/>
  <c r="I959" i="21" s="1"/>
  <c r="J959" i="10"/>
  <c r="J959" i="21" s="1"/>
  <c r="K959" i="10"/>
  <c r="K959" i="21" s="1"/>
  <c r="D958" i="10" a="1"/>
  <c r="D958" i="10" s="1"/>
  <c r="D958" i="21" s="1"/>
  <c r="H958" i="10"/>
  <c r="H958" i="21" s="1"/>
  <c r="L410" i="8"/>
  <c r="E958" i="10" a="1"/>
  <c r="E958" i="10" s="1"/>
  <c r="E958" i="21" s="1"/>
  <c r="F958" i="10" a="1"/>
  <c r="F958" i="10" s="1"/>
  <c r="F958" i="21" s="1"/>
  <c r="G958" i="10" a="1"/>
  <c r="G958" i="10" s="1"/>
  <c r="G958" i="21" s="1"/>
  <c r="M409" i="8"/>
  <c r="AD409" i="8"/>
  <c r="AH409" i="8" s="1"/>
  <c r="AL409" i="8" s="1"/>
  <c r="AE409" i="8"/>
  <c r="AI409" i="8" s="1"/>
  <c r="AM409" i="8" s="1"/>
  <c r="O409" i="8"/>
  <c r="T409" i="8" s="1"/>
  <c r="X409" i="8" s="1"/>
  <c r="N409" i="8"/>
  <c r="S409" i="8" s="1"/>
  <c r="W409" i="8" s="1"/>
  <c r="AC409" i="8"/>
  <c r="AG409" i="8" s="1"/>
  <c r="AK409" i="8" s="1"/>
  <c r="AB409" i="8"/>
  <c r="AF409" i="8" s="1"/>
  <c r="AJ409" i="8" s="1"/>
  <c r="P409" i="8"/>
  <c r="U409" i="8" s="1"/>
  <c r="Y409" i="8" s="1"/>
  <c r="K422" i="7"/>
  <c r="G423" i="7"/>
  <c r="H423" i="7" s="1"/>
  <c r="I423" i="7" s="1"/>
  <c r="F423" i="7"/>
  <c r="E424" i="21"/>
  <c r="L425" i="7"/>
  <c r="E424" i="7"/>
  <c r="M427" i="20" l="1"/>
  <c r="E959" i="10" a="1"/>
  <c r="E959" i="10" s="1"/>
  <c r="E959" i="21" s="1"/>
  <c r="F959" i="10" a="1"/>
  <c r="F959" i="10" s="1"/>
  <c r="F959" i="21" s="1"/>
  <c r="D959" i="10" a="1"/>
  <c r="D959" i="10" s="1"/>
  <c r="D959" i="21" s="1"/>
  <c r="H959" i="10"/>
  <c r="H959" i="21" s="1"/>
  <c r="L411" i="8"/>
  <c r="G959" i="10" a="1"/>
  <c r="G959" i="10" s="1"/>
  <c r="G959" i="21" s="1"/>
  <c r="Q409" i="8"/>
  <c r="R409" i="8"/>
  <c r="V409" i="8" s="1"/>
  <c r="J960" i="10"/>
  <c r="J960" i="21" s="1"/>
  <c r="I960" i="10"/>
  <c r="I960" i="21" s="1"/>
  <c r="K960" i="10"/>
  <c r="K960" i="21" s="1"/>
  <c r="AD410" i="8"/>
  <c r="AH410" i="8" s="1"/>
  <c r="AL410" i="8" s="1"/>
  <c r="M410" i="8"/>
  <c r="N410" i="8"/>
  <c r="S410" i="8" s="1"/>
  <c r="W410" i="8" s="1"/>
  <c r="P410" i="8"/>
  <c r="U410" i="8" s="1"/>
  <c r="Y410" i="8" s="1"/>
  <c r="AE410" i="8"/>
  <c r="AI410" i="8" s="1"/>
  <c r="AM410" i="8" s="1"/>
  <c r="AC410" i="8"/>
  <c r="AG410" i="8" s="1"/>
  <c r="AK410" i="8" s="1"/>
  <c r="O410" i="8"/>
  <c r="T410" i="8" s="1"/>
  <c r="X410" i="8" s="1"/>
  <c r="AB410" i="8"/>
  <c r="AF410" i="8" s="1"/>
  <c r="AJ410" i="8" s="1"/>
  <c r="K423" i="7"/>
  <c r="J423" i="7"/>
  <c r="E425" i="21"/>
  <c r="L426" i="7"/>
  <c r="G424" i="7"/>
  <c r="H424" i="7" s="1"/>
  <c r="I424" i="7" s="1"/>
  <c r="F424" i="7"/>
  <c r="E425" i="7"/>
  <c r="M428" i="20" l="1"/>
  <c r="P411" i="8"/>
  <c r="U411" i="8" s="1"/>
  <c r="Y411" i="8" s="1"/>
  <c r="AB411" i="8"/>
  <c r="AF411" i="8" s="1"/>
  <c r="AJ411" i="8" s="1"/>
  <c r="AD411" i="8"/>
  <c r="AH411" i="8" s="1"/>
  <c r="AL411" i="8" s="1"/>
  <c r="AC411" i="8"/>
  <c r="AG411" i="8" s="1"/>
  <c r="AK411" i="8" s="1"/>
  <c r="M411" i="8"/>
  <c r="N411" i="8"/>
  <c r="S411" i="8" s="1"/>
  <c r="W411" i="8" s="1"/>
  <c r="AE411" i="8"/>
  <c r="AI411" i="8" s="1"/>
  <c r="AM411" i="8" s="1"/>
  <c r="O411" i="8"/>
  <c r="T411" i="8" s="1"/>
  <c r="X411" i="8" s="1"/>
  <c r="L412" i="8"/>
  <c r="E960" i="10" a="1"/>
  <c r="E960" i="10" s="1"/>
  <c r="E960" i="21" s="1"/>
  <c r="H960" i="10"/>
  <c r="H960" i="21" s="1"/>
  <c r="G960" i="10" a="1"/>
  <c r="G960" i="10" s="1"/>
  <c r="G960" i="21" s="1"/>
  <c r="D960" i="10" a="1"/>
  <c r="D960" i="10" s="1"/>
  <c r="D960" i="21" s="1"/>
  <c r="F960" i="10" a="1"/>
  <c r="F960" i="10" s="1"/>
  <c r="F960" i="21" s="1"/>
  <c r="R410" i="8"/>
  <c r="V410" i="8" s="1"/>
  <c r="Q410" i="8"/>
  <c r="J961" i="10"/>
  <c r="J961" i="21" s="1"/>
  <c r="I961" i="10"/>
  <c r="I961" i="21" s="1"/>
  <c r="K961" i="10"/>
  <c r="K961" i="21" s="1"/>
  <c r="J424" i="7"/>
  <c r="K424" i="7"/>
  <c r="G425" i="7"/>
  <c r="H425" i="7" s="1"/>
  <c r="I425" i="7" s="1"/>
  <c r="F425" i="7"/>
  <c r="E426" i="21"/>
  <c r="L427" i="7"/>
  <c r="E426" i="7"/>
  <c r="J425" i="7" l="1"/>
  <c r="M429" i="20"/>
  <c r="Q411" i="8"/>
  <c r="R411" i="8"/>
  <c r="V411" i="8" s="1"/>
  <c r="I962" i="10"/>
  <c r="I962" i="21" s="1"/>
  <c r="K962" i="10"/>
  <c r="K962" i="21" s="1"/>
  <c r="J962" i="10"/>
  <c r="J962" i="21" s="1"/>
  <c r="E961" i="10" a="1"/>
  <c r="E961" i="10" s="1"/>
  <c r="E961" i="21" s="1"/>
  <c r="D961" i="10" a="1"/>
  <c r="D961" i="10" s="1"/>
  <c r="D961" i="21" s="1"/>
  <c r="L413" i="8"/>
  <c r="H961" i="10"/>
  <c r="H961" i="21" s="1"/>
  <c r="G961" i="10" a="1"/>
  <c r="G961" i="10" s="1"/>
  <c r="G961" i="21" s="1"/>
  <c r="F961" i="10" a="1"/>
  <c r="F961" i="10" s="1"/>
  <c r="F961" i="21" s="1"/>
  <c r="AC412" i="8"/>
  <c r="AG412" i="8" s="1"/>
  <c r="AK412" i="8" s="1"/>
  <c r="O412" i="8"/>
  <c r="T412" i="8" s="1"/>
  <c r="X412" i="8" s="1"/>
  <c r="AD412" i="8"/>
  <c r="AH412" i="8" s="1"/>
  <c r="AL412" i="8" s="1"/>
  <c r="AE412" i="8"/>
  <c r="AI412" i="8" s="1"/>
  <c r="AM412" i="8" s="1"/>
  <c r="P412" i="8"/>
  <c r="U412" i="8" s="1"/>
  <c r="Y412" i="8" s="1"/>
  <c r="M412" i="8"/>
  <c r="N412" i="8"/>
  <c r="S412" i="8" s="1"/>
  <c r="W412" i="8" s="1"/>
  <c r="AB412" i="8"/>
  <c r="AF412" i="8" s="1"/>
  <c r="AJ412" i="8" s="1"/>
  <c r="K425" i="7"/>
  <c r="G426" i="7"/>
  <c r="H426" i="7" s="1"/>
  <c r="I426" i="7" s="1"/>
  <c r="F426" i="7"/>
  <c r="E427" i="21"/>
  <c r="L428" i="7"/>
  <c r="E427" i="7"/>
  <c r="M430" i="20" l="1"/>
  <c r="H962" i="10"/>
  <c r="H962" i="21" s="1"/>
  <c r="D962" i="10" a="1"/>
  <c r="D962" i="10" s="1"/>
  <c r="D962" i="21" s="1"/>
  <c r="F962" i="10" a="1"/>
  <c r="F962" i="10" s="1"/>
  <c r="F962" i="21" s="1"/>
  <c r="G962" i="10" a="1"/>
  <c r="G962" i="10" s="1"/>
  <c r="G962" i="21" s="1"/>
  <c r="L414" i="8"/>
  <c r="E962" i="10" a="1"/>
  <c r="E962" i="10" s="1"/>
  <c r="E962" i="21" s="1"/>
  <c r="N413" i="8"/>
  <c r="S413" i="8" s="1"/>
  <c r="W413" i="8" s="1"/>
  <c r="O413" i="8"/>
  <c r="T413" i="8" s="1"/>
  <c r="X413" i="8" s="1"/>
  <c r="AB413" i="8"/>
  <c r="AF413" i="8" s="1"/>
  <c r="AJ413" i="8" s="1"/>
  <c r="AC413" i="8"/>
  <c r="AG413" i="8" s="1"/>
  <c r="AK413" i="8" s="1"/>
  <c r="AD413" i="8"/>
  <c r="AH413" i="8" s="1"/>
  <c r="AL413" i="8" s="1"/>
  <c r="P413" i="8"/>
  <c r="U413" i="8" s="1"/>
  <c r="Y413" i="8" s="1"/>
  <c r="AE413" i="8"/>
  <c r="AI413" i="8" s="1"/>
  <c r="AM413" i="8" s="1"/>
  <c r="M413" i="8"/>
  <c r="I963" i="10"/>
  <c r="I963" i="21" s="1"/>
  <c r="K963" i="10"/>
  <c r="K963" i="21" s="1"/>
  <c r="J963" i="10"/>
  <c r="J963" i="21" s="1"/>
  <c r="R412" i="8"/>
  <c r="V412" i="8" s="1"/>
  <c r="Q412" i="8"/>
  <c r="J426" i="7"/>
  <c r="K426" i="7"/>
  <c r="E428" i="7"/>
  <c r="G427" i="7"/>
  <c r="H427" i="7" s="1"/>
  <c r="I427" i="7" s="1"/>
  <c r="F427" i="7"/>
  <c r="E428" i="21"/>
  <c r="L429" i="7"/>
  <c r="M431" i="20" l="1"/>
  <c r="F963" i="10" a="1"/>
  <c r="F963" i="10" s="1"/>
  <c r="F963" i="21" s="1"/>
  <c r="G963" i="10" a="1"/>
  <c r="G963" i="10" s="1"/>
  <c r="G963" i="21" s="1"/>
  <c r="D963" i="10" a="1"/>
  <c r="D963" i="10" s="1"/>
  <c r="D963" i="21" s="1"/>
  <c r="E963" i="10" a="1"/>
  <c r="E963" i="10" s="1"/>
  <c r="E963" i="21" s="1"/>
  <c r="L415" i="8"/>
  <c r="H963" i="10"/>
  <c r="H963" i="21" s="1"/>
  <c r="R413" i="8"/>
  <c r="V413" i="8" s="1"/>
  <c r="Q413" i="8"/>
  <c r="K964" i="10"/>
  <c r="K964" i="21" s="1"/>
  <c r="J964" i="10"/>
  <c r="J964" i="21" s="1"/>
  <c r="I964" i="10"/>
  <c r="I964" i="21" s="1"/>
  <c r="AE414" i="8"/>
  <c r="AI414" i="8" s="1"/>
  <c r="AM414" i="8" s="1"/>
  <c r="O414" i="8"/>
  <c r="T414" i="8" s="1"/>
  <c r="X414" i="8" s="1"/>
  <c r="AC414" i="8"/>
  <c r="AG414" i="8" s="1"/>
  <c r="AK414" i="8" s="1"/>
  <c r="P414" i="8"/>
  <c r="U414" i="8" s="1"/>
  <c r="Y414" i="8" s="1"/>
  <c r="AD414" i="8"/>
  <c r="AH414" i="8" s="1"/>
  <c r="AL414" i="8" s="1"/>
  <c r="N414" i="8"/>
  <c r="S414" i="8" s="1"/>
  <c r="W414" i="8" s="1"/>
  <c r="AB414" i="8"/>
  <c r="AF414" i="8" s="1"/>
  <c r="AJ414" i="8" s="1"/>
  <c r="M414" i="8"/>
  <c r="K427" i="7"/>
  <c r="J427" i="7"/>
  <c r="E429" i="7"/>
  <c r="F428" i="7"/>
  <c r="G428" i="7"/>
  <c r="H428" i="7" s="1"/>
  <c r="I428" i="7" s="1"/>
  <c r="E429" i="21"/>
  <c r="L430" i="7"/>
  <c r="M432" i="20" l="1"/>
  <c r="AE415" i="8"/>
  <c r="AI415" i="8" s="1"/>
  <c r="AM415" i="8" s="1"/>
  <c r="AC415" i="8"/>
  <c r="AG415" i="8" s="1"/>
  <c r="AK415" i="8" s="1"/>
  <c r="P415" i="8"/>
  <c r="U415" i="8" s="1"/>
  <c r="Y415" i="8" s="1"/>
  <c r="O415" i="8"/>
  <c r="T415" i="8" s="1"/>
  <c r="X415" i="8" s="1"/>
  <c r="N415" i="8"/>
  <c r="S415" i="8" s="1"/>
  <c r="W415" i="8" s="1"/>
  <c r="AB415" i="8"/>
  <c r="AF415" i="8" s="1"/>
  <c r="AJ415" i="8" s="1"/>
  <c r="M415" i="8"/>
  <c r="AD415" i="8"/>
  <c r="AH415" i="8" s="1"/>
  <c r="AL415" i="8" s="1"/>
  <c r="J428" i="7"/>
  <c r="R414" i="8"/>
  <c r="V414" i="8" s="1"/>
  <c r="Q414" i="8"/>
  <c r="F964" i="10" a="1"/>
  <c r="F964" i="10" s="1"/>
  <c r="F964" i="21" s="1"/>
  <c r="G964" i="10" a="1"/>
  <c r="G964" i="10" s="1"/>
  <c r="G964" i="21" s="1"/>
  <c r="L416" i="8"/>
  <c r="E964" i="10" a="1"/>
  <c r="E964" i="10" s="1"/>
  <c r="E964" i="21" s="1"/>
  <c r="H964" i="10"/>
  <c r="H964" i="21" s="1"/>
  <c r="D964" i="10" a="1"/>
  <c r="D964" i="10" s="1"/>
  <c r="D964" i="21" s="1"/>
  <c r="I965" i="10"/>
  <c r="I965" i="21" s="1"/>
  <c r="J965" i="10"/>
  <c r="J965" i="21" s="1"/>
  <c r="K965" i="10"/>
  <c r="K965" i="21" s="1"/>
  <c r="K428" i="7"/>
  <c r="F429" i="7"/>
  <c r="G429" i="7"/>
  <c r="H429" i="7" s="1"/>
  <c r="I429" i="7" s="1"/>
  <c r="E430" i="21"/>
  <c r="L431" i="7"/>
  <c r="E430" i="7"/>
  <c r="J429" i="7" l="1"/>
  <c r="M433" i="20"/>
  <c r="Q415" i="8"/>
  <c r="R415" i="8"/>
  <c r="V415" i="8" s="1"/>
  <c r="N416" i="8"/>
  <c r="S416" i="8" s="1"/>
  <c r="W416" i="8" s="1"/>
  <c r="AB416" i="8"/>
  <c r="AF416" i="8" s="1"/>
  <c r="AJ416" i="8" s="1"/>
  <c r="P416" i="8"/>
  <c r="U416" i="8" s="1"/>
  <c r="Y416" i="8" s="1"/>
  <c r="AC416" i="8"/>
  <c r="AG416" i="8" s="1"/>
  <c r="AK416" i="8" s="1"/>
  <c r="O416" i="8"/>
  <c r="T416" i="8" s="1"/>
  <c r="X416" i="8" s="1"/>
  <c r="AD416" i="8"/>
  <c r="AH416" i="8" s="1"/>
  <c r="AL416" i="8" s="1"/>
  <c r="AE416" i="8"/>
  <c r="AI416" i="8" s="1"/>
  <c r="AM416" i="8" s="1"/>
  <c r="M416" i="8"/>
  <c r="I966" i="10"/>
  <c r="I966" i="21" s="1"/>
  <c r="K966" i="10"/>
  <c r="K966" i="21" s="1"/>
  <c r="J966" i="10"/>
  <c r="J966" i="21" s="1"/>
  <c r="L417" i="8"/>
  <c r="H965" i="10"/>
  <c r="H965" i="21" s="1"/>
  <c r="G965" i="10" a="1"/>
  <c r="G965" i="10" s="1"/>
  <c r="G965" i="21" s="1"/>
  <c r="F965" i="10" a="1"/>
  <c r="F965" i="10" s="1"/>
  <c r="F965" i="21" s="1"/>
  <c r="D965" i="10" a="1"/>
  <c r="D965" i="10" s="1"/>
  <c r="D965" i="21" s="1"/>
  <c r="E965" i="10" a="1"/>
  <c r="E965" i="10" s="1"/>
  <c r="E965" i="21" s="1"/>
  <c r="K429" i="7"/>
  <c r="F430" i="7"/>
  <c r="G430" i="7"/>
  <c r="H430" i="7" s="1"/>
  <c r="I430" i="7" s="1"/>
  <c r="E431" i="21"/>
  <c r="L432" i="7"/>
  <c r="E431" i="7"/>
  <c r="M434" i="20" l="1"/>
  <c r="N417" i="8"/>
  <c r="S417" i="8" s="1"/>
  <c r="W417" i="8" s="1"/>
  <c r="M417" i="8"/>
  <c r="AE417" i="8"/>
  <c r="AI417" i="8" s="1"/>
  <c r="AM417" i="8" s="1"/>
  <c r="O417" i="8"/>
  <c r="T417" i="8" s="1"/>
  <c r="X417" i="8" s="1"/>
  <c r="AC417" i="8"/>
  <c r="AG417" i="8" s="1"/>
  <c r="AK417" i="8" s="1"/>
  <c r="P417" i="8"/>
  <c r="U417" i="8" s="1"/>
  <c r="Y417" i="8" s="1"/>
  <c r="AB417" i="8"/>
  <c r="AF417" i="8" s="1"/>
  <c r="AJ417" i="8" s="1"/>
  <c r="AD417" i="8"/>
  <c r="AH417" i="8" s="1"/>
  <c r="AL417" i="8" s="1"/>
  <c r="K967" i="10"/>
  <c r="K967" i="21" s="1"/>
  <c r="I967" i="10"/>
  <c r="I967" i="21" s="1"/>
  <c r="J967" i="10"/>
  <c r="J967" i="21" s="1"/>
  <c r="H966" i="10"/>
  <c r="H966" i="21" s="1"/>
  <c r="D966" i="10" a="1"/>
  <c r="D966" i="10" s="1"/>
  <c r="D966" i="21" s="1"/>
  <c r="E966" i="10" a="1"/>
  <c r="E966" i="10" s="1"/>
  <c r="E966" i="21" s="1"/>
  <c r="G966" i="10" a="1"/>
  <c r="G966" i="10" s="1"/>
  <c r="G966" i="21" s="1"/>
  <c r="L418" i="8"/>
  <c r="F966" i="10" a="1"/>
  <c r="F966" i="10" s="1"/>
  <c r="F966" i="21" s="1"/>
  <c r="R416" i="8"/>
  <c r="V416" i="8" s="1"/>
  <c r="Q416" i="8"/>
  <c r="K430" i="7"/>
  <c r="J430" i="7"/>
  <c r="E432" i="21"/>
  <c r="L433" i="7"/>
  <c r="E432" i="7"/>
  <c r="F431" i="7"/>
  <c r="G431" i="7"/>
  <c r="H431" i="7" s="1"/>
  <c r="I431" i="7" s="1"/>
  <c r="M435" i="20" l="1"/>
  <c r="H967" i="10"/>
  <c r="H967" i="21" s="1"/>
  <c r="L419" i="8"/>
  <c r="E967" i="10" a="1"/>
  <c r="E967" i="10" s="1"/>
  <c r="E967" i="21" s="1"/>
  <c r="G967" i="10" a="1"/>
  <c r="G967" i="10" s="1"/>
  <c r="G967" i="21" s="1"/>
  <c r="D967" i="10" a="1"/>
  <c r="D967" i="10" s="1"/>
  <c r="D967" i="21" s="1"/>
  <c r="F967" i="10" a="1"/>
  <c r="F967" i="10" s="1"/>
  <c r="F967" i="21" s="1"/>
  <c r="I968" i="10"/>
  <c r="I968" i="21" s="1"/>
  <c r="J968" i="10"/>
  <c r="J968" i="21" s="1"/>
  <c r="K968" i="10"/>
  <c r="K968" i="21" s="1"/>
  <c r="AD418" i="8"/>
  <c r="AH418" i="8" s="1"/>
  <c r="AL418" i="8" s="1"/>
  <c r="M418" i="8"/>
  <c r="N418" i="8"/>
  <c r="S418" i="8" s="1"/>
  <c r="W418" i="8" s="1"/>
  <c r="AE418" i="8"/>
  <c r="AI418" i="8" s="1"/>
  <c r="AM418" i="8" s="1"/>
  <c r="AB418" i="8"/>
  <c r="AF418" i="8" s="1"/>
  <c r="AJ418" i="8" s="1"/>
  <c r="O418" i="8"/>
  <c r="T418" i="8" s="1"/>
  <c r="X418" i="8" s="1"/>
  <c r="P418" i="8"/>
  <c r="U418" i="8" s="1"/>
  <c r="Y418" i="8" s="1"/>
  <c r="AC418" i="8"/>
  <c r="AG418" i="8" s="1"/>
  <c r="AK418" i="8" s="1"/>
  <c r="Q417" i="8"/>
  <c r="R417" i="8"/>
  <c r="V417" i="8" s="1"/>
  <c r="K431" i="7"/>
  <c r="J431" i="7"/>
  <c r="F432" i="7"/>
  <c r="G432" i="7"/>
  <c r="H432" i="7" s="1"/>
  <c r="I432" i="7" s="1"/>
  <c r="E433" i="21"/>
  <c r="L434" i="7"/>
  <c r="E433" i="7"/>
  <c r="M436" i="20" l="1"/>
  <c r="G968" i="10" a="1"/>
  <c r="G968" i="10" s="1"/>
  <c r="G968" i="21" s="1"/>
  <c r="H968" i="10"/>
  <c r="H968" i="21" s="1"/>
  <c r="F968" i="10" a="1"/>
  <c r="F968" i="10" s="1"/>
  <c r="F968" i="21" s="1"/>
  <c r="L420" i="8"/>
  <c r="E968" i="10" a="1"/>
  <c r="E968" i="10" s="1"/>
  <c r="E968" i="21" s="1"/>
  <c r="D968" i="10" a="1"/>
  <c r="D968" i="10" s="1"/>
  <c r="D968" i="21" s="1"/>
  <c r="I969" i="10"/>
  <c r="I969" i="21" s="1"/>
  <c r="K969" i="10"/>
  <c r="K969" i="21" s="1"/>
  <c r="J969" i="10"/>
  <c r="J969" i="21" s="1"/>
  <c r="R418" i="8"/>
  <c r="V418" i="8" s="1"/>
  <c r="Q418" i="8"/>
  <c r="K432" i="7"/>
  <c r="O419" i="8"/>
  <c r="T419" i="8" s="1"/>
  <c r="X419" i="8" s="1"/>
  <c r="AC419" i="8"/>
  <c r="AG419" i="8" s="1"/>
  <c r="AK419" i="8" s="1"/>
  <c r="M419" i="8"/>
  <c r="N419" i="8"/>
  <c r="S419" i="8" s="1"/>
  <c r="W419" i="8" s="1"/>
  <c r="AE419" i="8"/>
  <c r="AI419" i="8" s="1"/>
  <c r="AM419" i="8" s="1"/>
  <c r="AB419" i="8"/>
  <c r="AF419" i="8" s="1"/>
  <c r="AJ419" i="8" s="1"/>
  <c r="AD419" i="8"/>
  <c r="AH419" i="8" s="1"/>
  <c r="AL419" i="8" s="1"/>
  <c r="P419" i="8"/>
  <c r="U419" i="8" s="1"/>
  <c r="Y419" i="8" s="1"/>
  <c r="E434" i="21"/>
  <c r="L435" i="7"/>
  <c r="J432" i="7"/>
  <c r="E434" i="7"/>
  <c r="G433" i="7"/>
  <c r="H433" i="7" s="1"/>
  <c r="I433" i="7" s="1"/>
  <c r="F433" i="7"/>
  <c r="M437" i="20" l="1"/>
  <c r="L421" i="8"/>
  <c r="D969" i="10" a="1"/>
  <c r="D969" i="10" s="1"/>
  <c r="D969" i="21" s="1"/>
  <c r="E969" i="10" a="1"/>
  <c r="E969" i="10" s="1"/>
  <c r="E969" i="21" s="1"/>
  <c r="H969" i="10"/>
  <c r="H969" i="21" s="1"/>
  <c r="G969" i="10" a="1"/>
  <c r="G969" i="10" s="1"/>
  <c r="G969" i="21" s="1"/>
  <c r="F969" i="10" a="1"/>
  <c r="F969" i="10" s="1"/>
  <c r="F969" i="21" s="1"/>
  <c r="N420" i="8"/>
  <c r="S420" i="8" s="1"/>
  <c r="W420" i="8" s="1"/>
  <c r="AD420" i="8"/>
  <c r="AH420" i="8" s="1"/>
  <c r="AL420" i="8" s="1"/>
  <c r="AC420" i="8"/>
  <c r="AG420" i="8" s="1"/>
  <c r="AK420" i="8" s="1"/>
  <c r="P420" i="8"/>
  <c r="U420" i="8" s="1"/>
  <c r="Y420" i="8" s="1"/>
  <c r="O420" i="8"/>
  <c r="T420" i="8" s="1"/>
  <c r="X420" i="8" s="1"/>
  <c r="AE420" i="8"/>
  <c r="AI420" i="8" s="1"/>
  <c r="AM420" i="8" s="1"/>
  <c r="M420" i="8"/>
  <c r="AB420" i="8"/>
  <c r="AF420" i="8" s="1"/>
  <c r="AJ420" i="8" s="1"/>
  <c r="I970" i="10"/>
  <c r="I970" i="21" s="1"/>
  <c r="K970" i="10"/>
  <c r="K970" i="21" s="1"/>
  <c r="J970" i="10"/>
  <c r="J970" i="21" s="1"/>
  <c r="Q419" i="8"/>
  <c r="R419" i="8"/>
  <c r="V419" i="8" s="1"/>
  <c r="J433" i="7"/>
  <c r="K433" i="7"/>
  <c r="G434" i="7"/>
  <c r="H434" i="7" s="1"/>
  <c r="I434" i="7" s="1"/>
  <c r="F434" i="7"/>
  <c r="E435" i="21"/>
  <c r="L436" i="7"/>
  <c r="E435" i="7"/>
  <c r="M438" i="20" l="1"/>
  <c r="I971" i="10"/>
  <c r="I971" i="21" s="1"/>
  <c r="K971" i="10"/>
  <c r="K971" i="21" s="1"/>
  <c r="J971" i="10"/>
  <c r="J971" i="21" s="1"/>
  <c r="G970" i="10" a="1"/>
  <c r="G970" i="10" s="1"/>
  <c r="G970" i="21" s="1"/>
  <c r="D970" i="10" a="1"/>
  <c r="D970" i="10" s="1"/>
  <c r="D970" i="21" s="1"/>
  <c r="L422" i="8"/>
  <c r="E970" i="10" a="1"/>
  <c r="E970" i="10" s="1"/>
  <c r="E970" i="21" s="1"/>
  <c r="F970" i="10" a="1"/>
  <c r="F970" i="10" s="1"/>
  <c r="F970" i="21" s="1"/>
  <c r="H970" i="10"/>
  <c r="H970" i="21" s="1"/>
  <c r="R420" i="8"/>
  <c r="V420" i="8" s="1"/>
  <c r="Q420" i="8"/>
  <c r="AD421" i="8"/>
  <c r="AH421" i="8" s="1"/>
  <c r="AL421" i="8" s="1"/>
  <c r="AE421" i="8"/>
  <c r="AI421" i="8" s="1"/>
  <c r="AM421" i="8" s="1"/>
  <c r="P421" i="8"/>
  <c r="U421" i="8" s="1"/>
  <c r="Y421" i="8" s="1"/>
  <c r="AC421" i="8"/>
  <c r="AG421" i="8" s="1"/>
  <c r="AK421" i="8" s="1"/>
  <c r="M421" i="8"/>
  <c r="O421" i="8"/>
  <c r="T421" i="8" s="1"/>
  <c r="X421" i="8" s="1"/>
  <c r="AB421" i="8"/>
  <c r="AF421" i="8" s="1"/>
  <c r="AJ421" i="8" s="1"/>
  <c r="N421" i="8"/>
  <c r="S421" i="8" s="1"/>
  <c r="W421" i="8" s="1"/>
  <c r="J434" i="7"/>
  <c r="K434" i="7"/>
  <c r="E436" i="7"/>
  <c r="E436" i="21"/>
  <c r="L437" i="7"/>
  <c r="G435" i="7"/>
  <c r="H435" i="7" s="1"/>
  <c r="I435" i="7" s="1"/>
  <c r="F435" i="7"/>
  <c r="M439" i="20" l="1"/>
  <c r="R421" i="8"/>
  <c r="V421" i="8" s="1"/>
  <c r="Q421" i="8"/>
  <c r="K435" i="7"/>
  <c r="M422" i="8"/>
  <c r="AB422" i="8"/>
  <c r="AF422" i="8" s="1"/>
  <c r="AJ422" i="8" s="1"/>
  <c r="P422" i="8"/>
  <c r="U422" i="8" s="1"/>
  <c r="Y422" i="8" s="1"/>
  <c r="AE422" i="8"/>
  <c r="AI422" i="8" s="1"/>
  <c r="AM422" i="8" s="1"/>
  <c r="AC422" i="8"/>
  <c r="AG422" i="8" s="1"/>
  <c r="AK422" i="8" s="1"/>
  <c r="O422" i="8"/>
  <c r="T422" i="8" s="1"/>
  <c r="X422" i="8" s="1"/>
  <c r="AD422" i="8"/>
  <c r="AH422" i="8" s="1"/>
  <c r="AL422" i="8" s="1"/>
  <c r="N422" i="8"/>
  <c r="S422" i="8" s="1"/>
  <c r="W422" i="8" s="1"/>
  <c r="E971" i="10" a="1"/>
  <c r="E971" i="10" s="1"/>
  <c r="E971" i="21" s="1"/>
  <c r="L423" i="8"/>
  <c r="H971" i="10"/>
  <c r="H971" i="21" s="1"/>
  <c r="G971" i="10" a="1"/>
  <c r="G971" i="10" s="1"/>
  <c r="G971" i="21" s="1"/>
  <c r="D971" i="10" a="1"/>
  <c r="D971" i="10" s="1"/>
  <c r="D971" i="21" s="1"/>
  <c r="F971" i="10" a="1"/>
  <c r="F971" i="10" s="1"/>
  <c r="F971" i="21" s="1"/>
  <c r="I972" i="10"/>
  <c r="I972" i="21" s="1"/>
  <c r="J972" i="10"/>
  <c r="J972" i="21" s="1"/>
  <c r="K972" i="10"/>
  <c r="K972" i="21" s="1"/>
  <c r="J435" i="7"/>
  <c r="E437" i="7"/>
  <c r="G436" i="7"/>
  <c r="H436" i="7" s="1"/>
  <c r="I436" i="7" s="1"/>
  <c r="F436" i="7"/>
  <c r="E437" i="21"/>
  <c r="L438" i="7"/>
  <c r="M440" i="20" l="1"/>
  <c r="K973" i="10"/>
  <c r="K973" i="21" s="1"/>
  <c r="J973" i="10"/>
  <c r="J973" i="21" s="1"/>
  <c r="I973" i="10"/>
  <c r="I973" i="21" s="1"/>
  <c r="H972" i="10"/>
  <c r="H972" i="21" s="1"/>
  <c r="E972" i="10" a="1"/>
  <c r="E972" i="10" s="1"/>
  <c r="E972" i="21" s="1"/>
  <c r="D972" i="10" a="1"/>
  <c r="D972" i="10" s="1"/>
  <c r="D972" i="21" s="1"/>
  <c r="L424" i="8"/>
  <c r="G972" i="10" a="1"/>
  <c r="G972" i="10" s="1"/>
  <c r="G972" i="21" s="1"/>
  <c r="F972" i="10" a="1"/>
  <c r="F972" i="10" s="1"/>
  <c r="F972" i="21" s="1"/>
  <c r="P423" i="8"/>
  <c r="U423" i="8" s="1"/>
  <c r="Y423" i="8" s="1"/>
  <c r="M423" i="8"/>
  <c r="AC423" i="8"/>
  <c r="AG423" i="8" s="1"/>
  <c r="AK423" i="8" s="1"/>
  <c r="AB423" i="8"/>
  <c r="AF423" i="8" s="1"/>
  <c r="AJ423" i="8" s="1"/>
  <c r="AD423" i="8"/>
  <c r="AH423" i="8" s="1"/>
  <c r="AL423" i="8" s="1"/>
  <c r="AE423" i="8"/>
  <c r="AI423" i="8" s="1"/>
  <c r="AM423" i="8" s="1"/>
  <c r="O423" i="8"/>
  <c r="T423" i="8" s="1"/>
  <c r="X423" i="8" s="1"/>
  <c r="N423" i="8"/>
  <c r="S423" i="8" s="1"/>
  <c r="W423" i="8" s="1"/>
  <c r="Q422" i="8"/>
  <c r="R422" i="8"/>
  <c r="V422" i="8" s="1"/>
  <c r="K436" i="7"/>
  <c r="J436" i="7"/>
  <c r="F437" i="7"/>
  <c r="G437" i="7"/>
  <c r="H437" i="7" s="1"/>
  <c r="I437" i="7" s="1"/>
  <c r="E438" i="21"/>
  <c r="L439" i="7"/>
  <c r="E438" i="7"/>
  <c r="J437" i="7" l="1"/>
  <c r="M441" i="20"/>
  <c r="H973" i="10"/>
  <c r="H973" i="21" s="1"/>
  <c r="F973" i="10" a="1"/>
  <c r="F973" i="10" s="1"/>
  <c r="F973" i="21" s="1"/>
  <c r="G973" i="10" a="1"/>
  <c r="G973" i="10" s="1"/>
  <c r="G973" i="21" s="1"/>
  <c r="D973" i="10" a="1"/>
  <c r="D973" i="10" s="1"/>
  <c r="D973" i="21" s="1"/>
  <c r="E973" i="10" a="1"/>
  <c r="E973" i="10" s="1"/>
  <c r="E973" i="21" s="1"/>
  <c r="L425" i="8"/>
  <c r="Q423" i="8"/>
  <c r="R423" i="8"/>
  <c r="V423" i="8" s="1"/>
  <c r="I974" i="10"/>
  <c r="I974" i="21" s="1"/>
  <c r="J974" i="10"/>
  <c r="J974" i="21" s="1"/>
  <c r="K974" i="10"/>
  <c r="K974" i="21" s="1"/>
  <c r="O424" i="8"/>
  <c r="T424" i="8" s="1"/>
  <c r="X424" i="8" s="1"/>
  <c r="AB424" i="8"/>
  <c r="AF424" i="8" s="1"/>
  <c r="AJ424" i="8" s="1"/>
  <c r="AC424" i="8"/>
  <c r="AG424" i="8" s="1"/>
  <c r="AK424" i="8" s="1"/>
  <c r="AE424" i="8"/>
  <c r="AI424" i="8" s="1"/>
  <c r="AM424" i="8" s="1"/>
  <c r="AD424" i="8"/>
  <c r="AH424" i="8" s="1"/>
  <c r="AL424" i="8" s="1"/>
  <c r="M424" i="8"/>
  <c r="N424" i="8"/>
  <c r="S424" i="8" s="1"/>
  <c r="W424" i="8" s="1"/>
  <c r="P424" i="8"/>
  <c r="U424" i="8" s="1"/>
  <c r="Y424" i="8" s="1"/>
  <c r="K437" i="7"/>
  <c r="E439" i="21"/>
  <c r="L440" i="7"/>
  <c r="E439" i="7"/>
  <c r="F438" i="7"/>
  <c r="G438" i="7"/>
  <c r="H438" i="7" s="1"/>
  <c r="I438" i="7" s="1"/>
  <c r="M442" i="20" l="1"/>
  <c r="AB425" i="8"/>
  <c r="AF425" i="8" s="1"/>
  <c r="AJ425" i="8" s="1"/>
  <c r="AC425" i="8"/>
  <c r="AG425" i="8" s="1"/>
  <c r="AK425" i="8" s="1"/>
  <c r="P425" i="8"/>
  <c r="U425" i="8" s="1"/>
  <c r="Y425" i="8" s="1"/>
  <c r="O425" i="8"/>
  <c r="T425" i="8" s="1"/>
  <c r="X425" i="8" s="1"/>
  <c r="N425" i="8"/>
  <c r="S425" i="8" s="1"/>
  <c r="W425" i="8" s="1"/>
  <c r="AD425" i="8"/>
  <c r="AH425" i="8" s="1"/>
  <c r="AL425" i="8" s="1"/>
  <c r="M425" i="8"/>
  <c r="AE425" i="8"/>
  <c r="AI425" i="8" s="1"/>
  <c r="AM425" i="8" s="1"/>
  <c r="K975" i="10"/>
  <c r="K975" i="21" s="1"/>
  <c r="I975" i="10"/>
  <c r="I975" i="21" s="1"/>
  <c r="J975" i="10"/>
  <c r="J975" i="21" s="1"/>
  <c r="Q424" i="8"/>
  <c r="R424" i="8"/>
  <c r="V424" i="8" s="1"/>
  <c r="L426" i="8"/>
  <c r="H974" i="10"/>
  <c r="H974" i="21" s="1"/>
  <c r="F974" i="10" a="1"/>
  <c r="F974" i="10" s="1"/>
  <c r="F974" i="21" s="1"/>
  <c r="G974" i="10" a="1"/>
  <c r="G974" i="10" s="1"/>
  <c r="G974" i="21" s="1"/>
  <c r="D974" i="10" a="1"/>
  <c r="D974" i="10" s="1"/>
  <c r="D974" i="21" s="1"/>
  <c r="E974" i="10" a="1"/>
  <c r="E974" i="10" s="1"/>
  <c r="E974" i="21" s="1"/>
  <c r="J438" i="7"/>
  <c r="K438" i="7"/>
  <c r="G439" i="7"/>
  <c r="H439" i="7" s="1"/>
  <c r="I439" i="7" s="1"/>
  <c r="F439" i="7"/>
  <c r="E440" i="21"/>
  <c r="L441" i="7"/>
  <c r="E440" i="7"/>
  <c r="M443" i="20" l="1"/>
  <c r="P426" i="8"/>
  <c r="U426" i="8" s="1"/>
  <c r="Y426" i="8" s="1"/>
  <c r="O426" i="8"/>
  <c r="T426" i="8" s="1"/>
  <c r="X426" i="8" s="1"/>
  <c r="M426" i="8"/>
  <c r="N426" i="8"/>
  <c r="S426" i="8" s="1"/>
  <c r="W426" i="8" s="1"/>
  <c r="AD426" i="8"/>
  <c r="AH426" i="8" s="1"/>
  <c r="AL426" i="8" s="1"/>
  <c r="AE426" i="8"/>
  <c r="AI426" i="8" s="1"/>
  <c r="AM426" i="8" s="1"/>
  <c r="AB426" i="8"/>
  <c r="AF426" i="8" s="1"/>
  <c r="AJ426" i="8" s="1"/>
  <c r="AC426" i="8"/>
  <c r="AG426" i="8" s="1"/>
  <c r="AK426" i="8" s="1"/>
  <c r="K976" i="10"/>
  <c r="K976" i="21" s="1"/>
  <c r="I976" i="10"/>
  <c r="I976" i="21" s="1"/>
  <c r="J976" i="10"/>
  <c r="J976" i="21" s="1"/>
  <c r="R425" i="8"/>
  <c r="V425" i="8" s="1"/>
  <c r="Q425" i="8"/>
  <c r="J439" i="7"/>
  <c r="L427" i="8"/>
  <c r="G975" i="10" a="1"/>
  <c r="G975" i="10" s="1"/>
  <c r="G975" i="21" s="1"/>
  <c r="E975" i="10" a="1"/>
  <c r="E975" i="10" s="1"/>
  <c r="E975" i="21" s="1"/>
  <c r="F975" i="10" a="1"/>
  <c r="F975" i="10" s="1"/>
  <c r="F975" i="21" s="1"/>
  <c r="D975" i="10" a="1"/>
  <c r="D975" i="10" s="1"/>
  <c r="D975" i="21" s="1"/>
  <c r="H975" i="10"/>
  <c r="H975" i="21" s="1"/>
  <c r="K439" i="7"/>
  <c r="F440" i="7"/>
  <c r="G440" i="7"/>
  <c r="H440" i="7" s="1"/>
  <c r="I440" i="7" s="1"/>
  <c r="E441" i="7"/>
  <c r="E441" i="21"/>
  <c r="L442" i="7"/>
  <c r="J440" i="7" l="1"/>
  <c r="M444" i="20"/>
  <c r="P427" i="8"/>
  <c r="U427" i="8" s="1"/>
  <c r="Y427" i="8" s="1"/>
  <c r="AD427" i="8"/>
  <c r="AH427" i="8" s="1"/>
  <c r="AL427" i="8" s="1"/>
  <c r="M427" i="8"/>
  <c r="AB427" i="8"/>
  <c r="AF427" i="8" s="1"/>
  <c r="AJ427" i="8" s="1"/>
  <c r="N427" i="8"/>
  <c r="S427" i="8" s="1"/>
  <c r="W427" i="8" s="1"/>
  <c r="AE427" i="8"/>
  <c r="AI427" i="8" s="1"/>
  <c r="AM427" i="8" s="1"/>
  <c r="AC427" i="8"/>
  <c r="AG427" i="8" s="1"/>
  <c r="AK427" i="8" s="1"/>
  <c r="O427" i="8"/>
  <c r="T427" i="8" s="1"/>
  <c r="X427" i="8" s="1"/>
  <c r="I977" i="10"/>
  <c r="I977" i="21" s="1"/>
  <c r="J977" i="10"/>
  <c r="J977" i="21" s="1"/>
  <c r="K977" i="10"/>
  <c r="K977" i="21" s="1"/>
  <c r="H976" i="10"/>
  <c r="H976" i="21" s="1"/>
  <c r="G976" i="10" a="1"/>
  <c r="G976" i="10" s="1"/>
  <c r="G976" i="21" s="1"/>
  <c r="L428" i="8"/>
  <c r="D976" i="10" a="1"/>
  <c r="D976" i="10" s="1"/>
  <c r="D976" i="21" s="1"/>
  <c r="E976" i="10" a="1"/>
  <c r="E976" i="10" s="1"/>
  <c r="E976" i="21" s="1"/>
  <c r="F976" i="10" a="1"/>
  <c r="F976" i="10" s="1"/>
  <c r="F976" i="21" s="1"/>
  <c r="R426" i="8"/>
  <c r="V426" i="8" s="1"/>
  <c r="Q426" i="8"/>
  <c r="K440" i="7"/>
  <c r="E442" i="21"/>
  <c r="L443" i="7"/>
  <c r="E442" i="7"/>
  <c r="F441" i="7"/>
  <c r="G441" i="7"/>
  <c r="H441" i="7" s="1"/>
  <c r="I441" i="7" s="1"/>
  <c r="J441" i="7" s="1"/>
  <c r="M445" i="20" l="1"/>
  <c r="AE428" i="8"/>
  <c r="AI428" i="8" s="1"/>
  <c r="AM428" i="8" s="1"/>
  <c r="P428" i="8"/>
  <c r="U428" i="8" s="1"/>
  <c r="Y428" i="8" s="1"/>
  <c r="O428" i="8"/>
  <c r="T428" i="8" s="1"/>
  <c r="X428" i="8" s="1"/>
  <c r="N428" i="8"/>
  <c r="S428" i="8" s="1"/>
  <c r="W428" i="8" s="1"/>
  <c r="AB428" i="8"/>
  <c r="AF428" i="8" s="1"/>
  <c r="AJ428" i="8" s="1"/>
  <c r="AC428" i="8"/>
  <c r="AG428" i="8" s="1"/>
  <c r="AK428" i="8" s="1"/>
  <c r="M428" i="8"/>
  <c r="AD428" i="8"/>
  <c r="AH428" i="8" s="1"/>
  <c r="AL428" i="8" s="1"/>
  <c r="K978" i="10"/>
  <c r="K978" i="21" s="1"/>
  <c r="I978" i="10"/>
  <c r="I978" i="21" s="1"/>
  <c r="J978" i="10"/>
  <c r="J978" i="21" s="1"/>
  <c r="Q427" i="8"/>
  <c r="R427" i="8"/>
  <c r="V427" i="8" s="1"/>
  <c r="H977" i="10"/>
  <c r="H977" i="21" s="1"/>
  <c r="L429" i="8"/>
  <c r="K441" i="7"/>
  <c r="E443" i="7"/>
  <c r="G442" i="7"/>
  <c r="H442" i="7" s="1"/>
  <c r="I442" i="7" s="1"/>
  <c r="F442" i="7"/>
  <c r="E443" i="21"/>
  <c r="L444" i="7"/>
  <c r="M446" i="20" l="1"/>
  <c r="R428" i="8"/>
  <c r="V428" i="8" s="1"/>
  <c r="Q428" i="8"/>
  <c r="L430" i="8"/>
  <c r="H978" i="10"/>
  <c r="H978" i="21" s="1"/>
  <c r="K979" i="10"/>
  <c r="K979" i="21" s="1"/>
  <c r="I979" i="10"/>
  <c r="I979" i="21" s="1"/>
  <c r="J979" i="10"/>
  <c r="J979" i="21" s="1"/>
  <c r="AC429" i="8"/>
  <c r="AD429" i="8"/>
  <c r="N429" i="8"/>
  <c r="S429" i="8" s="1"/>
  <c r="W429" i="8" s="1"/>
  <c r="O429" i="8"/>
  <c r="T429" i="8" s="1"/>
  <c r="X429" i="8" s="1"/>
  <c r="M429" i="8"/>
  <c r="AB429" i="8"/>
  <c r="AF429" i="8" s="1"/>
  <c r="AJ429" i="8" s="1"/>
  <c r="AE429" i="8"/>
  <c r="AI429" i="8" s="1"/>
  <c r="AM429" i="8" s="1"/>
  <c r="P429" i="8"/>
  <c r="J442" i="7"/>
  <c r="K442" i="7"/>
  <c r="E444" i="7"/>
  <c r="F443" i="7"/>
  <c r="G443" i="7"/>
  <c r="H443" i="7" s="1"/>
  <c r="I443" i="7" s="1"/>
  <c r="E444" i="21"/>
  <c r="L445" i="7"/>
  <c r="M447" i="20" l="1"/>
  <c r="Q429" i="8"/>
  <c r="R429" i="8"/>
  <c r="V429" i="8" s="1"/>
  <c r="K980" i="10"/>
  <c r="K980" i="21" s="1"/>
  <c r="I980" i="10"/>
  <c r="I980" i="21" s="1"/>
  <c r="J980" i="10"/>
  <c r="J980" i="21" s="1"/>
  <c r="K443" i="7"/>
  <c r="P430" i="8"/>
  <c r="M430" i="8"/>
  <c r="O430" i="8"/>
  <c r="T430" i="8" s="1"/>
  <c r="X430" i="8" s="1"/>
  <c r="AC430" i="8"/>
  <c r="AE430" i="8"/>
  <c r="AI430" i="8" s="1"/>
  <c r="AM430" i="8" s="1"/>
  <c r="AB430" i="8"/>
  <c r="AF430" i="8" s="1"/>
  <c r="AJ430" i="8" s="1"/>
  <c r="N430" i="8"/>
  <c r="S430" i="8" s="1"/>
  <c r="W430" i="8" s="1"/>
  <c r="AD430" i="8"/>
  <c r="L431" i="8"/>
  <c r="H979" i="10"/>
  <c r="H979" i="21" s="1"/>
  <c r="J443" i="7"/>
  <c r="E445" i="7"/>
  <c r="E445" i="21"/>
  <c r="L446" i="7"/>
  <c r="G444" i="7"/>
  <c r="H444" i="7" s="1"/>
  <c r="I444" i="7" s="1"/>
  <c r="F444" i="7"/>
  <c r="M448" i="20" l="1"/>
  <c r="N431" i="8"/>
  <c r="S431" i="8" s="1"/>
  <c r="W431" i="8" s="1"/>
  <c r="O431" i="8"/>
  <c r="T431" i="8" s="1"/>
  <c r="X431" i="8" s="1"/>
  <c r="AC431" i="8"/>
  <c r="AD431" i="8"/>
  <c r="AE431" i="8"/>
  <c r="AI431" i="8" s="1"/>
  <c r="AM431" i="8" s="1"/>
  <c r="M431" i="8"/>
  <c r="P431" i="8"/>
  <c r="AB431" i="8"/>
  <c r="AF431" i="8" s="1"/>
  <c r="AJ431" i="8" s="1"/>
  <c r="Q430" i="8"/>
  <c r="R430" i="8"/>
  <c r="V430" i="8" s="1"/>
  <c r="H980" i="10"/>
  <c r="H980" i="21" s="1"/>
  <c r="L432" i="8"/>
  <c r="K981" i="10"/>
  <c r="K981" i="21" s="1"/>
  <c r="J981" i="10"/>
  <c r="J981" i="21" s="1"/>
  <c r="I981" i="10"/>
  <c r="I981" i="21" s="1"/>
  <c r="K444" i="7"/>
  <c r="J444" i="7"/>
  <c r="E446" i="7"/>
  <c r="G445" i="7"/>
  <c r="H445" i="7" s="1"/>
  <c r="I445" i="7" s="1"/>
  <c r="F445" i="7"/>
  <c r="E446" i="21"/>
  <c r="L447" i="7"/>
  <c r="M449" i="20" l="1"/>
  <c r="AD432" i="8"/>
  <c r="AB432" i="8"/>
  <c r="AF432" i="8" s="1"/>
  <c r="O432" i="8"/>
  <c r="T432" i="8" s="1"/>
  <c r="X432" i="8" s="1"/>
  <c r="AE432" i="8"/>
  <c r="AI432" i="8" s="1"/>
  <c r="AM432" i="8" s="1"/>
  <c r="AC432" i="8"/>
  <c r="P432" i="8"/>
  <c r="M432" i="8"/>
  <c r="N432" i="8"/>
  <c r="S432" i="8" s="1"/>
  <c r="W432" i="8" s="1"/>
  <c r="Q431" i="8"/>
  <c r="R431" i="8"/>
  <c r="V431" i="8" s="1"/>
  <c r="I982" i="10"/>
  <c r="I982" i="21" s="1"/>
  <c r="K982" i="10"/>
  <c r="K982" i="21" s="1"/>
  <c r="J982" i="10"/>
  <c r="J982" i="21" s="1"/>
  <c r="L433" i="8"/>
  <c r="H981" i="10"/>
  <c r="H981" i="21" s="1"/>
  <c r="J445" i="7"/>
  <c r="K445" i="7"/>
  <c r="D73" i="10" s="1"/>
  <c r="D74" i="20" s="1"/>
  <c r="E447" i="21"/>
  <c r="L448" i="7"/>
  <c r="E447" i="7"/>
  <c r="G446" i="7"/>
  <c r="H446" i="7" s="1"/>
  <c r="I446" i="7" s="1"/>
  <c r="F446" i="7"/>
  <c r="AJ432" i="8" l="1"/>
  <c r="M450" i="20"/>
  <c r="I983" i="10"/>
  <c r="I983" i="21" s="1"/>
  <c r="K983" i="10"/>
  <c r="K983" i="21" s="1"/>
  <c r="J983" i="10"/>
  <c r="J983" i="21" s="1"/>
  <c r="O433" i="8"/>
  <c r="N433" i="8"/>
  <c r="AE433" i="8"/>
  <c r="AB433" i="8"/>
  <c r="AF433" i="8" s="1"/>
  <c r="AJ433" i="8" s="1"/>
  <c r="AC433" i="8"/>
  <c r="AG433" i="8" s="1"/>
  <c r="AK433" i="8" s="1"/>
  <c r="P433" i="8"/>
  <c r="U433" i="8" s="1"/>
  <c r="Y433" i="8" s="1"/>
  <c r="AD433" i="8"/>
  <c r="AH433" i="8" s="1"/>
  <c r="AL433" i="8" s="1"/>
  <c r="M433" i="8"/>
  <c r="R432" i="8"/>
  <c r="V432" i="8" s="1"/>
  <c r="Q432" i="8"/>
  <c r="L434" i="8"/>
  <c r="H982" i="10"/>
  <c r="H982" i="21" s="1"/>
  <c r="J446" i="7"/>
  <c r="K446" i="7"/>
  <c r="D69" i="10" s="1"/>
  <c r="D70" i="20" s="1"/>
  <c r="E448" i="7"/>
  <c r="F447" i="7"/>
  <c r="G447" i="7"/>
  <c r="H447" i="7" s="1"/>
  <c r="I447" i="7" s="1"/>
  <c r="E448" i="21"/>
  <c r="L449" i="7"/>
  <c r="J447" i="7" l="1"/>
  <c r="C65" i="10" s="1"/>
  <c r="C66" i="20" s="1"/>
  <c r="M451" i="20"/>
  <c r="R433" i="8"/>
  <c r="V433" i="8" s="1"/>
  <c r="Q433" i="8"/>
  <c r="K984" i="10"/>
  <c r="K984" i="21" s="1"/>
  <c r="I984" i="10"/>
  <c r="I984" i="21" s="1"/>
  <c r="J984" i="10"/>
  <c r="J984" i="21" s="1"/>
  <c r="O434" i="8"/>
  <c r="M434" i="8"/>
  <c r="AC434" i="8"/>
  <c r="AG434" i="8" s="1"/>
  <c r="AK434" i="8" s="1"/>
  <c r="AB434" i="8"/>
  <c r="AF434" i="8" s="1"/>
  <c r="AJ434" i="8" s="1"/>
  <c r="AD434" i="8"/>
  <c r="AH434" i="8" s="1"/>
  <c r="AL434" i="8" s="1"/>
  <c r="AE434" i="8"/>
  <c r="N434" i="8"/>
  <c r="P434" i="8"/>
  <c r="U434" i="8" s="1"/>
  <c r="Y434" i="8" s="1"/>
  <c r="H983" i="10"/>
  <c r="H983" i="21" s="1"/>
  <c r="L435" i="8"/>
  <c r="K447" i="7"/>
  <c r="D65" i="10" s="1"/>
  <c r="D66" i="20" s="1"/>
  <c r="E449" i="21"/>
  <c r="L450" i="7"/>
  <c r="E449" i="7"/>
  <c r="G448" i="7"/>
  <c r="H448" i="7" s="1"/>
  <c r="I448" i="7" s="1"/>
  <c r="F448" i="7"/>
  <c r="F66" i="20" l="1"/>
  <c r="H66" i="20" s="1"/>
  <c r="I66" i="20" s="1"/>
  <c r="J66" i="20" s="1"/>
  <c r="M452" i="20"/>
  <c r="Q434" i="8"/>
  <c r="R434" i="8"/>
  <c r="V434" i="8" s="1"/>
  <c r="L436" i="8"/>
  <c r="H984" i="10"/>
  <c r="H984" i="21" s="1"/>
  <c r="M435" i="8"/>
  <c r="AB435" i="8"/>
  <c r="AF435" i="8" s="1"/>
  <c r="AJ435" i="8" s="1"/>
  <c r="AE435" i="8"/>
  <c r="AI435" i="8" s="1"/>
  <c r="AM435" i="8" s="1"/>
  <c r="O435" i="8"/>
  <c r="T435" i="8" s="1"/>
  <c r="X435" i="8" s="1"/>
  <c r="AD435" i="8"/>
  <c r="N435" i="8"/>
  <c r="S435" i="8" s="1"/>
  <c r="W435" i="8" s="1"/>
  <c r="P435" i="8"/>
  <c r="AC435" i="8"/>
  <c r="I985" i="10"/>
  <c r="I985" i="21" s="1"/>
  <c r="J985" i="10"/>
  <c r="J985" i="21" s="1"/>
  <c r="K985" i="10"/>
  <c r="K985" i="21" s="1"/>
  <c r="J448" i="7"/>
  <c r="E450" i="21"/>
  <c r="L451" i="7"/>
  <c r="K448" i="7"/>
  <c r="E450" i="7"/>
  <c r="G449" i="7"/>
  <c r="H449" i="7" s="1"/>
  <c r="I449" i="7" s="1"/>
  <c r="F449" i="7"/>
  <c r="G66" i="20" l="1"/>
  <c r="K66" i="20" s="1"/>
  <c r="M453" i="20"/>
  <c r="L437" i="8"/>
  <c r="H985" i="10"/>
  <c r="H985" i="21" s="1"/>
  <c r="AC436" i="8"/>
  <c r="M436" i="8"/>
  <c r="O436" i="8"/>
  <c r="T436" i="8" s="1"/>
  <c r="X436" i="8" s="1"/>
  <c r="AE436" i="8"/>
  <c r="AI436" i="8" s="1"/>
  <c r="AM436" i="8" s="1"/>
  <c r="P436" i="8"/>
  <c r="AB436" i="8"/>
  <c r="AF436" i="8" s="1"/>
  <c r="AJ436" i="8" s="1"/>
  <c r="AD436" i="8"/>
  <c r="N436" i="8"/>
  <c r="S436" i="8" s="1"/>
  <c r="W436" i="8" s="1"/>
  <c r="J986" i="10"/>
  <c r="J986" i="21" s="1"/>
  <c r="I986" i="10"/>
  <c r="I986" i="21" s="1"/>
  <c r="K986" i="10"/>
  <c r="K986" i="21" s="1"/>
  <c r="R435" i="8"/>
  <c r="Q435" i="8"/>
  <c r="K449" i="7"/>
  <c r="J449" i="7"/>
  <c r="G450" i="7"/>
  <c r="H450" i="7" s="1"/>
  <c r="I450" i="7" s="1"/>
  <c r="F450" i="7"/>
  <c r="E451" i="21"/>
  <c r="L452" i="7"/>
  <c r="E451" i="7"/>
  <c r="L66" i="20" l="1"/>
  <c r="D65" i="21" s="1"/>
  <c r="V435" i="8"/>
  <c r="M454" i="20"/>
  <c r="H986" i="10"/>
  <c r="H986" i="21" s="1"/>
  <c r="L438" i="8"/>
  <c r="Q436" i="8"/>
  <c r="R436" i="8"/>
  <c r="V436" i="8" s="1"/>
  <c r="P437" i="8"/>
  <c r="AD437" i="8"/>
  <c r="M437" i="8"/>
  <c r="AB437" i="8"/>
  <c r="AF437" i="8" s="1"/>
  <c r="AJ437" i="8" s="1"/>
  <c r="N437" i="8"/>
  <c r="S437" i="8" s="1"/>
  <c r="W437" i="8" s="1"/>
  <c r="O437" i="8"/>
  <c r="T437" i="8" s="1"/>
  <c r="X437" i="8" s="1"/>
  <c r="AC437" i="8"/>
  <c r="AE437" i="8"/>
  <c r="AI437" i="8" s="1"/>
  <c r="AM437" i="8" s="1"/>
  <c r="I987" i="10"/>
  <c r="I987" i="21" s="1"/>
  <c r="J987" i="10"/>
  <c r="J987" i="21" s="1"/>
  <c r="K987" i="10"/>
  <c r="K987" i="21" s="1"/>
  <c r="J450" i="7"/>
  <c r="K450" i="7"/>
  <c r="D54" i="10" s="1"/>
  <c r="D55" i="20" s="1"/>
  <c r="E452" i="7"/>
  <c r="F451" i="7"/>
  <c r="G451" i="7"/>
  <c r="H451" i="7" s="1"/>
  <c r="I451" i="7" s="1"/>
  <c r="E452" i="21"/>
  <c r="L453" i="7"/>
  <c r="M455" i="20" l="1"/>
  <c r="L439" i="8"/>
  <c r="H987" i="10"/>
  <c r="H987" i="21" s="1"/>
  <c r="Q437" i="8"/>
  <c r="R437" i="8"/>
  <c r="AB438" i="8"/>
  <c r="AF438" i="8" s="1"/>
  <c r="AJ438" i="8" s="1"/>
  <c r="AC438" i="8"/>
  <c r="M438" i="8"/>
  <c r="AE438" i="8"/>
  <c r="AI438" i="8" s="1"/>
  <c r="AM438" i="8" s="1"/>
  <c r="AD438" i="8"/>
  <c r="O438" i="8"/>
  <c r="T438" i="8" s="1"/>
  <c r="X438" i="8" s="1"/>
  <c r="N438" i="8"/>
  <c r="S438" i="8" s="1"/>
  <c r="W438" i="8" s="1"/>
  <c r="P438" i="8"/>
  <c r="J988" i="10"/>
  <c r="J988" i="21" s="1"/>
  <c r="I988" i="10"/>
  <c r="I988" i="21" s="1"/>
  <c r="K988" i="10"/>
  <c r="K988" i="21" s="1"/>
  <c r="K451" i="7"/>
  <c r="D50" i="10" s="1"/>
  <c r="D51" i="20" s="1"/>
  <c r="J451" i="7"/>
  <c r="E453" i="21"/>
  <c r="L454" i="7"/>
  <c r="G452" i="7"/>
  <c r="H452" i="7" s="1"/>
  <c r="I452" i="7" s="1"/>
  <c r="F452" i="7"/>
  <c r="E453" i="7"/>
  <c r="V437" i="8" l="1"/>
  <c r="M456" i="20"/>
  <c r="I989" i="10"/>
  <c r="I989" i="21" s="1"/>
  <c r="J989" i="10"/>
  <c r="J989" i="21" s="1"/>
  <c r="K989" i="10"/>
  <c r="K989" i="21" s="1"/>
  <c r="Q438" i="8"/>
  <c r="R438" i="8"/>
  <c r="V438" i="8" s="1"/>
  <c r="AC439" i="8"/>
  <c r="AE439" i="8"/>
  <c r="AI439" i="8" s="1"/>
  <c r="AM439" i="8" s="1"/>
  <c r="N439" i="8"/>
  <c r="S439" i="8" s="1"/>
  <c r="W439" i="8" s="1"/>
  <c r="AB439" i="8"/>
  <c r="AF439" i="8" s="1"/>
  <c r="AJ439" i="8" s="1"/>
  <c r="O439" i="8"/>
  <c r="T439" i="8" s="1"/>
  <c r="X439" i="8" s="1"/>
  <c r="AD439" i="8"/>
  <c r="P439" i="8"/>
  <c r="M439" i="8"/>
  <c r="L440" i="8"/>
  <c r="H988" i="10"/>
  <c r="H988" i="21" s="1"/>
  <c r="K452" i="7"/>
  <c r="J452" i="7"/>
  <c r="F453" i="7"/>
  <c r="G453" i="7"/>
  <c r="H453" i="7" s="1"/>
  <c r="I453" i="7" s="1"/>
  <c r="E454" i="21"/>
  <c r="L455" i="7"/>
  <c r="E454" i="7"/>
  <c r="M457" i="20" l="1"/>
  <c r="O440" i="8"/>
  <c r="T440" i="8" s="1"/>
  <c r="X440" i="8" s="1"/>
  <c r="AE440" i="8"/>
  <c r="AI440" i="8" s="1"/>
  <c r="AM440" i="8" s="1"/>
  <c r="AD440" i="8"/>
  <c r="N440" i="8"/>
  <c r="S440" i="8" s="1"/>
  <c r="W440" i="8" s="1"/>
  <c r="AB440" i="8"/>
  <c r="AF440" i="8" s="1"/>
  <c r="AJ440" i="8" s="1"/>
  <c r="M440" i="8"/>
  <c r="P440" i="8"/>
  <c r="AC440" i="8"/>
  <c r="L441" i="8"/>
  <c r="H989" i="10"/>
  <c r="H989" i="21" s="1"/>
  <c r="Q439" i="8"/>
  <c r="R439" i="8"/>
  <c r="V439" i="8" s="1"/>
  <c r="J453" i="7"/>
  <c r="K990" i="10"/>
  <c r="K990" i="21" s="1"/>
  <c r="I990" i="10"/>
  <c r="I990" i="21" s="1"/>
  <c r="J990" i="10"/>
  <c r="J990" i="21" s="1"/>
  <c r="K453" i="7"/>
  <c r="D42" i="10" s="1"/>
  <c r="D43" i="20" s="1"/>
  <c r="E455" i="7"/>
  <c r="G454" i="7"/>
  <c r="H454" i="7" s="1"/>
  <c r="I454" i="7" s="1"/>
  <c r="F454" i="7"/>
  <c r="E455" i="21"/>
  <c r="L456" i="7"/>
  <c r="J454" i="7" l="1"/>
  <c r="C38" i="10" s="1"/>
  <c r="C39" i="20" s="1"/>
  <c r="M458" i="20"/>
  <c r="Q440" i="8"/>
  <c r="R440" i="8"/>
  <c r="V440" i="8" s="1"/>
  <c r="H990" i="10"/>
  <c r="H990" i="21" s="1"/>
  <c r="L442" i="8"/>
  <c r="J991" i="10"/>
  <c r="J991" i="21" s="1"/>
  <c r="K991" i="10"/>
  <c r="K991" i="21" s="1"/>
  <c r="I991" i="10"/>
  <c r="I991" i="21" s="1"/>
  <c r="M441" i="8"/>
  <c r="O441" i="8"/>
  <c r="T441" i="8" s="1"/>
  <c r="X441" i="8" s="1"/>
  <c r="AE441" i="8"/>
  <c r="AI441" i="8" s="1"/>
  <c r="AM441" i="8" s="1"/>
  <c r="AD441" i="8"/>
  <c r="P441" i="8"/>
  <c r="AB441" i="8"/>
  <c r="AF441" i="8" s="1"/>
  <c r="AJ441" i="8" s="1"/>
  <c r="AC441" i="8"/>
  <c r="N441" i="8"/>
  <c r="S441" i="8" s="1"/>
  <c r="W441" i="8" s="1"/>
  <c r="K454" i="7"/>
  <c r="E456" i="7"/>
  <c r="F455" i="7"/>
  <c r="G455" i="7"/>
  <c r="H455" i="7" s="1"/>
  <c r="I455" i="7" s="1"/>
  <c r="E456" i="21"/>
  <c r="L457" i="7"/>
  <c r="M459" i="20" l="1"/>
  <c r="AC442" i="8"/>
  <c r="O442" i="8"/>
  <c r="T442" i="8" s="1"/>
  <c r="X442" i="8" s="1"/>
  <c r="AE442" i="8"/>
  <c r="AI442" i="8" s="1"/>
  <c r="AM442" i="8" s="1"/>
  <c r="AD442" i="8"/>
  <c r="N442" i="8"/>
  <c r="S442" i="8" s="1"/>
  <c r="W442" i="8" s="1"/>
  <c r="AB442" i="8"/>
  <c r="AF442" i="8" s="1"/>
  <c r="AJ442" i="8" s="1"/>
  <c r="P442" i="8"/>
  <c r="M442" i="8"/>
  <c r="Q441" i="8"/>
  <c r="R441" i="8"/>
  <c r="V441" i="8" s="1"/>
  <c r="I992" i="10"/>
  <c r="I992" i="21" s="1"/>
  <c r="J992" i="10"/>
  <c r="J992" i="21" s="1"/>
  <c r="K992" i="10"/>
  <c r="K992" i="21" s="1"/>
  <c r="H991" i="10"/>
  <c r="H991" i="21" s="1"/>
  <c r="L443" i="8"/>
  <c r="K455" i="7"/>
  <c r="D34" i="10" s="1"/>
  <c r="D35" i="20" s="1"/>
  <c r="J455" i="7"/>
  <c r="E457" i="21"/>
  <c r="L458" i="7"/>
  <c r="E457" i="7"/>
  <c r="F456" i="7"/>
  <c r="G456" i="7"/>
  <c r="H456" i="7" s="1"/>
  <c r="I456" i="7" s="1"/>
  <c r="K456" i="7" s="1"/>
  <c r="M460" i="20" l="1"/>
  <c r="L444" i="8"/>
  <c r="H992" i="10"/>
  <c r="H992" i="21" s="1"/>
  <c r="Q442" i="8"/>
  <c r="R442" i="8"/>
  <c r="V442" i="8" s="1"/>
  <c r="P443" i="8"/>
  <c r="AB443" i="8"/>
  <c r="AF443" i="8" s="1"/>
  <c r="AJ443" i="8" s="1"/>
  <c r="AC443" i="8"/>
  <c r="N443" i="8"/>
  <c r="S443" i="8" s="1"/>
  <c r="W443" i="8" s="1"/>
  <c r="O443" i="8"/>
  <c r="T443" i="8" s="1"/>
  <c r="X443" i="8" s="1"/>
  <c r="AE443" i="8"/>
  <c r="AI443" i="8" s="1"/>
  <c r="AM443" i="8" s="1"/>
  <c r="AD443" i="8"/>
  <c r="M443" i="8"/>
  <c r="K993" i="10"/>
  <c r="K993" i="21" s="1"/>
  <c r="I993" i="10"/>
  <c r="I993" i="21" s="1"/>
  <c r="J993" i="10"/>
  <c r="J993" i="21" s="1"/>
  <c r="J456" i="7"/>
  <c r="G457" i="7"/>
  <c r="H457" i="7" s="1"/>
  <c r="I457" i="7" s="1"/>
  <c r="F457" i="7"/>
  <c r="E458" i="21"/>
  <c r="L459" i="7"/>
  <c r="E458" i="7"/>
  <c r="K457" i="7" l="1"/>
  <c r="M461" i="20"/>
  <c r="K994" i="10"/>
  <c r="K994" i="21" s="1"/>
  <c r="I994" i="10"/>
  <c r="I994" i="21" s="1"/>
  <c r="J994" i="10"/>
  <c r="J994" i="21" s="1"/>
  <c r="R443" i="8"/>
  <c r="V443" i="8" s="1"/>
  <c r="Q443" i="8"/>
  <c r="L445" i="8"/>
  <c r="H993" i="10"/>
  <c r="H993" i="21" s="1"/>
  <c r="P444" i="8"/>
  <c r="AD444" i="8"/>
  <c r="N444" i="8"/>
  <c r="S444" i="8" s="1"/>
  <c r="W444" i="8" s="1"/>
  <c r="AE444" i="8"/>
  <c r="AI444" i="8" s="1"/>
  <c r="AM444" i="8" s="1"/>
  <c r="AC444" i="8"/>
  <c r="M444" i="8"/>
  <c r="O444" i="8"/>
  <c r="T444" i="8" s="1"/>
  <c r="X444" i="8" s="1"/>
  <c r="AB444" i="8"/>
  <c r="AF444" i="8" s="1"/>
  <c r="AJ444" i="8" s="1"/>
  <c r="J457" i="7"/>
  <c r="E459" i="7"/>
  <c r="G458" i="7"/>
  <c r="H458" i="7" s="1"/>
  <c r="I458" i="7" s="1"/>
  <c r="F458" i="7"/>
  <c r="E459" i="21"/>
  <c r="L460" i="7"/>
  <c r="M462" i="20" l="1"/>
  <c r="AB445" i="8"/>
  <c r="AF445" i="8" s="1"/>
  <c r="AJ445" i="8" s="1"/>
  <c r="AC445" i="8"/>
  <c r="M445" i="8"/>
  <c r="AE445" i="8"/>
  <c r="AI445" i="8" s="1"/>
  <c r="AM445" i="8" s="1"/>
  <c r="P445" i="8"/>
  <c r="N445" i="8"/>
  <c r="S445" i="8" s="1"/>
  <c r="W445" i="8" s="1"/>
  <c r="O445" i="8"/>
  <c r="T445" i="8" s="1"/>
  <c r="X445" i="8" s="1"/>
  <c r="AD445" i="8"/>
  <c r="K995" i="10"/>
  <c r="K995" i="21" s="1"/>
  <c r="J995" i="10"/>
  <c r="J995" i="21" s="1"/>
  <c r="I995" i="10"/>
  <c r="I995" i="21" s="1"/>
  <c r="L446" i="8"/>
  <c r="H994" i="10"/>
  <c r="H994" i="21" s="1"/>
  <c r="Q444" i="8"/>
  <c r="R444" i="8"/>
  <c r="V444" i="8" s="1"/>
  <c r="J458" i="7"/>
  <c r="K458" i="7"/>
  <c r="E460" i="7"/>
  <c r="G459" i="7"/>
  <c r="H459" i="7" s="1"/>
  <c r="I459" i="7" s="1"/>
  <c r="F459" i="7"/>
  <c r="E460" i="21"/>
  <c r="L461" i="7"/>
  <c r="M463" i="20" l="1"/>
  <c r="O446" i="8"/>
  <c r="T446" i="8" s="1"/>
  <c r="X446" i="8" s="1"/>
  <c r="AE446" i="8"/>
  <c r="AI446" i="8" s="1"/>
  <c r="AM446" i="8" s="1"/>
  <c r="AB446" i="8"/>
  <c r="AF446" i="8" s="1"/>
  <c r="AJ446" i="8" s="1"/>
  <c r="N446" i="8"/>
  <c r="S446" i="8" s="1"/>
  <c r="W446" i="8" s="1"/>
  <c r="AD446" i="8"/>
  <c r="M446" i="8"/>
  <c r="AC446" i="8"/>
  <c r="P446" i="8"/>
  <c r="R445" i="8"/>
  <c r="V445" i="8" s="1"/>
  <c r="Q445" i="8"/>
  <c r="J996" i="10"/>
  <c r="J996" i="21" s="1"/>
  <c r="I996" i="10"/>
  <c r="I996" i="21" s="1"/>
  <c r="K996" i="10"/>
  <c r="K996" i="21" s="1"/>
  <c r="L447" i="8"/>
  <c r="H995" i="10"/>
  <c r="H995" i="21" s="1"/>
  <c r="K459" i="7"/>
  <c r="J459" i="7"/>
  <c r="E461" i="21"/>
  <c r="L462" i="7"/>
  <c r="F460" i="7"/>
  <c r="G460" i="7"/>
  <c r="H460" i="7" s="1"/>
  <c r="I460" i="7" s="1"/>
  <c r="E461" i="7"/>
  <c r="M464" i="20" l="1"/>
  <c r="Q446" i="8"/>
  <c r="R446" i="8"/>
  <c r="V446" i="8" s="1"/>
  <c r="I997" i="10"/>
  <c r="I997" i="21" s="1"/>
  <c r="K997" i="10"/>
  <c r="K997" i="21" s="1"/>
  <c r="J997" i="10"/>
  <c r="J997" i="21" s="1"/>
  <c r="M447" i="8"/>
  <c r="P447" i="8"/>
  <c r="AE447" i="8"/>
  <c r="AI447" i="8" s="1"/>
  <c r="AM447" i="8" s="1"/>
  <c r="AB447" i="8"/>
  <c r="AF447" i="8" s="1"/>
  <c r="AJ447" i="8" s="1"/>
  <c r="N447" i="8"/>
  <c r="S447" i="8" s="1"/>
  <c r="W447" i="8" s="1"/>
  <c r="AC447" i="8"/>
  <c r="AD447" i="8"/>
  <c r="O447" i="8"/>
  <c r="T447" i="8" s="1"/>
  <c r="X447" i="8" s="1"/>
  <c r="L448" i="8"/>
  <c r="H996" i="10"/>
  <c r="H996" i="21" s="1"/>
  <c r="K460" i="7"/>
  <c r="J460" i="7"/>
  <c r="F461" i="7"/>
  <c r="G461" i="7"/>
  <c r="H461" i="7" s="1"/>
  <c r="I461" i="7" s="1"/>
  <c r="E462" i="21"/>
  <c r="L463" i="7"/>
  <c r="E462" i="7"/>
  <c r="M465" i="20" l="1"/>
  <c r="O448" i="8"/>
  <c r="T448" i="8" s="1"/>
  <c r="X448" i="8" s="1"/>
  <c r="AB448" i="8"/>
  <c r="AF448" i="8" s="1"/>
  <c r="AJ448" i="8" s="1"/>
  <c r="AD448" i="8"/>
  <c r="P448" i="8"/>
  <c r="AE448" i="8"/>
  <c r="AI448" i="8" s="1"/>
  <c r="AM448" i="8" s="1"/>
  <c r="AC448" i="8"/>
  <c r="M448" i="8"/>
  <c r="N448" i="8"/>
  <c r="S448" i="8" s="1"/>
  <c r="W448" i="8" s="1"/>
  <c r="Q447" i="8"/>
  <c r="R447" i="8"/>
  <c r="V447" i="8" s="1"/>
  <c r="L449" i="8"/>
  <c r="H997" i="10"/>
  <c r="H997" i="21" s="1"/>
  <c r="K461" i="7"/>
  <c r="I998" i="10"/>
  <c r="I998" i="21" s="1"/>
  <c r="J998" i="10"/>
  <c r="J998" i="21" s="1"/>
  <c r="K998" i="10"/>
  <c r="K998" i="21" s="1"/>
  <c r="J461" i="7"/>
  <c r="G462" i="7"/>
  <c r="H462" i="7" s="1"/>
  <c r="I462" i="7" s="1"/>
  <c r="F462" i="7"/>
  <c r="E463" i="7"/>
  <c r="E463" i="21"/>
  <c r="L464" i="7"/>
  <c r="M466" i="20" l="1"/>
  <c r="AB449" i="8"/>
  <c r="AF449" i="8" s="1"/>
  <c r="AJ449" i="8" s="1"/>
  <c r="P449" i="8"/>
  <c r="AD449" i="8"/>
  <c r="AC449" i="8"/>
  <c r="O449" i="8"/>
  <c r="T449" i="8" s="1"/>
  <c r="X449" i="8" s="1"/>
  <c r="M449" i="8"/>
  <c r="N449" i="8"/>
  <c r="S449" i="8" s="1"/>
  <c r="W449" i="8" s="1"/>
  <c r="AE449" i="8"/>
  <c r="AI449" i="8" s="1"/>
  <c r="AM449" i="8" s="1"/>
  <c r="H998" i="10"/>
  <c r="H998" i="21" s="1"/>
  <c r="L450" i="8"/>
  <c r="R448" i="8"/>
  <c r="V448" i="8" s="1"/>
  <c r="Q448" i="8"/>
  <c r="K999" i="10"/>
  <c r="K999" i="21" s="1"/>
  <c r="I999" i="10"/>
  <c r="I999" i="21" s="1"/>
  <c r="J999" i="10"/>
  <c r="J999" i="21" s="1"/>
  <c r="J462" i="7"/>
  <c r="K462" i="7"/>
  <c r="E464" i="7"/>
  <c r="G463" i="7"/>
  <c r="H463" i="7" s="1"/>
  <c r="I463" i="7" s="1"/>
  <c r="F463" i="7"/>
  <c r="E464" i="21"/>
  <c r="L465" i="7"/>
  <c r="M467" i="20" l="1"/>
  <c r="R449" i="8"/>
  <c r="V449" i="8" s="1"/>
  <c r="Q449" i="8"/>
  <c r="AD450" i="8"/>
  <c r="AC450" i="8"/>
  <c r="AB450" i="8"/>
  <c r="AF450" i="8" s="1"/>
  <c r="AJ450" i="8" s="1"/>
  <c r="AE450" i="8"/>
  <c r="AI450" i="8" s="1"/>
  <c r="AM450" i="8" s="1"/>
  <c r="N450" i="8"/>
  <c r="S450" i="8" s="1"/>
  <c r="W450" i="8" s="1"/>
  <c r="P450" i="8"/>
  <c r="O450" i="8"/>
  <c r="T450" i="8" s="1"/>
  <c r="X450" i="8" s="1"/>
  <c r="M450" i="8"/>
  <c r="J1000" i="10"/>
  <c r="J1000" i="21" s="1"/>
  <c r="I1000" i="10"/>
  <c r="I1000" i="21" s="1"/>
  <c r="K1000" i="10"/>
  <c r="K1000" i="21" s="1"/>
  <c r="H999" i="10"/>
  <c r="H999" i="21" s="1"/>
  <c r="L451" i="8"/>
  <c r="K463" i="7"/>
  <c r="J463" i="7"/>
  <c r="F464" i="7"/>
  <c r="G464" i="7"/>
  <c r="H464" i="7" s="1"/>
  <c r="I464" i="7" s="1"/>
  <c r="E465" i="7"/>
  <c r="E465" i="21"/>
  <c r="L466" i="7"/>
  <c r="M468" i="20" l="1"/>
  <c r="L452" i="8"/>
  <c r="H1000" i="10"/>
  <c r="H1000" i="21" s="1"/>
  <c r="J1001" i="10"/>
  <c r="J1001" i="21" s="1"/>
  <c r="I1001" i="10"/>
  <c r="I1001" i="21" s="1"/>
  <c r="K1001" i="10"/>
  <c r="K1001" i="21" s="1"/>
  <c r="Q450" i="8"/>
  <c r="R450" i="8"/>
  <c r="V450" i="8" s="1"/>
  <c r="AD451" i="8"/>
  <c r="P451" i="8"/>
  <c r="O451" i="8"/>
  <c r="T451" i="8" s="1"/>
  <c r="X451" i="8" s="1"/>
  <c r="N451" i="8"/>
  <c r="S451" i="8" s="1"/>
  <c r="W451" i="8" s="1"/>
  <c r="M451" i="8"/>
  <c r="AE451" i="8"/>
  <c r="AI451" i="8" s="1"/>
  <c r="AM451" i="8" s="1"/>
  <c r="AB451" i="8"/>
  <c r="AF451" i="8" s="1"/>
  <c r="AJ451" i="8" s="1"/>
  <c r="AC451" i="8"/>
  <c r="K464" i="7"/>
  <c r="E466" i="7"/>
  <c r="F465" i="7"/>
  <c r="G465" i="7"/>
  <c r="H465" i="7" s="1"/>
  <c r="I465" i="7" s="1"/>
  <c r="J464" i="7"/>
  <c r="E466" i="21"/>
  <c r="L467" i="7"/>
  <c r="M469" i="20" l="1"/>
  <c r="R451" i="8"/>
  <c r="V451" i="8" s="1"/>
  <c r="Q451" i="8"/>
  <c r="H1001" i="10"/>
  <c r="H1001" i="21" s="1"/>
  <c r="L453" i="8"/>
  <c r="J465" i="7"/>
  <c r="J1002" i="10"/>
  <c r="J1002" i="21" s="1"/>
  <c r="I1002" i="10"/>
  <c r="I1002" i="21" s="1"/>
  <c r="K1002" i="10"/>
  <c r="K1002" i="21" s="1"/>
  <c r="AB452" i="8"/>
  <c r="AF452" i="8" s="1"/>
  <c r="AJ452" i="8" s="1"/>
  <c r="P452" i="8"/>
  <c r="O452" i="8"/>
  <c r="T452" i="8" s="1"/>
  <c r="X452" i="8" s="1"/>
  <c r="N452" i="8"/>
  <c r="S452" i="8" s="1"/>
  <c r="W452" i="8" s="1"/>
  <c r="AC452" i="8"/>
  <c r="AE452" i="8"/>
  <c r="AI452" i="8" s="1"/>
  <c r="AM452" i="8" s="1"/>
  <c r="AD452" i="8"/>
  <c r="M452" i="8"/>
  <c r="K465" i="7"/>
  <c r="F466" i="7"/>
  <c r="G466" i="7"/>
  <c r="H466" i="7" s="1"/>
  <c r="I466" i="7" s="1"/>
  <c r="E467" i="21"/>
  <c r="L468" i="7"/>
  <c r="E467" i="7"/>
  <c r="M470" i="20" l="1"/>
  <c r="H1002" i="10"/>
  <c r="H1002" i="21" s="1"/>
  <c r="L454" i="8"/>
  <c r="K1003" i="10"/>
  <c r="K1003" i="21" s="1"/>
  <c r="I1003" i="10"/>
  <c r="I1003" i="21" s="1"/>
  <c r="J1003" i="10"/>
  <c r="J1003" i="21" s="1"/>
  <c r="O453" i="8"/>
  <c r="T453" i="8" s="1"/>
  <c r="X453" i="8" s="1"/>
  <c r="P453" i="8"/>
  <c r="AE453" i="8"/>
  <c r="AI453" i="8" s="1"/>
  <c r="AM453" i="8" s="1"/>
  <c r="AB453" i="8"/>
  <c r="AF453" i="8" s="1"/>
  <c r="AJ453" i="8" s="1"/>
  <c r="M453" i="8"/>
  <c r="AD453" i="8"/>
  <c r="AC453" i="8"/>
  <c r="N453" i="8"/>
  <c r="S453" i="8" s="1"/>
  <c r="W453" i="8" s="1"/>
  <c r="Q452" i="8"/>
  <c r="R452" i="8"/>
  <c r="V452" i="8" s="1"/>
  <c r="J466" i="7"/>
  <c r="K466" i="7"/>
  <c r="F467" i="7"/>
  <c r="G467" i="7"/>
  <c r="H467" i="7" s="1"/>
  <c r="I467" i="7" s="1"/>
  <c r="E468" i="7"/>
  <c r="E468" i="21"/>
  <c r="L469" i="7"/>
  <c r="M471" i="20" l="1"/>
  <c r="AD454" i="8"/>
  <c r="AB454" i="8"/>
  <c r="AF454" i="8" s="1"/>
  <c r="AJ454" i="8" s="1"/>
  <c r="AC454" i="8"/>
  <c r="O454" i="8"/>
  <c r="T454" i="8" s="1"/>
  <c r="X454" i="8" s="1"/>
  <c r="P454" i="8"/>
  <c r="AE454" i="8"/>
  <c r="AI454" i="8" s="1"/>
  <c r="AM454" i="8" s="1"/>
  <c r="M454" i="8"/>
  <c r="N454" i="8"/>
  <c r="S454" i="8" s="1"/>
  <c r="W454" i="8" s="1"/>
  <c r="L455" i="8"/>
  <c r="H1003" i="10"/>
  <c r="H1003" i="21" s="1"/>
  <c r="Q453" i="8"/>
  <c r="R453" i="8"/>
  <c r="V453" i="8" s="1"/>
  <c r="J467" i="7"/>
  <c r="I1004" i="10"/>
  <c r="I1004" i="21" s="1"/>
  <c r="J1004" i="10"/>
  <c r="J1004" i="21" s="1"/>
  <c r="K1004" i="10"/>
  <c r="K1004" i="21" s="1"/>
  <c r="K467" i="7"/>
  <c r="E469" i="7"/>
  <c r="G468" i="7"/>
  <c r="H468" i="7" s="1"/>
  <c r="I468" i="7" s="1"/>
  <c r="F468" i="7"/>
  <c r="E469" i="21"/>
  <c r="L470" i="7"/>
  <c r="M472" i="20" l="1"/>
  <c r="Q454" i="8"/>
  <c r="R454" i="8"/>
  <c r="V454" i="8" s="1"/>
  <c r="J1005" i="10"/>
  <c r="J1005" i="21" s="1"/>
  <c r="K1005" i="10"/>
  <c r="K1005" i="21" s="1"/>
  <c r="I1005" i="10"/>
  <c r="I1005" i="21" s="1"/>
  <c r="L456" i="8"/>
  <c r="H1004" i="10"/>
  <c r="H1004" i="21" s="1"/>
  <c r="N455" i="8"/>
  <c r="AB455" i="8"/>
  <c r="AF455" i="8" s="1"/>
  <c r="AJ455" i="8" s="1"/>
  <c r="AE455" i="8"/>
  <c r="AD455" i="8"/>
  <c r="AH455" i="8" s="1"/>
  <c r="AL455" i="8" s="1"/>
  <c r="AC455" i="8"/>
  <c r="AG455" i="8" s="1"/>
  <c r="AK455" i="8" s="1"/>
  <c r="M455" i="8"/>
  <c r="P455" i="8"/>
  <c r="U455" i="8" s="1"/>
  <c r="Y455" i="8" s="1"/>
  <c r="O455" i="8"/>
  <c r="J468" i="7"/>
  <c r="K468" i="7"/>
  <c r="E470" i="7"/>
  <c r="F469" i="7"/>
  <c r="G469" i="7"/>
  <c r="H469" i="7" s="1"/>
  <c r="I469" i="7" s="1"/>
  <c r="E470" i="21"/>
  <c r="L471" i="7"/>
  <c r="K469" i="7" l="1"/>
  <c r="M473" i="20"/>
  <c r="O456" i="8"/>
  <c r="AB456" i="8"/>
  <c r="AF456" i="8" s="1"/>
  <c r="AJ456" i="8" s="1"/>
  <c r="M456" i="8"/>
  <c r="N456" i="8"/>
  <c r="AD456" i="8"/>
  <c r="AH456" i="8" s="1"/>
  <c r="AL456" i="8" s="1"/>
  <c r="AC456" i="8"/>
  <c r="AG456" i="8" s="1"/>
  <c r="AK456" i="8" s="1"/>
  <c r="AE456" i="8"/>
  <c r="P456" i="8"/>
  <c r="U456" i="8" s="1"/>
  <c r="Y456" i="8" s="1"/>
  <c r="K1006" i="10"/>
  <c r="K1006" i="21" s="1"/>
  <c r="I1006" i="10"/>
  <c r="I1006" i="21" s="1"/>
  <c r="J1006" i="10"/>
  <c r="J1006" i="21" s="1"/>
  <c r="L457" i="8"/>
  <c r="H1005" i="10"/>
  <c r="H1005" i="21" s="1"/>
  <c r="Q455" i="8"/>
  <c r="R455" i="8"/>
  <c r="V455" i="8" s="1"/>
  <c r="J469" i="7"/>
  <c r="F470" i="7"/>
  <c r="G470" i="7"/>
  <c r="H470" i="7" s="1"/>
  <c r="I470" i="7" s="1"/>
  <c r="E471" i="21"/>
  <c r="L472" i="7"/>
  <c r="E471" i="7"/>
  <c r="M474" i="20" l="1"/>
  <c r="K1007" i="10"/>
  <c r="K1007" i="21" s="1"/>
  <c r="J1007" i="10"/>
  <c r="J1007" i="21" s="1"/>
  <c r="I1007" i="10"/>
  <c r="I1007" i="21" s="1"/>
  <c r="M457" i="8"/>
  <c r="N457" i="8"/>
  <c r="AC457" i="8"/>
  <c r="AG457" i="8" s="1"/>
  <c r="AK457" i="8" s="1"/>
  <c r="AB457" i="8"/>
  <c r="AF457" i="8" s="1"/>
  <c r="AJ457" i="8" s="1"/>
  <c r="AE457" i="8"/>
  <c r="P457" i="8"/>
  <c r="U457" i="8" s="1"/>
  <c r="Y457" i="8" s="1"/>
  <c r="AD457" i="8"/>
  <c r="AH457" i="8" s="1"/>
  <c r="AL457" i="8" s="1"/>
  <c r="O457" i="8"/>
  <c r="R456" i="8"/>
  <c r="V456" i="8" s="1"/>
  <c r="Q456" i="8"/>
  <c r="L458" i="8"/>
  <c r="H1006" i="10"/>
  <c r="H1006" i="21" s="1"/>
  <c r="K470" i="7"/>
  <c r="J470" i="7"/>
  <c r="E472" i="7"/>
  <c r="F471" i="7"/>
  <c r="G471" i="7"/>
  <c r="H471" i="7" s="1"/>
  <c r="I471" i="7" s="1"/>
  <c r="E472" i="21"/>
  <c r="L473" i="7"/>
  <c r="M475" i="20" l="1"/>
  <c r="H1007" i="10"/>
  <c r="H1007" i="21" s="1"/>
  <c r="L459" i="8"/>
  <c r="Q457" i="8"/>
  <c r="R457" i="8"/>
  <c r="V457" i="8" s="1"/>
  <c r="J1008" i="10"/>
  <c r="J1008" i="21" s="1"/>
  <c r="K1008" i="10"/>
  <c r="K1008" i="21" s="1"/>
  <c r="I1008" i="10"/>
  <c r="I1008" i="21" s="1"/>
  <c r="P458" i="8"/>
  <c r="U458" i="8" s="1"/>
  <c r="Y458" i="8" s="1"/>
  <c r="AC458" i="8"/>
  <c r="AG458" i="8" s="1"/>
  <c r="AK458" i="8" s="1"/>
  <c r="O458" i="8"/>
  <c r="AE458" i="8"/>
  <c r="AB458" i="8"/>
  <c r="AF458" i="8" s="1"/>
  <c r="AJ458" i="8" s="1"/>
  <c r="AD458" i="8"/>
  <c r="AH458" i="8" s="1"/>
  <c r="AL458" i="8" s="1"/>
  <c r="M458" i="8"/>
  <c r="N458" i="8"/>
  <c r="J471" i="7"/>
  <c r="E473" i="7"/>
  <c r="G472" i="7"/>
  <c r="H472" i="7" s="1"/>
  <c r="I472" i="7" s="1"/>
  <c r="F472" i="7"/>
  <c r="K471" i="7"/>
  <c r="E473" i="21"/>
  <c r="L474" i="7"/>
  <c r="M476" i="20" l="1"/>
  <c r="I1009" i="10"/>
  <c r="I1009" i="21" s="1"/>
  <c r="J1009" i="10"/>
  <c r="J1009" i="21" s="1"/>
  <c r="K1009" i="10"/>
  <c r="K1009" i="21" s="1"/>
  <c r="AD459" i="8"/>
  <c r="AH459" i="8" s="1"/>
  <c r="AL459" i="8" s="1"/>
  <c r="AE459" i="8"/>
  <c r="P459" i="8"/>
  <c r="U459" i="8" s="1"/>
  <c r="Y459" i="8" s="1"/>
  <c r="N459" i="8"/>
  <c r="AB459" i="8"/>
  <c r="AF459" i="8" s="1"/>
  <c r="AJ459" i="8" s="1"/>
  <c r="O459" i="8"/>
  <c r="M459" i="8"/>
  <c r="AC459" i="8"/>
  <c r="AG459" i="8" s="1"/>
  <c r="AK459" i="8" s="1"/>
  <c r="L460" i="8"/>
  <c r="H1008" i="10"/>
  <c r="H1008" i="21" s="1"/>
  <c r="Q458" i="8"/>
  <c r="R458" i="8"/>
  <c r="V458" i="8" s="1"/>
  <c r="J472" i="7"/>
  <c r="K472" i="7"/>
  <c r="F473" i="7"/>
  <c r="G473" i="7"/>
  <c r="H473" i="7" s="1"/>
  <c r="I473" i="7" s="1"/>
  <c r="E474" i="21"/>
  <c r="L475" i="7"/>
  <c r="E474" i="7"/>
  <c r="M477" i="20" l="1"/>
  <c r="AC460" i="8"/>
  <c r="AG460" i="8" s="1"/>
  <c r="AK460" i="8" s="1"/>
  <c r="P460" i="8"/>
  <c r="U460" i="8" s="1"/>
  <c r="Y460" i="8" s="1"/>
  <c r="AE460" i="8"/>
  <c r="AD460" i="8"/>
  <c r="AH460" i="8" s="1"/>
  <c r="AL460" i="8" s="1"/>
  <c r="AB460" i="8"/>
  <c r="AF460" i="8" s="1"/>
  <c r="AJ460" i="8" s="1"/>
  <c r="O460" i="8"/>
  <c r="M460" i="8"/>
  <c r="N460" i="8"/>
  <c r="H1009" i="10"/>
  <c r="H1009" i="21" s="1"/>
  <c r="G1009" i="10" a="1"/>
  <c r="G1009" i="10" s="1"/>
  <c r="G1009" i="21" s="1"/>
  <c r="L461" i="8"/>
  <c r="F1009" i="10" a="1"/>
  <c r="F1009" i="10" s="1"/>
  <c r="F1009" i="21" s="1"/>
  <c r="D1009" i="10" a="1"/>
  <c r="D1009" i="10" s="1"/>
  <c r="D1009" i="21" s="1"/>
  <c r="E1009" i="10" a="1"/>
  <c r="E1009" i="10" s="1"/>
  <c r="E1009" i="21" s="1"/>
  <c r="J473" i="7"/>
  <c r="Q459" i="8"/>
  <c r="R459" i="8"/>
  <c r="V459" i="8" s="1"/>
  <c r="J1010" i="10"/>
  <c r="J1010" i="21" s="1"/>
  <c r="I1010" i="10"/>
  <c r="I1010" i="21" s="1"/>
  <c r="K1010" i="10"/>
  <c r="K1010" i="21" s="1"/>
  <c r="K473" i="7"/>
  <c r="E475" i="21"/>
  <c r="L476" i="7"/>
  <c r="E475" i="7"/>
  <c r="G474" i="7"/>
  <c r="H474" i="7" s="1"/>
  <c r="I474" i="7" s="1"/>
  <c r="F474" i="7"/>
  <c r="M478" i="20" l="1"/>
  <c r="Q460" i="8"/>
  <c r="R460" i="8"/>
  <c r="V460" i="8" s="1"/>
  <c r="H1010" i="10"/>
  <c r="H1010" i="21" s="1"/>
  <c r="E1010" i="10" a="1"/>
  <c r="E1010" i="10" s="1"/>
  <c r="E1010" i="21" s="1"/>
  <c r="D1010" i="10" a="1"/>
  <c r="D1010" i="10" s="1"/>
  <c r="D1010" i="21" s="1"/>
  <c r="G1010" i="10" a="1"/>
  <c r="G1010" i="10" s="1"/>
  <c r="G1010" i="21" s="1"/>
  <c r="L462" i="8"/>
  <c r="F1010" i="10" a="1"/>
  <c r="F1010" i="10" s="1"/>
  <c r="F1010" i="21" s="1"/>
  <c r="I1011" i="10"/>
  <c r="I1011" i="21" s="1"/>
  <c r="J1011" i="10"/>
  <c r="J1011" i="21" s="1"/>
  <c r="K1011" i="10"/>
  <c r="K1011" i="21" s="1"/>
  <c r="N461" i="8"/>
  <c r="S461" i="8" s="1"/>
  <c r="W461" i="8" s="1"/>
  <c r="AD461" i="8"/>
  <c r="AH461" i="8" s="1"/>
  <c r="AL461" i="8" s="1"/>
  <c r="P461" i="8"/>
  <c r="U461" i="8" s="1"/>
  <c r="Y461" i="8" s="1"/>
  <c r="AB461" i="8"/>
  <c r="AF461" i="8" s="1"/>
  <c r="AJ461" i="8" s="1"/>
  <c r="O461" i="8"/>
  <c r="T461" i="8" s="1"/>
  <c r="X461" i="8" s="1"/>
  <c r="M461" i="8"/>
  <c r="AC461" i="8"/>
  <c r="AG461" i="8" s="1"/>
  <c r="AK461" i="8" s="1"/>
  <c r="AE461" i="8"/>
  <c r="AI461" i="8" s="1"/>
  <c r="AM461" i="8" s="1"/>
  <c r="K474" i="7"/>
  <c r="J474" i="7"/>
  <c r="E476" i="7"/>
  <c r="F475" i="7"/>
  <c r="G475" i="7"/>
  <c r="H475" i="7" s="1"/>
  <c r="I475" i="7" s="1"/>
  <c r="E476" i="21"/>
  <c r="L477" i="7"/>
  <c r="M479" i="20" l="1"/>
  <c r="AC462" i="8"/>
  <c r="AG462" i="8" s="1"/>
  <c r="AK462" i="8" s="1"/>
  <c r="O462" i="8"/>
  <c r="T462" i="8" s="1"/>
  <c r="X462" i="8" s="1"/>
  <c r="M462" i="8"/>
  <c r="P462" i="8"/>
  <c r="U462" i="8" s="1"/>
  <c r="Y462" i="8" s="1"/>
  <c r="AB462" i="8"/>
  <c r="AF462" i="8" s="1"/>
  <c r="AJ462" i="8" s="1"/>
  <c r="N462" i="8"/>
  <c r="S462" i="8" s="1"/>
  <c r="W462" i="8" s="1"/>
  <c r="AD462" i="8"/>
  <c r="AH462" i="8" s="1"/>
  <c r="AL462" i="8" s="1"/>
  <c r="AE462" i="8"/>
  <c r="AI462" i="8" s="1"/>
  <c r="AM462" i="8" s="1"/>
  <c r="J1012" i="10"/>
  <c r="J1012" i="21" s="1"/>
  <c r="K1012" i="10"/>
  <c r="K1012" i="21" s="1"/>
  <c r="I1012" i="10"/>
  <c r="I1012" i="21" s="1"/>
  <c r="D1011" i="10" a="1"/>
  <c r="D1011" i="10" s="1"/>
  <c r="D1011" i="21" s="1"/>
  <c r="E1011" i="10" a="1"/>
  <c r="E1011" i="10" s="1"/>
  <c r="E1011" i="21" s="1"/>
  <c r="L463" i="8"/>
  <c r="H1011" i="10"/>
  <c r="H1011" i="21" s="1"/>
  <c r="G1011" i="10" a="1"/>
  <c r="G1011" i="10" s="1"/>
  <c r="G1011" i="21" s="1"/>
  <c r="F1011" i="10" a="1"/>
  <c r="F1011" i="10" s="1"/>
  <c r="F1011" i="21" s="1"/>
  <c r="R461" i="8"/>
  <c r="V461" i="8" s="1"/>
  <c r="Q461" i="8"/>
  <c r="J475" i="7"/>
  <c r="F476" i="7"/>
  <c r="G476" i="7"/>
  <c r="H476" i="7" s="1"/>
  <c r="I476" i="7" s="1"/>
  <c r="E477" i="21"/>
  <c r="L478" i="7"/>
  <c r="E477" i="7"/>
  <c r="K475" i="7"/>
  <c r="M480" i="20" l="1"/>
  <c r="F1012" i="10" a="1"/>
  <c r="F1012" i="10" s="1"/>
  <c r="F1012" i="21" s="1"/>
  <c r="D1012" i="10" a="1"/>
  <c r="D1012" i="10" s="1"/>
  <c r="D1012" i="21" s="1"/>
  <c r="G1012" i="10" a="1"/>
  <c r="G1012" i="10" s="1"/>
  <c r="G1012" i="21" s="1"/>
  <c r="E1012" i="10" a="1"/>
  <c r="E1012" i="10" s="1"/>
  <c r="E1012" i="21" s="1"/>
  <c r="L464" i="8"/>
  <c r="H1012" i="10"/>
  <c r="H1012" i="21" s="1"/>
  <c r="K1013" i="10"/>
  <c r="K1013" i="21" s="1"/>
  <c r="J1013" i="10"/>
  <c r="J1013" i="21" s="1"/>
  <c r="I1013" i="10"/>
  <c r="I1013" i="21" s="1"/>
  <c r="M463" i="8"/>
  <c r="O463" i="8"/>
  <c r="T463" i="8" s="1"/>
  <c r="X463" i="8" s="1"/>
  <c r="P463" i="8"/>
  <c r="U463" i="8" s="1"/>
  <c r="Y463" i="8" s="1"/>
  <c r="AE463" i="8"/>
  <c r="AI463" i="8" s="1"/>
  <c r="AM463" i="8" s="1"/>
  <c r="AD463" i="8"/>
  <c r="AH463" i="8" s="1"/>
  <c r="AL463" i="8" s="1"/>
  <c r="N463" i="8"/>
  <c r="S463" i="8" s="1"/>
  <c r="W463" i="8" s="1"/>
  <c r="AB463" i="8"/>
  <c r="AF463" i="8" s="1"/>
  <c r="AJ463" i="8" s="1"/>
  <c r="AC463" i="8"/>
  <c r="AG463" i="8" s="1"/>
  <c r="AK463" i="8" s="1"/>
  <c r="R462" i="8"/>
  <c r="V462" i="8" s="1"/>
  <c r="Q462" i="8"/>
  <c r="J476" i="7"/>
  <c r="E478" i="21"/>
  <c r="L479" i="7"/>
  <c r="K476" i="7"/>
  <c r="E478" i="7"/>
  <c r="F477" i="7"/>
  <c r="G477" i="7"/>
  <c r="H477" i="7" s="1"/>
  <c r="I477" i="7" s="1"/>
  <c r="M481" i="20" l="1"/>
  <c r="D1013" i="10" a="1"/>
  <c r="D1013" i="10" s="1"/>
  <c r="D1013" i="21" s="1"/>
  <c r="E1013" i="10" a="1"/>
  <c r="E1013" i="10" s="1"/>
  <c r="E1013" i="21" s="1"/>
  <c r="L465" i="8"/>
  <c r="G1013" i="10" a="1"/>
  <c r="G1013" i="10" s="1"/>
  <c r="G1013" i="21" s="1"/>
  <c r="H1013" i="10"/>
  <c r="H1013" i="21" s="1"/>
  <c r="F1013" i="10" a="1"/>
  <c r="F1013" i="10" s="1"/>
  <c r="F1013" i="21" s="1"/>
  <c r="AC464" i="8"/>
  <c r="AG464" i="8" s="1"/>
  <c r="AK464" i="8" s="1"/>
  <c r="P464" i="8"/>
  <c r="U464" i="8" s="1"/>
  <c r="Y464" i="8" s="1"/>
  <c r="AB464" i="8"/>
  <c r="AF464" i="8" s="1"/>
  <c r="AJ464" i="8" s="1"/>
  <c r="O464" i="8"/>
  <c r="T464" i="8" s="1"/>
  <c r="X464" i="8" s="1"/>
  <c r="AD464" i="8"/>
  <c r="AH464" i="8" s="1"/>
  <c r="AL464" i="8" s="1"/>
  <c r="N464" i="8"/>
  <c r="S464" i="8" s="1"/>
  <c r="W464" i="8" s="1"/>
  <c r="M464" i="8"/>
  <c r="AE464" i="8"/>
  <c r="AI464" i="8" s="1"/>
  <c r="AM464" i="8" s="1"/>
  <c r="I1014" i="10"/>
  <c r="I1014" i="21" s="1"/>
  <c r="K1014" i="10"/>
  <c r="K1014" i="21" s="1"/>
  <c r="J1014" i="10"/>
  <c r="J1014" i="21" s="1"/>
  <c r="Q463" i="8"/>
  <c r="R463" i="8"/>
  <c r="V463" i="8" s="1"/>
  <c r="J477" i="7"/>
  <c r="K477" i="7"/>
  <c r="G478" i="7"/>
  <c r="H478" i="7" s="1"/>
  <c r="I478" i="7" s="1"/>
  <c r="F478" i="7"/>
  <c r="E479" i="21"/>
  <c r="L480" i="7"/>
  <c r="E479" i="7"/>
  <c r="J478" i="7" l="1"/>
  <c r="M482" i="20"/>
  <c r="Q464" i="8"/>
  <c r="R464" i="8"/>
  <c r="V464" i="8" s="1"/>
  <c r="O465" i="8"/>
  <c r="T465" i="8" s="1"/>
  <c r="X465" i="8" s="1"/>
  <c r="M465" i="8"/>
  <c r="AC465" i="8"/>
  <c r="AG465" i="8" s="1"/>
  <c r="AK465" i="8" s="1"/>
  <c r="P465" i="8"/>
  <c r="U465" i="8" s="1"/>
  <c r="Y465" i="8" s="1"/>
  <c r="AE465" i="8"/>
  <c r="AI465" i="8" s="1"/>
  <c r="AM465" i="8" s="1"/>
  <c r="AB465" i="8"/>
  <c r="AF465" i="8" s="1"/>
  <c r="AJ465" i="8" s="1"/>
  <c r="AD465" i="8"/>
  <c r="AH465" i="8" s="1"/>
  <c r="AL465" i="8" s="1"/>
  <c r="N465" i="8"/>
  <c r="S465" i="8" s="1"/>
  <c r="W465" i="8" s="1"/>
  <c r="J1015" i="10"/>
  <c r="J1015" i="21" s="1"/>
  <c r="I1015" i="10"/>
  <c r="I1015" i="21" s="1"/>
  <c r="K1015" i="10"/>
  <c r="K1015" i="21" s="1"/>
  <c r="L466" i="8"/>
  <c r="D1014" i="10" a="1"/>
  <c r="D1014" i="10" s="1"/>
  <c r="D1014" i="21" s="1"/>
  <c r="H1014" i="10"/>
  <c r="H1014" i="21" s="1"/>
  <c r="E1014" i="10" a="1"/>
  <c r="E1014" i="10" s="1"/>
  <c r="E1014" i="21" s="1"/>
  <c r="F1014" i="10" a="1"/>
  <c r="F1014" i="10" s="1"/>
  <c r="F1014" i="21" s="1"/>
  <c r="G1014" i="10" a="1"/>
  <c r="G1014" i="10" s="1"/>
  <c r="G1014" i="21" s="1"/>
  <c r="K478" i="7"/>
  <c r="E480" i="21"/>
  <c r="L481" i="7"/>
  <c r="G479" i="7"/>
  <c r="H479" i="7" s="1"/>
  <c r="I479" i="7" s="1"/>
  <c r="F479" i="7"/>
  <c r="E480" i="7"/>
  <c r="M483" i="20" l="1"/>
  <c r="R465" i="8"/>
  <c r="V465" i="8" s="1"/>
  <c r="Q465" i="8"/>
  <c r="AD466" i="8"/>
  <c r="AH466" i="8" s="1"/>
  <c r="AL466" i="8" s="1"/>
  <c r="M466" i="8"/>
  <c r="N466" i="8"/>
  <c r="S466" i="8" s="1"/>
  <c r="W466" i="8" s="1"/>
  <c r="AC466" i="8"/>
  <c r="AG466" i="8" s="1"/>
  <c r="AK466" i="8" s="1"/>
  <c r="AB466" i="8"/>
  <c r="AF466" i="8" s="1"/>
  <c r="AJ466" i="8" s="1"/>
  <c r="P466" i="8"/>
  <c r="U466" i="8" s="1"/>
  <c r="Y466" i="8" s="1"/>
  <c r="O466" i="8"/>
  <c r="T466" i="8" s="1"/>
  <c r="X466" i="8" s="1"/>
  <c r="AE466" i="8"/>
  <c r="AI466" i="8" s="1"/>
  <c r="AM466" i="8" s="1"/>
  <c r="J1016" i="10"/>
  <c r="J1016" i="21" s="1"/>
  <c r="I1016" i="10"/>
  <c r="I1016" i="21" s="1"/>
  <c r="K1016" i="10"/>
  <c r="K1016" i="21" s="1"/>
  <c r="F1015" i="10" a="1"/>
  <c r="F1015" i="10" s="1"/>
  <c r="F1015" i="21" s="1"/>
  <c r="G1015" i="10" a="1"/>
  <c r="G1015" i="10" s="1"/>
  <c r="G1015" i="21" s="1"/>
  <c r="D1015" i="10" a="1"/>
  <c r="D1015" i="10" s="1"/>
  <c r="D1015" i="21" s="1"/>
  <c r="L467" i="8"/>
  <c r="E1015" i="10" a="1"/>
  <c r="E1015" i="10" s="1"/>
  <c r="E1015" i="21" s="1"/>
  <c r="H1015" i="10"/>
  <c r="H1015" i="21" s="1"/>
  <c r="J479" i="7"/>
  <c r="K479" i="7"/>
  <c r="F480" i="7"/>
  <c r="G480" i="7"/>
  <c r="H480" i="7" s="1"/>
  <c r="I480" i="7" s="1"/>
  <c r="E481" i="21"/>
  <c r="L482" i="7"/>
  <c r="E481" i="7"/>
  <c r="M484" i="20" l="1"/>
  <c r="R466" i="8"/>
  <c r="V466" i="8" s="1"/>
  <c r="Q466" i="8"/>
  <c r="J480" i="7"/>
  <c r="K1017" i="10"/>
  <c r="K1017" i="21" s="1"/>
  <c r="J1017" i="10"/>
  <c r="J1017" i="21" s="1"/>
  <c r="I1017" i="10"/>
  <c r="I1017" i="21" s="1"/>
  <c r="E1016" i="10" a="1"/>
  <c r="E1016" i="10" s="1"/>
  <c r="E1016" i="21" s="1"/>
  <c r="F1016" i="10" a="1"/>
  <c r="F1016" i="10" s="1"/>
  <c r="F1016" i="21" s="1"/>
  <c r="G1016" i="10" a="1"/>
  <c r="G1016" i="10" s="1"/>
  <c r="G1016" i="21" s="1"/>
  <c r="D1016" i="10" a="1"/>
  <c r="D1016" i="10" s="1"/>
  <c r="D1016" i="21" s="1"/>
  <c r="H1016" i="10"/>
  <c r="H1016" i="21" s="1"/>
  <c r="L468" i="8"/>
  <c r="AC467" i="8"/>
  <c r="AG467" i="8" s="1"/>
  <c r="AK467" i="8" s="1"/>
  <c r="M467" i="8"/>
  <c r="AE467" i="8"/>
  <c r="AI467" i="8" s="1"/>
  <c r="AM467" i="8" s="1"/>
  <c r="N467" i="8"/>
  <c r="S467" i="8" s="1"/>
  <c r="W467" i="8" s="1"/>
  <c r="AD467" i="8"/>
  <c r="AH467" i="8" s="1"/>
  <c r="AL467" i="8" s="1"/>
  <c r="AB467" i="8"/>
  <c r="AF467" i="8" s="1"/>
  <c r="AJ467" i="8" s="1"/>
  <c r="P467" i="8"/>
  <c r="U467" i="8" s="1"/>
  <c r="Y467" i="8" s="1"/>
  <c r="O467" i="8"/>
  <c r="T467" i="8" s="1"/>
  <c r="X467" i="8" s="1"/>
  <c r="E482" i="21"/>
  <c r="L483" i="7"/>
  <c r="K480" i="7"/>
  <c r="F481" i="7"/>
  <c r="G481" i="7"/>
  <c r="H481" i="7" s="1"/>
  <c r="I481" i="7" s="1"/>
  <c r="E482" i="7"/>
  <c r="M485" i="20" l="1"/>
  <c r="Q467" i="8"/>
  <c r="R467" i="8"/>
  <c r="V467" i="8" s="1"/>
  <c r="K1018" i="10"/>
  <c r="K1018" i="21" s="1"/>
  <c r="J1018" i="10"/>
  <c r="J1018" i="21" s="1"/>
  <c r="I1018" i="10"/>
  <c r="I1018" i="21" s="1"/>
  <c r="L469" i="8"/>
  <c r="F1017" i="10" a="1"/>
  <c r="F1017" i="10" s="1"/>
  <c r="F1017" i="21" s="1"/>
  <c r="E1017" i="10" a="1"/>
  <c r="E1017" i="10" s="1"/>
  <c r="E1017" i="21" s="1"/>
  <c r="D1017" i="10" a="1"/>
  <c r="D1017" i="10" s="1"/>
  <c r="D1017" i="21" s="1"/>
  <c r="H1017" i="10"/>
  <c r="H1017" i="21" s="1"/>
  <c r="G1017" i="10" a="1"/>
  <c r="G1017" i="10" s="1"/>
  <c r="G1017" i="21" s="1"/>
  <c r="AB468" i="8"/>
  <c r="AF468" i="8" s="1"/>
  <c r="AJ468" i="8" s="1"/>
  <c r="AE468" i="8"/>
  <c r="AI468" i="8" s="1"/>
  <c r="AM468" i="8" s="1"/>
  <c r="AD468" i="8"/>
  <c r="AH468" i="8" s="1"/>
  <c r="AL468" i="8" s="1"/>
  <c r="P468" i="8"/>
  <c r="U468" i="8" s="1"/>
  <c r="Y468" i="8" s="1"/>
  <c r="AC468" i="8"/>
  <c r="AG468" i="8" s="1"/>
  <c r="AK468" i="8" s="1"/>
  <c r="O468" i="8"/>
  <c r="T468" i="8" s="1"/>
  <c r="X468" i="8" s="1"/>
  <c r="M468" i="8"/>
  <c r="N468" i="8"/>
  <c r="S468" i="8" s="1"/>
  <c r="W468" i="8" s="1"/>
  <c r="K481" i="7"/>
  <c r="J481" i="7"/>
  <c r="F482" i="7"/>
  <c r="G482" i="7"/>
  <c r="H482" i="7" s="1"/>
  <c r="I482" i="7" s="1"/>
  <c r="E483" i="7"/>
  <c r="E483" i="21"/>
  <c r="L484" i="7"/>
  <c r="M486" i="20" l="1"/>
  <c r="P469" i="8"/>
  <c r="U469" i="8" s="1"/>
  <c r="Y469" i="8" s="1"/>
  <c r="AD469" i="8"/>
  <c r="AH469" i="8" s="1"/>
  <c r="AL469" i="8" s="1"/>
  <c r="AE469" i="8"/>
  <c r="AI469" i="8" s="1"/>
  <c r="AM469" i="8" s="1"/>
  <c r="AC469" i="8"/>
  <c r="AG469" i="8" s="1"/>
  <c r="AK469" i="8" s="1"/>
  <c r="AB469" i="8"/>
  <c r="AF469" i="8" s="1"/>
  <c r="AJ469" i="8" s="1"/>
  <c r="M469" i="8"/>
  <c r="O469" i="8"/>
  <c r="T469" i="8" s="1"/>
  <c r="X469" i="8" s="1"/>
  <c r="N469" i="8"/>
  <c r="S469" i="8" s="1"/>
  <c r="W469" i="8" s="1"/>
  <c r="H1018" i="10"/>
  <c r="H1018" i="21" s="1"/>
  <c r="L470" i="8"/>
  <c r="G1018" i="10" a="1"/>
  <c r="G1018" i="10" s="1"/>
  <c r="G1018" i="21" s="1"/>
  <c r="D1018" i="10" a="1"/>
  <c r="D1018" i="10" s="1"/>
  <c r="D1018" i="21" s="1"/>
  <c r="E1018" i="10" a="1"/>
  <c r="E1018" i="10" s="1"/>
  <c r="E1018" i="21" s="1"/>
  <c r="F1018" i="10" a="1"/>
  <c r="F1018" i="10" s="1"/>
  <c r="F1018" i="21" s="1"/>
  <c r="K482" i="7"/>
  <c r="Q468" i="8"/>
  <c r="R468" i="8"/>
  <c r="V468" i="8" s="1"/>
  <c r="J1019" i="10"/>
  <c r="J1019" i="21" s="1"/>
  <c r="I1019" i="10"/>
  <c r="I1019" i="21" s="1"/>
  <c r="K1019" i="10"/>
  <c r="K1019" i="21" s="1"/>
  <c r="J482" i="7"/>
  <c r="E484" i="7"/>
  <c r="G483" i="7"/>
  <c r="H483" i="7" s="1"/>
  <c r="I483" i="7" s="1"/>
  <c r="F483" i="7"/>
  <c r="E484" i="21"/>
  <c r="L485" i="7"/>
  <c r="M487" i="20" l="1"/>
  <c r="R469" i="8"/>
  <c r="V469" i="8" s="1"/>
  <c r="Q469" i="8"/>
  <c r="J1020" i="10"/>
  <c r="J1020" i="21" s="1"/>
  <c r="I1020" i="10"/>
  <c r="I1020" i="21" s="1"/>
  <c r="K1020" i="10"/>
  <c r="K1020" i="21" s="1"/>
  <c r="L471" i="8"/>
  <c r="D1019" i="10" a="1"/>
  <c r="D1019" i="10" s="1"/>
  <c r="D1019" i="21" s="1"/>
  <c r="H1019" i="10"/>
  <c r="H1019" i="21" s="1"/>
  <c r="E1019" i="10" a="1"/>
  <c r="E1019" i="10" s="1"/>
  <c r="E1019" i="21" s="1"/>
  <c r="F1019" i="10" a="1"/>
  <c r="F1019" i="10" s="1"/>
  <c r="F1019" i="21" s="1"/>
  <c r="G1019" i="10" a="1"/>
  <c r="G1019" i="10" s="1"/>
  <c r="G1019" i="21" s="1"/>
  <c r="N470" i="8"/>
  <c r="S470" i="8" s="1"/>
  <c r="W470" i="8" s="1"/>
  <c r="AC470" i="8"/>
  <c r="AG470" i="8" s="1"/>
  <c r="AK470" i="8" s="1"/>
  <c r="M470" i="8"/>
  <c r="P470" i="8"/>
  <c r="U470" i="8" s="1"/>
  <c r="Y470" i="8" s="1"/>
  <c r="AB470" i="8"/>
  <c r="AF470" i="8" s="1"/>
  <c r="AJ470" i="8" s="1"/>
  <c r="O470" i="8"/>
  <c r="T470" i="8" s="1"/>
  <c r="X470" i="8" s="1"/>
  <c r="AE470" i="8"/>
  <c r="AI470" i="8" s="1"/>
  <c r="AM470" i="8" s="1"/>
  <c r="AD470" i="8"/>
  <c r="AH470" i="8" s="1"/>
  <c r="AL470" i="8" s="1"/>
  <c r="J483" i="7"/>
  <c r="K483" i="7"/>
  <c r="E485" i="7"/>
  <c r="G484" i="7"/>
  <c r="H484" i="7" s="1"/>
  <c r="I484" i="7" s="1"/>
  <c r="F484" i="7"/>
  <c r="E485" i="21"/>
  <c r="L486" i="7"/>
  <c r="M488" i="20" l="1"/>
  <c r="F1020" i="10" a="1"/>
  <c r="F1020" i="10" s="1"/>
  <c r="F1020" i="21" s="1"/>
  <c r="L472" i="8"/>
  <c r="H1020" i="10"/>
  <c r="H1020" i="21" s="1"/>
  <c r="D1020" i="10" a="1"/>
  <c r="D1020" i="10" s="1"/>
  <c r="D1020" i="21" s="1"/>
  <c r="E1020" i="10" a="1"/>
  <c r="E1020" i="10" s="1"/>
  <c r="E1020" i="21" s="1"/>
  <c r="G1020" i="10" a="1"/>
  <c r="G1020" i="10" s="1"/>
  <c r="G1020" i="21" s="1"/>
  <c r="K1021" i="10"/>
  <c r="K1021" i="21" s="1"/>
  <c r="J1021" i="10"/>
  <c r="J1021" i="21" s="1"/>
  <c r="I1021" i="10"/>
  <c r="I1021" i="21" s="1"/>
  <c r="R470" i="8"/>
  <c r="V470" i="8" s="1"/>
  <c r="Q470" i="8"/>
  <c r="O471" i="8"/>
  <c r="T471" i="8" s="1"/>
  <c r="X471" i="8" s="1"/>
  <c r="AB471" i="8"/>
  <c r="AF471" i="8" s="1"/>
  <c r="AJ471" i="8" s="1"/>
  <c r="AE471" i="8"/>
  <c r="AI471" i="8" s="1"/>
  <c r="AM471" i="8" s="1"/>
  <c r="AC471" i="8"/>
  <c r="AG471" i="8" s="1"/>
  <c r="AK471" i="8" s="1"/>
  <c r="AD471" i="8"/>
  <c r="AH471" i="8" s="1"/>
  <c r="AL471" i="8" s="1"/>
  <c r="P471" i="8"/>
  <c r="U471" i="8" s="1"/>
  <c r="Y471" i="8" s="1"/>
  <c r="M471" i="8"/>
  <c r="N471" i="8"/>
  <c r="S471" i="8" s="1"/>
  <c r="W471" i="8" s="1"/>
  <c r="K484" i="7"/>
  <c r="J484" i="7"/>
  <c r="G485" i="7"/>
  <c r="H485" i="7" s="1"/>
  <c r="I485" i="7" s="1"/>
  <c r="F485" i="7"/>
  <c r="E486" i="21"/>
  <c r="L487" i="7"/>
  <c r="E486" i="7"/>
  <c r="K485" i="7" l="1"/>
  <c r="M489" i="20"/>
  <c r="J1022" i="10"/>
  <c r="J1022" i="21" s="1"/>
  <c r="K1022" i="10"/>
  <c r="K1022" i="21" s="1"/>
  <c r="I1022" i="10"/>
  <c r="I1022" i="21" s="1"/>
  <c r="J485" i="7"/>
  <c r="R471" i="8"/>
  <c r="V471" i="8" s="1"/>
  <c r="Q471" i="8"/>
  <c r="N472" i="8"/>
  <c r="S472" i="8" s="1"/>
  <c r="W472" i="8" s="1"/>
  <c r="AB472" i="8"/>
  <c r="AF472" i="8" s="1"/>
  <c r="AJ472" i="8" s="1"/>
  <c r="M472" i="8"/>
  <c r="P472" i="8"/>
  <c r="U472" i="8" s="1"/>
  <c r="Y472" i="8" s="1"/>
  <c r="AC472" i="8"/>
  <c r="AG472" i="8" s="1"/>
  <c r="AK472" i="8" s="1"/>
  <c r="AD472" i="8"/>
  <c r="AH472" i="8" s="1"/>
  <c r="AL472" i="8" s="1"/>
  <c r="O472" i="8"/>
  <c r="T472" i="8" s="1"/>
  <c r="X472" i="8" s="1"/>
  <c r="AE472" i="8"/>
  <c r="AI472" i="8" s="1"/>
  <c r="AM472" i="8" s="1"/>
  <c r="H1021" i="10"/>
  <c r="H1021" i="21" s="1"/>
  <c r="L473" i="8"/>
  <c r="D1021" i="10" a="1"/>
  <c r="D1021" i="10" s="1"/>
  <c r="D1021" i="21" s="1"/>
  <c r="E1021" i="10" a="1"/>
  <c r="E1021" i="10" s="1"/>
  <c r="E1021" i="21" s="1"/>
  <c r="F1021" i="10" a="1"/>
  <c r="F1021" i="10" s="1"/>
  <c r="F1021" i="21" s="1"/>
  <c r="G1021" i="10" a="1"/>
  <c r="G1021" i="10" s="1"/>
  <c r="G1021" i="21" s="1"/>
  <c r="E487" i="7"/>
  <c r="F486" i="7"/>
  <c r="G486" i="7"/>
  <c r="H486" i="7" s="1"/>
  <c r="I486" i="7" s="1"/>
  <c r="E487" i="21"/>
  <c r="L488" i="7"/>
  <c r="M490" i="20" l="1"/>
  <c r="AD473" i="8"/>
  <c r="AH473" i="8" s="1"/>
  <c r="AL473" i="8" s="1"/>
  <c r="N473" i="8"/>
  <c r="S473" i="8" s="1"/>
  <c r="W473" i="8" s="1"/>
  <c r="M473" i="8"/>
  <c r="AC473" i="8"/>
  <c r="AG473" i="8" s="1"/>
  <c r="AK473" i="8" s="1"/>
  <c r="P473" i="8"/>
  <c r="U473" i="8" s="1"/>
  <c r="Y473" i="8" s="1"/>
  <c r="O473" i="8"/>
  <c r="T473" i="8" s="1"/>
  <c r="X473" i="8" s="1"/>
  <c r="AE473" i="8"/>
  <c r="AI473" i="8" s="1"/>
  <c r="AM473" i="8" s="1"/>
  <c r="AB473" i="8"/>
  <c r="AF473" i="8" s="1"/>
  <c r="AJ473" i="8" s="1"/>
  <c r="J1023" i="10"/>
  <c r="J1023" i="21" s="1"/>
  <c r="K1023" i="10"/>
  <c r="K1023" i="21" s="1"/>
  <c r="I1023" i="10"/>
  <c r="I1023" i="21" s="1"/>
  <c r="G1022" i="10" a="1"/>
  <c r="G1022" i="10" s="1"/>
  <c r="G1022" i="21" s="1"/>
  <c r="H1022" i="10"/>
  <c r="H1022" i="21" s="1"/>
  <c r="D1022" i="10" a="1"/>
  <c r="D1022" i="10" s="1"/>
  <c r="D1022" i="21" s="1"/>
  <c r="F1022" i="10" a="1"/>
  <c r="F1022" i="10" s="1"/>
  <c r="F1022" i="21" s="1"/>
  <c r="L474" i="8"/>
  <c r="E1022" i="10" a="1"/>
  <c r="E1022" i="10" s="1"/>
  <c r="E1022" i="21" s="1"/>
  <c r="J486" i="7"/>
  <c r="R472" i="8"/>
  <c r="V472" i="8" s="1"/>
  <c r="Q472" i="8"/>
  <c r="K486" i="7"/>
  <c r="E488" i="7"/>
  <c r="G487" i="7"/>
  <c r="H487" i="7" s="1"/>
  <c r="I487" i="7" s="1"/>
  <c r="F487" i="7"/>
  <c r="E488" i="21"/>
  <c r="L489" i="7"/>
  <c r="M491" i="20" l="1"/>
  <c r="J1024" i="10"/>
  <c r="J1024" i="21" s="1"/>
  <c r="I1024" i="10"/>
  <c r="I1024" i="21" s="1"/>
  <c r="K1024" i="10"/>
  <c r="K1024" i="21" s="1"/>
  <c r="L475" i="8"/>
  <c r="G1023" i="10" a="1"/>
  <c r="G1023" i="10" s="1"/>
  <c r="G1023" i="21" s="1"/>
  <c r="F1023" i="10" a="1"/>
  <c r="F1023" i="10" s="1"/>
  <c r="F1023" i="21" s="1"/>
  <c r="H1023" i="10"/>
  <c r="H1023" i="21" s="1"/>
  <c r="D1023" i="10" a="1"/>
  <c r="D1023" i="10" s="1"/>
  <c r="D1023" i="21" s="1"/>
  <c r="E1023" i="10" a="1"/>
  <c r="E1023" i="10" s="1"/>
  <c r="E1023" i="21" s="1"/>
  <c r="P474" i="8"/>
  <c r="U474" i="8" s="1"/>
  <c r="Y474" i="8" s="1"/>
  <c r="AB474" i="8"/>
  <c r="AF474" i="8" s="1"/>
  <c r="AJ474" i="8" s="1"/>
  <c r="AE474" i="8"/>
  <c r="AI474" i="8" s="1"/>
  <c r="AM474" i="8" s="1"/>
  <c r="O474" i="8"/>
  <c r="T474" i="8" s="1"/>
  <c r="X474" i="8" s="1"/>
  <c r="M474" i="8"/>
  <c r="AC474" i="8"/>
  <c r="AG474" i="8" s="1"/>
  <c r="AK474" i="8" s="1"/>
  <c r="AD474" i="8"/>
  <c r="AH474" i="8" s="1"/>
  <c r="AL474" i="8" s="1"/>
  <c r="N474" i="8"/>
  <c r="S474" i="8" s="1"/>
  <c r="W474" i="8" s="1"/>
  <c r="J487" i="7"/>
  <c r="Q473" i="8"/>
  <c r="R473" i="8"/>
  <c r="V473" i="8" s="1"/>
  <c r="E489" i="7"/>
  <c r="E489" i="21"/>
  <c r="L490" i="7"/>
  <c r="K487" i="7"/>
  <c r="G488" i="7"/>
  <c r="H488" i="7" s="1"/>
  <c r="I488" i="7" s="1"/>
  <c r="F488" i="7"/>
  <c r="M492" i="20" l="1"/>
  <c r="L476" i="8"/>
  <c r="E1024" i="10" a="1"/>
  <c r="E1024" i="10" s="1"/>
  <c r="E1024" i="21" s="1"/>
  <c r="H1024" i="10"/>
  <c r="H1024" i="21" s="1"/>
  <c r="D1024" i="10" a="1"/>
  <c r="D1024" i="10" s="1"/>
  <c r="D1024" i="21" s="1"/>
  <c r="G1024" i="10" a="1"/>
  <c r="G1024" i="10" s="1"/>
  <c r="G1024" i="21" s="1"/>
  <c r="F1024" i="10" a="1"/>
  <c r="F1024" i="10" s="1"/>
  <c r="F1024" i="21" s="1"/>
  <c r="M475" i="8"/>
  <c r="P475" i="8"/>
  <c r="U475" i="8" s="1"/>
  <c r="Y475" i="8" s="1"/>
  <c r="AB475" i="8"/>
  <c r="AF475" i="8" s="1"/>
  <c r="AJ475" i="8" s="1"/>
  <c r="O475" i="8"/>
  <c r="T475" i="8" s="1"/>
  <c r="X475" i="8" s="1"/>
  <c r="AC475" i="8"/>
  <c r="AG475" i="8" s="1"/>
  <c r="AK475" i="8" s="1"/>
  <c r="AD475" i="8"/>
  <c r="AH475" i="8" s="1"/>
  <c r="AL475" i="8" s="1"/>
  <c r="N475" i="8"/>
  <c r="S475" i="8" s="1"/>
  <c r="W475" i="8" s="1"/>
  <c r="AE475" i="8"/>
  <c r="AI475" i="8" s="1"/>
  <c r="AM475" i="8" s="1"/>
  <c r="Q474" i="8"/>
  <c r="R474" i="8"/>
  <c r="V474" i="8" s="1"/>
  <c r="K1025" i="10"/>
  <c r="K1025" i="21" s="1"/>
  <c r="I1025" i="10"/>
  <c r="I1025" i="21" s="1"/>
  <c r="J1025" i="10"/>
  <c r="J1025" i="21" s="1"/>
  <c r="K488" i="7"/>
  <c r="J488" i="7"/>
  <c r="F489" i="7"/>
  <c r="G489" i="7"/>
  <c r="H489" i="7" s="1"/>
  <c r="I489" i="7" s="1"/>
  <c r="E490" i="21"/>
  <c r="L491" i="7"/>
  <c r="E490" i="7"/>
  <c r="J489" i="7" l="1"/>
  <c r="M493" i="20"/>
  <c r="Q475" i="8"/>
  <c r="R475" i="8"/>
  <c r="V475" i="8" s="1"/>
  <c r="K1026" i="10"/>
  <c r="K1026" i="21" s="1"/>
  <c r="I1026" i="10"/>
  <c r="I1026" i="21" s="1"/>
  <c r="J1026" i="10"/>
  <c r="J1026" i="21" s="1"/>
  <c r="H1025" i="10"/>
  <c r="H1025" i="21" s="1"/>
  <c r="F1025" i="10" a="1"/>
  <c r="F1025" i="10" s="1"/>
  <c r="F1025" i="21" s="1"/>
  <c r="G1025" i="10" a="1"/>
  <c r="G1025" i="10" s="1"/>
  <c r="G1025" i="21" s="1"/>
  <c r="E1025" i="10" a="1"/>
  <c r="E1025" i="10" s="1"/>
  <c r="E1025" i="21" s="1"/>
  <c r="D1025" i="10" a="1"/>
  <c r="D1025" i="10" s="1"/>
  <c r="D1025" i="21" s="1"/>
  <c r="L477" i="8"/>
  <c r="AD476" i="8"/>
  <c r="AH476" i="8" s="1"/>
  <c r="AL476" i="8" s="1"/>
  <c r="AB476" i="8"/>
  <c r="AF476" i="8" s="1"/>
  <c r="AJ476" i="8" s="1"/>
  <c r="P476" i="8"/>
  <c r="U476" i="8" s="1"/>
  <c r="Y476" i="8" s="1"/>
  <c r="O476" i="8"/>
  <c r="T476" i="8" s="1"/>
  <c r="X476" i="8" s="1"/>
  <c r="N476" i="8"/>
  <c r="S476" i="8" s="1"/>
  <c r="W476" i="8" s="1"/>
  <c r="M476" i="8"/>
  <c r="AC476" i="8"/>
  <c r="AG476" i="8" s="1"/>
  <c r="AK476" i="8" s="1"/>
  <c r="AE476" i="8"/>
  <c r="AI476" i="8" s="1"/>
  <c r="AM476" i="8" s="1"/>
  <c r="K489" i="7"/>
  <c r="E491" i="7"/>
  <c r="F490" i="7"/>
  <c r="G490" i="7"/>
  <c r="H490" i="7" s="1"/>
  <c r="I490" i="7" s="1"/>
  <c r="J490" i="7" s="1"/>
  <c r="E491" i="21"/>
  <c r="L492" i="7"/>
  <c r="M494" i="20" l="1"/>
  <c r="F1026" i="10" a="1"/>
  <c r="F1026" i="10" s="1"/>
  <c r="F1026" i="21" s="1"/>
  <c r="D1026" i="10" a="1"/>
  <c r="D1026" i="10" s="1"/>
  <c r="D1026" i="21" s="1"/>
  <c r="H1026" i="10"/>
  <c r="H1026" i="21" s="1"/>
  <c r="E1026" i="10" a="1"/>
  <c r="E1026" i="10" s="1"/>
  <c r="E1026" i="21" s="1"/>
  <c r="G1026" i="10" a="1"/>
  <c r="G1026" i="10" s="1"/>
  <c r="G1026" i="21" s="1"/>
  <c r="L478" i="8"/>
  <c r="AC477" i="8"/>
  <c r="AG477" i="8" s="1"/>
  <c r="AK477" i="8" s="1"/>
  <c r="AB477" i="8"/>
  <c r="AF477" i="8" s="1"/>
  <c r="AJ477" i="8" s="1"/>
  <c r="N477" i="8"/>
  <c r="S477" i="8" s="1"/>
  <c r="W477" i="8" s="1"/>
  <c r="O477" i="8"/>
  <c r="T477" i="8" s="1"/>
  <c r="X477" i="8" s="1"/>
  <c r="M477" i="8"/>
  <c r="P477" i="8"/>
  <c r="U477" i="8" s="1"/>
  <c r="Y477" i="8" s="1"/>
  <c r="AE477" i="8"/>
  <c r="AI477" i="8" s="1"/>
  <c r="AM477" i="8" s="1"/>
  <c r="AD477" i="8"/>
  <c r="AH477" i="8" s="1"/>
  <c r="AL477" i="8" s="1"/>
  <c r="I1027" i="10"/>
  <c r="I1027" i="21" s="1"/>
  <c r="K1027" i="10"/>
  <c r="K1027" i="21" s="1"/>
  <c r="J1027" i="10"/>
  <c r="J1027" i="21" s="1"/>
  <c r="R476" i="8"/>
  <c r="V476" i="8" s="1"/>
  <c r="Q476" i="8"/>
  <c r="K490" i="7"/>
  <c r="G491" i="7"/>
  <c r="H491" i="7" s="1"/>
  <c r="I491" i="7" s="1"/>
  <c r="F491" i="7"/>
  <c r="E492" i="21"/>
  <c r="L493" i="7"/>
  <c r="E492" i="7"/>
  <c r="M495" i="20" l="1"/>
  <c r="P478" i="8"/>
  <c r="U478" i="8" s="1"/>
  <c r="Y478" i="8" s="1"/>
  <c r="AE478" i="8"/>
  <c r="AI478" i="8" s="1"/>
  <c r="AM478" i="8" s="1"/>
  <c r="M478" i="8"/>
  <c r="N478" i="8"/>
  <c r="S478" i="8" s="1"/>
  <c r="W478" i="8" s="1"/>
  <c r="O478" i="8"/>
  <c r="T478" i="8" s="1"/>
  <c r="X478" i="8" s="1"/>
  <c r="AB478" i="8"/>
  <c r="AF478" i="8" s="1"/>
  <c r="AJ478" i="8" s="1"/>
  <c r="AD478" i="8"/>
  <c r="AH478" i="8" s="1"/>
  <c r="AL478" i="8" s="1"/>
  <c r="AC478" i="8"/>
  <c r="AG478" i="8" s="1"/>
  <c r="AK478" i="8" s="1"/>
  <c r="J1028" i="10"/>
  <c r="J1028" i="21" s="1"/>
  <c r="I1028" i="10"/>
  <c r="I1028" i="21" s="1"/>
  <c r="K1028" i="10"/>
  <c r="K1028" i="21" s="1"/>
  <c r="H1027" i="10"/>
  <c r="H1027" i="21" s="1"/>
  <c r="F1027" i="10" a="1"/>
  <c r="F1027" i="10" s="1"/>
  <c r="F1027" i="21" s="1"/>
  <c r="G1027" i="10" a="1"/>
  <c r="G1027" i="10" s="1"/>
  <c r="G1027" i="21" s="1"/>
  <c r="E1027" i="10" a="1"/>
  <c r="E1027" i="10" s="1"/>
  <c r="E1027" i="21" s="1"/>
  <c r="D1027" i="10" a="1"/>
  <c r="D1027" i="10" s="1"/>
  <c r="D1027" i="21" s="1"/>
  <c r="L479" i="8"/>
  <c r="Q477" i="8"/>
  <c r="R477" i="8"/>
  <c r="V477" i="8" s="1"/>
  <c r="J491" i="7"/>
  <c r="E493" i="7"/>
  <c r="G492" i="7"/>
  <c r="H492" i="7" s="1"/>
  <c r="I492" i="7" s="1"/>
  <c r="F492" i="7"/>
  <c r="E493" i="21"/>
  <c r="L494" i="7"/>
  <c r="K491" i="7"/>
  <c r="M496" i="20" l="1"/>
  <c r="Q478" i="8"/>
  <c r="R478" i="8"/>
  <c r="V478" i="8" s="1"/>
  <c r="L480" i="8"/>
  <c r="H1028" i="10"/>
  <c r="H1028" i="21" s="1"/>
  <c r="F1028" i="10" a="1"/>
  <c r="F1028" i="10" s="1"/>
  <c r="F1028" i="21" s="1"/>
  <c r="E1028" i="10" a="1"/>
  <c r="E1028" i="10" s="1"/>
  <c r="E1028" i="21" s="1"/>
  <c r="G1028" i="10" a="1"/>
  <c r="G1028" i="10" s="1"/>
  <c r="G1028" i="21" s="1"/>
  <c r="D1028" i="10" a="1"/>
  <c r="D1028" i="10" s="1"/>
  <c r="D1028" i="21" s="1"/>
  <c r="J1029" i="10"/>
  <c r="J1029" i="21" s="1"/>
  <c r="I1029" i="10"/>
  <c r="I1029" i="21" s="1"/>
  <c r="K1029" i="10"/>
  <c r="K1029" i="21" s="1"/>
  <c r="AC479" i="8"/>
  <c r="AG479" i="8" s="1"/>
  <c r="AK479" i="8" s="1"/>
  <c r="AD479" i="8"/>
  <c r="AH479" i="8" s="1"/>
  <c r="AL479" i="8" s="1"/>
  <c r="P479" i="8"/>
  <c r="U479" i="8" s="1"/>
  <c r="Y479" i="8" s="1"/>
  <c r="AE479" i="8"/>
  <c r="AI479" i="8" s="1"/>
  <c r="AM479" i="8" s="1"/>
  <c r="M479" i="8"/>
  <c r="AB479" i="8"/>
  <c r="AF479" i="8" s="1"/>
  <c r="AJ479" i="8" s="1"/>
  <c r="O479" i="8"/>
  <c r="T479" i="8" s="1"/>
  <c r="X479" i="8" s="1"/>
  <c r="N479" i="8"/>
  <c r="S479" i="8" s="1"/>
  <c r="W479" i="8" s="1"/>
  <c r="J492" i="7"/>
  <c r="E494" i="21"/>
  <c r="L495" i="7"/>
  <c r="K492" i="7"/>
  <c r="E494" i="7"/>
  <c r="G493" i="7"/>
  <c r="H493" i="7" s="1"/>
  <c r="I493" i="7" s="1"/>
  <c r="F493" i="7"/>
  <c r="M497" i="20" l="1"/>
  <c r="D1029" i="10" a="1"/>
  <c r="D1029" i="10" s="1"/>
  <c r="D1029" i="21" s="1"/>
  <c r="F1029" i="10" a="1"/>
  <c r="F1029" i="10" s="1"/>
  <c r="F1029" i="21" s="1"/>
  <c r="G1029" i="10" a="1"/>
  <c r="G1029" i="10" s="1"/>
  <c r="G1029" i="21" s="1"/>
  <c r="L481" i="8"/>
  <c r="H1029" i="10"/>
  <c r="H1029" i="21" s="1"/>
  <c r="E1029" i="10" a="1"/>
  <c r="E1029" i="10" s="1"/>
  <c r="E1029" i="21" s="1"/>
  <c r="AB480" i="8"/>
  <c r="AF480" i="8" s="1"/>
  <c r="AJ480" i="8" s="1"/>
  <c r="M480" i="8"/>
  <c r="N480" i="8"/>
  <c r="S480" i="8" s="1"/>
  <c r="W480" i="8" s="1"/>
  <c r="P480" i="8"/>
  <c r="U480" i="8" s="1"/>
  <c r="Y480" i="8" s="1"/>
  <c r="AC480" i="8"/>
  <c r="AG480" i="8" s="1"/>
  <c r="AK480" i="8" s="1"/>
  <c r="O480" i="8"/>
  <c r="T480" i="8" s="1"/>
  <c r="X480" i="8" s="1"/>
  <c r="AE480" i="8"/>
  <c r="AI480" i="8" s="1"/>
  <c r="AM480" i="8" s="1"/>
  <c r="AD480" i="8"/>
  <c r="AH480" i="8" s="1"/>
  <c r="AL480" i="8" s="1"/>
  <c r="R479" i="8"/>
  <c r="V479" i="8" s="1"/>
  <c r="Q479" i="8"/>
  <c r="J1030" i="10"/>
  <c r="J1030" i="21" s="1"/>
  <c r="K1030" i="10"/>
  <c r="K1030" i="21" s="1"/>
  <c r="I1030" i="10"/>
  <c r="I1030" i="21" s="1"/>
  <c r="K493" i="7"/>
  <c r="J493" i="7"/>
  <c r="F494" i="7"/>
  <c r="G494" i="7"/>
  <c r="H494" i="7" s="1"/>
  <c r="I494" i="7" s="1"/>
  <c r="E495" i="21"/>
  <c r="L496" i="7"/>
  <c r="E495" i="7"/>
  <c r="M498" i="20" l="1"/>
  <c r="N481" i="8"/>
  <c r="S481" i="8" s="1"/>
  <c r="W481" i="8" s="1"/>
  <c r="O481" i="8"/>
  <c r="T481" i="8" s="1"/>
  <c r="X481" i="8" s="1"/>
  <c r="AB481" i="8"/>
  <c r="AF481" i="8" s="1"/>
  <c r="AJ481" i="8" s="1"/>
  <c r="P481" i="8"/>
  <c r="U481" i="8" s="1"/>
  <c r="Y481" i="8" s="1"/>
  <c r="AE481" i="8"/>
  <c r="AI481" i="8" s="1"/>
  <c r="AM481" i="8" s="1"/>
  <c r="AC481" i="8"/>
  <c r="AG481" i="8" s="1"/>
  <c r="AK481" i="8" s="1"/>
  <c r="AD481" i="8"/>
  <c r="AH481" i="8" s="1"/>
  <c r="AL481" i="8" s="1"/>
  <c r="M481" i="8"/>
  <c r="Q480" i="8"/>
  <c r="R480" i="8"/>
  <c r="V480" i="8" s="1"/>
  <c r="K1031" i="10"/>
  <c r="K1031" i="21" s="1"/>
  <c r="I1031" i="10"/>
  <c r="I1031" i="21" s="1"/>
  <c r="J1031" i="10"/>
  <c r="J1031" i="21" s="1"/>
  <c r="J494" i="7"/>
  <c r="H1030" i="10"/>
  <c r="H1030" i="21" s="1"/>
  <c r="E1030" i="10" a="1"/>
  <c r="E1030" i="10" s="1"/>
  <c r="E1030" i="21" s="1"/>
  <c r="G1030" i="10" a="1"/>
  <c r="G1030" i="10" s="1"/>
  <c r="G1030" i="21" s="1"/>
  <c r="D1030" i="10" a="1"/>
  <c r="D1030" i="10" s="1"/>
  <c r="D1030" i="21" s="1"/>
  <c r="F1030" i="10" a="1"/>
  <c r="F1030" i="10" s="1"/>
  <c r="F1030" i="21" s="1"/>
  <c r="L482" i="8"/>
  <c r="K494" i="7"/>
  <c r="E496" i="7"/>
  <c r="F495" i="7"/>
  <c r="G495" i="7"/>
  <c r="H495" i="7" s="1"/>
  <c r="I495" i="7" s="1"/>
  <c r="E496" i="21"/>
  <c r="L497" i="7"/>
  <c r="J495" i="7" l="1"/>
  <c r="M499" i="20"/>
  <c r="Q481" i="8"/>
  <c r="R481" i="8"/>
  <c r="V481" i="8" s="1"/>
  <c r="L483" i="8"/>
  <c r="H1031" i="10"/>
  <c r="H1031" i="21" s="1"/>
  <c r="F1031" i="10" a="1"/>
  <c r="F1031" i="10" s="1"/>
  <c r="F1031" i="21" s="1"/>
  <c r="G1031" i="10" a="1"/>
  <c r="G1031" i="10" s="1"/>
  <c r="G1031" i="21" s="1"/>
  <c r="D1031" i="10" a="1"/>
  <c r="D1031" i="10" s="1"/>
  <c r="D1031" i="21" s="1"/>
  <c r="E1031" i="10" a="1"/>
  <c r="E1031" i="10" s="1"/>
  <c r="E1031" i="21" s="1"/>
  <c r="K1032" i="10"/>
  <c r="K1032" i="21" s="1"/>
  <c r="J1032" i="10"/>
  <c r="J1032" i="21" s="1"/>
  <c r="I1032" i="10"/>
  <c r="I1032" i="21" s="1"/>
  <c r="O482" i="8"/>
  <c r="T482" i="8" s="1"/>
  <c r="X482" i="8" s="1"/>
  <c r="AC482" i="8"/>
  <c r="AG482" i="8" s="1"/>
  <c r="AK482" i="8" s="1"/>
  <c r="AB482" i="8"/>
  <c r="AF482" i="8" s="1"/>
  <c r="AJ482" i="8" s="1"/>
  <c r="AD482" i="8"/>
  <c r="AH482" i="8" s="1"/>
  <c r="AL482" i="8" s="1"/>
  <c r="AE482" i="8"/>
  <c r="AI482" i="8" s="1"/>
  <c r="AM482" i="8" s="1"/>
  <c r="N482" i="8"/>
  <c r="S482" i="8" s="1"/>
  <c r="W482" i="8" s="1"/>
  <c r="M482" i="8"/>
  <c r="P482" i="8"/>
  <c r="U482" i="8" s="1"/>
  <c r="Y482" i="8" s="1"/>
  <c r="K495" i="7"/>
  <c r="F496" i="7"/>
  <c r="G496" i="7"/>
  <c r="H496" i="7" s="1"/>
  <c r="I496" i="7" s="1"/>
  <c r="E497" i="7"/>
  <c r="E497" i="21"/>
  <c r="L498" i="7"/>
  <c r="M500" i="20" l="1"/>
  <c r="F1032" i="10" a="1"/>
  <c r="F1032" i="10" s="1"/>
  <c r="F1032" i="21" s="1"/>
  <c r="L484" i="8"/>
  <c r="G1032" i="10" a="1"/>
  <c r="G1032" i="10" s="1"/>
  <c r="G1032" i="21" s="1"/>
  <c r="H1032" i="10"/>
  <c r="H1032" i="21" s="1"/>
  <c r="E1032" i="10" a="1"/>
  <c r="E1032" i="10" s="1"/>
  <c r="E1032" i="21" s="1"/>
  <c r="D1032" i="10" a="1"/>
  <c r="D1032" i="10" s="1"/>
  <c r="D1032" i="21" s="1"/>
  <c r="J1033" i="10"/>
  <c r="J1033" i="21" s="1"/>
  <c r="I1033" i="10"/>
  <c r="I1033" i="21" s="1"/>
  <c r="K1033" i="10"/>
  <c r="K1033" i="21" s="1"/>
  <c r="AB483" i="8"/>
  <c r="AF483" i="8" s="1"/>
  <c r="AJ483" i="8" s="1"/>
  <c r="N483" i="8"/>
  <c r="S483" i="8" s="1"/>
  <c r="W483" i="8" s="1"/>
  <c r="AC483" i="8"/>
  <c r="AG483" i="8" s="1"/>
  <c r="AK483" i="8" s="1"/>
  <c r="AE483" i="8"/>
  <c r="AI483" i="8" s="1"/>
  <c r="AM483" i="8" s="1"/>
  <c r="AD483" i="8"/>
  <c r="AH483" i="8" s="1"/>
  <c r="AL483" i="8" s="1"/>
  <c r="O483" i="8"/>
  <c r="T483" i="8" s="1"/>
  <c r="X483" i="8" s="1"/>
  <c r="P483" i="8"/>
  <c r="U483" i="8" s="1"/>
  <c r="Y483" i="8" s="1"/>
  <c r="M483" i="8"/>
  <c r="Q482" i="8"/>
  <c r="R482" i="8"/>
  <c r="V482" i="8" s="1"/>
  <c r="J496" i="7"/>
  <c r="K496" i="7"/>
  <c r="E498" i="21"/>
  <c r="L499" i="7"/>
  <c r="E498" i="7"/>
  <c r="F497" i="7"/>
  <c r="G497" i="7"/>
  <c r="H497" i="7" s="1"/>
  <c r="I497" i="7" s="1"/>
  <c r="K497" i="7" l="1"/>
  <c r="M501" i="20"/>
  <c r="D1033" i="10" a="1"/>
  <c r="D1033" i="10" s="1"/>
  <c r="D1033" i="21" s="1"/>
  <c r="F1033" i="10" a="1"/>
  <c r="F1033" i="10" s="1"/>
  <c r="F1033" i="21" s="1"/>
  <c r="E1033" i="10" a="1"/>
  <c r="E1033" i="10" s="1"/>
  <c r="E1033" i="21" s="1"/>
  <c r="H1033" i="10"/>
  <c r="H1033" i="21" s="1"/>
  <c r="L485" i="8"/>
  <c r="G1033" i="10" a="1"/>
  <c r="G1033" i="10" s="1"/>
  <c r="G1033" i="21" s="1"/>
  <c r="K1034" i="10"/>
  <c r="K1034" i="21" s="1"/>
  <c r="J1034" i="10"/>
  <c r="J1034" i="21" s="1"/>
  <c r="I1034" i="10"/>
  <c r="I1034" i="21" s="1"/>
  <c r="M484" i="8"/>
  <c r="AD484" i="8"/>
  <c r="AH484" i="8" s="1"/>
  <c r="AL484" i="8" s="1"/>
  <c r="N484" i="8"/>
  <c r="S484" i="8" s="1"/>
  <c r="W484" i="8" s="1"/>
  <c r="AE484" i="8"/>
  <c r="AI484" i="8" s="1"/>
  <c r="AM484" i="8" s="1"/>
  <c r="AB484" i="8"/>
  <c r="AF484" i="8" s="1"/>
  <c r="AJ484" i="8" s="1"/>
  <c r="O484" i="8"/>
  <c r="T484" i="8" s="1"/>
  <c r="X484" i="8" s="1"/>
  <c r="P484" i="8"/>
  <c r="U484" i="8" s="1"/>
  <c r="Y484" i="8" s="1"/>
  <c r="AC484" i="8"/>
  <c r="AG484" i="8" s="1"/>
  <c r="AK484" i="8" s="1"/>
  <c r="R483" i="8"/>
  <c r="V483" i="8" s="1"/>
  <c r="Q483" i="8"/>
  <c r="J497" i="7"/>
  <c r="E499" i="7"/>
  <c r="F498" i="7"/>
  <c r="G498" i="7"/>
  <c r="H498" i="7" s="1"/>
  <c r="I498" i="7" s="1"/>
  <c r="E499" i="21"/>
  <c r="L500" i="7"/>
  <c r="M502" i="20" l="1"/>
  <c r="H1034" i="10"/>
  <c r="H1034" i="21" s="1"/>
  <c r="E1034" i="10" a="1"/>
  <c r="E1034" i="10" s="1"/>
  <c r="E1034" i="21" s="1"/>
  <c r="G1034" i="10" a="1"/>
  <c r="G1034" i="10" s="1"/>
  <c r="G1034" i="21" s="1"/>
  <c r="L486" i="8"/>
  <c r="D1034" i="10" a="1"/>
  <c r="D1034" i="10" s="1"/>
  <c r="D1034" i="21" s="1"/>
  <c r="F1034" i="10" a="1"/>
  <c r="F1034" i="10" s="1"/>
  <c r="F1034" i="21" s="1"/>
  <c r="I1035" i="10"/>
  <c r="I1035" i="21" s="1"/>
  <c r="J1035" i="10"/>
  <c r="J1035" i="21" s="1"/>
  <c r="K1035" i="10"/>
  <c r="K1035" i="21" s="1"/>
  <c r="AE485" i="8"/>
  <c r="AI485" i="8" s="1"/>
  <c r="AM485" i="8" s="1"/>
  <c r="O485" i="8"/>
  <c r="T485" i="8" s="1"/>
  <c r="X485" i="8" s="1"/>
  <c r="AC485" i="8"/>
  <c r="AG485" i="8" s="1"/>
  <c r="AK485" i="8" s="1"/>
  <c r="AD485" i="8"/>
  <c r="AH485" i="8" s="1"/>
  <c r="AL485" i="8" s="1"/>
  <c r="N485" i="8"/>
  <c r="S485" i="8" s="1"/>
  <c r="W485" i="8" s="1"/>
  <c r="M485" i="8"/>
  <c r="AB485" i="8"/>
  <c r="AF485" i="8" s="1"/>
  <c r="AJ485" i="8" s="1"/>
  <c r="P485" i="8"/>
  <c r="U485" i="8" s="1"/>
  <c r="Y485" i="8" s="1"/>
  <c r="K498" i="7"/>
  <c r="Q484" i="8"/>
  <c r="R484" i="8"/>
  <c r="V484" i="8" s="1"/>
  <c r="J498" i="7"/>
  <c r="G499" i="7"/>
  <c r="H499" i="7" s="1"/>
  <c r="I499" i="7" s="1"/>
  <c r="F499" i="7"/>
  <c r="E500" i="21"/>
  <c r="L501" i="7"/>
  <c r="E500" i="7"/>
  <c r="M503" i="20" l="1"/>
  <c r="E1035" i="10" a="1"/>
  <c r="E1035" i="10" s="1"/>
  <c r="E1035" i="21" s="1"/>
  <c r="L487" i="8"/>
  <c r="H1035" i="10"/>
  <c r="H1035" i="21" s="1"/>
  <c r="D1035" i="10" a="1"/>
  <c r="D1035" i="10" s="1"/>
  <c r="D1035" i="21" s="1"/>
  <c r="F1035" i="10" a="1"/>
  <c r="F1035" i="10" s="1"/>
  <c r="F1035" i="21" s="1"/>
  <c r="G1035" i="10" a="1"/>
  <c r="G1035" i="10" s="1"/>
  <c r="G1035" i="21" s="1"/>
  <c r="I1036" i="10"/>
  <c r="I1036" i="21" s="1"/>
  <c r="J1036" i="10"/>
  <c r="J1036" i="21" s="1"/>
  <c r="K1036" i="10"/>
  <c r="K1036" i="21" s="1"/>
  <c r="AC486" i="8"/>
  <c r="AG486" i="8" s="1"/>
  <c r="AK486" i="8" s="1"/>
  <c r="M486" i="8"/>
  <c r="AD486" i="8"/>
  <c r="AH486" i="8" s="1"/>
  <c r="AL486" i="8" s="1"/>
  <c r="AE486" i="8"/>
  <c r="AI486" i="8" s="1"/>
  <c r="AM486" i="8" s="1"/>
  <c r="AB486" i="8"/>
  <c r="AF486" i="8" s="1"/>
  <c r="AJ486" i="8" s="1"/>
  <c r="O486" i="8"/>
  <c r="T486" i="8" s="1"/>
  <c r="X486" i="8" s="1"/>
  <c r="N486" i="8"/>
  <c r="S486" i="8" s="1"/>
  <c r="W486" i="8" s="1"/>
  <c r="P486" i="8"/>
  <c r="U486" i="8" s="1"/>
  <c r="Y486" i="8" s="1"/>
  <c r="Q485" i="8"/>
  <c r="R485" i="8"/>
  <c r="V485" i="8" s="1"/>
  <c r="K499" i="7"/>
  <c r="G500" i="7"/>
  <c r="H500" i="7" s="1"/>
  <c r="I500" i="7" s="1"/>
  <c r="F500" i="7"/>
  <c r="E501" i="7"/>
  <c r="E501" i="21"/>
  <c r="L502" i="7"/>
  <c r="J499" i="7"/>
  <c r="M504" i="20" l="1"/>
  <c r="H1036" i="10"/>
  <c r="H1036" i="21" s="1"/>
  <c r="F1036" i="10" a="1"/>
  <c r="F1036" i="10" s="1"/>
  <c r="F1036" i="21" s="1"/>
  <c r="L488" i="8"/>
  <c r="D1036" i="10" a="1"/>
  <c r="D1036" i="10" s="1"/>
  <c r="D1036" i="21" s="1"/>
  <c r="E1036" i="10" a="1"/>
  <c r="E1036" i="10" s="1"/>
  <c r="E1036" i="21" s="1"/>
  <c r="G1036" i="10" a="1"/>
  <c r="G1036" i="10" s="1"/>
  <c r="G1036" i="21" s="1"/>
  <c r="Q486" i="8"/>
  <c r="R486" i="8"/>
  <c r="V486" i="8" s="1"/>
  <c r="P487" i="8"/>
  <c r="U487" i="8" s="1"/>
  <c r="Y487" i="8" s="1"/>
  <c r="N487" i="8"/>
  <c r="S487" i="8" s="1"/>
  <c r="W487" i="8" s="1"/>
  <c r="AC487" i="8"/>
  <c r="AG487" i="8" s="1"/>
  <c r="AK487" i="8" s="1"/>
  <c r="AB487" i="8"/>
  <c r="AF487" i="8" s="1"/>
  <c r="AJ487" i="8" s="1"/>
  <c r="O487" i="8"/>
  <c r="T487" i="8" s="1"/>
  <c r="X487" i="8" s="1"/>
  <c r="AE487" i="8"/>
  <c r="AI487" i="8" s="1"/>
  <c r="AM487" i="8" s="1"/>
  <c r="AD487" i="8"/>
  <c r="AH487" i="8" s="1"/>
  <c r="AL487" i="8" s="1"/>
  <c r="M487" i="8"/>
  <c r="J1037" i="10"/>
  <c r="J1037" i="21" s="1"/>
  <c r="K1037" i="10"/>
  <c r="K1037" i="21" s="1"/>
  <c r="I1037" i="10"/>
  <c r="I1037" i="21" s="1"/>
  <c r="J500" i="7"/>
  <c r="G501" i="7"/>
  <c r="H501" i="7" s="1"/>
  <c r="I501" i="7" s="1"/>
  <c r="F501" i="7"/>
  <c r="E502" i="21"/>
  <c r="L503" i="7"/>
  <c r="K500" i="7"/>
  <c r="E502" i="7"/>
  <c r="K501" i="7" l="1"/>
  <c r="M505" i="20"/>
  <c r="K1038" i="10"/>
  <c r="K1038" i="21" s="1"/>
  <c r="J1038" i="10"/>
  <c r="J1038" i="21" s="1"/>
  <c r="I1038" i="10"/>
  <c r="I1038" i="21" s="1"/>
  <c r="H1037" i="10"/>
  <c r="H1037" i="21" s="1"/>
  <c r="E1037" i="10" a="1"/>
  <c r="E1037" i="10" s="1"/>
  <c r="E1037" i="21" s="1"/>
  <c r="G1037" i="10" a="1"/>
  <c r="G1037" i="10" s="1"/>
  <c r="G1037" i="21" s="1"/>
  <c r="F1037" i="10" a="1"/>
  <c r="F1037" i="10" s="1"/>
  <c r="F1037" i="21" s="1"/>
  <c r="D1037" i="10" a="1"/>
  <c r="D1037" i="10" s="1"/>
  <c r="D1037" i="21" s="1"/>
  <c r="L489" i="8"/>
  <c r="AB488" i="8"/>
  <c r="AF488" i="8" s="1"/>
  <c r="AJ488" i="8" s="1"/>
  <c r="AE488" i="8"/>
  <c r="AI488" i="8" s="1"/>
  <c r="AM488" i="8" s="1"/>
  <c r="P488" i="8"/>
  <c r="U488" i="8" s="1"/>
  <c r="Y488" i="8" s="1"/>
  <c r="AC488" i="8"/>
  <c r="AG488" i="8" s="1"/>
  <c r="AK488" i="8" s="1"/>
  <c r="AD488" i="8"/>
  <c r="AH488" i="8" s="1"/>
  <c r="AL488" i="8" s="1"/>
  <c r="O488" i="8"/>
  <c r="T488" i="8" s="1"/>
  <c r="X488" i="8" s="1"/>
  <c r="M488" i="8"/>
  <c r="N488" i="8"/>
  <c r="S488" i="8" s="1"/>
  <c r="W488" i="8" s="1"/>
  <c r="Q487" i="8"/>
  <c r="R487" i="8"/>
  <c r="V487" i="8" s="1"/>
  <c r="J501" i="7"/>
  <c r="G502" i="7"/>
  <c r="H502" i="7" s="1"/>
  <c r="I502" i="7" s="1"/>
  <c r="F502" i="7"/>
  <c r="E503" i="7"/>
  <c r="E503" i="21"/>
  <c r="L504" i="7"/>
  <c r="K502" i="7" l="1"/>
  <c r="M506" i="20"/>
  <c r="J1039" i="10"/>
  <c r="J1039" i="21" s="1"/>
  <c r="I1039" i="10"/>
  <c r="I1039" i="21" s="1"/>
  <c r="K1039" i="10"/>
  <c r="K1039" i="21" s="1"/>
  <c r="Q488" i="8"/>
  <c r="R488" i="8"/>
  <c r="V488" i="8" s="1"/>
  <c r="D1038" i="10" a="1"/>
  <c r="D1038" i="10" s="1"/>
  <c r="D1038" i="21" s="1"/>
  <c r="E1038" i="10" a="1"/>
  <c r="E1038" i="10" s="1"/>
  <c r="E1038" i="21" s="1"/>
  <c r="F1038" i="10" a="1"/>
  <c r="F1038" i="10" s="1"/>
  <c r="F1038" i="21" s="1"/>
  <c r="L490" i="8"/>
  <c r="G1038" i="10" a="1"/>
  <c r="G1038" i="10" s="1"/>
  <c r="G1038" i="21" s="1"/>
  <c r="H1038" i="10"/>
  <c r="H1038" i="21" s="1"/>
  <c r="J502" i="7"/>
  <c r="AB489" i="8"/>
  <c r="AF489" i="8" s="1"/>
  <c r="AJ489" i="8" s="1"/>
  <c r="AC489" i="8"/>
  <c r="AG489" i="8" s="1"/>
  <c r="AK489" i="8" s="1"/>
  <c r="P489" i="8"/>
  <c r="U489" i="8" s="1"/>
  <c r="Y489" i="8" s="1"/>
  <c r="AE489" i="8"/>
  <c r="AI489" i="8" s="1"/>
  <c r="AM489" i="8" s="1"/>
  <c r="AD489" i="8"/>
  <c r="AH489" i="8" s="1"/>
  <c r="AL489" i="8" s="1"/>
  <c r="M489" i="8"/>
  <c r="O489" i="8"/>
  <c r="T489" i="8" s="1"/>
  <c r="X489" i="8" s="1"/>
  <c r="N489" i="8"/>
  <c r="S489" i="8" s="1"/>
  <c r="W489" i="8" s="1"/>
  <c r="G503" i="7"/>
  <c r="H503" i="7" s="1"/>
  <c r="I503" i="7" s="1"/>
  <c r="F503" i="7"/>
  <c r="E504" i="21"/>
  <c r="L505" i="7"/>
  <c r="E504" i="7"/>
  <c r="M507" i="20" l="1"/>
  <c r="F1039" i="10" a="1"/>
  <c r="F1039" i="10" s="1"/>
  <c r="F1039" i="21" s="1"/>
  <c r="H1039" i="10"/>
  <c r="H1039" i="21" s="1"/>
  <c r="G1039" i="10" a="1"/>
  <c r="G1039" i="10" s="1"/>
  <c r="G1039" i="21" s="1"/>
  <c r="L491" i="8"/>
  <c r="D1039" i="10" a="1"/>
  <c r="D1039" i="10" s="1"/>
  <c r="D1039" i="21" s="1"/>
  <c r="E1039" i="10" a="1"/>
  <c r="E1039" i="10" s="1"/>
  <c r="E1039" i="21" s="1"/>
  <c r="R489" i="8"/>
  <c r="V489" i="8" s="1"/>
  <c r="Q489" i="8"/>
  <c r="J1040" i="10"/>
  <c r="J1040" i="21" s="1"/>
  <c r="I1040" i="10"/>
  <c r="I1040" i="21" s="1"/>
  <c r="K1040" i="10"/>
  <c r="K1040" i="21" s="1"/>
  <c r="AE490" i="8"/>
  <c r="AI490" i="8" s="1"/>
  <c r="AM490" i="8" s="1"/>
  <c r="AB490" i="8"/>
  <c r="AF490" i="8" s="1"/>
  <c r="AJ490" i="8" s="1"/>
  <c r="M490" i="8"/>
  <c r="P490" i="8"/>
  <c r="U490" i="8" s="1"/>
  <c r="Y490" i="8" s="1"/>
  <c r="AD490" i="8"/>
  <c r="AH490" i="8" s="1"/>
  <c r="AL490" i="8" s="1"/>
  <c r="O490" i="8"/>
  <c r="T490" i="8" s="1"/>
  <c r="X490" i="8" s="1"/>
  <c r="N490" i="8"/>
  <c r="S490" i="8" s="1"/>
  <c r="W490" i="8" s="1"/>
  <c r="AC490" i="8"/>
  <c r="AG490" i="8" s="1"/>
  <c r="AK490" i="8" s="1"/>
  <c r="J503" i="7"/>
  <c r="K503" i="7"/>
  <c r="E505" i="21"/>
  <c r="L506" i="7"/>
  <c r="F504" i="7"/>
  <c r="G504" i="7"/>
  <c r="H504" i="7" s="1"/>
  <c r="I504" i="7" s="1"/>
  <c r="J504" i="7" s="1"/>
  <c r="E505" i="7"/>
  <c r="M508" i="20" l="1"/>
  <c r="Q490" i="8"/>
  <c r="R490" i="8"/>
  <c r="V490" i="8" s="1"/>
  <c r="F1040" i="10" a="1"/>
  <c r="F1040" i="10" s="1"/>
  <c r="F1040" i="21" s="1"/>
  <c r="L492" i="8"/>
  <c r="G1040" i="10" a="1"/>
  <c r="G1040" i="10" s="1"/>
  <c r="G1040" i="21" s="1"/>
  <c r="E1040" i="10" a="1"/>
  <c r="E1040" i="10" s="1"/>
  <c r="E1040" i="21" s="1"/>
  <c r="H1040" i="10"/>
  <c r="H1040" i="21" s="1"/>
  <c r="D1040" i="10" a="1"/>
  <c r="D1040" i="10" s="1"/>
  <c r="D1040" i="21" s="1"/>
  <c r="O491" i="8"/>
  <c r="T491" i="8" s="1"/>
  <c r="X491" i="8" s="1"/>
  <c r="AE491" i="8"/>
  <c r="AI491" i="8" s="1"/>
  <c r="AM491" i="8" s="1"/>
  <c r="AB491" i="8"/>
  <c r="AF491" i="8" s="1"/>
  <c r="AJ491" i="8" s="1"/>
  <c r="P491" i="8"/>
  <c r="U491" i="8" s="1"/>
  <c r="Y491" i="8" s="1"/>
  <c r="M491" i="8"/>
  <c r="N491" i="8"/>
  <c r="S491" i="8" s="1"/>
  <c r="W491" i="8" s="1"/>
  <c r="AD491" i="8"/>
  <c r="AH491" i="8" s="1"/>
  <c r="AL491" i="8" s="1"/>
  <c r="AC491" i="8"/>
  <c r="AG491" i="8" s="1"/>
  <c r="AK491" i="8" s="1"/>
  <c r="I1041" i="10"/>
  <c r="I1041" i="21" s="1"/>
  <c r="J1041" i="10"/>
  <c r="J1041" i="21" s="1"/>
  <c r="K1041" i="10"/>
  <c r="K1041" i="21" s="1"/>
  <c r="K504" i="7"/>
  <c r="E506" i="21"/>
  <c r="L507" i="7"/>
  <c r="F505" i="7"/>
  <c r="G505" i="7"/>
  <c r="H505" i="7" s="1"/>
  <c r="I505" i="7" s="1"/>
  <c r="E506" i="7"/>
  <c r="K505" i="7" l="1"/>
  <c r="J505" i="7"/>
  <c r="M509" i="20"/>
  <c r="L493" i="8"/>
  <c r="E1041" i="10" a="1"/>
  <c r="E1041" i="10" s="1"/>
  <c r="E1041" i="21" s="1"/>
  <c r="D1041" i="10" a="1"/>
  <c r="D1041" i="10" s="1"/>
  <c r="D1041" i="21" s="1"/>
  <c r="H1041" i="10"/>
  <c r="H1041" i="21" s="1"/>
  <c r="F1041" i="10" a="1"/>
  <c r="F1041" i="10" s="1"/>
  <c r="F1041" i="21" s="1"/>
  <c r="G1041" i="10" a="1"/>
  <c r="G1041" i="10" s="1"/>
  <c r="G1041" i="21" s="1"/>
  <c r="Q491" i="8"/>
  <c r="R491" i="8"/>
  <c r="V491" i="8" s="1"/>
  <c r="I1042" i="10"/>
  <c r="I1042" i="21" s="1"/>
  <c r="K1042" i="10"/>
  <c r="K1042" i="21" s="1"/>
  <c r="J1042" i="10"/>
  <c r="J1042" i="21" s="1"/>
  <c r="AC492" i="8"/>
  <c r="AG492" i="8" s="1"/>
  <c r="AK492" i="8" s="1"/>
  <c r="AE492" i="8"/>
  <c r="AI492" i="8" s="1"/>
  <c r="AM492" i="8" s="1"/>
  <c r="O492" i="8"/>
  <c r="T492" i="8" s="1"/>
  <c r="X492" i="8" s="1"/>
  <c r="N492" i="8"/>
  <c r="S492" i="8" s="1"/>
  <c r="W492" i="8" s="1"/>
  <c r="P492" i="8"/>
  <c r="U492" i="8" s="1"/>
  <c r="Y492" i="8" s="1"/>
  <c r="M492" i="8"/>
  <c r="AD492" i="8"/>
  <c r="AH492" i="8" s="1"/>
  <c r="AL492" i="8" s="1"/>
  <c r="AB492" i="8"/>
  <c r="AF492" i="8" s="1"/>
  <c r="AJ492" i="8" s="1"/>
  <c r="E507" i="21"/>
  <c r="L508" i="7"/>
  <c r="E507" i="7"/>
  <c r="G506" i="7"/>
  <c r="H506" i="7"/>
  <c r="I506" i="7" s="1"/>
  <c r="F506" i="7"/>
  <c r="J506" i="7" l="1"/>
  <c r="K506" i="7"/>
  <c r="M510" i="20"/>
  <c r="F1042" i="10" a="1"/>
  <c r="F1042" i="10" s="1"/>
  <c r="F1042" i="21" s="1"/>
  <c r="D1042" i="10" a="1"/>
  <c r="D1042" i="10" s="1"/>
  <c r="D1042" i="21" s="1"/>
  <c r="G1042" i="10" a="1"/>
  <c r="G1042" i="10" s="1"/>
  <c r="G1042" i="21" s="1"/>
  <c r="L494" i="8"/>
  <c r="H1042" i="10"/>
  <c r="H1042" i="21" s="1"/>
  <c r="E1042" i="10" a="1"/>
  <c r="E1042" i="10" s="1"/>
  <c r="E1042" i="21" s="1"/>
  <c r="Q492" i="8"/>
  <c r="R492" i="8"/>
  <c r="V492" i="8" s="1"/>
  <c r="K1043" i="10"/>
  <c r="K1043" i="21" s="1"/>
  <c r="I1043" i="10"/>
  <c r="I1043" i="21" s="1"/>
  <c r="J1043" i="10"/>
  <c r="J1043" i="21" s="1"/>
  <c r="M493" i="8"/>
  <c r="AC493" i="8"/>
  <c r="AG493" i="8" s="1"/>
  <c r="AK493" i="8" s="1"/>
  <c r="P493" i="8"/>
  <c r="U493" i="8" s="1"/>
  <c r="Y493" i="8" s="1"/>
  <c r="O493" i="8"/>
  <c r="T493" i="8" s="1"/>
  <c r="X493" i="8" s="1"/>
  <c r="AB493" i="8"/>
  <c r="AF493" i="8" s="1"/>
  <c r="AJ493" i="8" s="1"/>
  <c r="AD493" i="8"/>
  <c r="AH493" i="8" s="1"/>
  <c r="AL493" i="8" s="1"/>
  <c r="N493" i="8"/>
  <c r="S493" i="8" s="1"/>
  <c r="W493" i="8" s="1"/>
  <c r="AE493" i="8"/>
  <c r="AI493" i="8" s="1"/>
  <c r="AM493" i="8" s="1"/>
  <c r="E508" i="7"/>
  <c r="G507" i="7"/>
  <c r="H507" i="7" s="1"/>
  <c r="I507" i="7" s="1"/>
  <c r="K507" i="7" s="1"/>
  <c r="F507" i="7"/>
  <c r="E508" i="21"/>
  <c r="L509" i="7"/>
  <c r="J507" i="7" l="1"/>
  <c r="M511" i="20"/>
  <c r="R493" i="8"/>
  <c r="V493" i="8" s="1"/>
  <c r="Q493" i="8"/>
  <c r="AD494" i="8"/>
  <c r="AH494" i="8" s="1"/>
  <c r="AL494" i="8" s="1"/>
  <c r="P494" i="8"/>
  <c r="U494" i="8" s="1"/>
  <c r="Y494" i="8" s="1"/>
  <c r="AE494" i="8"/>
  <c r="AI494" i="8" s="1"/>
  <c r="AM494" i="8" s="1"/>
  <c r="M494" i="8"/>
  <c r="AC494" i="8"/>
  <c r="AG494" i="8" s="1"/>
  <c r="AK494" i="8" s="1"/>
  <c r="AB494" i="8"/>
  <c r="AF494" i="8" s="1"/>
  <c r="AJ494" i="8" s="1"/>
  <c r="N494" i="8"/>
  <c r="S494" i="8" s="1"/>
  <c r="W494" i="8" s="1"/>
  <c r="O494" i="8"/>
  <c r="T494" i="8" s="1"/>
  <c r="X494" i="8" s="1"/>
  <c r="J1044" i="10"/>
  <c r="J1044" i="21" s="1"/>
  <c r="K1044" i="10"/>
  <c r="K1044" i="21" s="1"/>
  <c r="I1044" i="10"/>
  <c r="I1044" i="21" s="1"/>
  <c r="H1043" i="10"/>
  <c r="H1043" i="21" s="1"/>
  <c r="D1043" i="10" a="1"/>
  <c r="D1043" i="10" s="1"/>
  <c r="D1043" i="21" s="1"/>
  <c r="F1043" i="10" a="1"/>
  <c r="F1043" i="10" s="1"/>
  <c r="F1043" i="21" s="1"/>
  <c r="E1043" i="10" a="1"/>
  <c r="E1043" i="10" s="1"/>
  <c r="E1043" i="21" s="1"/>
  <c r="G1043" i="10" a="1"/>
  <c r="G1043" i="10" s="1"/>
  <c r="G1043" i="21" s="1"/>
  <c r="L495" i="8"/>
  <c r="E509" i="21"/>
  <c r="L510" i="7"/>
  <c r="F508" i="7"/>
  <c r="G508" i="7"/>
  <c r="H508" i="7" s="1"/>
  <c r="I508" i="7" s="1"/>
  <c r="E509" i="7"/>
  <c r="K508" i="7" l="1"/>
  <c r="J508" i="7"/>
  <c r="M512" i="20"/>
  <c r="Q494" i="8"/>
  <c r="R494" i="8"/>
  <c r="V494" i="8" s="1"/>
  <c r="N495" i="8"/>
  <c r="S495" i="8" s="1"/>
  <c r="W495" i="8" s="1"/>
  <c r="AD495" i="8"/>
  <c r="AH495" i="8" s="1"/>
  <c r="AL495" i="8" s="1"/>
  <c r="M495" i="8"/>
  <c r="O495" i="8"/>
  <c r="T495" i="8" s="1"/>
  <c r="X495" i="8" s="1"/>
  <c r="AC495" i="8"/>
  <c r="AG495" i="8" s="1"/>
  <c r="AK495" i="8" s="1"/>
  <c r="P495" i="8"/>
  <c r="U495" i="8" s="1"/>
  <c r="Y495" i="8" s="1"/>
  <c r="AE495" i="8"/>
  <c r="AI495" i="8" s="1"/>
  <c r="AM495" i="8" s="1"/>
  <c r="AB495" i="8"/>
  <c r="AF495" i="8" s="1"/>
  <c r="AJ495" i="8" s="1"/>
  <c r="F1044" i="10" a="1"/>
  <c r="F1044" i="10" s="1"/>
  <c r="F1044" i="21" s="1"/>
  <c r="D1044" i="10" a="1"/>
  <c r="D1044" i="10" s="1"/>
  <c r="D1044" i="21" s="1"/>
  <c r="G1044" i="10" a="1"/>
  <c r="G1044" i="10" s="1"/>
  <c r="G1044" i="21" s="1"/>
  <c r="L496" i="8"/>
  <c r="H1044" i="10"/>
  <c r="H1044" i="21" s="1"/>
  <c r="E1044" i="10" a="1"/>
  <c r="E1044" i="10" s="1"/>
  <c r="E1044" i="21" s="1"/>
  <c r="J1045" i="10"/>
  <c r="J1045" i="21" s="1"/>
  <c r="K1045" i="10"/>
  <c r="K1045" i="21" s="1"/>
  <c r="I1045" i="10"/>
  <c r="I1045" i="21" s="1"/>
  <c r="F509" i="7"/>
  <c r="H509" i="7"/>
  <c r="I509" i="7" s="1"/>
  <c r="G509" i="7"/>
  <c r="E510" i="21"/>
  <c r="L511" i="7"/>
  <c r="E510" i="7"/>
  <c r="J509" i="7" l="1"/>
  <c r="K509" i="7"/>
  <c r="M513" i="20"/>
  <c r="C3" i="21"/>
  <c r="C5" i="21"/>
  <c r="C2" i="21"/>
  <c r="C4" i="21"/>
  <c r="C6" i="21"/>
  <c r="C7" i="21"/>
  <c r="C10" i="21"/>
  <c r="C65" i="21"/>
  <c r="AB496" i="8"/>
  <c r="AF496" i="8" s="1"/>
  <c r="AJ496" i="8" s="1"/>
  <c r="O496" i="8"/>
  <c r="T496" i="8" s="1"/>
  <c r="X496" i="8" s="1"/>
  <c r="AC496" i="8"/>
  <c r="AG496" i="8" s="1"/>
  <c r="AK496" i="8" s="1"/>
  <c r="AD496" i="8"/>
  <c r="AH496" i="8" s="1"/>
  <c r="AL496" i="8" s="1"/>
  <c r="N496" i="8"/>
  <c r="S496" i="8" s="1"/>
  <c r="W496" i="8" s="1"/>
  <c r="M496" i="8"/>
  <c r="AE496" i="8"/>
  <c r="AI496" i="8" s="1"/>
  <c r="AM496" i="8" s="1"/>
  <c r="P496" i="8"/>
  <c r="U496" i="8" s="1"/>
  <c r="Y496" i="8" s="1"/>
  <c r="R495" i="8"/>
  <c r="V495" i="8" s="1"/>
  <c r="Q495" i="8"/>
  <c r="H1045" i="10"/>
  <c r="H1045" i="21" s="1"/>
  <c r="L497" i="8"/>
  <c r="F1045" i="10" a="1"/>
  <c r="F1045" i="10" s="1"/>
  <c r="F1045" i="21" s="1"/>
  <c r="G1045" i="10" a="1"/>
  <c r="G1045" i="10" s="1"/>
  <c r="G1045" i="21" s="1"/>
  <c r="E1045" i="10" a="1"/>
  <c r="E1045" i="10" s="1"/>
  <c r="E1045" i="21" s="1"/>
  <c r="D1045" i="10" a="1"/>
  <c r="D1045" i="10" s="1"/>
  <c r="D1045" i="21" s="1"/>
  <c r="K1046" i="10"/>
  <c r="K1046" i="21" s="1"/>
  <c r="I1046" i="10"/>
  <c r="I1046" i="21" s="1"/>
  <c r="J1046" i="10"/>
  <c r="J1046" i="21" s="1"/>
  <c r="E511" i="7"/>
  <c r="E511" i="21"/>
  <c r="L512" i="7"/>
  <c r="F510" i="7"/>
  <c r="G510" i="7"/>
  <c r="H510" i="7" s="1"/>
  <c r="I510" i="7" s="1"/>
  <c r="J510" i="7" s="1"/>
  <c r="K510" i="7" l="1"/>
  <c r="M514" i="20"/>
  <c r="J1047" i="10"/>
  <c r="J1047" i="21" s="1"/>
  <c r="K1047" i="10"/>
  <c r="K1047" i="21" s="1"/>
  <c r="I1047" i="10"/>
  <c r="I1047" i="21" s="1"/>
  <c r="Q496" i="8"/>
  <c r="R496" i="8"/>
  <c r="V496" i="8" s="1"/>
  <c r="L498" i="8"/>
  <c r="H1046" i="10"/>
  <c r="H1046" i="21" s="1"/>
  <c r="D1046" i="10" a="1"/>
  <c r="D1046" i="10" s="1"/>
  <c r="D1046" i="21" s="1"/>
  <c r="F1046" i="10" a="1"/>
  <c r="F1046" i="10" s="1"/>
  <c r="F1046" i="21" s="1"/>
  <c r="G1046" i="10" a="1"/>
  <c r="G1046" i="10" s="1"/>
  <c r="G1046" i="21" s="1"/>
  <c r="E1046" i="10" a="1"/>
  <c r="E1046" i="10" s="1"/>
  <c r="E1046" i="21" s="1"/>
  <c r="M497" i="8"/>
  <c r="O497" i="8"/>
  <c r="T497" i="8" s="1"/>
  <c r="X497" i="8" s="1"/>
  <c r="AC497" i="8"/>
  <c r="AG497" i="8" s="1"/>
  <c r="AK497" i="8" s="1"/>
  <c r="P497" i="8"/>
  <c r="U497" i="8" s="1"/>
  <c r="Y497" i="8" s="1"/>
  <c r="AB497" i="8"/>
  <c r="AF497" i="8" s="1"/>
  <c r="AJ497" i="8" s="1"/>
  <c r="AE497" i="8"/>
  <c r="AI497" i="8" s="1"/>
  <c r="AM497" i="8" s="1"/>
  <c r="N497" i="8"/>
  <c r="S497" i="8" s="1"/>
  <c r="W497" i="8" s="1"/>
  <c r="AD497" i="8"/>
  <c r="AH497" i="8" s="1"/>
  <c r="AL497" i="8" s="1"/>
  <c r="E512" i="7"/>
  <c r="F511" i="7"/>
  <c r="G511" i="7"/>
  <c r="H511" i="7" s="1"/>
  <c r="I511" i="7" s="1"/>
  <c r="K511" i="7" s="1"/>
  <c r="E512" i="21"/>
  <c r="L513" i="7"/>
  <c r="J511" i="7" l="1"/>
  <c r="M515" i="20"/>
  <c r="Q497" i="8"/>
  <c r="R497" i="8"/>
  <c r="V497" i="8" s="1"/>
  <c r="D1047" i="10" a="1"/>
  <c r="D1047" i="10" s="1"/>
  <c r="D1047" i="21" s="1"/>
  <c r="E1047" i="10" a="1"/>
  <c r="E1047" i="10" s="1"/>
  <c r="E1047" i="21" s="1"/>
  <c r="H1047" i="10"/>
  <c r="H1047" i="21" s="1"/>
  <c r="G1047" i="10" a="1"/>
  <c r="G1047" i="10" s="1"/>
  <c r="G1047" i="21" s="1"/>
  <c r="L499" i="8"/>
  <c r="F1047" i="10" a="1"/>
  <c r="F1047" i="10" s="1"/>
  <c r="F1047" i="21" s="1"/>
  <c r="K1048" i="10"/>
  <c r="K1048" i="21" s="1"/>
  <c r="J1048" i="10"/>
  <c r="J1048" i="21" s="1"/>
  <c r="I1048" i="10"/>
  <c r="I1048" i="21" s="1"/>
  <c r="AB498" i="8"/>
  <c r="AF498" i="8" s="1"/>
  <c r="AJ498" i="8" s="1"/>
  <c r="P498" i="8"/>
  <c r="U498" i="8" s="1"/>
  <c r="Y498" i="8" s="1"/>
  <c r="AE498" i="8"/>
  <c r="AI498" i="8" s="1"/>
  <c r="AM498" i="8" s="1"/>
  <c r="N498" i="8"/>
  <c r="S498" i="8" s="1"/>
  <c r="W498" i="8" s="1"/>
  <c r="O498" i="8"/>
  <c r="T498" i="8" s="1"/>
  <c r="X498" i="8" s="1"/>
  <c r="AD498" i="8"/>
  <c r="AH498" i="8" s="1"/>
  <c r="AL498" i="8" s="1"/>
  <c r="M498" i="8"/>
  <c r="AC498" i="8"/>
  <c r="AG498" i="8" s="1"/>
  <c r="AK498" i="8" s="1"/>
  <c r="G512" i="7"/>
  <c r="H512" i="7" s="1"/>
  <c r="I512" i="7" s="1"/>
  <c r="F512" i="7"/>
  <c r="E513" i="7"/>
  <c r="E513" i="21"/>
  <c r="L514" i="7"/>
  <c r="J512" i="7" l="1"/>
  <c r="K512" i="7"/>
  <c r="M516" i="20"/>
  <c r="AD499" i="8"/>
  <c r="AH499" i="8" s="1"/>
  <c r="AL499" i="8" s="1"/>
  <c r="AC499" i="8"/>
  <c r="AG499" i="8" s="1"/>
  <c r="AK499" i="8" s="1"/>
  <c r="M499" i="8"/>
  <c r="O499" i="8"/>
  <c r="T499" i="8" s="1"/>
  <c r="X499" i="8" s="1"/>
  <c r="N499" i="8"/>
  <c r="S499" i="8" s="1"/>
  <c r="W499" i="8" s="1"/>
  <c r="AB499" i="8"/>
  <c r="AF499" i="8" s="1"/>
  <c r="AJ499" i="8" s="1"/>
  <c r="AE499" i="8"/>
  <c r="AI499" i="8" s="1"/>
  <c r="AM499" i="8" s="1"/>
  <c r="P499" i="8"/>
  <c r="U499" i="8" s="1"/>
  <c r="Y499" i="8" s="1"/>
  <c r="Q498" i="8"/>
  <c r="R498" i="8"/>
  <c r="V498" i="8" s="1"/>
  <c r="H1048" i="10"/>
  <c r="H1048" i="21" s="1"/>
  <c r="L500" i="8"/>
  <c r="D1048" i="10" a="1"/>
  <c r="D1048" i="10" s="1"/>
  <c r="D1048" i="21" s="1"/>
  <c r="F1048" i="10" a="1"/>
  <c r="F1048" i="10" s="1"/>
  <c r="F1048" i="21" s="1"/>
  <c r="G1048" i="10" a="1"/>
  <c r="G1048" i="10" s="1"/>
  <c r="G1048" i="21" s="1"/>
  <c r="E1048" i="10" a="1"/>
  <c r="E1048" i="10" s="1"/>
  <c r="E1048" i="21" s="1"/>
  <c r="K1049" i="10"/>
  <c r="K1049" i="21" s="1"/>
  <c r="I1049" i="10"/>
  <c r="I1049" i="21" s="1"/>
  <c r="J1049" i="10"/>
  <c r="J1049" i="21" s="1"/>
  <c r="E514" i="21"/>
  <c r="L515" i="7"/>
  <c r="E514" i="7"/>
  <c r="G513" i="7"/>
  <c r="H513" i="7" s="1"/>
  <c r="I513" i="7" s="1"/>
  <c r="F513" i="7"/>
  <c r="K513" i="7" l="1"/>
  <c r="J513" i="7"/>
  <c r="M517" i="20"/>
  <c r="K1050" i="10"/>
  <c r="K1050" i="21" s="1"/>
  <c r="J1050" i="10"/>
  <c r="J1050" i="21" s="1"/>
  <c r="I1050" i="10"/>
  <c r="I1050" i="21" s="1"/>
  <c r="M500" i="8"/>
  <c r="N500" i="8"/>
  <c r="S500" i="8" s="1"/>
  <c r="W500" i="8" s="1"/>
  <c r="P500" i="8"/>
  <c r="U500" i="8" s="1"/>
  <c r="Y500" i="8" s="1"/>
  <c r="O500" i="8"/>
  <c r="T500" i="8" s="1"/>
  <c r="X500" i="8" s="1"/>
  <c r="AE500" i="8"/>
  <c r="AI500" i="8" s="1"/>
  <c r="AM500" i="8" s="1"/>
  <c r="AD500" i="8"/>
  <c r="AH500" i="8" s="1"/>
  <c r="AL500" i="8" s="1"/>
  <c r="AC500" i="8"/>
  <c r="AG500" i="8" s="1"/>
  <c r="AK500" i="8" s="1"/>
  <c r="AB500" i="8"/>
  <c r="AF500" i="8" s="1"/>
  <c r="AJ500" i="8" s="1"/>
  <c r="Q499" i="8"/>
  <c r="R499" i="8"/>
  <c r="V499" i="8" s="1"/>
  <c r="E1049" i="10" a="1"/>
  <c r="E1049" i="10" s="1"/>
  <c r="E1049" i="21" s="1"/>
  <c r="H1049" i="10"/>
  <c r="H1049" i="21" s="1"/>
  <c r="L501" i="8"/>
  <c r="G1049" i="10" a="1"/>
  <c r="G1049" i="10" s="1"/>
  <c r="G1049" i="21" s="1"/>
  <c r="D1049" i="10" a="1"/>
  <c r="D1049" i="10" s="1"/>
  <c r="D1049" i="21" s="1"/>
  <c r="F1049" i="10" a="1"/>
  <c r="F1049" i="10" s="1"/>
  <c r="F1049" i="21" s="1"/>
  <c r="E515" i="21"/>
  <c r="L516" i="7"/>
  <c r="F514" i="7"/>
  <c r="G514" i="7"/>
  <c r="H514" i="7" s="1"/>
  <c r="I514" i="7" s="1"/>
  <c r="E515" i="7"/>
  <c r="J514" i="7" l="1"/>
  <c r="K514" i="7"/>
  <c r="M518" i="20"/>
  <c r="Q500" i="8"/>
  <c r="R500" i="8"/>
  <c r="V500" i="8" s="1"/>
  <c r="I1051" i="10"/>
  <c r="I1051" i="21" s="1"/>
  <c r="J1051" i="10"/>
  <c r="J1051" i="21" s="1"/>
  <c r="K1051" i="10"/>
  <c r="K1051" i="21" s="1"/>
  <c r="H1050" i="10"/>
  <c r="H1050" i="21" s="1"/>
  <c r="D1050" i="10" a="1"/>
  <c r="D1050" i="10" s="1"/>
  <c r="D1050" i="21" s="1"/>
  <c r="E1050" i="10" a="1"/>
  <c r="E1050" i="10" s="1"/>
  <c r="E1050" i="21" s="1"/>
  <c r="G1050" i="10" a="1"/>
  <c r="G1050" i="10" s="1"/>
  <c r="G1050" i="21" s="1"/>
  <c r="F1050" i="10" a="1"/>
  <c r="F1050" i="10" s="1"/>
  <c r="F1050" i="21" s="1"/>
  <c r="L502" i="8"/>
  <c r="AC501" i="8"/>
  <c r="AG501" i="8" s="1"/>
  <c r="AK501" i="8" s="1"/>
  <c r="P501" i="8"/>
  <c r="U501" i="8" s="1"/>
  <c r="Y501" i="8" s="1"/>
  <c r="O501" i="8"/>
  <c r="T501" i="8" s="1"/>
  <c r="X501" i="8" s="1"/>
  <c r="AB501" i="8"/>
  <c r="AF501" i="8" s="1"/>
  <c r="AJ501" i="8" s="1"/>
  <c r="AE501" i="8"/>
  <c r="AI501" i="8" s="1"/>
  <c r="AM501" i="8" s="1"/>
  <c r="AD501" i="8"/>
  <c r="AH501" i="8" s="1"/>
  <c r="AL501" i="8" s="1"/>
  <c r="N501" i="8"/>
  <c r="S501" i="8" s="1"/>
  <c r="W501" i="8" s="1"/>
  <c r="M501" i="8"/>
  <c r="E516" i="21"/>
  <c r="L517" i="7"/>
  <c r="F515" i="7"/>
  <c r="G515" i="7"/>
  <c r="H515" i="7" s="1"/>
  <c r="I515" i="7" s="1"/>
  <c r="J515" i="7" s="1"/>
  <c r="E516" i="7"/>
  <c r="K515" i="7" l="1"/>
  <c r="M519" i="20"/>
  <c r="E1051" i="10" a="1"/>
  <c r="E1051" i="10" s="1"/>
  <c r="E1051" i="21" s="1"/>
  <c r="L503" i="8"/>
  <c r="H1051" i="10"/>
  <c r="H1051" i="21" s="1"/>
  <c r="D1051" i="10" a="1"/>
  <c r="D1051" i="10" s="1"/>
  <c r="D1051" i="21" s="1"/>
  <c r="F1051" i="10" a="1"/>
  <c r="F1051" i="10" s="1"/>
  <c r="F1051" i="21" s="1"/>
  <c r="G1051" i="10" a="1"/>
  <c r="G1051" i="10" s="1"/>
  <c r="G1051" i="21" s="1"/>
  <c r="J1052" i="10"/>
  <c r="J1052" i="21" s="1"/>
  <c r="K1052" i="10"/>
  <c r="K1052" i="21" s="1"/>
  <c r="I1052" i="10"/>
  <c r="I1052" i="21" s="1"/>
  <c r="Q501" i="8"/>
  <c r="R501" i="8"/>
  <c r="V501" i="8" s="1"/>
  <c r="AC502" i="8"/>
  <c r="AG502" i="8" s="1"/>
  <c r="AK502" i="8" s="1"/>
  <c r="M502" i="8"/>
  <c r="O502" i="8"/>
  <c r="T502" i="8" s="1"/>
  <c r="X502" i="8" s="1"/>
  <c r="AB502" i="8"/>
  <c r="AF502" i="8" s="1"/>
  <c r="AJ502" i="8" s="1"/>
  <c r="P502" i="8"/>
  <c r="U502" i="8" s="1"/>
  <c r="Y502" i="8" s="1"/>
  <c r="AD502" i="8"/>
  <c r="AH502" i="8" s="1"/>
  <c r="AL502" i="8" s="1"/>
  <c r="N502" i="8"/>
  <c r="S502" i="8" s="1"/>
  <c r="W502" i="8" s="1"/>
  <c r="AE502" i="8"/>
  <c r="AI502" i="8" s="1"/>
  <c r="AM502" i="8" s="1"/>
  <c r="E517" i="21"/>
  <c r="L518" i="7"/>
  <c r="F516" i="7"/>
  <c r="G516" i="7"/>
  <c r="H516" i="7" s="1"/>
  <c r="I516" i="7" s="1"/>
  <c r="E517" i="7"/>
  <c r="J516" i="7" l="1"/>
  <c r="K516" i="7"/>
  <c r="M520" i="20"/>
  <c r="H1052" i="10"/>
  <c r="H1052" i="21" s="1"/>
  <c r="F1052" i="10" a="1"/>
  <c r="F1052" i="10" s="1"/>
  <c r="F1052" i="21" s="1"/>
  <c r="G1052" i="10" a="1"/>
  <c r="G1052" i="10" s="1"/>
  <c r="G1052" i="21" s="1"/>
  <c r="L504" i="8"/>
  <c r="D1052" i="10" a="1"/>
  <c r="D1052" i="10" s="1"/>
  <c r="D1052" i="21" s="1"/>
  <c r="E1052" i="10" a="1"/>
  <c r="E1052" i="10" s="1"/>
  <c r="E1052" i="21" s="1"/>
  <c r="Q502" i="8"/>
  <c r="R502" i="8"/>
  <c r="V502" i="8" s="1"/>
  <c r="J1053" i="10"/>
  <c r="J1053" i="21" s="1"/>
  <c r="I1053" i="10"/>
  <c r="I1053" i="21" s="1"/>
  <c r="K1053" i="10"/>
  <c r="K1053" i="21" s="1"/>
  <c r="AB503" i="8"/>
  <c r="AF503" i="8" s="1"/>
  <c r="AJ503" i="8" s="1"/>
  <c r="AE503" i="8"/>
  <c r="AI503" i="8" s="1"/>
  <c r="AM503" i="8" s="1"/>
  <c r="AC503" i="8"/>
  <c r="AG503" i="8" s="1"/>
  <c r="AK503" i="8" s="1"/>
  <c r="M503" i="8"/>
  <c r="AD503" i="8"/>
  <c r="AH503" i="8" s="1"/>
  <c r="AL503" i="8" s="1"/>
  <c r="O503" i="8"/>
  <c r="T503" i="8" s="1"/>
  <c r="X503" i="8" s="1"/>
  <c r="N503" i="8"/>
  <c r="S503" i="8" s="1"/>
  <c r="W503" i="8" s="1"/>
  <c r="P503" i="8"/>
  <c r="U503" i="8" s="1"/>
  <c r="Y503" i="8" s="1"/>
  <c r="E518" i="21"/>
  <c r="L519" i="7"/>
  <c r="G517" i="7"/>
  <c r="H517" i="7" s="1"/>
  <c r="I517" i="7" s="1"/>
  <c r="J517" i="7" s="1"/>
  <c r="F517" i="7"/>
  <c r="E518" i="7"/>
  <c r="K517" i="7" l="1"/>
  <c r="M521" i="20"/>
  <c r="K1054" i="10"/>
  <c r="K1054" i="21" s="1"/>
  <c r="I1054" i="10"/>
  <c r="I1054" i="21" s="1"/>
  <c r="J1054" i="10"/>
  <c r="J1054" i="21" s="1"/>
  <c r="M504" i="8"/>
  <c r="N504" i="8"/>
  <c r="S504" i="8" s="1"/>
  <c r="W504" i="8" s="1"/>
  <c r="AE504" i="8"/>
  <c r="AI504" i="8" s="1"/>
  <c r="AM504" i="8" s="1"/>
  <c r="AB504" i="8"/>
  <c r="AF504" i="8" s="1"/>
  <c r="AJ504" i="8" s="1"/>
  <c r="AD504" i="8"/>
  <c r="AH504" i="8" s="1"/>
  <c r="AL504" i="8" s="1"/>
  <c r="P504" i="8"/>
  <c r="U504" i="8" s="1"/>
  <c r="Y504" i="8" s="1"/>
  <c r="O504" i="8"/>
  <c r="T504" i="8" s="1"/>
  <c r="X504" i="8" s="1"/>
  <c r="AC504" i="8"/>
  <c r="AG504" i="8" s="1"/>
  <c r="AK504" i="8" s="1"/>
  <c r="H1053" i="10"/>
  <c r="H1053" i="21" s="1"/>
  <c r="F1053" i="10" a="1"/>
  <c r="F1053" i="10" s="1"/>
  <c r="F1053" i="21" s="1"/>
  <c r="G1053" i="10" a="1"/>
  <c r="G1053" i="10" s="1"/>
  <c r="G1053" i="21" s="1"/>
  <c r="L505" i="8"/>
  <c r="E1053" i="10" a="1"/>
  <c r="E1053" i="10" s="1"/>
  <c r="E1053" i="21" s="1"/>
  <c r="D1053" i="10" a="1"/>
  <c r="D1053" i="10" s="1"/>
  <c r="D1053" i="21" s="1"/>
  <c r="Q503" i="8"/>
  <c r="R503" i="8"/>
  <c r="V503" i="8" s="1"/>
  <c r="G518" i="7"/>
  <c r="H518" i="7"/>
  <c r="I518" i="7" s="1"/>
  <c r="F518" i="7"/>
  <c r="E519" i="21"/>
  <c r="L520" i="7"/>
  <c r="E519" i="7"/>
  <c r="K518" i="7" l="1"/>
  <c r="J518" i="7"/>
  <c r="M522" i="20"/>
  <c r="P505" i="8"/>
  <c r="U505" i="8" s="1"/>
  <c r="Y505" i="8" s="1"/>
  <c r="AC505" i="8"/>
  <c r="AG505" i="8" s="1"/>
  <c r="AK505" i="8" s="1"/>
  <c r="N505" i="8"/>
  <c r="S505" i="8" s="1"/>
  <c r="W505" i="8" s="1"/>
  <c r="AE505" i="8"/>
  <c r="AI505" i="8" s="1"/>
  <c r="AM505" i="8" s="1"/>
  <c r="AD505" i="8"/>
  <c r="AH505" i="8" s="1"/>
  <c r="AL505" i="8" s="1"/>
  <c r="AB505" i="8"/>
  <c r="AF505" i="8" s="1"/>
  <c r="AJ505" i="8" s="1"/>
  <c r="O505" i="8"/>
  <c r="T505" i="8" s="1"/>
  <c r="X505" i="8" s="1"/>
  <c r="M505" i="8"/>
  <c r="Q504" i="8"/>
  <c r="R504" i="8"/>
  <c r="V504" i="8" s="1"/>
  <c r="G1054" i="10" a="1"/>
  <c r="G1054" i="10" s="1"/>
  <c r="G1054" i="21" s="1"/>
  <c r="H1054" i="10"/>
  <c r="H1054" i="21" s="1"/>
  <c r="L506" i="8"/>
  <c r="D1054" i="10" a="1"/>
  <c r="D1054" i="10" s="1"/>
  <c r="D1054" i="21" s="1"/>
  <c r="F1054" i="10" a="1"/>
  <c r="F1054" i="10" s="1"/>
  <c r="F1054" i="21" s="1"/>
  <c r="E1054" i="10" a="1"/>
  <c r="E1054" i="10" s="1"/>
  <c r="E1054" i="21" s="1"/>
  <c r="E520" i="21"/>
  <c r="L521" i="7"/>
  <c r="G519" i="7"/>
  <c r="H519" i="7"/>
  <c r="I519" i="7" s="1"/>
  <c r="F519" i="7"/>
  <c r="E520" i="7"/>
  <c r="K519" i="7" l="1"/>
  <c r="J519" i="7"/>
  <c r="M523" i="20"/>
  <c r="Q505" i="8"/>
  <c r="R505" i="8"/>
  <c r="V505" i="8" s="1"/>
  <c r="P506" i="8"/>
  <c r="U506" i="8" s="1"/>
  <c r="Y506" i="8" s="1"/>
  <c r="AB506" i="8"/>
  <c r="AF506" i="8" s="1"/>
  <c r="AJ506" i="8" s="1"/>
  <c r="AE506" i="8"/>
  <c r="AI506" i="8" s="1"/>
  <c r="AM506" i="8" s="1"/>
  <c r="AD506" i="8"/>
  <c r="AH506" i="8" s="1"/>
  <c r="AL506" i="8" s="1"/>
  <c r="M506" i="8"/>
  <c r="N506" i="8"/>
  <c r="S506" i="8" s="1"/>
  <c r="W506" i="8" s="1"/>
  <c r="O506" i="8"/>
  <c r="T506" i="8" s="1"/>
  <c r="X506" i="8" s="1"/>
  <c r="AC506" i="8"/>
  <c r="AG506" i="8" s="1"/>
  <c r="AK506" i="8" s="1"/>
  <c r="F520" i="7"/>
  <c r="G520" i="7"/>
  <c r="H520" i="7"/>
  <c r="I520" i="7" s="1"/>
  <c r="E521" i="21"/>
  <c r="L522" i="7"/>
  <c r="E521" i="7"/>
  <c r="J520" i="7" l="1"/>
  <c r="K520" i="7"/>
  <c r="M524" i="20"/>
  <c r="Q506" i="8"/>
  <c r="R506" i="8"/>
  <c r="V506" i="8" s="1"/>
  <c r="F521" i="7"/>
  <c r="G521" i="7"/>
  <c r="H521" i="7" s="1"/>
  <c r="I521" i="7" s="1"/>
  <c r="E522" i="21"/>
  <c r="L523" i="7"/>
  <c r="E522" i="7"/>
  <c r="J521" i="7" l="1"/>
  <c r="K521" i="7"/>
  <c r="M525" i="20"/>
  <c r="E523" i="7"/>
  <c r="F522" i="7"/>
  <c r="G522" i="7"/>
  <c r="H522" i="7" s="1"/>
  <c r="I522" i="7" s="1"/>
  <c r="J522" i="7" s="1"/>
  <c r="E523" i="21"/>
  <c r="L524" i="7"/>
  <c r="K522" i="7" l="1"/>
  <c r="M526" i="20"/>
  <c r="E524" i="7"/>
  <c r="F523" i="7"/>
  <c r="G523" i="7"/>
  <c r="H523" i="7" s="1"/>
  <c r="I523" i="7" s="1"/>
  <c r="E524" i="21"/>
  <c r="L525" i="7"/>
  <c r="K523" i="7" l="1"/>
  <c r="J523" i="7"/>
  <c r="M527" i="20"/>
  <c r="E525" i="7"/>
  <c r="F524" i="7"/>
  <c r="G524" i="7"/>
  <c r="H524" i="7" s="1"/>
  <c r="I524" i="7" s="1"/>
  <c r="J524" i="7" s="1"/>
  <c r="E525" i="21"/>
  <c r="L526" i="7"/>
  <c r="K524" i="7" l="1"/>
  <c r="M528" i="20"/>
  <c r="E526" i="7"/>
  <c r="G525" i="7"/>
  <c r="H525" i="7" s="1"/>
  <c r="I525" i="7" s="1"/>
  <c r="J525" i="7" s="1"/>
  <c r="F525" i="7"/>
  <c r="E526" i="21"/>
  <c r="L527" i="7"/>
  <c r="K525" i="7" l="1"/>
  <c r="M529" i="20"/>
  <c r="E527" i="21"/>
  <c r="L528" i="7"/>
  <c r="G526" i="7"/>
  <c r="H526" i="7"/>
  <c r="I526" i="7" s="1"/>
  <c r="F526" i="7"/>
  <c r="E527" i="7"/>
  <c r="J526" i="7" l="1"/>
  <c r="K526" i="7"/>
  <c r="M530" i="20"/>
  <c r="E528" i="21"/>
  <c r="L529" i="7"/>
  <c r="F527" i="7"/>
  <c r="G527" i="7"/>
  <c r="H527" i="7"/>
  <c r="I527" i="7" s="1"/>
  <c r="K527" i="7" s="1"/>
  <c r="E528" i="7"/>
  <c r="J527" i="7" l="1"/>
  <c r="M531" i="20"/>
  <c r="E529" i="21"/>
  <c r="L530" i="7"/>
  <c r="G528" i="7"/>
  <c r="H528" i="7" s="1"/>
  <c r="I528" i="7" s="1"/>
  <c r="J528" i="7" s="1"/>
  <c r="F528" i="7"/>
  <c r="E529" i="7"/>
  <c r="K528" i="7" l="1"/>
  <c r="M532" i="20"/>
  <c r="F529" i="7"/>
  <c r="G529" i="7"/>
  <c r="H529" i="7" s="1"/>
  <c r="I529" i="7" s="1"/>
  <c r="E530" i="21"/>
  <c r="L531" i="7"/>
  <c r="E530" i="7"/>
  <c r="J529" i="7" l="1"/>
  <c r="K529" i="7"/>
  <c r="M533" i="20"/>
  <c r="E531" i="21"/>
  <c r="L532" i="7"/>
  <c r="E531" i="7"/>
  <c r="G530" i="7"/>
  <c r="H530" i="7" s="1"/>
  <c r="I530" i="7" s="1"/>
  <c r="K530" i="7" s="1"/>
  <c r="F530" i="7"/>
  <c r="J530" i="7" l="1"/>
  <c r="M534" i="20"/>
  <c r="E532" i="7"/>
  <c r="F531" i="7"/>
  <c r="G531" i="7"/>
  <c r="H531" i="7" s="1"/>
  <c r="I531" i="7" s="1"/>
  <c r="E532" i="21"/>
  <c r="L533" i="7"/>
  <c r="J531" i="7" l="1"/>
  <c r="K531" i="7"/>
  <c r="M535" i="20"/>
  <c r="F532" i="7"/>
  <c r="G532" i="7"/>
  <c r="H532" i="7" s="1"/>
  <c r="I532" i="7" s="1"/>
  <c r="E533" i="21"/>
  <c r="L534" i="7"/>
  <c r="E533" i="7"/>
  <c r="K532" i="7" l="1"/>
  <c r="J532" i="7"/>
  <c r="M536" i="20"/>
  <c r="F533" i="7"/>
  <c r="G533" i="7"/>
  <c r="H533" i="7" s="1"/>
  <c r="I533" i="7" s="1"/>
  <c r="E534" i="21"/>
  <c r="L535" i="7"/>
  <c r="E534" i="7"/>
  <c r="J533" i="7" l="1"/>
  <c r="K533" i="7"/>
  <c r="M537" i="20"/>
  <c r="F534" i="7"/>
  <c r="G534" i="7"/>
  <c r="H534" i="7" s="1"/>
  <c r="I534" i="7" s="1"/>
  <c r="E535" i="21"/>
  <c r="L536" i="7"/>
  <c r="E535" i="7"/>
  <c r="K534" i="7" l="1"/>
  <c r="J534" i="7"/>
  <c r="M538" i="20"/>
  <c r="E536" i="7"/>
  <c r="F535" i="7"/>
  <c r="G535" i="7"/>
  <c r="H535" i="7" s="1"/>
  <c r="I535" i="7" s="1"/>
  <c r="E536" i="21"/>
  <c r="L537" i="7"/>
  <c r="J535" i="7" l="1"/>
  <c r="K535" i="7"/>
  <c r="M539" i="20"/>
  <c r="E537" i="7"/>
  <c r="F536" i="7"/>
  <c r="G536" i="7"/>
  <c r="H536" i="7" s="1"/>
  <c r="I536" i="7" s="1"/>
  <c r="E537" i="21"/>
  <c r="L538" i="7"/>
  <c r="K536" i="7" l="1"/>
  <c r="J536" i="7"/>
  <c r="M540" i="20"/>
  <c r="E538" i="7"/>
  <c r="G537" i="7"/>
  <c r="H537" i="7" s="1"/>
  <c r="I537" i="7" s="1"/>
  <c r="K537" i="7" s="1"/>
  <c r="F537" i="7"/>
  <c r="E538" i="21"/>
  <c r="L539" i="7"/>
  <c r="J537" i="7" l="1"/>
  <c r="M541" i="20"/>
  <c r="E539" i="7"/>
  <c r="F538" i="7"/>
  <c r="G538" i="7"/>
  <c r="H538" i="7"/>
  <c r="I538" i="7" s="1"/>
  <c r="E539" i="21"/>
  <c r="L540" i="7"/>
  <c r="K538" i="7" l="1"/>
  <c r="J538" i="7"/>
  <c r="M542" i="20"/>
  <c r="E540" i="21"/>
  <c r="L541" i="7"/>
  <c r="F539" i="7"/>
  <c r="G539" i="7"/>
  <c r="H539" i="7" s="1"/>
  <c r="I539" i="7" s="1"/>
  <c r="E540" i="7"/>
  <c r="K539" i="7" l="1"/>
  <c r="J539" i="7"/>
  <c r="M543" i="20"/>
  <c r="F540" i="7"/>
  <c r="G540" i="7"/>
  <c r="H540" i="7" s="1"/>
  <c r="I540" i="7" s="1"/>
  <c r="E541" i="21"/>
  <c r="L542" i="7"/>
  <c r="E541" i="7"/>
  <c r="J540" i="7" l="1"/>
  <c r="K540" i="7"/>
  <c r="M544" i="20"/>
  <c r="G541" i="7"/>
  <c r="H541" i="7" s="1"/>
  <c r="I541" i="7" s="1"/>
  <c r="F541" i="7"/>
  <c r="E542" i="7"/>
  <c r="E542" i="21"/>
  <c r="L543" i="7"/>
  <c r="K541" i="7" l="1"/>
  <c r="J541" i="7"/>
  <c r="M545" i="20"/>
  <c r="E543" i="21"/>
  <c r="L544" i="7"/>
  <c r="G542" i="7"/>
  <c r="F542" i="7"/>
  <c r="H542" i="7"/>
  <c r="I542" i="7" s="1"/>
  <c r="E543" i="7"/>
  <c r="J542" i="7" l="1"/>
  <c r="K542" i="7"/>
  <c r="M546" i="20"/>
  <c r="G543" i="7"/>
  <c r="H543" i="7" s="1"/>
  <c r="I543" i="7" s="1"/>
  <c r="K543" i="7" s="1"/>
  <c r="F543" i="7"/>
  <c r="E544" i="7"/>
  <c r="E544" i="21"/>
  <c r="L545" i="7"/>
  <c r="J543" i="7" l="1"/>
  <c r="M547" i="20"/>
  <c r="G544" i="7"/>
  <c r="H544" i="7" s="1"/>
  <c r="I544" i="7" s="1"/>
  <c r="F544" i="7"/>
  <c r="E545" i="7"/>
  <c r="E545" i="21"/>
  <c r="L546" i="7"/>
  <c r="J544" i="7" l="1"/>
  <c r="K544" i="7"/>
  <c r="M548" i="20"/>
  <c r="E546" i="7"/>
  <c r="E546" i="21"/>
  <c r="L547" i="7"/>
  <c r="F545" i="7"/>
  <c r="H545" i="7"/>
  <c r="I545" i="7" s="1"/>
  <c r="G545" i="7"/>
  <c r="K545" i="7" l="1"/>
  <c r="J545" i="7"/>
  <c r="M549" i="20"/>
  <c r="E547" i="7"/>
  <c r="F546" i="7"/>
  <c r="G546" i="7"/>
  <c r="H546" i="7" s="1"/>
  <c r="I546" i="7" s="1"/>
  <c r="E547" i="21"/>
  <c r="L548" i="7"/>
  <c r="J546" i="7" l="1"/>
  <c r="K546" i="7"/>
  <c r="M550" i="20"/>
  <c r="F547" i="7"/>
  <c r="G547" i="7"/>
  <c r="H547" i="7" s="1"/>
  <c r="I547" i="7" s="1"/>
  <c r="K547" i="7" s="1"/>
  <c r="E548" i="21"/>
  <c r="L549" i="7"/>
  <c r="E548" i="7"/>
  <c r="J547" i="7" l="1"/>
  <c r="G548" i="7"/>
  <c r="H548" i="7" s="1"/>
  <c r="I548" i="7" s="1"/>
  <c r="F548" i="7"/>
  <c r="E549" i="21"/>
  <c r="L550" i="7"/>
  <c r="E549" i="7"/>
  <c r="K548" i="7" l="1"/>
  <c r="J548" i="7"/>
  <c r="G549" i="7"/>
  <c r="H549" i="7" s="1"/>
  <c r="I549" i="7" s="1"/>
  <c r="J549" i="7" s="1"/>
  <c r="F549" i="7"/>
  <c r="E550" i="7"/>
  <c r="K549" i="7" l="1"/>
  <c r="G550" i="7"/>
  <c r="H550" i="7" s="1"/>
  <c r="I550" i="7" s="1"/>
  <c r="F550" i="7"/>
  <c r="J550" i="7" l="1"/>
  <c r="K550" i="7"/>
  <c r="C3" i="9" l="1"/>
  <c r="B3" i="12" l="1"/>
  <c r="C3" i="12"/>
  <c r="E3" i="12" l="1"/>
  <c r="B3" i="9"/>
  <c r="AG429" i="8" l="1"/>
  <c r="AK429" i="8" l="1"/>
  <c r="AG430" i="8"/>
  <c r="AK430" i="8" s="1"/>
  <c r="S433" i="8"/>
  <c r="AG431" i="8" l="1"/>
  <c r="W433" i="8"/>
  <c r="S434" i="8"/>
  <c r="W434" i="8" s="1"/>
  <c r="AK431" i="8" l="1"/>
  <c r="S455" i="8"/>
  <c r="AG432" i="8"/>
  <c r="W455" i="8" l="1"/>
  <c r="AG435" i="8"/>
  <c r="S456" i="8"/>
  <c r="W456" i="8" s="1"/>
  <c r="AK432" i="8"/>
  <c r="AK435" i="8" l="1"/>
  <c r="AG436" i="8"/>
  <c r="AK436" i="8" s="1"/>
  <c r="S457" i="8"/>
  <c r="S458" i="8" s="1"/>
  <c r="W458" i="8" s="1"/>
  <c r="W457" i="8" l="1"/>
  <c r="S459" i="8"/>
  <c r="W459" i="8" s="1"/>
  <c r="AG437" i="8"/>
  <c r="AK437" i="8" s="1"/>
  <c r="S460" i="8" l="1"/>
  <c r="W460" i="8" s="1"/>
  <c r="AG438" i="8"/>
  <c r="AK438" i="8" s="1"/>
  <c r="T433" i="8" l="1"/>
  <c r="X433" i="8" s="1"/>
  <c r="AG439" i="8"/>
  <c r="T434" i="8" l="1"/>
  <c r="X434" i="8" s="1"/>
  <c r="AK439" i="8"/>
  <c r="AG440" i="8"/>
  <c r="T455" i="8" l="1"/>
  <c r="X455" i="8" s="1"/>
  <c r="AK440" i="8"/>
  <c r="AG441" i="8"/>
  <c r="T456" i="8" l="1"/>
  <c r="X456" i="8" s="1"/>
  <c r="AK441" i="8"/>
  <c r="AG442" i="8"/>
  <c r="T457" i="8" l="1"/>
  <c r="X457" i="8" s="1"/>
  <c r="AK442" i="8"/>
  <c r="AG443" i="8"/>
  <c r="T458" i="8" l="1"/>
  <c r="X458" i="8" s="1"/>
  <c r="AK443" i="8"/>
  <c r="AG444" i="8"/>
  <c r="T459" i="8" l="1"/>
  <c r="X459" i="8" s="1"/>
  <c r="AK444" i="8"/>
  <c r="AG445" i="8"/>
  <c r="T460" i="8" l="1"/>
  <c r="X460" i="8" s="1"/>
  <c r="AK445" i="8"/>
  <c r="AG446" i="8"/>
  <c r="U429" i="8" l="1"/>
  <c r="AK446" i="8"/>
  <c r="AG447" i="8"/>
  <c r="Y429" i="8" l="1"/>
  <c r="U430" i="8"/>
  <c r="Y430" i="8" s="1"/>
  <c r="AK447" i="8"/>
  <c r="AG448" i="8"/>
  <c r="U431" i="8" l="1"/>
  <c r="Y431" i="8" s="1"/>
  <c r="AK448" i="8"/>
  <c r="AG449" i="8"/>
  <c r="U432" i="8" l="1"/>
  <c r="Y432" i="8" s="1"/>
  <c r="AK449" i="8"/>
  <c r="AG450" i="8"/>
  <c r="U435" i="8" l="1"/>
  <c r="Y435" i="8" s="1"/>
  <c r="AK450" i="8"/>
  <c r="AG451" i="8"/>
  <c r="U436" i="8" l="1"/>
  <c r="Y436" i="8" s="1"/>
  <c r="AK451" i="8"/>
  <c r="AG452" i="8"/>
  <c r="U437" i="8" l="1"/>
  <c r="Y437" i="8" s="1"/>
  <c r="AK452" i="8"/>
  <c r="AG453" i="8"/>
  <c r="U438" i="8" l="1"/>
  <c r="Y438" i="8" s="1"/>
  <c r="AK453" i="8"/>
  <c r="AG454" i="8"/>
  <c r="U439" i="8" l="1"/>
  <c r="Y439" i="8" s="1"/>
  <c r="AK454" i="8"/>
  <c r="AH429" i="8"/>
  <c r="U440" i="8" l="1"/>
  <c r="Y440" i="8" s="1"/>
  <c r="AL429" i="8"/>
  <c r="AH430" i="8"/>
  <c r="AL430" i="8" s="1"/>
  <c r="U441" i="8" l="1"/>
  <c r="Y441" i="8" s="1"/>
  <c r="AH431" i="8"/>
  <c r="AL431" i="8" s="1"/>
  <c r="U442" i="8" l="1"/>
  <c r="Y442" i="8" s="1"/>
  <c r="AH432" i="8"/>
  <c r="AL432" i="8" s="1"/>
  <c r="U443" i="8" l="1"/>
  <c r="Y443" i="8" s="1"/>
  <c r="AH435" i="8"/>
  <c r="AH436" i="8" s="1"/>
  <c r="U444" i="8" l="1"/>
  <c r="Y444" i="8" s="1"/>
  <c r="AL435" i="8"/>
  <c r="AL436" i="8"/>
  <c r="AH437" i="8"/>
  <c r="U445" i="8" l="1"/>
  <c r="Y445" i="8" s="1"/>
  <c r="AL437" i="8"/>
  <c r="AH438" i="8"/>
  <c r="U446" i="8" l="1"/>
  <c r="Y446" i="8" s="1"/>
  <c r="AL438" i="8"/>
  <c r="AH439" i="8"/>
  <c r="U447" i="8" l="1"/>
  <c r="Y447" i="8" s="1"/>
  <c r="AL439" i="8"/>
  <c r="AH440" i="8"/>
  <c r="U448" i="8" l="1"/>
  <c r="Y448" i="8" s="1"/>
  <c r="AL440" i="8"/>
  <c r="AH441" i="8"/>
  <c r="U449" i="8" l="1"/>
  <c r="Y449" i="8" s="1"/>
  <c r="AL441" i="8"/>
  <c r="AH442" i="8"/>
  <c r="U450" i="8" l="1"/>
  <c r="Y450" i="8" s="1"/>
  <c r="AL442" i="8"/>
  <c r="AH443" i="8"/>
  <c r="U451" i="8" l="1"/>
  <c r="Y451" i="8" s="1"/>
  <c r="AL443" i="8"/>
  <c r="AH444" i="8"/>
  <c r="U452" i="8" l="1"/>
  <c r="Y452" i="8" s="1"/>
  <c r="AL444" i="8"/>
  <c r="AH445" i="8"/>
  <c r="U453" i="8" l="1"/>
  <c r="Y453" i="8" s="1"/>
  <c r="AL445" i="8"/>
  <c r="AH446" i="8"/>
  <c r="U454" i="8" l="1"/>
  <c r="Y454" i="8" s="1"/>
  <c r="AL446" i="8"/>
  <c r="AH447" i="8"/>
  <c r="AL447" i="8" l="1"/>
  <c r="AH448" i="8"/>
  <c r="AL448" i="8" l="1"/>
  <c r="AH449" i="8"/>
  <c r="AL449" i="8" l="1"/>
  <c r="AH450" i="8"/>
  <c r="AL450" i="8" l="1"/>
  <c r="AH451" i="8"/>
  <c r="AL451" i="8" l="1"/>
  <c r="AH452" i="8"/>
  <c r="AL452" i="8" l="1"/>
  <c r="AH453" i="8"/>
  <c r="AL453" i="8" l="1"/>
  <c r="AH454" i="8"/>
  <c r="AL454" i="8" l="1"/>
  <c r="AI433" i="8"/>
  <c r="C241" i="10"/>
  <c r="C242" i="20" s="1"/>
  <c r="D236" i="10"/>
  <c r="D237" i="20" s="1"/>
  <c r="C9" i="10"/>
  <c r="C10" i="20" s="1"/>
  <c r="F10" i="20" s="1"/>
  <c r="D237" i="10"/>
  <c r="D238" i="20" s="1"/>
  <c r="C264" i="10"/>
  <c r="C265" i="20" s="1"/>
  <c r="D254" i="10"/>
  <c r="D255" i="20" s="1"/>
  <c r="D253" i="10"/>
  <c r="D254" i="20" s="1"/>
  <c r="C91" i="10"/>
  <c r="C92" i="20" s="1"/>
  <c r="C87" i="10"/>
  <c r="C88" i="20" s="1"/>
  <c r="C61" i="10"/>
  <c r="C62" i="20" s="1"/>
  <c r="C248" i="10"/>
  <c r="C249" i="20" s="1"/>
  <c r="D252" i="10"/>
  <c r="D253" i="20" s="1"/>
  <c r="D241" i="10"/>
  <c r="D242" i="20" s="1"/>
  <c r="D90" i="10"/>
  <c r="D91" i="20" s="1"/>
  <c r="D245" i="10"/>
  <c r="D246" i="20" s="1"/>
  <c r="D264" i="10"/>
  <c r="D265" i="20" s="1"/>
  <c r="D259" i="10"/>
  <c r="D260" i="20" s="1"/>
  <c r="D248" i="10"/>
  <c r="D249" i="20" s="1"/>
  <c r="C138" i="10"/>
  <c r="C139" i="20" s="1"/>
  <c r="C263" i="10"/>
  <c r="C264" i="20" s="1"/>
  <c r="C93" i="10"/>
  <c r="C94" i="20" s="1"/>
  <c r="D125" i="10"/>
  <c r="D126" i="20" s="1"/>
  <c r="D247" i="10"/>
  <c r="D248" i="20" s="1"/>
  <c r="C84" i="10"/>
  <c r="C85" i="20" s="1"/>
  <c r="C254" i="10"/>
  <c r="C255" i="20" s="1"/>
  <c r="C240" i="10"/>
  <c r="C241" i="20" s="1"/>
  <c r="D243" i="10"/>
  <c r="D244" i="20" s="1"/>
  <c r="C250" i="10"/>
  <c r="C251" i="20" s="1"/>
  <c r="D95" i="10"/>
  <c r="D96" i="20" s="1"/>
  <c r="C247" i="10"/>
  <c r="C248" i="20" s="1"/>
  <c r="D456" i="10"/>
  <c r="D457" i="20" s="1"/>
  <c r="C243" i="10"/>
  <c r="C244" i="20" s="1"/>
  <c r="D98" i="10"/>
  <c r="D99" i="20" s="1"/>
  <c r="D258" i="10"/>
  <c r="D259" i="20" s="1"/>
  <c r="D93" i="10"/>
  <c r="D94" i="20" s="1"/>
  <c r="D249" i="10"/>
  <c r="D250" i="20" s="1"/>
  <c r="D250" i="10"/>
  <c r="D251" i="20" s="1"/>
  <c r="D234" i="10"/>
  <c r="D235" i="20" s="1"/>
  <c r="C258" i="10"/>
  <c r="C259" i="20" s="1"/>
  <c r="D257" i="10"/>
  <c r="D258" i="20" s="1"/>
  <c r="D262" i="10"/>
  <c r="D263" i="20" s="1"/>
  <c r="C253" i="10"/>
  <c r="C254" i="20" s="1"/>
  <c r="D31" i="10"/>
  <c r="D32" i="20" s="1"/>
  <c r="C259" i="10"/>
  <c r="C260" i="20" s="1"/>
  <c r="D101" i="10"/>
  <c r="D102" i="20" s="1"/>
  <c r="C450" i="10"/>
  <c r="C451" i="20" s="1"/>
  <c r="D99" i="10"/>
  <c r="D100" i="20" s="1"/>
  <c r="C101" i="10"/>
  <c r="C102" i="20" s="1"/>
  <c r="C255" i="10"/>
  <c r="C256" i="20" s="1"/>
  <c r="D244" i="10"/>
  <c r="D245" i="20" s="1"/>
  <c r="D238" i="10"/>
  <c r="D239" i="20" s="1"/>
  <c r="C260" i="10"/>
  <c r="C261" i="20" s="1"/>
  <c r="D235" i="10"/>
  <c r="D236" i="20" s="1"/>
  <c r="C236" i="10"/>
  <c r="C237" i="20" s="1"/>
  <c r="D260" i="10"/>
  <c r="D261" i="20" s="1"/>
  <c r="D138" i="10"/>
  <c r="D139" i="20" s="1"/>
  <c r="D84" i="10"/>
  <c r="D85" i="20" s="1"/>
  <c r="D82" i="10"/>
  <c r="D83" i="20" s="1"/>
  <c r="C239" i="10"/>
  <c r="C240" i="20" s="1"/>
  <c r="D87" i="10"/>
  <c r="D88" i="20" s="1"/>
  <c r="D27" i="10"/>
  <c r="D28" i="20" s="1"/>
  <c r="D91" i="10"/>
  <c r="D92" i="20" s="1"/>
  <c r="C245" i="10"/>
  <c r="C246" i="20" s="1"/>
  <c r="D261" i="10"/>
  <c r="D262" i="20" s="1"/>
  <c r="C256" i="10"/>
  <c r="C257" i="20" s="1"/>
  <c r="D436" i="10"/>
  <c r="D437" i="20" s="1"/>
  <c r="C262" i="10"/>
  <c r="C263" i="20" s="1"/>
  <c r="C235" i="10"/>
  <c r="C236" i="20" s="1"/>
  <c r="C135" i="10"/>
  <c r="C136" i="20" s="1"/>
  <c r="D233" i="10"/>
  <c r="D234" i="20" s="1"/>
  <c r="C82" i="10"/>
  <c r="C83" i="20" s="1"/>
  <c r="D135" i="10"/>
  <c r="D136" i="20" s="1"/>
  <c r="D256" i="10"/>
  <c r="D257" i="20" s="1"/>
  <c r="D242" i="10"/>
  <c r="D243" i="20" s="1"/>
  <c r="D251" i="10"/>
  <c r="D252" i="20" s="1"/>
  <c r="D255" i="10"/>
  <c r="D256" i="20" s="1"/>
  <c r="C86" i="10"/>
  <c r="C87" i="20" s="1"/>
  <c r="D263" i="10"/>
  <c r="D264" i="20" s="1"/>
  <c r="D240" i="10"/>
  <c r="D241" i="20" s="1"/>
  <c r="C234" i="10"/>
  <c r="C235" i="20" s="1"/>
  <c r="D86" i="10"/>
  <c r="D87" i="20" s="1"/>
  <c r="C98" i="10"/>
  <c r="C99" i="20" s="1"/>
  <c r="C233" i="10"/>
  <c r="C234" i="20" s="1"/>
  <c r="C261" i="10"/>
  <c r="C262" i="20" s="1"/>
  <c r="C97" i="10"/>
  <c r="C98" i="20" s="1"/>
  <c r="D239" i="10"/>
  <c r="D240" i="20" s="1"/>
  <c r="C95" i="10"/>
  <c r="C96" i="20" s="1"/>
  <c r="D246" i="10"/>
  <c r="D247" i="20" s="1"/>
  <c r="C242" i="10"/>
  <c r="C243" i="20" s="1"/>
  <c r="C257" i="10"/>
  <c r="C258" i="20" s="1"/>
  <c r="C237" i="10"/>
  <c r="C238" i="20" s="1"/>
  <c r="C244" i="10"/>
  <c r="C245" i="20" s="1"/>
  <c r="D455" i="10"/>
  <c r="D456" i="20" s="1"/>
  <c r="C238" i="10"/>
  <c r="C239" i="20" s="1"/>
  <c r="C249" i="10"/>
  <c r="C250" i="20" s="1"/>
  <c r="C246" i="10"/>
  <c r="C247" i="20" s="1"/>
  <c r="F247" i="20" s="1"/>
  <c r="C125" i="10"/>
  <c r="C126" i="20" s="1"/>
  <c r="D97" i="10"/>
  <c r="D98" i="20" s="1"/>
  <c r="C251" i="10"/>
  <c r="C252" i="20" s="1"/>
  <c r="C99" i="10"/>
  <c r="C100" i="20" s="1"/>
  <c r="C88" i="10"/>
  <c r="C89" i="20" s="1"/>
  <c r="C252" i="10"/>
  <c r="C253" i="20" s="1"/>
  <c r="C20" i="10"/>
  <c r="C21" i="20" s="1"/>
  <c r="D447" i="10"/>
  <c r="D448" i="20" s="1"/>
  <c r="D428" i="10"/>
  <c r="D429" i="20" s="1"/>
  <c r="C443" i="10"/>
  <c r="C444" i="20" s="1"/>
  <c r="D434" i="10"/>
  <c r="D435" i="20" s="1"/>
  <c r="C34" i="10"/>
  <c r="C35" i="20" s="1"/>
  <c r="F35" i="20" s="1"/>
  <c r="D46" i="10"/>
  <c r="D47" i="20" s="1"/>
  <c r="C431" i="10"/>
  <c r="C432" i="20" s="1"/>
  <c r="C436" i="10"/>
  <c r="C437" i="20" s="1"/>
  <c r="C455" i="10"/>
  <c r="C456" i="20" s="1"/>
  <c r="D427" i="10"/>
  <c r="D428" i="20" s="1"/>
  <c r="C31" i="10"/>
  <c r="C32" i="20" s="1"/>
  <c r="C27" i="10"/>
  <c r="C28" i="20" s="1"/>
  <c r="D438" i="10"/>
  <c r="D439" i="20" s="1"/>
  <c r="D437" i="10"/>
  <c r="D438" i="20" s="1"/>
  <c r="D446" i="10"/>
  <c r="D447" i="20" s="1"/>
  <c r="C439" i="10"/>
  <c r="C440" i="20" s="1"/>
  <c r="C457" i="10"/>
  <c r="C458" i="20" s="1"/>
  <c r="D454" i="10"/>
  <c r="D455" i="20" s="1"/>
  <c r="C434" i="10"/>
  <c r="C435" i="20" s="1"/>
  <c r="C54" i="10"/>
  <c r="C55" i="20" s="1"/>
  <c r="F55" i="20" s="1"/>
  <c r="C452" i="10"/>
  <c r="C453" i="20" s="1"/>
  <c r="D441" i="10"/>
  <c r="D442" i="20" s="1"/>
  <c r="D77" i="10"/>
  <c r="D78" i="20" s="1"/>
  <c r="C448" i="10"/>
  <c r="C449" i="20" s="1"/>
  <c r="C453" i="10"/>
  <c r="C454" i="20" s="1"/>
  <c r="C444" i="10"/>
  <c r="C445" i="20" s="1"/>
  <c r="C437" i="10"/>
  <c r="C438" i="20" s="1"/>
  <c r="D439" i="10"/>
  <c r="D440" i="20" s="1"/>
  <c r="C435" i="10"/>
  <c r="C436" i="20" s="1"/>
  <c r="C23" i="10"/>
  <c r="C24" i="20" s="1"/>
  <c r="C440" i="10"/>
  <c r="C441" i="20" s="1"/>
  <c r="D432" i="10"/>
  <c r="D433" i="20" s="1"/>
  <c r="D452" i="10"/>
  <c r="D453" i="20" s="1"/>
  <c r="D445" i="10"/>
  <c r="D446" i="20" s="1"/>
  <c r="C429" i="10"/>
  <c r="C430" i="20" s="1"/>
  <c r="C445" i="10"/>
  <c r="C446" i="20" s="1"/>
  <c r="D440" i="10"/>
  <c r="D441" i="20" s="1"/>
  <c r="D443" i="10"/>
  <c r="D444" i="20" s="1"/>
  <c r="D435" i="10"/>
  <c r="D436" i="20" s="1"/>
  <c r="D23" i="10"/>
  <c r="D24" i="20" s="1"/>
  <c r="C446" i="10"/>
  <c r="C447" i="20" s="1"/>
  <c r="C454" i="10"/>
  <c r="C455" i="20" s="1"/>
  <c r="F455" i="20" s="1"/>
  <c r="D453" i="10"/>
  <c r="D454" i="20" s="1"/>
  <c r="C69" i="10"/>
  <c r="C70" i="20" s="1"/>
  <c r="F70" i="20" s="1"/>
  <c r="D57" i="10"/>
  <c r="D58" i="20" s="1"/>
  <c r="C447" i="10"/>
  <c r="C448" i="20" s="1"/>
  <c r="D61" i="10"/>
  <c r="D62" i="20" s="1"/>
  <c r="D38" i="10"/>
  <c r="D39" i="20" s="1"/>
  <c r="F39" i="20" s="1"/>
  <c r="D458" i="10"/>
  <c r="D459" i="20" s="1"/>
  <c r="D429" i="10"/>
  <c r="D430" i="20" s="1"/>
  <c r="C458" i="10"/>
  <c r="C459" i="20" s="1"/>
  <c r="C427" i="10"/>
  <c r="C428" i="20" s="1"/>
  <c r="D444" i="10"/>
  <c r="D445" i="20" s="1"/>
  <c r="C438" i="10"/>
  <c r="C439" i="20" s="1"/>
  <c r="C46" i="10"/>
  <c r="C47" i="20" s="1"/>
  <c r="D449" i="10"/>
  <c r="D450" i="20" s="1"/>
  <c r="C50" i="10"/>
  <c r="C51" i="20" s="1"/>
  <c r="F51" i="20" s="1"/>
  <c r="C42" i="10"/>
  <c r="C43" i="20" s="1"/>
  <c r="F43" i="20" s="1"/>
  <c r="D457" i="10"/>
  <c r="D458" i="20" s="1"/>
  <c r="D430" i="10"/>
  <c r="D431" i="20" s="1"/>
  <c r="C57" i="10"/>
  <c r="C58" i="20" s="1"/>
  <c r="F58" i="20" s="1"/>
  <c r="C73" i="10"/>
  <c r="C74" i="20" s="1"/>
  <c r="F74" i="20" s="1"/>
  <c r="C77" i="10"/>
  <c r="C78" i="20" s="1"/>
  <c r="D450" i="10"/>
  <c r="D451" i="20" s="1"/>
  <c r="D12" i="10"/>
  <c r="D13" i="20" s="1"/>
  <c r="C12" i="10"/>
  <c r="C13" i="20" s="1"/>
  <c r="D20" i="10"/>
  <c r="D21" i="20" s="1"/>
  <c r="D14" i="10"/>
  <c r="D15" i="20" s="1"/>
  <c r="D13" i="10"/>
  <c r="D14" i="20" s="1"/>
  <c r="C13" i="10"/>
  <c r="C14" i="20" s="1"/>
  <c r="D15" i="10"/>
  <c r="D16" i="20" s="1"/>
  <c r="C15" i="10"/>
  <c r="C16" i="20" s="1"/>
  <c r="C14" i="10"/>
  <c r="C15" i="20" s="1"/>
  <c r="D17" i="10"/>
  <c r="D18" i="20" s="1"/>
  <c r="D16" i="10"/>
  <c r="D17" i="20" s="1"/>
  <c r="C16" i="10"/>
  <c r="C17" i="20" s="1"/>
  <c r="C19" i="10"/>
  <c r="C20" i="20" s="1"/>
  <c r="C17" i="10"/>
  <c r="C18" i="20" s="1"/>
  <c r="D18" i="10"/>
  <c r="D19" i="20" s="1"/>
  <c r="C18" i="10"/>
  <c r="C19" i="20" s="1"/>
  <c r="C22" i="10"/>
  <c r="C23" i="20" s="1"/>
  <c r="C21" i="10"/>
  <c r="C22" i="20" s="1"/>
  <c r="D19" i="10"/>
  <c r="D20" i="20" s="1"/>
  <c r="D21" i="10"/>
  <c r="D22" i="20" s="1"/>
  <c r="D22" i="10"/>
  <c r="D23" i="20" s="1"/>
  <c r="C24" i="10"/>
  <c r="C25" i="20" s="1"/>
  <c r="C25" i="10"/>
  <c r="C26" i="20" s="1"/>
  <c r="D24" i="10"/>
  <c r="D25" i="20" s="1"/>
  <c r="D25" i="10"/>
  <c r="D26" i="20" s="1"/>
  <c r="C29" i="10"/>
  <c r="C30" i="20" s="1"/>
  <c r="C26" i="10"/>
  <c r="C27" i="20" s="1"/>
  <c r="D26" i="10"/>
  <c r="D27" i="20" s="1"/>
  <c r="C456" i="10"/>
  <c r="C457" i="20" s="1"/>
  <c r="D28" i="10"/>
  <c r="D29" i="20" s="1"/>
  <c r="C28" i="10"/>
  <c r="C29" i="20" s="1"/>
  <c r="C32" i="10"/>
  <c r="C33" i="20" s="1"/>
  <c r="D29" i="10"/>
  <c r="D30" i="20" s="1"/>
  <c r="C30" i="10"/>
  <c r="C31" i="20" s="1"/>
  <c r="C33" i="10"/>
  <c r="C34" i="20" s="1"/>
  <c r="D30" i="10"/>
  <c r="D31" i="20" s="1"/>
  <c r="D32" i="10"/>
  <c r="D33" i="20" s="1"/>
  <c r="C36" i="10"/>
  <c r="C37" i="20" s="1"/>
  <c r="D33" i="10"/>
  <c r="D34" i="20" s="1"/>
  <c r="D35" i="10"/>
  <c r="D36" i="20" s="1"/>
  <c r="C35" i="10"/>
  <c r="C36" i="20" s="1"/>
  <c r="D36" i="10"/>
  <c r="D37" i="20" s="1"/>
  <c r="C39" i="10"/>
  <c r="C40" i="20" s="1"/>
  <c r="C37" i="10"/>
  <c r="C38" i="20" s="1"/>
  <c r="D39" i="10"/>
  <c r="D40" i="20" s="1"/>
  <c r="C40" i="10"/>
  <c r="C41" i="20" s="1"/>
  <c r="D37" i="10"/>
  <c r="D38" i="20" s="1"/>
  <c r="D41" i="10"/>
  <c r="D42" i="20" s="1"/>
  <c r="D40" i="10"/>
  <c r="D41" i="20" s="1"/>
  <c r="C41" i="10"/>
  <c r="C42" i="20" s="1"/>
  <c r="C43" i="10"/>
  <c r="C44" i="20" s="1"/>
  <c r="C44" i="10"/>
  <c r="C45" i="20" s="1"/>
  <c r="D43" i="10"/>
  <c r="D44" i="20" s="1"/>
  <c r="D44" i="10"/>
  <c r="D45" i="20" s="1"/>
  <c r="D451" i="10"/>
  <c r="D452" i="20" s="1"/>
  <c r="D45" i="10"/>
  <c r="D46" i="20" s="1"/>
  <c r="C45" i="10"/>
  <c r="C46" i="20" s="1"/>
  <c r="D48" i="10"/>
  <c r="D49" i="20" s="1"/>
  <c r="D47" i="10"/>
  <c r="D48" i="20" s="1"/>
  <c r="C451" i="10"/>
  <c r="C452" i="20" s="1"/>
  <c r="C47" i="10"/>
  <c r="C48" i="20" s="1"/>
  <c r="C49" i="10"/>
  <c r="C50" i="20" s="1"/>
  <c r="C48" i="10"/>
  <c r="C49" i="20" s="1"/>
  <c r="D49" i="10"/>
  <c r="D50" i="20" s="1"/>
  <c r="D52" i="10"/>
  <c r="D53" i="20" s="1"/>
  <c r="D51" i="10"/>
  <c r="D52" i="20" s="1"/>
  <c r="C51" i="10"/>
  <c r="C52" i="20" s="1"/>
  <c r="C449" i="10"/>
  <c r="C450" i="20" s="1"/>
  <c r="C52" i="10"/>
  <c r="C53" i="20" s="1"/>
  <c r="C53" i="10"/>
  <c r="C54" i="20" s="1"/>
  <c r="D53" i="10"/>
  <c r="D54" i="20" s="1"/>
  <c r="C55" i="10"/>
  <c r="C56" i="20" s="1"/>
  <c r="D56" i="10"/>
  <c r="D57" i="20" s="1"/>
  <c r="C56" i="10"/>
  <c r="C57" i="20" s="1"/>
  <c r="D448" i="10"/>
  <c r="D449" i="20" s="1"/>
  <c r="D55" i="10"/>
  <c r="D56" i="20" s="1"/>
  <c r="D59" i="10"/>
  <c r="D60" i="20" s="1"/>
  <c r="C58" i="10"/>
  <c r="C59" i="20" s="1"/>
  <c r="C59" i="10"/>
  <c r="C60" i="20" s="1"/>
  <c r="D58" i="10"/>
  <c r="D59" i="20" s="1"/>
  <c r="D60" i="10"/>
  <c r="D61" i="20" s="1"/>
  <c r="C60" i="10"/>
  <c r="C61" i="20" s="1"/>
  <c r="C62" i="10"/>
  <c r="C63" i="20" s="1"/>
  <c r="D63" i="10"/>
  <c r="D64" i="20" s="1"/>
  <c r="C67" i="10"/>
  <c r="C68" i="20" s="1"/>
  <c r="C63" i="10"/>
  <c r="C64" i="20" s="1"/>
  <c r="D64" i="10"/>
  <c r="D65" i="20" s="1"/>
  <c r="C64" i="10"/>
  <c r="C65" i="20" s="1"/>
  <c r="D62" i="10"/>
  <c r="D63" i="20" s="1"/>
  <c r="D66" i="10"/>
  <c r="D67" i="20" s="1"/>
  <c r="C66" i="10"/>
  <c r="C67" i="20" s="1"/>
  <c r="D67" i="10"/>
  <c r="D68" i="20" s="1"/>
  <c r="C68" i="10"/>
  <c r="C69" i="20" s="1"/>
  <c r="D68" i="10"/>
  <c r="D69" i="20" s="1"/>
  <c r="D70" i="10"/>
  <c r="D71" i="20" s="1"/>
  <c r="C71" i="10"/>
  <c r="C72" i="20" s="1"/>
  <c r="D71" i="10"/>
  <c r="D72" i="20" s="1"/>
  <c r="C70" i="10"/>
  <c r="C71" i="20" s="1"/>
  <c r="D72" i="10"/>
  <c r="D73" i="20" s="1"/>
  <c r="C75" i="10"/>
  <c r="C76" i="20" s="1"/>
  <c r="C74" i="10"/>
  <c r="C75" i="20" s="1"/>
  <c r="D74" i="10"/>
  <c r="D75" i="20" s="1"/>
  <c r="C72" i="10"/>
  <c r="C73" i="20" s="1"/>
  <c r="C76" i="10"/>
  <c r="C77" i="20" s="1"/>
  <c r="D75" i="10"/>
  <c r="D76" i="20" s="1"/>
  <c r="D76" i="10"/>
  <c r="D77" i="20" s="1"/>
  <c r="C78" i="10"/>
  <c r="C79" i="20" s="1"/>
  <c r="D78" i="10"/>
  <c r="D79" i="20" s="1"/>
  <c r="D81" i="10"/>
  <c r="D82" i="20" s="1"/>
  <c r="C79" i="10"/>
  <c r="C80" i="20" s="1"/>
  <c r="D79" i="10"/>
  <c r="D80" i="20" s="1"/>
  <c r="D80" i="10"/>
  <c r="D81" i="20" s="1"/>
  <c r="C81" i="10"/>
  <c r="C82" i="20" s="1"/>
  <c r="C80" i="10"/>
  <c r="C81" i="20" s="1"/>
  <c r="C83" i="10"/>
  <c r="C84" i="20" s="1"/>
  <c r="D85" i="10"/>
  <c r="D86" i="20" s="1"/>
  <c r="D83" i="10"/>
  <c r="D84" i="20" s="1"/>
  <c r="C85" i="10"/>
  <c r="C86" i="20" s="1"/>
  <c r="D89" i="10"/>
  <c r="D90" i="20" s="1"/>
  <c r="D88" i="10"/>
  <c r="D89" i="20" s="1"/>
  <c r="C89" i="10"/>
  <c r="C90" i="20" s="1"/>
  <c r="C90" i="10"/>
  <c r="C91" i="20" s="1"/>
  <c r="D92" i="10"/>
  <c r="D93" i="20" s="1"/>
  <c r="D94" i="10"/>
  <c r="D95" i="20" s="1"/>
  <c r="C92" i="10"/>
  <c r="C93" i="20" s="1"/>
  <c r="C94" i="10"/>
  <c r="C95" i="20" s="1"/>
  <c r="D96" i="10"/>
  <c r="D97" i="20" s="1"/>
  <c r="C96" i="10"/>
  <c r="C97" i="20" s="1"/>
  <c r="C100" i="10"/>
  <c r="C101" i="20" s="1"/>
  <c r="D100" i="10"/>
  <c r="D101" i="20" s="1"/>
  <c r="D103" i="10"/>
  <c r="D104" i="20" s="1"/>
  <c r="D102" i="10"/>
  <c r="D103" i="20" s="1"/>
  <c r="C102" i="10"/>
  <c r="C103" i="20" s="1"/>
  <c r="C103" i="10"/>
  <c r="C104" i="20" s="1"/>
  <c r="D106" i="10"/>
  <c r="D107" i="20" s="1"/>
  <c r="D104" i="10"/>
  <c r="D105" i="20" s="1"/>
  <c r="C106" i="10"/>
  <c r="C107" i="20" s="1"/>
  <c r="C105" i="10"/>
  <c r="C106" i="20" s="1"/>
  <c r="C104" i="10"/>
  <c r="C105" i="20" s="1"/>
  <c r="D105" i="10"/>
  <c r="D106" i="20" s="1"/>
  <c r="D107" i="10"/>
  <c r="D108" i="20" s="1"/>
  <c r="C107" i="10"/>
  <c r="C108" i="20" s="1"/>
  <c r="D109" i="10"/>
  <c r="D110" i="20" s="1"/>
  <c r="C108" i="10"/>
  <c r="C109" i="20" s="1"/>
  <c r="D108" i="10"/>
  <c r="D109" i="20" s="1"/>
  <c r="C109" i="10"/>
  <c r="C110" i="20" s="1"/>
  <c r="D110" i="10"/>
  <c r="D111" i="20" s="1"/>
  <c r="C110" i="10"/>
  <c r="C111" i="20" s="1"/>
  <c r="C111" i="10"/>
  <c r="C112" i="20" s="1"/>
  <c r="D111" i="10"/>
  <c r="D112" i="20" s="1"/>
  <c r="D112" i="10"/>
  <c r="D113" i="20" s="1"/>
  <c r="C112" i="10"/>
  <c r="C113" i="20" s="1"/>
  <c r="C114" i="10"/>
  <c r="C115" i="20" s="1"/>
  <c r="C113" i="10"/>
  <c r="C114" i="20" s="1"/>
  <c r="D114" i="10"/>
  <c r="D115" i="20" s="1"/>
  <c r="D113" i="10"/>
  <c r="D114" i="20" s="1"/>
  <c r="D117" i="10"/>
  <c r="D118" i="20" s="1"/>
  <c r="C115" i="10"/>
  <c r="C116" i="20" s="1"/>
  <c r="C116" i="10"/>
  <c r="C117" i="20" s="1"/>
  <c r="C118" i="10"/>
  <c r="C119" i="20" s="1"/>
  <c r="D115" i="10"/>
  <c r="D116" i="20" s="1"/>
  <c r="D116" i="10"/>
  <c r="D117" i="20" s="1"/>
  <c r="D118" i="10"/>
  <c r="D119" i="20" s="1"/>
  <c r="C117" i="10"/>
  <c r="C118" i="20" s="1"/>
  <c r="D120" i="10"/>
  <c r="D121" i="20" s="1"/>
  <c r="D119" i="10"/>
  <c r="D120" i="20" s="1"/>
  <c r="D121" i="10"/>
  <c r="D122" i="20" s="1"/>
  <c r="C119" i="10"/>
  <c r="C120" i="20" s="1"/>
  <c r="D123" i="10"/>
  <c r="D124" i="20" s="1"/>
  <c r="C120" i="10"/>
  <c r="C121" i="20" s="1"/>
  <c r="C121" i="10"/>
  <c r="C122" i="20" s="1"/>
  <c r="C123" i="10"/>
  <c r="C124" i="20" s="1"/>
  <c r="D122" i="10"/>
  <c r="D123" i="20" s="1"/>
  <c r="C122" i="10"/>
  <c r="C123" i="20" s="1"/>
  <c r="C126" i="10"/>
  <c r="C127" i="20" s="1"/>
  <c r="C124" i="10"/>
  <c r="C125" i="20" s="1"/>
  <c r="D127" i="10"/>
  <c r="D128" i="20" s="1"/>
  <c r="C127" i="10"/>
  <c r="C128" i="20" s="1"/>
  <c r="D126" i="10"/>
  <c r="D127" i="20" s="1"/>
  <c r="D124" i="10"/>
  <c r="D125" i="20" s="1"/>
  <c r="D128" i="10"/>
  <c r="D129" i="20" s="1"/>
  <c r="C128" i="10"/>
  <c r="C129" i="20" s="1"/>
  <c r="C130" i="10"/>
  <c r="C131" i="20" s="1"/>
  <c r="D129" i="10"/>
  <c r="D130" i="20" s="1"/>
  <c r="C129" i="10"/>
  <c r="C130" i="20" s="1"/>
  <c r="D130" i="10"/>
  <c r="D131" i="20" s="1"/>
  <c r="D132" i="10"/>
  <c r="D133" i="20" s="1"/>
  <c r="D131" i="10"/>
  <c r="D132" i="20" s="1"/>
  <c r="D133" i="10"/>
  <c r="D134" i="20" s="1"/>
  <c r="C132" i="10"/>
  <c r="C133" i="20" s="1"/>
  <c r="C133" i="10"/>
  <c r="C134" i="20" s="1"/>
  <c r="C131" i="10"/>
  <c r="C132" i="20" s="1"/>
  <c r="D134" i="10"/>
  <c r="D135" i="20" s="1"/>
  <c r="D137" i="10"/>
  <c r="D138" i="20" s="1"/>
  <c r="C134" i="10"/>
  <c r="C135" i="20" s="1"/>
  <c r="D136" i="10"/>
  <c r="D137" i="20" s="1"/>
  <c r="C137" i="10"/>
  <c r="C138" i="20" s="1"/>
  <c r="C136" i="10"/>
  <c r="C137" i="20" s="1"/>
  <c r="C139" i="10"/>
  <c r="C140" i="20" s="1"/>
  <c r="D139" i="10"/>
  <c r="D140" i="20" s="1"/>
  <c r="D143" i="10"/>
  <c r="D144" i="20" s="1"/>
  <c r="D140" i="10"/>
  <c r="D141" i="20" s="1"/>
  <c r="C140" i="10"/>
  <c r="C141" i="20" s="1"/>
  <c r="D141" i="10"/>
  <c r="D142" i="20" s="1"/>
  <c r="D144" i="10"/>
  <c r="D145" i="20" s="1"/>
  <c r="C141" i="10"/>
  <c r="C142" i="20" s="1"/>
  <c r="D142" i="10"/>
  <c r="D143" i="20" s="1"/>
  <c r="D145" i="10"/>
  <c r="D146" i="20" s="1"/>
  <c r="C142" i="10"/>
  <c r="C143" i="20" s="1"/>
  <c r="C143" i="10"/>
  <c r="C144" i="20" s="1"/>
  <c r="C144" i="10"/>
  <c r="C145" i="20" s="1"/>
  <c r="C145" i="10"/>
  <c r="C146" i="20" s="1"/>
  <c r="C146" i="10"/>
  <c r="C147" i="20" s="1"/>
  <c r="D146" i="10"/>
  <c r="D147" i="20" s="1"/>
  <c r="C147" i="10"/>
  <c r="C148" i="20" s="1"/>
  <c r="D147" i="10"/>
  <c r="D148" i="20" s="1"/>
  <c r="D150" i="10"/>
  <c r="D151" i="20" s="1"/>
  <c r="C149" i="10"/>
  <c r="C150" i="20" s="1"/>
  <c r="D148" i="10"/>
  <c r="D149" i="20" s="1"/>
  <c r="D149" i="10"/>
  <c r="D150" i="20" s="1"/>
  <c r="C148" i="10"/>
  <c r="C149" i="20" s="1"/>
  <c r="D152" i="10"/>
  <c r="D153" i="20" s="1"/>
  <c r="C150" i="10"/>
  <c r="C151" i="20" s="1"/>
  <c r="C154" i="10"/>
  <c r="C155" i="20" s="1"/>
  <c r="C152" i="10"/>
  <c r="C153" i="20" s="1"/>
  <c r="D151" i="10"/>
  <c r="D152" i="20" s="1"/>
  <c r="C153" i="10"/>
  <c r="C154" i="20" s="1"/>
  <c r="C151" i="10"/>
  <c r="C152" i="20" s="1"/>
  <c r="D153" i="10"/>
  <c r="D154" i="20" s="1"/>
  <c r="C157" i="10"/>
  <c r="C158" i="20" s="1"/>
  <c r="C155" i="10"/>
  <c r="C156" i="20" s="1"/>
  <c r="C156" i="10"/>
  <c r="C157" i="20" s="1"/>
  <c r="D155" i="10"/>
  <c r="D156" i="20" s="1"/>
  <c r="D154" i="10"/>
  <c r="D155" i="20" s="1"/>
  <c r="D157" i="10"/>
  <c r="D158" i="20" s="1"/>
  <c r="D156" i="10"/>
  <c r="D157" i="20" s="1"/>
  <c r="C158" i="10"/>
  <c r="C159" i="20" s="1"/>
  <c r="D159" i="10"/>
  <c r="D160" i="20" s="1"/>
  <c r="D158" i="10"/>
  <c r="D159" i="20" s="1"/>
  <c r="C159" i="10"/>
  <c r="C160" i="20" s="1"/>
  <c r="C160" i="10"/>
  <c r="C161" i="20" s="1"/>
  <c r="D160" i="10"/>
  <c r="D161" i="20" s="1"/>
  <c r="C161" i="10"/>
  <c r="C162" i="20" s="1"/>
  <c r="C162" i="10"/>
  <c r="C163" i="20" s="1"/>
  <c r="D163" i="10"/>
  <c r="D164" i="20" s="1"/>
  <c r="C163" i="10"/>
  <c r="C164" i="20" s="1"/>
  <c r="D161" i="10"/>
  <c r="D162" i="20" s="1"/>
  <c r="D162" i="10"/>
  <c r="D163" i="20" s="1"/>
  <c r="D164" i="10"/>
  <c r="D165" i="20" s="1"/>
  <c r="C165" i="10"/>
  <c r="C166" i="20" s="1"/>
  <c r="C166" i="10"/>
  <c r="C167" i="20" s="1"/>
  <c r="D165" i="10"/>
  <c r="D166" i="20" s="1"/>
  <c r="C164" i="10"/>
  <c r="C165" i="20" s="1"/>
  <c r="D166" i="10"/>
  <c r="D167" i="20" s="1"/>
  <c r="C167" i="10"/>
  <c r="C168" i="20" s="1"/>
  <c r="D168" i="10"/>
  <c r="D169" i="20" s="1"/>
  <c r="D167" i="10"/>
  <c r="D168" i="20" s="1"/>
  <c r="D171" i="10"/>
  <c r="D172" i="20" s="1"/>
  <c r="D170" i="10"/>
  <c r="D171" i="20" s="1"/>
  <c r="C168" i="10"/>
  <c r="C169" i="20" s="1"/>
  <c r="D169" i="10"/>
  <c r="D170" i="20" s="1"/>
  <c r="C169" i="10"/>
  <c r="C170" i="20" s="1"/>
  <c r="C170" i="10"/>
  <c r="C171" i="20" s="1"/>
  <c r="D173" i="10"/>
  <c r="D174" i="20" s="1"/>
  <c r="C173" i="10"/>
  <c r="C174" i="20" s="1"/>
  <c r="C171" i="10"/>
  <c r="C172" i="20" s="1"/>
  <c r="C172" i="10"/>
  <c r="C173" i="20" s="1"/>
  <c r="D172" i="10"/>
  <c r="D173" i="20" s="1"/>
  <c r="C175" i="10"/>
  <c r="C176" i="20" s="1"/>
  <c r="C174" i="10"/>
  <c r="C175" i="20" s="1"/>
  <c r="D174" i="10"/>
  <c r="D175" i="20" s="1"/>
  <c r="D176" i="10"/>
  <c r="D177" i="20" s="1"/>
  <c r="D178" i="10"/>
  <c r="D179" i="20" s="1"/>
  <c r="D175" i="10"/>
  <c r="D176" i="20" s="1"/>
  <c r="C176" i="10"/>
  <c r="C177" i="20" s="1"/>
  <c r="C177" i="10"/>
  <c r="C178" i="20" s="1"/>
  <c r="D179" i="10"/>
  <c r="D180" i="20" s="1"/>
  <c r="D177" i="10"/>
  <c r="D178" i="20" s="1"/>
  <c r="C178" i="10"/>
  <c r="C179" i="20" s="1"/>
  <c r="C179" i="10"/>
  <c r="C180" i="20" s="1"/>
  <c r="D183" i="10"/>
  <c r="D184" i="20" s="1"/>
  <c r="C181" i="10"/>
  <c r="C182" i="20" s="1"/>
  <c r="D181" i="10"/>
  <c r="D182" i="20" s="1"/>
  <c r="D180" i="10"/>
  <c r="D181" i="20" s="1"/>
  <c r="C180" i="10"/>
  <c r="C181" i="20" s="1"/>
  <c r="C182" i="10"/>
  <c r="C183" i="20" s="1"/>
  <c r="C183" i="10"/>
  <c r="C184" i="20" s="1"/>
  <c r="D182" i="10"/>
  <c r="D183" i="20" s="1"/>
  <c r="D184" i="10"/>
  <c r="D185" i="20" s="1"/>
  <c r="D187" i="10"/>
  <c r="D188" i="20" s="1"/>
  <c r="C185" i="10"/>
  <c r="C186" i="20" s="1"/>
  <c r="C186" i="10"/>
  <c r="C187" i="20" s="1"/>
  <c r="C184" i="10"/>
  <c r="C185" i="20" s="1"/>
  <c r="D185" i="10"/>
  <c r="D186" i="20" s="1"/>
  <c r="D189" i="10"/>
  <c r="D190" i="20" s="1"/>
  <c r="D186" i="10"/>
  <c r="D187" i="20" s="1"/>
  <c r="C187" i="10"/>
  <c r="C188" i="20" s="1"/>
  <c r="D188" i="10"/>
  <c r="D189" i="20" s="1"/>
  <c r="C188" i="10"/>
  <c r="C189" i="20" s="1"/>
  <c r="C189" i="10"/>
  <c r="C190" i="20" s="1"/>
  <c r="D193" i="10"/>
  <c r="D194" i="20" s="1"/>
  <c r="C190" i="10"/>
  <c r="C191" i="20" s="1"/>
  <c r="C191" i="10"/>
  <c r="C192" i="20" s="1"/>
  <c r="D191" i="10"/>
  <c r="D192" i="20" s="1"/>
  <c r="D190" i="10"/>
  <c r="D191" i="20" s="1"/>
  <c r="C192" i="10"/>
  <c r="C193" i="20" s="1"/>
  <c r="D194" i="10"/>
  <c r="D195" i="20" s="1"/>
  <c r="C193" i="10"/>
  <c r="C194" i="20" s="1"/>
  <c r="D192" i="10"/>
  <c r="D193" i="20" s="1"/>
  <c r="D197" i="10"/>
  <c r="D198" i="20" s="1"/>
  <c r="D195" i="10"/>
  <c r="D196" i="20" s="1"/>
  <c r="C195" i="10"/>
  <c r="C196" i="20" s="1"/>
  <c r="C194" i="10"/>
  <c r="C195" i="20" s="1"/>
  <c r="D198" i="10"/>
  <c r="D199" i="20" s="1"/>
  <c r="C197" i="10"/>
  <c r="C198" i="20" s="1"/>
  <c r="C196" i="10"/>
  <c r="C197" i="20" s="1"/>
  <c r="D196" i="10"/>
  <c r="D197" i="20" s="1"/>
  <c r="C199" i="10"/>
  <c r="C200" i="20" s="1"/>
  <c r="C198" i="10"/>
  <c r="C199" i="20" s="1"/>
  <c r="D199" i="10"/>
  <c r="D200" i="20" s="1"/>
  <c r="C200" i="10"/>
  <c r="C201" i="20" s="1"/>
  <c r="D201" i="10"/>
  <c r="D202" i="20" s="1"/>
  <c r="D200" i="10"/>
  <c r="D201" i="20" s="1"/>
  <c r="C201" i="10"/>
  <c r="C202" i="20" s="1"/>
  <c r="D202" i="10"/>
  <c r="D203" i="20" s="1"/>
  <c r="C203" i="10"/>
  <c r="C204" i="20" s="1"/>
  <c r="D203" i="10"/>
  <c r="D204" i="20" s="1"/>
  <c r="C202" i="10"/>
  <c r="C203" i="20" s="1"/>
  <c r="C205" i="10"/>
  <c r="C206" i="20" s="1"/>
  <c r="D205" i="10"/>
  <c r="D206" i="20" s="1"/>
  <c r="C204" i="10"/>
  <c r="C205" i="20" s="1"/>
  <c r="D204" i="10"/>
  <c r="D205" i="20" s="1"/>
  <c r="C206" i="10"/>
  <c r="C207" i="20" s="1"/>
  <c r="D208" i="10"/>
  <c r="D209" i="20" s="1"/>
  <c r="D206" i="10"/>
  <c r="D207" i="20" s="1"/>
  <c r="C207" i="10"/>
  <c r="C208" i="20" s="1"/>
  <c r="C208" i="10"/>
  <c r="C209" i="20" s="1"/>
  <c r="D207" i="10"/>
  <c r="D208" i="20" s="1"/>
  <c r="C211" i="10"/>
  <c r="C212" i="20" s="1"/>
  <c r="C209" i="10"/>
  <c r="C210" i="20" s="1"/>
  <c r="D209" i="10"/>
  <c r="D210" i="20" s="1"/>
  <c r="C210" i="10"/>
  <c r="C211" i="20" s="1"/>
  <c r="D211" i="10"/>
  <c r="D212" i="20" s="1"/>
  <c r="D210" i="10"/>
  <c r="D211" i="20" s="1"/>
  <c r="D215" i="10"/>
  <c r="D216" i="20" s="1"/>
  <c r="D212" i="10"/>
  <c r="D213" i="20" s="1"/>
  <c r="C212" i="10"/>
  <c r="C213" i="20" s="1"/>
  <c r="D213" i="10"/>
  <c r="D214" i="20" s="1"/>
  <c r="C213" i="10"/>
  <c r="C214" i="20" s="1"/>
  <c r="D214" i="10"/>
  <c r="D215" i="20" s="1"/>
  <c r="C214" i="10"/>
  <c r="C215" i="20" s="1"/>
  <c r="C217" i="10"/>
  <c r="C218" i="20" s="1"/>
  <c r="C215" i="10"/>
  <c r="C216" i="20" s="1"/>
  <c r="C216" i="10"/>
  <c r="C217" i="20" s="1"/>
  <c r="D216" i="10"/>
  <c r="D217" i="20" s="1"/>
  <c r="D218" i="10"/>
  <c r="D219" i="20" s="1"/>
  <c r="D217" i="10"/>
  <c r="D218" i="20" s="1"/>
  <c r="C218" i="10"/>
  <c r="C219" i="20" s="1"/>
  <c r="D219" i="10"/>
  <c r="D220" i="20" s="1"/>
  <c r="C219" i="10"/>
  <c r="C220" i="20" s="1"/>
  <c r="D220" i="10"/>
  <c r="D221" i="20" s="1"/>
  <c r="C220" i="10"/>
  <c r="C221" i="20" s="1"/>
  <c r="D221" i="10"/>
  <c r="D222" i="20" s="1"/>
  <c r="D223" i="10"/>
  <c r="D224" i="20" s="1"/>
  <c r="C222" i="10"/>
  <c r="C223" i="20" s="1"/>
  <c r="C221" i="10"/>
  <c r="C222" i="20" s="1"/>
  <c r="D224" i="10"/>
  <c r="D225" i="20" s="1"/>
  <c r="C224" i="10"/>
  <c r="C225" i="20" s="1"/>
  <c r="D222" i="10"/>
  <c r="D223" i="20" s="1"/>
  <c r="C223" i="10"/>
  <c r="C224" i="20" s="1"/>
  <c r="D226" i="10"/>
  <c r="D227" i="20" s="1"/>
  <c r="C225" i="10"/>
  <c r="C226" i="20" s="1"/>
  <c r="D225" i="10"/>
  <c r="D226" i="20" s="1"/>
  <c r="C226" i="10"/>
  <c r="C227" i="20" s="1"/>
  <c r="C228" i="10"/>
  <c r="C229" i="20" s="1"/>
  <c r="C227" i="10"/>
  <c r="C228" i="20" s="1"/>
  <c r="D227" i="10"/>
  <c r="D228" i="20" s="1"/>
  <c r="D228" i="10"/>
  <c r="D229" i="20" s="1"/>
  <c r="D230" i="10"/>
  <c r="D231" i="20" s="1"/>
  <c r="D231" i="10"/>
  <c r="D232" i="20" s="1"/>
  <c r="C229" i="10"/>
  <c r="C230" i="20" s="1"/>
  <c r="D229" i="10"/>
  <c r="D230" i="20" s="1"/>
  <c r="C230" i="10"/>
  <c r="C231" i="20" s="1"/>
  <c r="C231" i="10"/>
  <c r="C232" i="20" s="1"/>
  <c r="C232" i="10"/>
  <c r="C233" i="20" s="1"/>
  <c r="D232" i="10"/>
  <c r="D233" i="20" s="1"/>
  <c r="C265" i="10"/>
  <c r="C266" i="20" s="1"/>
  <c r="C266" i="10"/>
  <c r="C267" i="20" s="1"/>
  <c r="D265" i="10"/>
  <c r="D266" i="20" s="1"/>
  <c r="D267" i="10"/>
  <c r="D268" i="20" s="1"/>
  <c r="D266" i="10"/>
  <c r="D267" i="20" s="1"/>
  <c r="C267" i="10"/>
  <c r="C268" i="20" s="1"/>
  <c r="D268" i="10"/>
  <c r="D269" i="20" s="1"/>
  <c r="D269" i="10"/>
  <c r="D270" i="20" s="1"/>
  <c r="D272" i="10"/>
  <c r="D273" i="20" s="1"/>
  <c r="C269" i="10"/>
  <c r="C270" i="20" s="1"/>
  <c r="C268" i="10"/>
  <c r="C269" i="20" s="1"/>
  <c r="D270" i="10"/>
  <c r="D271" i="20" s="1"/>
  <c r="C272" i="10"/>
  <c r="C273" i="20" s="1"/>
  <c r="C270" i="10"/>
  <c r="C271" i="20" s="1"/>
  <c r="D271" i="10"/>
  <c r="D272" i="20" s="1"/>
  <c r="C271" i="10"/>
  <c r="C272" i="20" s="1"/>
  <c r="D275" i="10"/>
  <c r="D276" i="20" s="1"/>
  <c r="D273" i="10"/>
  <c r="D274" i="20" s="1"/>
  <c r="C273" i="10"/>
  <c r="C274" i="20" s="1"/>
  <c r="C274" i="10"/>
  <c r="C275" i="20" s="1"/>
  <c r="D274" i="10"/>
  <c r="D275" i="20" s="1"/>
  <c r="C275" i="10"/>
  <c r="C276" i="20" s="1"/>
  <c r="D278" i="10"/>
  <c r="D279" i="20" s="1"/>
  <c r="D277" i="10"/>
  <c r="D278" i="20" s="1"/>
  <c r="D276" i="10"/>
  <c r="D277" i="20" s="1"/>
  <c r="C276" i="10"/>
  <c r="C277" i="20" s="1"/>
  <c r="C277" i="10"/>
  <c r="C278" i="20" s="1"/>
  <c r="C278" i="10"/>
  <c r="C279" i="20" s="1"/>
  <c r="D279" i="10"/>
  <c r="D280" i="20" s="1"/>
  <c r="D282" i="10"/>
  <c r="D283" i="20" s="1"/>
  <c r="C279" i="10"/>
  <c r="C280" i="20" s="1"/>
  <c r="D280" i="10"/>
  <c r="D281" i="20" s="1"/>
  <c r="D283" i="10"/>
  <c r="D284" i="20" s="1"/>
  <c r="C283" i="10"/>
  <c r="C284" i="20" s="1"/>
  <c r="C280" i="10"/>
  <c r="C281" i="20" s="1"/>
  <c r="D281" i="10"/>
  <c r="D282" i="20" s="1"/>
  <c r="C282" i="10"/>
  <c r="C283" i="20" s="1"/>
  <c r="C281" i="10"/>
  <c r="C282" i="20" s="1"/>
  <c r="D284" i="10"/>
  <c r="D285" i="20" s="1"/>
  <c r="C285" i="10"/>
  <c r="C286" i="20" s="1"/>
  <c r="C284" i="10"/>
  <c r="C285" i="20" s="1"/>
  <c r="C286" i="10"/>
  <c r="C287" i="20" s="1"/>
  <c r="C287" i="10"/>
  <c r="C288" i="20" s="1"/>
  <c r="D287" i="10"/>
  <c r="D288" i="20" s="1"/>
  <c r="D285" i="10"/>
  <c r="D286" i="20" s="1"/>
  <c r="D286" i="10"/>
  <c r="D287" i="20" s="1"/>
  <c r="C288" i="10"/>
  <c r="C289" i="20" s="1"/>
  <c r="D288" i="10"/>
  <c r="D289" i="20" s="1"/>
  <c r="D289" i="10"/>
  <c r="D290" i="20" s="1"/>
  <c r="C290" i="10"/>
  <c r="C291" i="20" s="1"/>
  <c r="C289" i="10"/>
  <c r="C290" i="20" s="1"/>
  <c r="D290" i="10"/>
  <c r="D291" i="20" s="1"/>
  <c r="D291" i="10"/>
  <c r="D292" i="20" s="1"/>
  <c r="C291" i="10"/>
  <c r="C292" i="20" s="1"/>
  <c r="D292" i="10"/>
  <c r="D293" i="20" s="1"/>
  <c r="C293" i="10"/>
  <c r="C294" i="20" s="1"/>
  <c r="D293" i="10"/>
  <c r="D294" i="20" s="1"/>
  <c r="D294" i="10"/>
  <c r="D295" i="20" s="1"/>
  <c r="C292" i="10"/>
  <c r="C293" i="20" s="1"/>
  <c r="C294" i="10"/>
  <c r="C295" i="20" s="1"/>
  <c r="C295" i="10"/>
  <c r="C296" i="20" s="1"/>
  <c r="D295" i="10"/>
  <c r="D296" i="20" s="1"/>
  <c r="C296" i="10"/>
  <c r="C297" i="20" s="1"/>
  <c r="D296" i="10"/>
  <c r="D297" i="20" s="1"/>
  <c r="D297" i="10"/>
  <c r="D298" i="20" s="1"/>
  <c r="C297" i="10"/>
  <c r="C298" i="20" s="1"/>
  <c r="C298" i="10"/>
  <c r="C299" i="20" s="1"/>
  <c r="D298" i="10"/>
  <c r="D299" i="20" s="1"/>
  <c r="D299" i="10"/>
  <c r="D300" i="20" s="1"/>
  <c r="C299" i="10"/>
  <c r="C300" i="20" s="1"/>
  <c r="C300" i="10"/>
  <c r="C301" i="20" s="1"/>
  <c r="D300" i="10"/>
  <c r="D301" i="20" s="1"/>
  <c r="D303" i="10"/>
  <c r="D304" i="20" s="1"/>
  <c r="C302" i="10"/>
  <c r="C303" i="20" s="1"/>
  <c r="D301" i="10"/>
  <c r="D302" i="20" s="1"/>
  <c r="D304" i="10"/>
  <c r="D305" i="20" s="1"/>
  <c r="C303" i="10"/>
  <c r="C304" i="20" s="1"/>
  <c r="C301" i="10"/>
  <c r="C302" i="20" s="1"/>
  <c r="C305" i="10"/>
  <c r="C306" i="20" s="1"/>
  <c r="D302" i="10"/>
  <c r="D303" i="20" s="1"/>
  <c r="C304" i="10"/>
  <c r="C305" i="20" s="1"/>
  <c r="D306" i="10"/>
  <c r="D307" i="20" s="1"/>
  <c r="C306" i="10"/>
  <c r="C307" i="20" s="1"/>
  <c r="D307" i="10"/>
  <c r="D308" i="20" s="1"/>
  <c r="D305" i="10"/>
  <c r="D306" i="20" s="1"/>
  <c r="C307" i="10"/>
  <c r="C308" i="20" s="1"/>
  <c r="D308" i="10"/>
  <c r="D309" i="20" s="1"/>
  <c r="D309" i="10"/>
  <c r="D310" i="20" s="1"/>
  <c r="C308" i="10"/>
  <c r="C309" i="20" s="1"/>
  <c r="D313" i="10"/>
  <c r="D314" i="20" s="1"/>
  <c r="C310" i="10"/>
  <c r="C311" i="20" s="1"/>
  <c r="C309" i="10"/>
  <c r="C310" i="20" s="1"/>
  <c r="D311" i="10"/>
  <c r="D312" i="20" s="1"/>
  <c r="D312" i="10"/>
  <c r="D313" i="20" s="1"/>
  <c r="C312" i="10"/>
  <c r="C313" i="20" s="1"/>
  <c r="D310" i="10"/>
  <c r="D311" i="20" s="1"/>
  <c r="C311" i="10"/>
  <c r="C312" i="20" s="1"/>
  <c r="C313" i="10"/>
  <c r="C314" i="20" s="1"/>
  <c r="C314" i="10"/>
  <c r="C315" i="20" s="1"/>
  <c r="D314" i="10"/>
  <c r="D315" i="20" s="1"/>
  <c r="D315" i="10"/>
  <c r="D316" i="20" s="1"/>
  <c r="C315" i="10"/>
  <c r="C316" i="20" s="1"/>
  <c r="D316" i="10"/>
  <c r="D317" i="20" s="1"/>
  <c r="C316" i="10"/>
  <c r="C317" i="20" s="1"/>
  <c r="C318" i="10"/>
  <c r="C319" i="20" s="1"/>
  <c r="D318" i="10"/>
  <c r="D319" i="20" s="1"/>
  <c r="D320" i="10"/>
  <c r="D321" i="20" s="1"/>
  <c r="C317" i="10"/>
  <c r="C318" i="20" s="1"/>
  <c r="D317" i="10"/>
  <c r="D318" i="20" s="1"/>
  <c r="C320" i="10"/>
  <c r="C321" i="20" s="1"/>
  <c r="C319" i="10"/>
  <c r="C320" i="20" s="1"/>
  <c r="C323" i="10"/>
  <c r="C324" i="20" s="1"/>
  <c r="D319" i="10"/>
  <c r="D320" i="20" s="1"/>
  <c r="C322" i="10"/>
  <c r="C323" i="20" s="1"/>
  <c r="C321" i="10"/>
  <c r="C322" i="20" s="1"/>
  <c r="D321" i="10"/>
  <c r="D322" i="20" s="1"/>
  <c r="D322" i="10"/>
  <c r="D323" i="20" s="1"/>
  <c r="D323" i="10"/>
  <c r="D324" i="20" s="1"/>
  <c r="C324" i="10"/>
  <c r="C325" i="20" s="1"/>
  <c r="C328" i="10"/>
  <c r="C329" i="20" s="1"/>
  <c r="D325" i="10"/>
  <c r="D326" i="20" s="1"/>
  <c r="C327" i="10"/>
  <c r="C328" i="20" s="1"/>
  <c r="D324" i="10"/>
  <c r="D325" i="20" s="1"/>
  <c r="C325" i="10"/>
  <c r="C326" i="20" s="1"/>
  <c r="C326" i="10"/>
  <c r="C327" i="20" s="1"/>
  <c r="D328" i="10"/>
  <c r="D329" i="20" s="1"/>
  <c r="D326" i="10"/>
  <c r="D327" i="20" s="1"/>
  <c r="D330" i="10"/>
  <c r="D331" i="20" s="1"/>
  <c r="D331" i="10"/>
  <c r="D332" i="20" s="1"/>
  <c r="D327" i="10"/>
  <c r="D328" i="20" s="1"/>
  <c r="D329" i="10"/>
  <c r="D330" i="20" s="1"/>
  <c r="C329" i="10"/>
  <c r="C330" i="20" s="1"/>
  <c r="C330" i="10"/>
  <c r="C331" i="20" s="1"/>
  <c r="C331" i="10"/>
  <c r="C332" i="20" s="1"/>
  <c r="D333" i="10"/>
  <c r="D334" i="20" s="1"/>
  <c r="D332" i="10"/>
  <c r="D333" i="20" s="1"/>
  <c r="C334" i="10"/>
  <c r="C335" i="20" s="1"/>
  <c r="D336" i="10"/>
  <c r="D337" i="20" s="1"/>
  <c r="C332" i="10"/>
  <c r="C333" i="20" s="1"/>
  <c r="C335" i="10"/>
  <c r="C336" i="20" s="1"/>
  <c r="C337" i="10"/>
  <c r="C338" i="20" s="1"/>
  <c r="C333" i="10"/>
  <c r="C334" i="20" s="1"/>
  <c r="D334" i="10"/>
  <c r="D335" i="20" s="1"/>
  <c r="D335" i="10"/>
  <c r="D336" i="20" s="1"/>
  <c r="D337" i="10"/>
  <c r="D338" i="20" s="1"/>
  <c r="D338" i="10"/>
  <c r="D339" i="20" s="1"/>
  <c r="C336" i="10"/>
  <c r="C337" i="20" s="1"/>
  <c r="D339" i="10"/>
  <c r="D340" i="20" s="1"/>
  <c r="C338" i="10"/>
  <c r="C339" i="20" s="1"/>
  <c r="C341" i="10"/>
  <c r="C342" i="20" s="1"/>
  <c r="C340" i="10"/>
  <c r="C341" i="20" s="1"/>
  <c r="D342" i="10"/>
  <c r="D343" i="20" s="1"/>
  <c r="C339" i="10"/>
  <c r="C340" i="20" s="1"/>
  <c r="D340" i="10"/>
  <c r="D341" i="20" s="1"/>
  <c r="D341" i="10"/>
  <c r="D342" i="20" s="1"/>
  <c r="C343" i="10"/>
  <c r="C344" i="20" s="1"/>
  <c r="C344" i="10"/>
  <c r="C345" i="20" s="1"/>
  <c r="C342" i="10"/>
  <c r="C343" i="20" s="1"/>
  <c r="D343" i="10"/>
  <c r="D344" i="20" s="1"/>
  <c r="D345" i="10"/>
  <c r="D346" i="20" s="1"/>
  <c r="D344" i="10"/>
  <c r="D345" i="20" s="1"/>
  <c r="C345" i="10"/>
  <c r="C346" i="20" s="1"/>
  <c r="D348" i="10"/>
  <c r="D349" i="20" s="1"/>
  <c r="C346" i="10"/>
  <c r="C347" i="20" s="1"/>
  <c r="D346" i="10"/>
  <c r="D347" i="20" s="1"/>
  <c r="D347" i="10"/>
  <c r="D348" i="20" s="1"/>
  <c r="C347" i="10"/>
  <c r="C348" i="20" s="1"/>
  <c r="C348" i="10"/>
  <c r="C349" i="20" s="1"/>
  <c r="D351" i="10"/>
  <c r="D352" i="20" s="1"/>
  <c r="C351" i="10"/>
  <c r="C352" i="20" s="1"/>
  <c r="C349" i="10"/>
  <c r="C350" i="20" s="1"/>
  <c r="D350" i="10"/>
  <c r="D351" i="20" s="1"/>
  <c r="D349" i="10"/>
  <c r="D350" i="20" s="1"/>
  <c r="D352" i="10"/>
  <c r="D353" i="20" s="1"/>
  <c r="D354" i="10"/>
  <c r="D355" i="20" s="1"/>
  <c r="C352" i="10"/>
  <c r="C353" i="20" s="1"/>
  <c r="C350" i="10"/>
  <c r="C351" i="20" s="1"/>
  <c r="D353" i="10"/>
  <c r="D354" i="20" s="1"/>
  <c r="D355" i="10"/>
  <c r="D356" i="20" s="1"/>
  <c r="C355" i="10"/>
  <c r="C356" i="20" s="1"/>
  <c r="C353" i="10"/>
  <c r="C354" i="20" s="1"/>
  <c r="C354" i="10"/>
  <c r="C355" i="20" s="1"/>
  <c r="C357" i="10"/>
  <c r="C358" i="20" s="1"/>
  <c r="C358" i="10"/>
  <c r="C359" i="20" s="1"/>
  <c r="D356" i="10"/>
  <c r="D357" i="20" s="1"/>
  <c r="C356" i="10"/>
  <c r="C357" i="20" s="1"/>
  <c r="D357" i="10"/>
  <c r="D358" i="20" s="1"/>
  <c r="D359" i="10"/>
  <c r="D360" i="20" s="1"/>
  <c r="C359" i="10"/>
  <c r="C360" i="20" s="1"/>
  <c r="D358" i="10"/>
  <c r="D359" i="20" s="1"/>
  <c r="C360" i="10"/>
  <c r="C361" i="20" s="1"/>
  <c r="D360" i="10"/>
  <c r="D361" i="20" s="1"/>
  <c r="D361" i="10"/>
  <c r="D362" i="20" s="1"/>
  <c r="C361" i="10"/>
  <c r="C362" i="20" s="1"/>
  <c r="D362" i="10"/>
  <c r="D363" i="20" s="1"/>
  <c r="C362" i="10"/>
  <c r="C363" i="20" s="1"/>
  <c r="D365" i="10"/>
  <c r="D366" i="20" s="1"/>
  <c r="D364" i="10"/>
  <c r="D365" i="20" s="1"/>
  <c r="C364" i="10"/>
  <c r="C365" i="20" s="1"/>
  <c r="C363" i="10"/>
  <c r="C364" i="20" s="1"/>
  <c r="C365" i="10"/>
  <c r="C366" i="20" s="1"/>
  <c r="D363" i="10"/>
  <c r="D364" i="20" s="1"/>
  <c r="C367" i="10"/>
  <c r="C368" i="20" s="1"/>
  <c r="D366" i="10"/>
  <c r="D367" i="20" s="1"/>
  <c r="D369" i="10"/>
  <c r="D370" i="20" s="1"/>
  <c r="D367" i="10"/>
  <c r="D368" i="20" s="1"/>
  <c r="C368" i="10"/>
  <c r="C369" i="20" s="1"/>
  <c r="C366" i="10"/>
  <c r="C367" i="20" s="1"/>
  <c r="D368" i="10"/>
  <c r="D369" i="20" s="1"/>
  <c r="C369" i="10"/>
  <c r="C370" i="20" s="1"/>
  <c r="D371" i="10"/>
  <c r="D372" i="20" s="1"/>
  <c r="C371" i="10"/>
  <c r="C372" i="20" s="1"/>
  <c r="D372" i="10"/>
  <c r="D373" i="20" s="1"/>
  <c r="D370" i="10"/>
  <c r="D371" i="20" s="1"/>
  <c r="C370" i="10"/>
  <c r="C371" i="20" s="1"/>
  <c r="C372" i="10"/>
  <c r="C373" i="20" s="1"/>
  <c r="D373" i="10"/>
  <c r="D374" i="20" s="1"/>
  <c r="D374" i="10"/>
  <c r="D375" i="20" s="1"/>
  <c r="C374" i="10"/>
  <c r="C375" i="20" s="1"/>
  <c r="C373" i="10"/>
  <c r="C374" i="20" s="1"/>
  <c r="D375" i="10"/>
  <c r="D376" i="20" s="1"/>
  <c r="C375" i="10"/>
  <c r="C376" i="20" s="1"/>
  <c r="C376" i="10"/>
  <c r="C377" i="20" s="1"/>
  <c r="D376" i="10"/>
  <c r="D377" i="20" s="1"/>
  <c r="D377" i="10"/>
  <c r="D378" i="20" s="1"/>
  <c r="C377" i="10"/>
  <c r="C378" i="20" s="1"/>
  <c r="D379" i="10"/>
  <c r="D380" i="20" s="1"/>
  <c r="D378" i="10"/>
  <c r="D379" i="20" s="1"/>
  <c r="D380" i="10"/>
  <c r="D381" i="20" s="1"/>
  <c r="C378" i="10"/>
  <c r="C379" i="20" s="1"/>
  <c r="C379" i="10"/>
  <c r="C380" i="20" s="1"/>
  <c r="C380" i="10"/>
  <c r="C381" i="20" s="1"/>
  <c r="D382" i="10"/>
  <c r="D383" i="20" s="1"/>
  <c r="D381" i="10"/>
  <c r="D382" i="20" s="1"/>
  <c r="C381" i="10"/>
  <c r="C382" i="20" s="1"/>
  <c r="D384" i="10"/>
  <c r="D385" i="20" s="1"/>
  <c r="C382" i="10"/>
  <c r="C383" i="20" s="1"/>
  <c r="C383" i="10"/>
  <c r="C384" i="20" s="1"/>
  <c r="D383" i="10"/>
  <c r="D384" i="20" s="1"/>
  <c r="C384" i="10"/>
  <c r="C385" i="20" s="1"/>
  <c r="C388" i="10"/>
  <c r="C389" i="20" s="1"/>
  <c r="C385" i="10"/>
  <c r="C386" i="20" s="1"/>
  <c r="D386" i="10"/>
  <c r="D387" i="20" s="1"/>
  <c r="C386" i="10"/>
  <c r="C387" i="20" s="1"/>
  <c r="D385" i="10"/>
  <c r="D386" i="20" s="1"/>
  <c r="C387" i="10"/>
  <c r="C388" i="20" s="1"/>
  <c r="D388" i="10"/>
  <c r="D389" i="20" s="1"/>
  <c r="D387" i="10"/>
  <c r="D388" i="20" s="1"/>
  <c r="C392" i="10"/>
  <c r="C393" i="20" s="1"/>
  <c r="D389" i="10"/>
  <c r="D390" i="20" s="1"/>
  <c r="C389" i="10"/>
  <c r="C390" i="20" s="1"/>
  <c r="D390" i="10"/>
  <c r="D391" i="20" s="1"/>
  <c r="C390" i="10"/>
  <c r="C391" i="20" s="1"/>
  <c r="D391" i="10"/>
  <c r="D392" i="20" s="1"/>
  <c r="C391" i="10"/>
  <c r="C392" i="20" s="1"/>
  <c r="D392" i="10"/>
  <c r="D393" i="20" s="1"/>
  <c r="D395" i="10"/>
  <c r="D396" i="20" s="1"/>
  <c r="D393" i="10"/>
  <c r="D394" i="20" s="1"/>
  <c r="D394" i="10"/>
  <c r="D395" i="20" s="1"/>
  <c r="C395" i="10"/>
  <c r="C396" i="20" s="1"/>
  <c r="C394" i="10"/>
  <c r="C395" i="20" s="1"/>
  <c r="C393" i="10"/>
  <c r="C394" i="20" s="1"/>
  <c r="C396" i="10"/>
  <c r="C397" i="20" s="1"/>
  <c r="D396" i="10"/>
  <c r="D397" i="20" s="1"/>
  <c r="C399" i="10"/>
  <c r="C400" i="20" s="1"/>
  <c r="C397" i="10"/>
  <c r="C398" i="20" s="1"/>
  <c r="D398" i="10"/>
  <c r="D399" i="20" s="1"/>
  <c r="D397" i="10"/>
  <c r="D398" i="20" s="1"/>
  <c r="C398" i="10"/>
  <c r="C399" i="20" s="1"/>
  <c r="D399" i="10"/>
  <c r="D400" i="20" s="1"/>
  <c r="D400" i="10"/>
  <c r="D401" i="20" s="1"/>
  <c r="C401" i="10"/>
  <c r="C402" i="20" s="1"/>
  <c r="C400" i="10"/>
  <c r="C401" i="20" s="1"/>
  <c r="D401" i="10"/>
  <c r="D402" i="20" s="1"/>
  <c r="C403" i="10"/>
  <c r="C404" i="20" s="1"/>
  <c r="D402" i="10"/>
  <c r="D403" i="20" s="1"/>
  <c r="C402" i="10"/>
  <c r="C403" i="20" s="1"/>
  <c r="D403" i="10"/>
  <c r="D404" i="20" s="1"/>
  <c r="D404" i="10"/>
  <c r="D405" i="20" s="1"/>
  <c r="C404" i="10"/>
  <c r="C405" i="20" s="1"/>
  <c r="D406" i="10"/>
  <c r="D407" i="20" s="1"/>
  <c r="C408" i="10"/>
  <c r="C409" i="20" s="1"/>
  <c r="D405" i="10"/>
  <c r="D406" i="20" s="1"/>
  <c r="C405" i="10"/>
  <c r="C406" i="20" s="1"/>
  <c r="C410" i="10"/>
  <c r="C411" i="20" s="1"/>
  <c r="D408" i="10"/>
  <c r="D409" i="20" s="1"/>
  <c r="C406" i="10"/>
  <c r="C407" i="20" s="1"/>
  <c r="C407" i="10"/>
  <c r="C408" i="20" s="1"/>
  <c r="D407" i="10"/>
  <c r="D408" i="20" s="1"/>
  <c r="C411" i="10"/>
  <c r="C412" i="20" s="1"/>
  <c r="C409" i="10"/>
  <c r="C410" i="20" s="1"/>
  <c r="D409" i="10"/>
  <c r="D410" i="20" s="1"/>
  <c r="D410" i="10"/>
  <c r="D411" i="20" s="1"/>
  <c r="C412" i="10"/>
  <c r="C413" i="20" s="1"/>
  <c r="D411" i="10"/>
  <c r="D412" i="20" s="1"/>
  <c r="D412" i="10"/>
  <c r="D413" i="20" s="1"/>
  <c r="C413" i="10"/>
  <c r="C414" i="20" s="1"/>
  <c r="D413" i="10"/>
  <c r="D414" i="20" s="1"/>
  <c r="D415" i="10"/>
  <c r="D416" i="20" s="1"/>
  <c r="D418" i="10"/>
  <c r="D419" i="20" s="1"/>
  <c r="C414" i="10"/>
  <c r="C415" i="20" s="1"/>
  <c r="D414" i="10"/>
  <c r="D415" i="20" s="1"/>
  <c r="C415" i="10"/>
  <c r="C416" i="20" s="1"/>
  <c r="D416" i="10"/>
  <c r="D417" i="20" s="1"/>
  <c r="C416" i="10"/>
  <c r="C417" i="20" s="1"/>
  <c r="D420" i="10"/>
  <c r="D421" i="20" s="1"/>
  <c r="D417" i="10"/>
  <c r="D418" i="20" s="1"/>
  <c r="C417" i="10"/>
  <c r="C418" i="20" s="1"/>
  <c r="D419" i="10"/>
  <c r="D420" i="20" s="1"/>
  <c r="D421" i="10"/>
  <c r="D422" i="20" s="1"/>
  <c r="C418" i="10"/>
  <c r="C419" i="20" s="1"/>
  <c r="C420" i="10"/>
  <c r="C421" i="20" s="1"/>
  <c r="C419" i="10"/>
  <c r="C420" i="20" s="1"/>
  <c r="D422" i="10"/>
  <c r="D423" i="20" s="1"/>
  <c r="C421" i="10"/>
  <c r="C422" i="20" s="1"/>
  <c r="C425" i="10"/>
  <c r="C426" i="20" s="1"/>
  <c r="C422" i="10"/>
  <c r="C423" i="20" s="1"/>
  <c r="D423" i="10"/>
  <c r="D424" i="20" s="1"/>
  <c r="C423" i="10"/>
  <c r="C424" i="20" s="1"/>
  <c r="C424" i="10"/>
  <c r="C425" i="20" s="1"/>
  <c r="D424" i="10"/>
  <c r="D425" i="20" s="1"/>
  <c r="D425" i="10"/>
  <c r="D426" i="20" s="1"/>
  <c r="D426" i="10"/>
  <c r="D427" i="20" s="1"/>
  <c r="C426" i="10"/>
  <c r="C427" i="20" s="1"/>
  <c r="C442" i="10"/>
  <c r="C443" i="20" s="1"/>
  <c r="D442" i="10"/>
  <c r="D443" i="20" s="1"/>
  <c r="C433" i="10"/>
  <c r="C434" i="20" s="1"/>
  <c r="C432" i="10"/>
  <c r="C433" i="20" s="1"/>
  <c r="D433" i="10"/>
  <c r="D434" i="20" s="1"/>
  <c r="D431" i="10"/>
  <c r="D432" i="20" s="1"/>
  <c r="C430" i="10"/>
  <c r="C431" i="20" s="1"/>
  <c r="C428" i="10"/>
  <c r="C429" i="20" s="1"/>
  <c r="D460" i="10"/>
  <c r="D461" i="20" s="1"/>
  <c r="D459" i="10"/>
  <c r="D460" i="20" s="1"/>
  <c r="C459" i="10"/>
  <c r="C460" i="20" s="1"/>
  <c r="C460" i="10"/>
  <c r="C461" i="20" s="1"/>
  <c r="C461" i="10"/>
  <c r="C462" i="20" s="1"/>
  <c r="D461" i="10"/>
  <c r="D462" i="20" s="1"/>
  <c r="D463" i="10"/>
  <c r="D464" i="20" s="1"/>
  <c r="D462" i="10"/>
  <c r="D463" i="20" s="1"/>
  <c r="C464" i="10"/>
  <c r="C465" i="20" s="1"/>
  <c r="C462" i="10"/>
  <c r="C463" i="20" s="1"/>
  <c r="D465" i="10"/>
  <c r="D466" i="20" s="1"/>
  <c r="C465" i="10"/>
  <c r="C466" i="20" s="1"/>
  <c r="C463" i="10"/>
  <c r="C464" i="20" s="1"/>
  <c r="D464" i="10"/>
  <c r="D465" i="20" s="1"/>
  <c r="C466" i="10"/>
  <c r="C467" i="20" s="1"/>
  <c r="D466" i="10"/>
  <c r="D467" i="20" s="1"/>
  <c r="C468" i="10"/>
  <c r="C469" i="20" s="1"/>
  <c r="D467" i="10"/>
  <c r="D468" i="20" s="1"/>
  <c r="C467" i="10"/>
  <c r="C468" i="20" s="1"/>
  <c r="D468" i="10"/>
  <c r="D469" i="20" s="1"/>
  <c r="D469" i="10"/>
  <c r="D470" i="20" s="1"/>
  <c r="C469" i="10"/>
  <c r="C470" i="20" s="1"/>
  <c r="C472" i="10"/>
  <c r="C473" i="20" s="1"/>
  <c r="C471" i="10"/>
  <c r="C472" i="20" s="1"/>
  <c r="C470" i="10"/>
  <c r="C471" i="20" s="1"/>
  <c r="D472" i="10"/>
  <c r="D473" i="20" s="1"/>
  <c r="D476" i="10"/>
  <c r="D477" i="20" s="1"/>
  <c r="D471" i="10"/>
  <c r="D472" i="20" s="1"/>
  <c r="D473" i="10"/>
  <c r="D474" i="20" s="1"/>
  <c r="C473" i="10"/>
  <c r="C474" i="20" s="1"/>
  <c r="D470" i="10"/>
  <c r="D471" i="20" s="1"/>
  <c r="C476" i="10"/>
  <c r="C477" i="20" s="1"/>
  <c r="C474" i="10"/>
  <c r="C475" i="20" s="1"/>
  <c r="C475" i="10"/>
  <c r="C476" i="20" s="1"/>
  <c r="D475" i="10"/>
  <c r="D476" i="20" s="1"/>
  <c r="C478" i="10"/>
  <c r="C479" i="20" s="1"/>
  <c r="D477" i="10"/>
  <c r="D478" i="20" s="1"/>
  <c r="D478" i="10"/>
  <c r="D479" i="20" s="1"/>
  <c r="C477" i="10"/>
  <c r="C478" i="20" s="1"/>
  <c r="D474" i="10"/>
  <c r="D475" i="20" s="1"/>
  <c r="C479" i="10"/>
  <c r="C480" i="20" s="1"/>
  <c r="D479" i="10"/>
  <c r="D480" i="20" s="1"/>
  <c r="C480" i="10"/>
  <c r="C481" i="20" s="1"/>
  <c r="C481" i="10"/>
  <c r="C482" i="20" s="1"/>
  <c r="D480" i="10"/>
  <c r="D481" i="20" s="1"/>
  <c r="D481" i="10"/>
  <c r="D482" i="20" s="1"/>
  <c r="D482" i="10"/>
  <c r="D483" i="20" s="1"/>
  <c r="C482" i="10"/>
  <c r="C483" i="20" s="1"/>
  <c r="D483" i="10"/>
  <c r="D484" i="20" s="1"/>
  <c r="C483" i="10"/>
  <c r="C484" i="20" s="1"/>
  <c r="D486" i="10"/>
  <c r="D487" i="20" s="1"/>
  <c r="D484" i="10"/>
  <c r="D485" i="20" s="1"/>
  <c r="C484" i="10"/>
  <c r="C485" i="20" s="1"/>
  <c r="D487" i="10"/>
  <c r="D488" i="20" s="1"/>
  <c r="C487" i="10"/>
  <c r="C488" i="20" s="1"/>
  <c r="C486" i="10"/>
  <c r="C487" i="20" s="1"/>
  <c r="C485" i="10"/>
  <c r="C486" i="20" s="1"/>
  <c r="D485" i="10"/>
  <c r="D486" i="20" s="1"/>
  <c r="D488" i="10"/>
  <c r="D489" i="20" s="1"/>
  <c r="C488" i="10"/>
  <c r="C489" i="20" s="1"/>
  <c r="C489" i="10"/>
  <c r="C490" i="20" s="1"/>
  <c r="C491" i="10"/>
  <c r="C492" i="20" s="1"/>
  <c r="C490" i="10"/>
  <c r="C491" i="20" s="1"/>
  <c r="D489" i="10"/>
  <c r="D490" i="20" s="1"/>
  <c r="D492" i="10"/>
  <c r="D493" i="20" s="1"/>
  <c r="D491" i="10"/>
  <c r="D492" i="20" s="1"/>
  <c r="D493" i="10"/>
  <c r="D494" i="20" s="1"/>
  <c r="C492" i="10"/>
  <c r="C493" i="20" s="1"/>
  <c r="D490" i="10"/>
  <c r="D491" i="20" s="1"/>
  <c r="C493" i="10"/>
  <c r="C494" i="20" s="1"/>
  <c r="C494" i="10"/>
  <c r="C495" i="20" s="1"/>
  <c r="D494" i="10"/>
  <c r="D495" i="20" s="1"/>
  <c r="C495" i="10"/>
  <c r="C496" i="20" s="1"/>
  <c r="D495" i="10"/>
  <c r="D496" i="20" s="1"/>
  <c r="D496" i="10"/>
  <c r="D497" i="20" s="1"/>
  <c r="D497" i="10"/>
  <c r="D498" i="20" s="1"/>
  <c r="C496" i="10"/>
  <c r="C497" i="20" s="1"/>
  <c r="C497" i="10"/>
  <c r="C498" i="20" s="1"/>
  <c r="C499" i="10"/>
  <c r="C500" i="20" s="1"/>
  <c r="D498" i="10"/>
  <c r="D499" i="20" s="1"/>
  <c r="D502" i="10"/>
  <c r="D503" i="20" s="1"/>
  <c r="D499" i="10"/>
  <c r="D500" i="20" s="1"/>
  <c r="C500" i="10"/>
  <c r="C501" i="20" s="1"/>
  <c r="D500" i="10"/>
  <c r="D501" i="20" s="1"/>
  <c r="C498" i="10"/>
  <c r="C499" i="20" s="1"/>
  <c r="D501" i="10"/>
  <c r="D502" i="20" s="1"/>
  <c r="C501" i="10"/>
  <c r="C502" i="20" s="1"/>
  <c r="C502" i="10"/>
  <c r="C503" i="20" s="1"/>
  <c r="C504" i="10"/>
  <c r="C505" i="20" s="1"/>
  <c r="C503" i="10"/>
  <c r="C504" i="20" s="1"/>
  <c r="D504" i="10"/>
  <c r="D505" i="20" s="1"/>
  <c r="D503" i="10"/>
  <c r="D504" i="20" s="1"/>
  <c r="D505" i="10"/>
  <c r="D506" i="20" s="1"/>
  <c r="C505" i="10"/>
  <c r="C506" i="20" s="1"/>
  <c r="D507" i="10"/>
  <c r="D508" i="20" s="1"/>
  <c r="C506" i="10"/>
  <c r="C507" i="20" s="1"/>
  <c r="D509" i="10"/>
  <c r="D510" i="20" s="1"/>
  <c r="D506" i="10"/>
  <c r="D507" i="20" s="1"/>
  <c r="C507" i="10"/>
  <c r="C508" i="20" s="1"/>
  <c r="D508" i="10"/>
  <c r="D509" i="20" s="1"/>
  <c r="C509" i="10"/>
  <c r="C510" i="20" s="1"/>
  <c r="C508" i="10"/>
  <c r="C509" i="20" s="1"/>
  <c r="C512" i="10"/>
  <c r="C513" i="20" s="1"/>
  <c r="C510" i="10"/>
  <c r="C511" i="20" s="1"/>
  <c r="D510" i="10"/>
  <c r="D511" i="20" s="1"/>
  <c r="D511" i="10"/>
  <c r="D512" i="20" s="1"/>
  <c r="D512" i="10"/>
  <c r="D513" i="20" s="1"/>
  <c r="C511" i="10"/>
  <c r="C512" i="20" s="1"/>
  <c r="D516" i="10"/>
  <c r="D517" i="20" s="1"/>
  <c r="D513" i="10"/>
  <c r="D514" i="20" s="1"/>
  <c r="C513" i="10"/>
  <c r="C514" i="20" s="1"/>
  <c r="D514" i="10"/>
  <c r="D515" i="20" s="1"/>
  <c r="C514" i="10"/>
  <c r="C515" i="20" s="1"/>
  <c r="D515" i="10"/>
  <c r="D516" i="20" s="1"/>
  <c r="C515" i="10"/>
  <c r="C516" i="20" s="1"/>
  <c r="C516" i="10"/>
  <c r="C517" i="20" s="1"/>
  <c r="C519" i="10"/>
  <c r="C520" i="20" s="1"/>
  <c r="D517" i="10"/>
  <c r="D518" i="20" s="1"/>
  <c r="C517" i="10"/>
  <c r="C518" i="20" s="1"/>
  <c r="C518" i="10"/>
  <c r="C519" i="20" s="1"/>
  <c r="D519" i="10"/>
  <c r="D520" i="20" s="1"/>
  <c r="D518" i="10"/>
  <c r="D519" i="20" s="1"/>
  <c r="C520" i="10"/>
  <c r="C521" i="20" s="1"/>
  <c r="D520" i="10"/>
  <c r="D521" i="20" s="1"/>
  <c r="C522" i="10"/>
  <c r="C523" i="20" s="1"/>
  <c r="D523" i="10"/>
  <c r="D524" i="20" s="1"/>
  <c r="D521" i="10"/>
  <c r="D522" i="20" s="1"/>
  <c r="D522" i="10"/>
  <c r="D523" i="20" s="1"/>
  <c r="D525" i="10"/>
  <c r="D526" i="20" s="1"/>
  <c r="C523" i="10"/>
  <c r="C524" i="20" s="1"/>
  <c r="C521" i="10"/>
  <c r="C522" i="20" s="1"/>
  <c r="D524" i="10"/>
  <c r="D525" i="20" s="1"/>
  <c r="C525" i="10"/>
  <c r="C526" i="20" s="1"/>
  <c r="D526" i="10"/>
  <c r="D527" i="20" s="1"/>
  <c r="C524" i="10"/>
  <c r="C525" i="20" s="1"/>
  <c r="C529" i="10"/>
  <c r="C530" i="20" s="1"/>
  <c r="C526" i="10"/>
  <c r="C527" i="20" s="1"/>
  <c r="D528" i="10"/>
  <c r="D529" i="20" s="1"/>
  <c r="C527" i="10"/>
  <c r="C528" i="20" s="1"/>
  <c r="D527" i="10"/>
  <c r="D528" i="20" s="1"/>
  <c r="C528" i="10"/>
  <c r="C529" i="20" s="1"/>
  <c r="C530" i="10"/>
  <c r="C531" i="20" s="1"/>
  <c r="D531" i="10"/>
  <c r="D532" i="20" s="1"/>
  <c r="D529" i="10"/>
  <c r="D530" i="20" s="1"/>
  <c r="C534" i="10"/>
  <c r="C535" i="20" s="1"/>
  <c r="D530" i="10"/>
  <c r="D531" i="20" s="1"/>
  <c r="C533" i="10"/>
  <c r="C534" i="20" s="1"/>
  <c r="C532" i="10"/>
  <c r="C533" i="20" s="1"/>
  <c r="C531" i="10"/>
  <c r="C532" i="20" s="1"/>
  <c r="D532" i="10"/>
  <c r="D533" i="20" s="1"/>
  <c r="D534" i="10"/>
  <c r="D535" i="20" s="1"/>
  <c r="D533" i="10"/>
  <c r="D534" i="20" s="1"/>
  <c r="D535" i="10"/>
  <c r="D536" i="20" s="1"/>
  <c r="D536" i="10"/>
  <c r="D537" i="20" s="1"/>
  <c r="C535" i="10"/>
  <c r="C536" i="20" s="1"/>
  <c r="C536" i="10"/>
  <c r="C537" i="20" s="1"/>
  <c r="D538" i="10"/>
  <c r="D539" i="20" s="1"/>
  <c r="C539" i="10"/>
  <c r="C540" i="20" s="1"/>
  <c r="C537" i="10"/>
  <c r="C538" i="20" s="1"/>
  <c r="D537" i="10"/>
  <c r="D538" i="20" s="1"/>
  <c r="C538" i="10"/>
  <c r="C539" i="20" s="1"/>
  <c r="D541" i="10"/>
  <c r="D542" i="20" s="1"/>
  <c r="D539" i="10"/>
  <c r="D540" i="20" s="1"/>
  <c r="D540" i="10"/>
  <c r="D541" i="20" s="1"/>
  <c r="D542" i="10"/>
  <c r="D543" i="20" s="1"/>
  <c r="C541" i="10"/>
  <c r="C542" i="20" s="1"/>
  <c r="C540" i="10"/>
  <c r="C541" i="20" s="1"/>
  <c r="C542" i="10"/>
  <c r="C543" i="20" s="1"/>
  <c r="D543" i="10"/>
  <c r="D544" i="20" s="1"/>
  <c r="C543" i="10"/>
  <c r="C544" i="20" s="1"/>
  <c r="C545" i="10"/>
  <c r="C546" i="20" s="1"/>
  <c r="C544" i="10"/>
  <c r="C545" i="20" s="1"/>
  <c r="D544" i="10"/>
  <c r="D545" i="20" s="1"/>
  <c r="D547" i="10"/>
  <c r="D548" i="20" s="1"/>
  <c r="D545" i="10"/>
  <c r="D546" i="20" s="1"/>
  <c r="C546" i="10"/>
  <c r="C547" i="20" s="1"/>
  <c r="C548" i="10"/>
  <c r="C549" i="20" s="1"/>
  <c r="D546" i="10"/>
  <c r="D547" i="20" s="1"/>
  <c r="D548" i="10"/>
  <c r="D549" i="20" s="1"/>
  <c r="C547" i="10"/>
  <c r="C548" i="20" s="1"/>
  <c r="D549" i="10"/>
  <c r="D550" i="20" s="1"/>
  <c r="C549" i="10"/>
  <c r="C550" i="20" s="1"/>
  <c r="F78" i="20" l="1"/>
  <c r="G78" i="20" s="1"/>
  <c r="F246" i="20"/>
  <c r="H246" i="20" s="1"/>
  <c r="I246" i="20" s="1"/>
  <c r="J246" i="20" s="1"/>
  <c r="K246" i="20" s="1"/>
  <c r="AM433" i="8"/>
  <c r="AI434" i="8"/>
  <c r="AM434" i="8" s="1"/>
  <c r="F146" i="20"/>
  <c r="H146" i="20" s="1"/>
  <c r="I146" i="20" s="1"/>
  <c r="J146" i="20" s="1"/>
  <c r="F332" i="20"/>
  <c r="G332" i="20" s="1"/>
  <c r="F105" i="20"/>
  <c r="H105" i="20" s="1"/>
  <c r="I105" i="20" s="1"/>
  <c r="J105" i="20" s="1"/>
  <c r="F409" i="20"/>
  <c r="H409" i="20" s="1"/>
  <c r="I409" i="20" s="1"/>
  <c r="J409" i="20" s="1"/>
  <c r="F394" i="20"/>
  <c r="G394" i="20" s="1"/>
  <c r="F216" i="20"/>
  <c r="G216" i="20" s="1"/>
  <c r="F283" i="20"/>
  <c r="H283" i="20" s="1"/>
  <c r="F489" i="20"/>
  <c r="G489" i="20" s="1"/>
  <c r="F461" i="20"/>
  <c r="G461" i="20" s="1"/>
  <c r="F416" i="20"/>
  <c r="G416" i="20" s="1"/>
  <c r="F358" i="20"/>
  <c r="G358" i="20" s="1"/>
  <c r="F293" i="20"/>
  <c r="H293" i="20" s="1"/>
  <c r="F269" i="20"/>
  <c r="H269" i="20" s="1"/>
  <c r="F223" i="20"/>
  <c r="G223" i="20" s="1"/>
  <c r="F185" i="20"/>
  <c r="G185" i="20" s="1"/>
  <c r="F165" i="20"/>
  <c r="H165" i="20" s="1"/>
  <c r="I165" i="20" s="1"/>
  <c r="J165" i="20" s="1"/>
  <c r="F53" i="20"/>
  <c r="H53" i="20" s="1"/>
  <c r="I53" i="20" s="1"/>
  <c r="J53" i="20" s="1"/>
  <c r="F262" i="20"/>
  <c r="F260" i="20"/>
  <c r="G260" i="20" s="1"/>
  <c r="F522" i="20"/>
  <c r="G522" i="20" s="1"/>
  <c r="F508" i="20"/>
  <c r="H508" i="20" s="1"/>
  <c r="F99" i="20"/>
  <c r="G99" i="20" s="1"/>
  <c r="F172" i="20"/>
  <c r="G172" i="20" s="1"/>
  <c r="F533" i="20"/>
  <c r="F287" i="20"/>
  <c r="F187" i="20"/>
  <c r="H187" i="20" s="1"/>
  <c r="I187" i="20" s="1"/>
  <c r="J187" i="20" s="1"/>
  <c r="F163" i="20"/>
  <c r="G163" i="20" s="1"/>
  <c r="F390" i="20"/>
  <c r="G390" i="20" s="1"/>
  <c r="F382" i="20"/>
  <c r="H382" i="20" s="1"/>
  <c r="I382" i="20" s="1"/>
  <c r="J382" i="20" s="1"/>
  <c r="F375" i="20"/>
  <c r="H375" i="20" s="1"/>
  <c r="I375" i="20" s="1"/>
  <c r="J375" i="20" s="1"/>
  <c r="F313" i="20"/>
  <c r="G313" i="20" s="1"/>
  <c r="F174" i="20"/>
  <c r="H174" i="20" s="1"/>
  <c r="I174" i="20" s="1"/>
  <c r="J174" i="20" s="1"/>
  <c r="F130" i="20"/>
  <c r="G130" i="20" s="1"/>
  <c r="F46" i="20"/>
  <c r="G46" i="20" s="1"/>
  <c r="F36" i="20"/>
  <c r="G36" i="20" s="1"/>
  <c r="F537" i="20"/>
  <c r="F512" i="20"/>
  <c r="G512" i="20" s="1"/>
  <c r="F354" i="20"/>
  <c r="G354" i="20" s="1"/>
  <c r="F258" i="20"/>
  <c r="F426" i="20"/>
  <c r="H426" i="20" s="1"/>
  <c r="I426" i="20" s="1"/>
  <c r="J426" i="20" s="1"/>
  <c r="F324" i="20"/>
  <c r="G324" i="20" s="1"/>
  <c r="F464" i="20"/>
  <c r="G464" i="20" s="1"/>
  <c r="F301" i="20"/>
  <c r="G301" i="20" s="1"/>
  <c r="F252" i="20"/>
  <c r="G252" i="20" s="1"/>
  <c r="F32" i="20"/>
  <c r="G32" i="20" s="1"/>
  <c r="F427" i="20"/>
  <c r="H427" i="20" s="1"/>
  <c r="I427" i="20" s="1"/>
  <c r="J427" i="20" s="1"/>
  <c r="F418" i="20"/>
  <c r="H418" i="20" s="1"/>
  <c r="I418" i="20" s="1"/>
  <c r="J418" i="20" s="1"/>
  <c r="F406" i="20"/>
  <c r="G406" i="20" s="1"/>
  <c r="F387" i="20"/>
  <c r="H387" i="20" s="1"/>
  <c r="I387" i="20" s="1"/>
  <c r="J387" i="20" s="1"/>
  <c r="F372" i="20"/>
  <c r="H372" i="20" s="1"/>
  <c r="I372" i="20" s="1"/>
  <c r="J372" i="20" s="1"/>
  <c r="F363" i="20"/>
  <c r="G363" i="20" s="1"/>
  <c r="F356" i="20"/>
  <c r="H356" i="20" s="1"/>
  <c r="I356" i="20" s="1"/>
  <c r="J356" i="20" s="1"/>
  <c r="F317" i="20"/>
  <c r="F272" i="20"/>
  <c r="H272" i="20" s="1"/>
  <c r="F221" i="20"/>
  <c r="H221" i="20" s="1"/>
  <c r="F144" i="20"/>
  <c r="G144" i="20" s="1"/>
  <c r="F128" i="20"/>
  <c r="G128" i="20" s="1"/>
  <c r="F81" i="20"/>
  <c r="H81" i="20" s="1"/>
  <c r="I81" i="20" s="1"/>
  <c r="J81" i="20" s="1"/>
  <c r="F61" i="20"/>
  <c r="G61" i="20" s="1"/>
  <c r="F57" i="20"/>
  <c r="F42" i="20"/>
  <c r="H42" i="20" s="1"/>
  <c r="I42" i="20" s="1"/>
  <c r="J42" i="20" s="1"/>
  <c r="F13" i="20"/>
  <c r="F244" i="20"/>
  <c r="H244" i="20" s="1"/>
  <c r="I244" i="20" s="1"/>
  <c r="J244" i="20" s="1"/>
  <c r="F239" i="20"/>
  <c r="G239" i="20" s="1"/>
  <c r="F504" i="20"/>
  <c r="G504" i="20" s="1"/>
  <c r="F152" i="20"/>
  <c r="F529" i="20"/>
  <c r="H529" i="20" s="1"/>
  <c r="F381" i="20"/>
  <c r="G381" i="20" s="1"/>
  <c r="F373" i="20"/>
  <c r="F364" i="20"/>
  <c r="H364" i="20" s="1"/>
  <c r="I364" i="20" s="1"/>
  <c r="J364" i="20" s="1"/>
  <c r="F349" i="20"/>
  <c r="H349" i="20" s="1"/>
  <c r="I349" i="20" s="1"/>
  <c r="J349" i="20" s="1"/>
  <c r="F227" i="20"/>
  <c r="G227" i="20" s="1"/>
  <c r="F222" i="20"/>
  <c r="G222" i="20" s="1"/>
  <c r="F211" i="20"/>
  <c r="G211" i="20" s="1"/>
  <c r="F200" i="20"/>
  <c r="F160" i="20"/>
  <c r="H160" i="20" s="1"/>
  <c r="I160" i="20" s="1"/>
  <c r="J160" i="20" s="1"/>
  <c r="F133" i="20"/>
  <c r="F59" i="20"/>
  <c r="H59" i="20" s="1"/>
  <c r="I59" i="20" s="1"/>
  <c r="J59" i="20" s="1"/>
  <c r="F25" i="20"/>
  <c r="G25" i="20" s="1"/>
  <c r="F24" i="20"/>
  <c r="G24" i="20" s="1"/>
  <c r="F89" i="20"/>
  <c r="H89" i="20" s="1"/>
  <c r="I89" i="20" s="1"/>
  <c r="J89" i="20" s="1"/>
  <c r="F87" i="20"/>
  <c r="H87" i="20" s="1"/>
  <c r="F136" i="20"/>
  <c r="F94" i="20"/>
  <c r="H94" i="20" s="1"/>
  <c r="I94" i="20" s="1"/>
  <c r="J94" i="20" s="1"/>
  <c r="F265" i="20"/>
  <c r="F482" i="20"/>
  <c r="H482" i="20" s="1"/>
  <c r="I482" i="20" s="1"/>
  <c r="J482" i="20" s="1"/>
  <c r="F479" i="20"/>
  <c r="G479" i="20" s="1"/>
  <c r="F149" i="20"/>
  <c r="H149" i="20" s="1"/>
  <c r="I149" i="20" s="1"/>
  <c r="J149" i="20" s="1"/>
  <c r="F93" i="20"/>
  <c r="H93" i="20" s="1"/>
  <c r="I93" i="20" s="1"/>
  <c r="J93" i="20" s="1"/>
  <c r="L93" i="20" s="1"/>
  <c r="F84" i="20"/>
  <c r="H84" i="20" s="1"/>
  <c r="I84" i="20" s="1"/>
  <c r="J84" i="20" s="1"/>
  <c r="F48" i="20"/>
  <c r="H48" i="20" s="1"/>
  <c r="I48" i="20" s="1"/>
  <c r="J48" i="20" s="1"/>
  <c r="F23" i="20"/>
  <c r="F453" i="20"/>
  <c r="H453" i="20" s="1"/>
  <c r="I453" i="20" s="1"/>
  <c r="J453" i="20" s="1"/>
  <c r="F546" i="20"/>
  <c r="F379" i="20"/>
  <c r="G379" i="20" s="1"/>
  <c r="F303" i="20"/>
  <c r="G303" i="20" s="1"/>
  <c r="F270" i="20"/>
  <c r="F202" i="20"/>
  <c r="F527" i="20"/>
  <c r="F463" i="20"/>
  <c r="G463" i="20" s="1"/>
  <c r="F30" i="20"/>
  <c r="H30" i="20" s="1"/>
  <c r="I30" i="20" s="1"/>
  <c r="J30" i="20" s="1"/>
  <c r="F483" i="20"/>
  <c r="F245" i="20"/>
  <c r="G245" i="20" s="1"/>
  <c r="F549" i="20"/>
  <c r="F536" i="20"/>
  <c r="F376" i="20"/>
  <c r="F298" i="20"/>
  <c r="H298" i="20" s="1"/>
  <c r="I298" i="20" s="1"/>
  <c r="J298" i="20" s="1"/>
  <c r="F284" i="20"/>
  <c r="F277" i="20"/>
  <c r="F132" i="20"/>
  <c r="F124" i="20"/>
  <c r="F111" i="20"/>
  <c r="G111" i="20" s="1"/>
  <c r="F76" i="20"/>
  <c r="F17" i="20"/>
  <c r="G17" i="20" s="1"/>
  <c r="F428" i="20"/>
  <c r="H428" i="20" s="1"/>
  <c r="I428" i="20" s="1"/>
  <c r="J428" i="20" s="1"/>
  <c r="F446" i="20"/>
  <c r="G446" i="20" s="1"/>
  <c r="F403" i="20"/>
  <c r="F294" i="20"/>
  <c r="F217" i="20"/>
  <c r="G217" i="20" s="1"/>
  <c r="F182" i="20"/>
  <c r="F399" i="20"/>
  <c r="G399" i="20" s="1"/>
  <c r="F350" i="20"/>
  <c r="G350" i="20" s="1"/>
  <c r="F347" i="20"/>
  <c r="G347" i="20" s="1"/>
  <c r="F343" i="20"/>
  <c r="H343" i="20" s="1"/>
  <c r="I343" i="20" s="1"/>
  <c r="J343" i="20" s="1"/>
  <c r="F201" i="20"/>
  <c r="F195" i="20"/>
  <c r="G195" i="20" s="1"/>
  <c r="F115" i="20"/>
  <c r="K115" i="20" s="1"/>
  <c r="F425" i="20"/>
  <c r="H425" i="20" s="1"/>
  <c r="I425" i="20" s="1"/>
  <c r="J425" i="20" s="1"/>
  <c r="F420" i="20"/>
  <c r="G420" i="20" s="1"/>
  <c r="F417" i="20"/>
  <c r="H417" i="20" s="1"/>
  <c r="I417" i="20" s="1"/>
  <c r="J417" i="20" s="1"/>
  <c r="F414" i="20"/>
  <c r="F383" i="20"/>
  <c r="G383" i="20" s="1"/>
  <c r="F378" i="20"/>
  <c r="F366" i="20"/>
  <c r="G366" i="20" s="1"/>
  <c r="F352" i="20"/>
  <c r="H352" i="20" s="1"/>
  <c r="I352" i="20" s="1"/>
  <c r="J352" i="20" s="1"/>
  <c r="F304" i="20"/>
  <c r="H304" i="20" s="1"/>
  <c r="I304" i="20" s="1"/>
  <c r="J304" i="20" s="1"/>
  <c r="F296" i="20"/>
  <c r="F273" i="20"/>
  <c r="F231" i="20"/>
  <c r="H231" i="20" s="1"/>
  <c r="I231" i="20" s="1"/>
  <c r="J231" i="20" s="1"/>
  <c r="F196" i="20"/>
  <c r="G196" i="20" s="1"/>
  <c r="F192" i="20"/>
  <c r="F148" i="20"/>
  <c r="H148" i="20" s="1"/>
  <c r="I148" i="20" s="1"/>
  <c r="J148" i="20" s="1"/>
  <c r="F140" i="20"/>
  <c r="G140" i="20" s="1"/>
  <c r="F47" i="20"/>
  <c r="G47" i="20" s="1"/>
  <c r="F118" i="20"/>
  <c r="J118" i="20" s="1"/>
  <c r="F193" i="20"/>
  <c r="H193" i="20" s="1"/>
  <c r="I193" i="20" s="1"/>
  <c r="J193" i="20" s="1"/>
  <c r="F121" i="20"/>
  <c r="G121" i="20" s="1"/>
  <c r="F445" i="20"/>
  <c r="H445" i="20" s="1"/>
  <c r="I445" i="20" s="1"/>
  <c r="J445" i="20" s="1"/>
  <c r="F429" i="20"/>
  <c r="F236" i="20"/>
  <c r="F355" i="20"/>
  <c r="G355" i="20" s="1"/>
  <c r="F197" i="20"/>
  <c r="F511" i="20"/>
  <c r="F487" i="20"/>
  <c r="H487" i="20" s="1"/>
  <c r="F477" i="20"/>
  <c r="G477" i="20" s="1"/>
  <c r="C441" i="10"/>
  <c r="C442" i="20" s="1"/>
  <c r="F442" i="20" s="1"/>
  <c r="G442" i="20" s="1"/>
  <c r="F251" i="20"/>
  <c r="F384" i="20"/>
  <c r="G384" i="20" s="1"/>
  <c r="F337" i="20"/>
  <c r="G337" i="20" s="1"/>
  <c r="F503" i="20"/>
  <c r="F307" i="20"/>
  <c r="H307" i="20" s="1"/>
  <c r="I307" i="20" s="1"/>
  <c r="J307" i="20" s="1"/>
  <c r="F226" i="20"/>
  <c r="H226" i="20" s="1"/>
  <c r="I226" i="20" s="1"/>
  <c r="J226" i="20" s="1"/>
  <c r="K226" i="20" s="1"/>
  <c r="F210" i="20"/>
  <c r="H210" i="20" s="1"/>
  <c r="I210" i="20" s="1"/>
  <c r="J210" i="20" s="1"/>
  <c r="F194" i="20"/>
  <c r="F28" i="20"/>
  <c r="G28" i="20" s="1"/>
  <c r="F544" i="20"/>
  <c r="F531" i="20"/>
  <c r="F524" i="20"/>
  <c r="F484" i="20"/>
  <c r="G484" i="20" s="1"/>
  <c r="F476" i="20"/>
  <c r="F468" i="20"/>
  <c r="G468" i="20" s="1"/>
  <c r="F518" i="20"/>
  <c r="H518" i="20" s="1"/>
  <c r="F514" i="20"/>
  <c r="F502" i="20"/>
  <c r="F488" i="20"/>
  <c r="G488" i="20" s="1"/>
  <c r="F400" i="20"/>
  <c r="G400" i="20" s="1"/>
  <c r="F393" i="20"/>
  <c r="H393" i="20" s="1"/>
  <c r="I393" i="20" s="1"/>
  <c r="J393" i="20" s="1"/>
  <c r="F389" i="20"/>
  <c r="F369" i="20"/>
  <c r="G369" i="20" s="1"/>
  <c r="F351" i="20"/>
  <c r="F344" i="20"/>
  <c r="F339" i="20"/>
  <c r="F331" i="20"/>
  <c r="G331" i="20" s="1"/>
  <c r="F327" i="20"/>
  <c r="H327" i="20" s="1"/>
  <c r="I327" i="20" s="1"/>
  <c r="J327" i="20" s="1"/>
  <c r="F323" i="20"/>
  <c r="H323" i="20" s="1"/>
  <c r="I323" i="20" s="1"/>
  <c r="J323" i="20" s="1"/>
  <c r="F229" i="20"/>
  <c r="F215" i="20"/>
  <c r="G215" i="20" s="1"/>
  <c r="F207" i="20"/>
  <c r="F199" i="20"/>
  <c r="F190" i="20"/>
  <c r="G190" i="20" s="1"/>
  <c r="F184" i="20"/>
  <c r="G184" i="20" s="1"/>
  <c r="F179" i="20"/>
  <c r="G179" i="20" s="1"/>
  <c r="F171" i="20"/>
  <c r="H171" i="20" s="1"/>
  <c r="F168" i="20"/>
  <c r="F156" i="20"/>
  <c r="G156" i="20" s="1"/>
  <c r="F151" i="20"/>
  <c r="F134" i="20"/>
  <c r="H134" i="20" s="1"/>
  <c r="I134" i="20" s="1"/>
  <c r="J134" i="20" s="1"/>
  <c r="F131" i="20"/>
  <c r="H131" i="20" s="1"/>
  <c r="I131" i="20" s="1"/>
  <c r="J131" i="20" s="1"/>
  <c r="F117" i="20"/>
  <c r="G117" i="20" s="1"/>
  <c r="F80" i="20"/>
  <c r="F73" i="20"/>
  <c r="G73" i="20" s="1"/>
  <c r="F60" i="20"/>
  <c r="F49" i="20"/>
  <c r="F29" i="20"/>
  <c r="H29" i="20" s="1"/>
  <c r="I29" i="20" s="1"/>
  <c r="J29" i="20" s="1"/>
  <c r="F26" i="20"/>
  <c r="F441" i="20"/>
  <c r="G441" i="20" s="1"/>
  <c r="F432" i="20"/>
  <c r="G432" i="20" s="1"/>
  <c r="F250" i="20"/>
  <c r="G250" i="20" s="1"/>
  <c r="F96" i="20"/>
  <c r="H96" i="20" s="1"/>
  <c r="I96" i="20" s="1"/>
  <c r="J96" i="20" s="1"/>
  <c r="F83" i="20"/>
  <c r="H83" i="20" s="1"/>
  <c r="F259" i="20"/>
  <c r="H259" i="20" s="1"/>
  <c r="F532" i="20"/>
  <c r="H532" i="20" s="1"/>
  <c r="F526" i="20"/>
  <c r="F523" i="20"/>
  <c r="F520" i="20"/>
  <c r="F510" i="20"/>
  <c r="F499" i="20"/>
  <c r="F497" i="20"/>
  <c r="F490" i="20"/>
  <c r="F485" i="20"/>
  <c r="G485" i="20" s="1"/>
  <c r="F481" i="20"/>
  <c r="H481" i="20" s="1"/>
  <c r="I481" i="20" s="1"/>
  <c r="J481" i="20" s="1"/>
  <c r="F472" i="20"/>
  <c r="F467" i="20"/>
  <c r="H467" i="20" s="1"/>
  <c r="I467" i="20" s="1"/>
  <c r="J467" i="20" s="1"/>
  <c r="F466" i="20"/>
  <c r="H466" i="20" s="1"/>
  <c r="I466" i="20" s="1"/>
  <c r="J466" i="20" s="1"/>
  <c r="F405" i="20"/>
  <c r="H405" i="20" s="1"/>
  <c r="I405" i="20" s="1"/>
  <c r="J405" i="20" s="1"/>
  <c r="F397" i="20"/>
  <c r="F388" i="20"/>
  <c r="H388" i="20" s="1"/>
  <c r="I388" i="20" s="1"/>
  <c r="J388" i="20" s="1"/>
  <c r="F377" i="20"/>
  <c r="G377" i="20" s="1"/>
  <c r="F367" i="20"/>
  <c r="G367" i="20" s="1"/>
  <c r="F359" i="20"/>
  <c r="H359" i="20" s="1"/>
  <c r="I359" i="20" s="1"/>
  <c r="J359" i="20" s="1"/>
  <c r="F353" i="20"/>
  <c r="G353" i="20" s="1"/>
  <c r="F346" i="20"/>
  <c r="F336" i="20"/>
  <c r="F330" i="20"/>
  <c r="F315" i="20"/>
  <c r="H315" i="20" s="1"/>
  <c r="I315" i="20" s="1"/>
  <c r="J315" i="20" s="1"/>
  <c r="F310" i="20"/>
  <c r="G310" i="20" s="1"/>
  <c r="F305" i="20"/>
  <c r="G305" i="20" s="1"/>
  <c r="F295" i="20"/>
  <c r="F279" i="20"/>
  <c r="G279" i="20" s="1"/>
  <c r="F219" i="20"/>
  <c r="H219" i="20" s="1"/>
  <c r="F209" i="20"/>
  <c r="H209" i="20" s="1"/>
  <c r="I209" i="20" s="1"/>
  <c r="J209" i="20" s="1"/>
  <c r="F198" i="20"/>
  <c r="F191" i="20"/>
  <c r="H191" i="20" s="1"/>
  <c r="I191" i="20" s="1"/>
  <c r="J191" i="20" s="1"/>
  <c r="F170" i="20"/>
  <c r="H170" i="20" s="1"/>
  <c r="I170" i="20" s="1"/>
  <c r="J170" i="20" s="1"/>
  <c r="F158" i="20"/>
  <c r="G158" i="20" s="1"/>
  <c r="F142" i="20"/>
  <c r="H142" i="20" s="1"/>
  <c r="I142" i="20" s="1"/>
  <c r="J142" i="20" s="1"/>
  <c r="F137" i="20"/>
  <c r="F129" i="20"/>
  <c r="F123" i="20"/>
  <c r="F116" i="20"/>
  <c r="G116" i="20" s="1"/>
  <c r="F108" i="20"/>
  <c r="F104" i="20"/>
  <c r="H104" i="20" s="1"/>
  <c r="I104" i="20" s="1"/>
  <c r="J104" i="20" s="1"/>
  <c r="F95" i="20"/>
  <c r="H95" i="20" s="1"/>
  <c r="I95" i="20" s="1"/>
  <c r="J95" i="20" s="1"/>
  <c r="F86" i="20"/>
  <c r="G86" i="20" s="1"/>
  <c r="F18" i="20"/>
  <c r="H18" i="20" s="1"/>
  <c r="I18" i="20" s="1"/>
  <c r="J18" i="20" s="1"/>
  <c r="F14" i="20"/>
  <c r="H14" i="20" s="1"/>
  <c r="I14" i="20" s="1"/>
  <c r="J14" i="20" s="1"/>
  <c r="F439" i="20"/>
  <c r="F448" i="20"/>
  <c r="G448" i="20" s="1"/>
  <c r="F253" i="20"/>
  <c r="F237" i="20"/>
  <c r="H237" i="20" s="1"/>
  <c r="I237" i="20" s="1"/>
  <c r="J237" i="20" s="1"/>
  <c r="F451" i="20"/>
  <c r="F91" i="20"/>
  <c r="G283" i="20"/>
  <c r="F545" i="20"/>
  <c r="F517" i="20"/>
  <c r="F408" i="20"/>
  <c r="F318" i="20"/>
  <c r="F275" i="20"/>
  <c r="F204" i="20"/>
  <c r="F175" i="20"/>
  <c r="F54" i="20"/>
  <c r="G74" i="20"/>
  <c r="H74" i="20"/>
  <c r="I74" i="20" s="1"/>
  <c r="J74" i="20" s="1"/>
  <c r="F248" i="20"/>
  <c r="F534" i="20"/>
  <c r="F528" i="20"/>
  <c r="F521" i="20"/>
  <c r="F516" i="20"/>
  <c r="F501" i="20"/>
  <c r="F434" i="20"/>
  <c r="F424" i="20"/>
  <c r="F419" i="20"/>
  <c r="F407" i="20"/>
  <c r="F401" i="20"/>
  <c r="F392" i="20"/>
  <c r="F371" i="20"/>
  <c r="F365" i="20"/>
  <c r="F361" i="20"/>
  <c r="F348" i="20"/>
  <c r="F333" i="20"/>
  <c r="F322" i="20"/>
  <c r="F311" i="20"/>
  <c r="F299" i="20"/>
  <c r="F288" i="20"/>
  <c r="F281" i="20"/>
  <c r="F278" i="20"/>
  <c r="F274" i="20"/>
  <c r="F230" i="20"/>
  <c r="F214" i="20"/>
  <c r="F181" i="20"/>
  <c r="F176" i="20"/>
  <c r="F164" i="20"/>
  <c r="F159" i="20"/>
  <c r="F147" i="20"/>
  <c r="F138" i="20"/>
  <c r="F112" i="20"/>
  <c r="F103" i="20"/>
  <c r="F75" i="20"/>
  <c r="F69" i="20"/>
  <c r="F68" i="20"/>
  <c r="F457" i="20"/>
  <c r="H58" i="20"/>
  <c r="I58" i="20" s="1"/>
  <c r="J58" i="20" s="1"/>
  <c r="G58" i="20"/>
  <c r="F436" i="20"/>
  <c r="H35" i="20"/>
  <c r="I35" i="20" s="1"/>
  <c r="J35" i="20" s="1"/>
  <c r="G35" i="20"/>
  <c r="F98" i="20"/>
  <c r="F550" i="20"/>
  <c r="F460" i="20"/>
  <c r="F413" i="20"/>
  <c r="F340" i="20"/>
  <c r="F328" i="20"/>
  <c r="F314" i="20"/>
  <c r="F291" i="20"/>
  <c r="F267" i="20"/>
  <c r="F178" i="20"/>
  <c r="F64" i="20"/>
  <c r="F452" i="20"/>
  <c r="F45" i="20"/>
  <c r="F38" i="20"/>
  <c r="F431" i="20"/>
  <c r="G70" i="20"/>
  <c r="H70" i="20"/>
  <c r="I70" i="20" s="1"/>
  <c r="J70" i="20" s="1"/>
  <c r="G55" i="20"/>
  <c r="H55" i="20"/>
  <c r="I55" i="20" s="1"/>
  <c r="J55" i="20" s="1"/>
  <c r="F100" i="20"/>
  <c r="F261" i="20"/>
  <c r="F264" i="20"/>
  <c r="F539" i="20"/>
  <c r="F535" i="20"/>
  <c r="F515" i="20"/>
  <c r="F505" i="20"/>
  <c r="F496" i="20"/>
  <c r="F493" i="20"/>
  <c r="F486" i="20"/>
  <c r="F480" i="20"/>
  <c r="F475" i="20"/>
  <c r="F443" i="20"/>
  <c r="F415" i="20"/>
  <c r="F411" i="20"/>
  <c r="F395" i="20"/>
  <c r="F391" i="20"/>
  <c r="F360" i="20"/>
  <c r="F338" i="20"/>
  <c r="F335" i="20"/>
  <c r="F326" i="20"/>
  <c r="F320" i="20"/>
  <c r="F319" i="20"/>
  <c r="F312" i="20"/>
  <c r="F309" i="20"/>
  <c r="F290" i="20"/>
  <c r="F285" i="20"/>
  <c r="F266" i="20"/>
  <c r="F213" i="20"/>
  <c r="F212" i="20"/>
  <c r="F205" i="20"/>
  <c r="F189" i="20"/>
  <c r="F186" i="20"/>
  <c r="F173" i="20"/>
  <c r="F167" i="20"/>
  <c r="F162" i="20"/>
  <c r="F154" i="20"/>
  <c r="F145" i="20"/>
  <c r="F141" i="20"/>
  <c r="F135" i="20"/>
  <c r="F127" i="20"/>
  <c r="F122" i="20"/>
  <c r="F79" i="20"/>
  <c r="F67" i="20"/>
  <c r="F63" i="20"/>
  <c r="F52" i="20"/>
  <c r="F44" i="20"/>
  <c r="F40" i="20"/>
  <c r="F34" i="20"/>
  <c r="F27" i="20"/>
  <c r="F20" i="20"/>
  <c r="F459" i="20"/>
  <c r="F430" i="20"/>
  <c r="F438" i="20"/>
  <c r="F435" i="20"/>
  <c r="F444" i="20"/>
  <c r="F238" i="20"/>
  <c r="F234" i="20"/>
  <c r="F263" i="20"/>
  <c r="F240" i="20"/>
  <c r="F139" i="20"/>
  <c r="F249" i="20"/>
  <c r="G10" i="20"/>
  <c r="H10" i="20"/>
  <c r="I10" i="20" s="1"/>
  <c r="J10" i="20" s="1"/>
  <c r="F547" i="20"/>
  <c r="F507" i="20"/>
  <c r="F470" i="20"/>
  <c r="F396" i="20"/>
  <c r="F286" i="20"/>
  <c r="F166" i="20"/>
  <c r="F150" i="20"/>
  <c r="F114" i="20"/>
  <c r="F106" i="20"/>
  <c r="F37" i="20"/>
  <c r="F22" i="20"/>
  <c r="G43" i="20"/>
  <c r="H43" i="20"/>
  <c r="I43" i="20" s="1"/>
  <c r="J43" i="20" s="1"/>
  <c r="G455" i="20"/>
  <c r="H455" i="20"/>
  <c r="I455" i="20" s="1"/>
  <c r="J455" i="20" s="1"/>
  <c r="F241" i="20"/>
  <c r="F62" i="20"/>
  <c r="D8" i="10"/>
  <c r="D9" i="20" s="1"/>
  <c r="F9" i="20" s="1"/>
  <c r="F541" i="20"/>
  <c r="F538" i="20"/>
  <c r="F525" i="20"/>
  <c r="F513" i="20"/>
  <c r="F500" i="20"/>
  <c r="F495" i="20"/>
  <c r="F491" i="20"/>
  <c r="F478" i="20"/>
  <c r="F422" i="20"/>
  <c r="F410" i="20"/>
  <c r="F404" i="20"/>
  <c r="F380" i="20"/>
  <c r="F368" i="20"/>
  <c r="F341" i="20"/>
  <c r="F325" i="20"/>
  <c r="F306" i="20"/>
  <c r="F297" i="20"/>
  <c r="F289" i="20"/>
  <c r="F280" i="20"/>
  <c r="F233" i="20"/>
  <c r="F206" i="20"/>
  <c r="F188" i="20"/>
  <c r="F161" i="20"/>
  <c r="F153" i="20"/>
  <c r="F143" i="20"/>
  <c r="F107" i="20"/>
  <c r="F101" i="20"/>
  <c r="F90" i="20"/>
  <c r="F82" i="20"/>
  <c r="F41" i="20"/>
  <c r="F15" i="20"/>
  <c r="G51" i="20"/>
  <c r="H51" i="20"/>
  <c r="I51" i="20" s="1"/>
  <c r="J51" i="20" s="1"/>
  <c r="F447" i="20"/>
  <c r="F454" i="20"/>
  <c r="F458" i="20"/>
  <c r="F456" i="20"/>
  <c r="F126" i="20"/>
  <c r="F243" i="20"/>
  <c r="F257" i="20"/>
  <c r="F256" i="20"/>
  <c r="F255" i="20"/>
  <c r="F88" i="20"/>
  <c r="F242" i="20"/>
  <c r="C11" i="10"/>
  <c r="C12" i="20" s="1"/>
  <c r="F12" i="20" s="1"/>
  <c r="F543" i="20"/>
  <c r="F530" i="20"/>
  <c r="F519" i="20"/>
  <c r="F473" i="20"/>
  <c r="F465" i="20"/>
  <c r="F385" i="20"/>
  <c r="F374" i="20"/>
  <c r="F224" i="20"/>
  <c r="F110" i="20"/>
  <c r="F71" i="20"/>
  <c r="F31" i="20"/>
  <c r="F254" i="20"/>
  <c r="F548" i="20"/>
  <c r="F542" i="20"/>
  <c r="F540" i="20"/>
  <c r="F509" i="20"/>
  <c r="F506" i="20"/>
  <c r="F498" i="20"/>
  <c r="F494" i="20"/>
  <c r="F492" i="20"/>
  <c r="F474" i="20"/>
  <c r="F471" i="20"/>
  <c r="F469" i="20"/>
  <c r="F462" i="20"/>
  <c r="F423" i="20"/>
  <c r="F421" i="20"/>
  <c r="F412" i="20"/>
  <c r="F402" i="20"/>
  <c r="F398" i="20"/>
  <c r="F386" i="20"/>
  <c r="F370" i="20"/>
  <c r="F362" i="20"/>
  <c r="F357" i="20"/>
  <c r="F345" i="20"/>
  <c r="F342" i="20"/>
  <c r="F334" i="20"/>
  <c r="F329" i="20"/>
  <c r="F321" i="20"/>
  <c r="F316" i="20"/>
  <c r="F308" i="20"/>
  <c r="F302" i="20"/>
  <c r="F300" i="20"/>
  <c r="F292" i="20"/>
  <c r="F282" i="20"/>
  <c r="F276" i="20"/>
  <c r="F271" i="20"/>
  <c r="F268" i="20"/>
  <c r="F232" i="20"/>
  <c r="F228" i="20"/>
  <c r="F225" i="20"/>
  <c r="F220" i="20"/>
  <c r="F218" i="20"/>
  <c r="F208" i="20"/>
  <c r="F203" i="20"/>
  <c r="F183" i="20"/>
  <c r="F180" i="20"/>
  <c r="F177" i="20"/>
  <c r="F169" i="20"/>
  <c r="F157" i="20"/>
  <c r="F155" i="20"/>
  <c r="F125" i="20"/>
  <c r="F120" i="20"/>
  <c r="F119" i="20"/>
  <c r="F113" i="20"/>
  <c r="F109" i="20"/>
  <c r="F97" i="20"/>
  <c r="F77" i="20"/>
  <c r="F72" i="20"/>
  <c r="F65" i="20"/>
  <c r="F56" i="20"/>
  <c r="F50" i="20"/>
  <c r="F33" i="20"/>
  <c r="F19" i="20"/>
  <c r="F16" i="20"/>
  <c r="F450" i="20"/>
  <c r="H39" i="20"/>
  <c r="I39" i="20" s="1"/>
  <c r="J39" i="20" s="1"/>
  <c r="G39" i="20"/>
  <c r="F433" i="20"/>
  <c r="F449" i="20"/>
  <c r="F440" i="20"/>
  <c r="F437" i="20"/>
  <c r="F21" i="20"/>
  <c r="G247" i="20"/>
  <c r="L247" i="20" s="1"/>
  <c r="H247" i="20"/>
  <c r="I247" i="20" s="1"/>
  <c r="J247" i="20" s="1"/>
  <c r="F235" i="20"/>
  <c r="F102" i="20"/>
  <c r="F85" i="20"/>
  <c r="F92" i="20"/>
  <c r="G246" i="20" l="1"/>
  <c r="H78" i="20"/>
  <c r="I78" i="20" s="1"/>
  <c r="J78" i="20" s="1"/>
  <c r="L78" i="20" s="1"/>
  <c r="D77" i="21" s="1"/>
  <c r="H163" i="20"/>
  <c r="I163" i="20" s="1"/>
  <c r="J163" i="20" s="1"/>
  <c r="L163" i="20" s="1"/>
  <c r="I269" i="20"/>
  <c r="J269" i="20" s="1"/>
  <c r="H46" i="20"/>
  <c r="I46" i="20" s="1"/>
  <c r="J46" i="20" s="1"/>
  <c r="L46" i="20" s="1"/>
  <c r="G171" i="20"/>
  <c r="I293" i="20"/>
  <c r="J293" i="20" s="1"/>
  <c r="AI455" i="8"/>
  <c r="AM455" i="8" s="1"/>
  <c r="G146" i="20"/>
  <c r="L146" i="20" s="1"/>
  <c r="D145" i="21" s="1"/>
  <c r="G105" i="20"/>
  <c r="H464" i="20"/>
  <c r="I464" i="20" s="1"/>
  <c r="J464" i="20" s="1"/>
  <c r="L464" i="20" s="1"/>
  <c r="H358" i="20"/>
  <c r="I358" i="20" s="1"/>
  <c r="J358" i="20" s="1"/>
  <c r="K358" i="20" s="1"/>
  <c r="C357" i="21" s="1"/>
  <c r="H332" i="20"/>
  <c r="I332" i="20" s="1"/>
  <c r="J332" i="20" s="1"/>
  <c r="H262" i="20"/>
  <c r="I262" i="20" s="1"/>
  <c r="J262" i="20" s="1"/>
  <c r="G244" i="20"/>
  <c r="H416" i="20"/>
  <c r="I416" i="20" s="1"/>
  <c r="J416" i="20" s="1"/>
  <c r="H522" i="20"/>
  <c r="I522" i="20" s="1"/>
  <c r="J522" i="20" s="1"/>
  <c r="H252" i="20"/>
  <c r="I252" i="20" s="1"/>
  <c r="J252" i="20" s="1"/>
  <c r="L252" i="20" s="1"/>
  <c r="D251" i="21" s="1"/>
  <c r="G262" i="20"/>
  <c r="G343" i="20"/>
  <c r="L343" i="20" s="1"/>
  <c r="H260" i="20"/>
  <c r="I260" i="20" s="1"/>
  <c r="J260" i="20" s="1"/>
  <c r="G445" i="20"/>
  <c r="L445" i="20" s="1"/>
  <c r="D444" i="21" s="1"/>
  <c r="G364" i="20"/>
  <c r="K364" i="20" s="1"/>
  <c r="G293" i="20"/>
  <c r="G59" i="20"/>
  <c r="L59" i="20" s="1"/>
  <c r="G482" i="20"/>
  <c r="L482" i="20" s="1"/>
  <c r="D481" i="21" s="1"/>
  <c r="H130" i="20"/>
  <c r="I130" i="20" s="1"/>
  <c r="J130" i="20" s="1"/>
  <c r="L130" i="20" s="1"/>
  <c r="D129" i="21" s="1"/>
  <c r="H36" i="20"/>
  <c r="I36" i="20" s="1"/>
  <c r="J36" i="20" s="1"/>
  <c r="L36" i="20" s="1"/>
  <c r="H394" i="20"/>
  <c r="I394" i="20" s="1"/>
  <c r="J394" i="20" s="1"/>
  <c r="L394" i="20" s="1"/>
  <c r="H223" i="20"/>
  <c r="I223" i="20" s="1"/>
  <c r="J223" i="20" s="1"/>
  <c r="I283" i="20"/>
  <c r="J283" i="20" s="1"/>
  <c r="G418" i="20"/>
  <c r="K418" i="20" s="1"/>
  <c r="H406" i="20"/>
  <c r="I406" i="20" s="1"/>
  <c r="J406" i="20" s="1"/>
  <c r="K406" i="20" s="1"/>
  <c r="G174" i="20"/>
  <c r="L174" i="20" s="1"/>
  <c r="D173" i="21" s="1"/>
  <c r="H512" i="20"/>
  <c r="I512" i="20" s="1"/>
  <c r="J512" i="20" s="1"/>
  <c r="G409" i="20"/>
  <c r="K409" i="20" s="1"/>
  <c r="C408" i="21" s="1"/>
  <c r="G269" i="20"/>
  <c r="I508" i="20"/>
  <c r="J508" i="20" s="1"/>
  <c r="H216" i="20"/>
  <c r="I216" i="20" s="1"/>
  <c r="J216" i="20" s="1"/>
  <c r="G508" i="20"/>
  <c r="G81" i="20"/>
  <c r="L81" i="20" s="1"/>
  <c r="G137" i="20"/>
  <c r="H461" i="20"/>
  <c r="I461" i="20" s="1"/>
  <c r="J461" i="20" s="1"/>
  <c r="K461" i="20" s="1"/>
  <c r="C460" i="21" s="1"/>
  <c r="H144" i="20"/>
  <c r="I144" i="20" s="1"/>
  <c r="J144" i="20" s="1"/>
  <c r="K144" i="20" s="1"/>
  <c r="G372" i="20"/>
  <c r="L372" i="20" s="1"/>
  <c r="G53" i="20"/>
  <c r="L53" i="20" s="1"/>
  <c r="D52" i="21" s="1"/>
  <c r="G165" i="20"/>
  <c r="L165" i="20" s="1"/>
  <c r="D164" i="21" s="1"/>
  <c r="H390" i="20"/>
  <c r="I390" i="20" s="1"/>
  <c r="J390" i="20" s="1"/>
  <c r="K390" i="20" s="1"/>
  <c r="H489" i="20"/>
  <c r="I489" i="20" s="1"/>
  <c r="J489" i="20" s="1"/>
  <c r="L489" i="20" s="1"/>
  <c r="D488" i="21" s="1"/>
  <c r="H185" i="20"/>
  <c r="I185" i="20" s="1"/>
  <c r="J185" i="20" s="1"/>
  <c r="L185" i="20" s="1"/>
  <c r="D184" i="21" s="1"/>
  <c r="J111" i="20"/>
  <c r="H99" i="20"/>
  <c r="I99" i="20" s="1"/>
  <c r="J99" i="20" s="1"/>
  <c r="G387" i="20"/>
  <c r="L387" i="20" s="1"/>
  <c r="H111" i="20"/>
  <c r="G382" i="20"/>
  <c r="L382" i="20" s="1"/>
  <c r="D381" i="21" s="1"/>
  <c r="H115" i="20"/>
  <c r="G546" i="20"/>
  <c r="H172" i="20"/>
  <c r="I172" i="20" s="1"/>
  <c r="J172" i="20" s="1"/>
  <c r="K172" i="20" s="1"/>
  <c r="G549" i="20"/>
  <c r="G187" i="20"/>
  <c r="L187" i="20" s="1"/>
  <c r="H533" i="20"/>
  <c r="I533" i="20" s="1"/>
  <c r="J533" i="20" s="1"/>
  <c r="G287" i="20"/>
  <c r="I222" i="20"/>
  <c r="J222" i="20" s="1"/>
  <c r="K222" i="20" s="1"/>
  <c r="C221" i="21" s="1"/>
  <c r="G533" i="20"/>
  <c r="H287" i="20"/>
  <c r="I287" i="20" s="1"/>
  <c r="J287" i="20" s="1"/>
  <c r="H324" i="20"/>
  <c r="I324" i="20" s="1"/>
  <c r="J324" i="20" s="1"/>
  <c r="L324" i="20" s="1"/>
  <c r="G375" i="20"/>
  <c r="L375" i="20" s="1"/>
  <c r="G30" i="20"/>
  <c r="L30" i="20" s="1"/>
  <c r="H279" i="20"/>
  <c r="I279" i="20" s="1"/>
  <c r="J279" i="20" s="1"/>
  <c r="G481" i="20"/>
  <c r="K481" i="20" s="1"/>
  <c r="C480" i="21" s="1"/>
  <c r="H350" i="20"/>
  <c r="I350" i="20" s="1"/>
  <c r="J350" i="20" s="1"/>
  <c r="L350" i="20" s="1"/>
  <c r="H537" i="20"/>
  <c r="I537" i="20" s="1"/>
  <c r="J537" i="20" s="1"/>
  <c r="H313" i="20"/>
  <c r="I313" i="20" s="1"/>
  <c r="J313" i="20" s="1"/>
  <c r="L313" i="20" s="1"/>
  <c r="G537" i="20"/>
  <c r="H239" i="20"/>
  <c r="I239" i="20" s="1"/>
  <c r="J239" i="20" s="1"/>
  <c r="K239" i="20" s="1"/>
  <c r="C238" i="21" s="1"/>
  <c r="H128" i="20"/>
  <c r="I128" i="20" s="1"/>
  <c r="J128" i="20" s="1"/>
  <c r="L128" i="20" s="1"/>
  <c r="D127" i="21" s="1"/>
  <c r="G258" i="20"/>
  <c r="G251" i="20"/>
  <c r="H479" i="20"/>
  <c r="I479" i="20" s="1"/>
  <c r="J479" i="20" s="1"/>
  <c r="L479" i="20" s="1"/>
  <c r="H258" i="20"/>
  <c r="I258" i="20" s="1"/>
  <c r="J258" i="20" s="1"/>
  <c r="H354" i="20"/>
  <c r="I354" i="20" s="1"/>
  <c r="J354" i="20" s="1"/>
  <c r="L354" i="20" s="1"/>
  <c r="D353" i="21" s="1"/>
  <c r="L70" i="20"/>
  <c r="D69" i="21" s="1"/>
  <c r="G210" i="20"/>
  <c r="L210" i="20" s="1"/>
  <c r="G349" i="20"/>
  <c r="K349" i="20" s="1"/>
  <c r="H25" i="20"/>
  <c r="I25" i="20" s="1"/>
  <c r="J25" i="20" s="1"/>
  <c r="K25" i="20" s="1"/>
  <c r="G96" i="20"/>
  <c r="I219" i="20"/>
  <c r="J219" i="20" s="1"/>
  <c r="I171" i="20"/>
  <c r="J171" i="20" s="1"/>
  <c r="H196" i="20"/>
  <c r="I196" i="20" s="1"/>
  <c r="J196" i="20" s="1"/>
  <c r="K196" i="20" s="1"/>
  <c r="H301" i="20"/>
  <c r="I301" i="20" s="1"/>
  <c r="J301" i="20" s="1"/>
  <c r="K301" i="20" s="1"/>
  <c r="C300" i="21" s="1"/>
  <c r="H211" i="20"/>
  <c r="I211" i="20" s="1"/>
  <c r="J211" i="20" s="1"/>
  <c r="L211" i="20" s="1"/>
  <c r="I111" i="20"/>
  <c r="H140" i="20"/>
  <c r="I140" i="20" s="1"/>
  <c r="J140" i="20" s="1"/>
  <c r="K140" i="20" s="1"/>
  <c r="G426" i="20"/>
  <c r="K426" i="20" s="1"/>
  <c r="C425" i="21" s="1"/>
  <c r="H32" i="20"/>
  <c r="I32" i="20" s="1"/>
  <c r="J32" i="20" s="1"/>
  <c r="K32" i="20" s="1"/>
  <c r="H17" i="20"/>
  <c r="I17" i="20" s="1"/>
  <c r="J17" i="20" s="1"/>
  <c r="L17" i="20" s="1"/>
  <c r="D16" i="21" s="1"/>
  <c r="I532" i="20"/>
  <c r="J532" i="20" s="1"/>
  <c r="G304" i="20"/>
  <c r="K304" i="20" s="1"/>
  <c r="H488" i="20"/>
  <c r="I488" i="20" s="1"/>
  <c r="J488" i="20" s="1"/>
  <c r="K488" i="20" s="1"/>
  <c r="C487" i="21" s="1"/>
  <c r="K455" i="20"/>
  <c r="H47" i="20"/>
  <c r="I47" i="20" s="1"/>
  <c r="J47" i="20" s="1"/>
  <c r="K47" i="20" s="1"/>
  <c r="L10" i="20"/>
  <c r="D9" i="21" s="1"/>
  <c r="H118" i="20"/>
  <c r="H215" i="20"/>
  <c r="I87" i="20"/>
  <c r="G84" i="20"/>
  <c r="G536" i="20"/>
  <c r="G170" i="20"/>
  <c r="H222" i="20"/>
  <c r="H468" i="20"/>
  <c r="I468" i="20" s="1"/>
  <c r="J468" i="20" s="1"/>
  <c r="K468" i="20" s="1"/>
  <c r="H61" i="20"/>
  <c r="I61" i="20" s="1"/>
  <c r="J61" i="20" s="1"/>
  <c r="K61" i="20" s="1"/>
  <c r="C60" i="21" s="1"/>
  <c r="J115" i="20"/>
  <c r="G356" i="20"/>
  <c r="K356" i="20" s="1"/>
  <c r="G131" i="20"/>
  <c r="K131" i="20" s="1"/>
  <c r="G87" i="20"/>
  <c r="H136" i="20"/>
  <c r="I136" i="20" s="1"/>
  <c r="J136" i="20" s="1"/>
  <c r="H463" i="20"/>
  <c r="I463" i="20" s="1"/>
  <c r="J463" i="20" s="1"/>
  <c r="K463" i="20" s="1"/>
  <c r="H379" i="20"/>
  <c r="I379" i="20" s="1"/>
  <c r="J379" i="20" s="1"/>
  <c r="L379" i="20" s="1"/>
  <c r="H441" i="20"/>
  <c r="I441" i="20" s="1"/>
  <c r="J441" i="20" s="1"/>
  <c r="L441" i="20" s="1"/>
  <c r="G352" i="20"/>
  <c r="L352" i="20" s="1"/>
  <c r="I115" i="20"/>
  <c r="H363" i="20"/>
  <c r="I363" i="20" s="1"/>
  <c r="J363" i="20" s="1"/>
  <c r="K363" i="20" s="1"/>
  <c r="L111" i="20"/>
  <c r="D110" i="21" s="1"/>
  <c r="G425" i="20"/>
  <c r="K425" i="20" s="1"/>
  <c r="L87" i="20"/>
  <c r="G93" i="20"/>
  <c r="L416" i="20"/>
  <c r="H504" i="20"/>
  <c r="I504" i="20" s="1"/>
  <c r="J504" i="20" s="1"/>
  <c r="K504" i="20" s="1"/>
  <c r="K78" i="20"/>
  <c r="C77" i="21" s="1"/>
  <c r="L115" i="20"/>
  <c r="H420" i="20"/>
  <c r="I420" i="20" s="1"/>
  <c r="J420" i="20" s="1"/>
  <c r="L420" i="20" s="1"/>
  <c r="K111" i="20"/>
  <c r="C110" i="21" s="1"/>
  <c r="H523" i="20"/>
  <c r="I523" i="20" s="1"/>
  <c r="J523" i="20" s="1"/>
  <c r="G270" i="20"/>
  <c r="H23" i="20"/>
  <c r="I23" i="20" s="1"/>
  <c r="J23" i="20" s="1"/>
  <c r="G23" i="20"/>
  <c r="H13" i="20"/>
  <c r="I13" i="20" s="1"/>
  <c r="J13" i="20" s="1"/>
  <c r="G13" i="20"/>
  <c r="G272" i="20"/>
  <c r="I272" i="20"/>
  <c r="J272" i="20" s="1"/>
  <c r="G427" i="20"/>
  <c r="K427" i="20" s="1"/>
  <c r="H270" i="20"/>
  <c r="I270" i="20" s="1"/>
  <c r="J270" i="20" s="1"/>
  <c r="H381" i="20"/>
  <c r="I381" i="20" s="1"/>
  <c r="J381" i="20" s="1"/>
  <c r="K381" i="20" s="1"/>
  <c r="G532" i="20"/>
  <c r="H339" i="20"/>
  <c r="I339" i="20" s="1"/>
  <c r="J339" i="20" s="1"/>
  <c r="G339" i="20"/>
  <c r="I118" i="20"/>
  <c r="K118" i="20"/>
  <c r="C117" i="21" s="1"/>
  <c r="L118" i="20"/>
  <c r="D117" i="21" s="1"/>
  <c r="H296" i="20"/>
  <c r="I296" i="20" s="1"/>
  <c r="J296" i="20" s="1"/>
  <c r="G376" i="20"/>
  <c r="H376" i="20"/>
  <c r="I376" i="20" s="1"/>
  <c r="J376" i="20" s="1"/>
  <c r="H483" i="20"/>
  <c r="I483" i="20" s="1"/>
  <c r="J483" i="20" s="1"/>
  <c r="G483" i="20"/>
  <c r="G136" i="20"/>
  <c r="G200" i="20"/>
  <c r="H200" i="20"/>
  <c r="I200" i="20" s="1"/>
  <c r="J200" i="20" s="1"/>
  <c r="G529" i="20"/>
  <c r="I529" i="20"/>
  <c r="J529" i="20" s="1"/>
  <c r="G152" i="20"/>
  <c r="H152" i="20"/>
  <c r="I152" i="20" s="1"/>
  <c r="J152" i="20" s="1"/>
  <c r="G317" i="20"/>
  <c r="H317" i="20"/>
  <c r="I317" i="20" s="1"/>
  <c r="J317" i="20" s="1"/>
  <c r="G42" i="20"/>
  <c r="K42" i="20" s="1"/>
  <c r="C41" i="21" s="1"/>
  <c r="H399" i="20"/>
  <c r="I399" i="20" s="1"/>
  <c r="J399" i="20" s="1"/>
  <c r="K399" i="20" s="1"/>
  <c r="G221" i="20"/>
  <c r="K237" i="20"/>
  <c r="C236" i="21" s="1"/>
  <c r="H253" i="20"/>
  <c r="I253" i="20" s="1"/>
  <c r="J253" i="20" s="1"/>
  <c r="H182" i="20"/>
  <c r="I182" i="20" s="1"/>
  <c r="J182" i="20" s="1"/>
  <c r="G182" i="20"/>
  <c r="G76" i="20"/>
  <c r="H76" i="20"/>
  <c r="I76" i="20" s="1"/>
  <c r="J76" i="20" s="1"/>
  <c r="H536" i="20"/>
  <c r="I536" i="20" s="1"/>
  <c r="J536" i="20" s="1"/>
  <c r="K87" i="20"/>
  <c r="J87" i="20"/>
  <c r="G57" i="20"/>
  <c r="H57" i="20"/>
  <c r="I57" i="20" s="1"/>
  <c r="J57" i="20" s="1"/>
  <c r="G414" i="20"/>
  <c r="H414" i="20"/>
  <c r="I414" i="20" s="1"/>
  <c r="J414" i="20" s="1"/>
  <c r="G133" i="20"/>
  <c r="H133" i="20"/>
  <c r="I133" i="20" s="1"/>
  <c r="J133" i="20" s="1"/>
  <c r="G453" i="20"/>
  <c r="K453" i="20" s="1"/>
  <c r="C452" i="21" s="1"/>
  <c r="H295" i="20"/>
  <c r="I295" i="20" s="1"/>
  <c r="J295" i="20" s="1"/>
  <c r="H485" i="20"/>
  <c r="I485" i="20" s="1"/>
  <c r="J485" i="20" s="1"/>
  <c r="K485" i="20" s="1"/>
  <c r="C484" i="21" s="1"/>
  <c r="G193" i="20"/>
  <c r="L193" i="20" s="1"/>
  <c r="H121" i="20"/>
  <c r="I121" i="20" s="1"/>
  <c r="J121" i="20" s="1"/>
  <c r="H446" i="20"/>
  <c r="I446" i="20" s="1"/>
  <c r="J446" i="20" s="1"/>
  <c r="K446" i="20" s="1"/>
  <c r="C445" i="21" s="1"/>
  <c r="G118" i="20"/>
  <c r="H303" i="20"/>
  <c r="I303" i="20" s="1"/>
  <c r="J303" i="20" s="1"/>
  <c r="K303" i="20" s="1"/>
  <c r="G94" i="20"/>
  <c r="G48" i="20"/>
  <c r="K48" i="20" s="1"/>
  <c r="K416" i="20"/>
  <c r="I91" i="20"/>
  <c r="H91" i="20"/>
  <c r="J91" i="20"/>
  <c r="G472" i="20"/>
  <c r="H472" i="20"/>
  <c r="I472" i="20" s="1"/>
  <c r="J472" i="20" s="1"/>
  <c r="H80" i="20"/>
  <c r="I80" i="20" s="1"/>
  <c r="J80" i="20" s="1"/>
  <c r="G80" i="20"/>
  <c r="G284" i="20"/>
  <c r="H202" i="20"/>
  <c r="I202" i="20" s="1"/>
  <c r="J202" i="20" s="1"/>
  <c r="G202" i="20"/>
  <c r="G265" i="20"/>
  <c r="G373" i="20"/>
  <c r="H373" i="20"/>
  <c r="I373" i="20" s="1"/>
  <c r="J373" i="20" s="1"/>
  <c r="I221" i="20"/>
  <c r="J221" i="20" s="1"/>
  <c r="G296" i="20"/>
  <c r="G160" i="20"/>
  <c r="L160" i="20" s="1"/>
  <c r="G115" i="20"/>
  <c r="G89" i="20"/>
  <c r="H546" i="20"/>
  <c r="I546" i="20" s="1"/>
  <c r="J546" i="20" s="1"/>
  <c r="H217" i="20"/>
  <c r="H549" i="20"/>
  <c r="I549" i="20" s="1"/>
  <c r="J549" i="20" s="1"/>
  <c r="I217" i="20"/>
  <c r="J217" i="20" s="1"/>
  <c r="K55" i="20"/>
  <c r="G124" i="20"/>
  <c r="G231" i="20"/>
  <c r="G327" i="20"/>
  <c r="K327" i="20" s="1"/>
  <c r="G91" i="20"/>
  <c r="G523" i="20"/>
  <c r="G527" i="20"/>
  <c r="H265" i="20"/>
  <c r="I265" i="20" s="1"/>
  <c r="J265" i="20" s="1"/>
  <c r="G149" i="20"/>
  <c r="K149" i="20" s="1"/>
  <c r="C148" i="21" s="1"/>
  <c r="G148" i="20"/>
  <c r="K148" i="20" s="1"/>
  <c r="H527" i="20"/>
  <c r="I527" i="20" s="1"/>
  <c r="J527" i="20" s="1"/>
  <c r="H245" i="20"/>
  <c r="I245" i="20" s="1"/>
  <c r="J245" i="20" s="1"/>
  <c r="H284" i="20"/>
  <c r="I284" i="20" s="1"/>
  <c r="J284" i="20" s="1"/>
  <c r="H24" i="20"/>
  <c r="I24" i="20" s="1"/>
  <c r="J24" i="20" s="1"/>
  <c r="K24" i="20" s="1"/>
  <c r="C23" i="21" s="1"/>
  <c r="G142" i="20"/>
  <c r="L142" i="20" s="1"/>
  <c r="G295" i="20"/>
  <c r="G359" i="20"/>
  <c r="L359" i="20" s="1"/>
  <c r="G518" i="20"/>
  <c r="L245" i="20"/>
  <c r="D244" i="21" s="1"/>
  <c r="H124" i="20"/>
  <c r="I124" i="20" s="1"/>
  <c r="J124" i="20" s="1"/>
  <c r="H86" i="20"/>
  <c r="I86" i="20" s="1"/>
  <c r="J86" i="20" s="1"/>
  <c r="H227" i="20"/>
  <c r="H250" i="20"/>
  <c r="I250" i="20" s="1"/>
  <c r="J250" i="20" s="1"/>
  <c r="L250" i="20" s="1"/>
  <c r="H366" i="20"/>
  <c r="I366" i="20" s="1"/>
  <c r="J366" i="20" s="1"/>
  <c r="K366" i="20" s="1"/>
  <c r="C365" i="21" s="1"/>
  <c r="H347" i="20"/>
  <c r="I347" i="20" s="1"/>
  <c r="J347" i="20" s="1"/>
  <c r="L347" i="20" s="1"/>
  <c r="H294" i="20"/>
  <c r="I294" i="20" s="1"/>
  <c r="J294" i="20" s="1"/>
  <c r="H179" i="20"/>
  <c r="I179" i="20" s="1"/>
  <c r="J179" i="20" s="1"/>
  <c r="L179" i="20" s="1"/>
  <c r="H400" i="20"/>
  <c r="I400" i="20" s="1"/>
  <c r="J400" i="20" s="1"/>
  <c r="K400" i="20" s="1"/>
  <c r="C399" i="21" s="1"/>
  <c r="H195" i="20"/>
  <c r="I195" i="20" s="1"/>
  <c r="J195" i="20" s="1"/>
  <c r="K195" i="20" s="1"/>
  <c r="G294" i="20"/>
  <c r="K245" i="20"/>
  <c r="C244" i="21" s="1"/>
  <c r="G226" i="20"/>
  <c r="H184" i="20"/>
  <c r="I184" i="20" s="1"/>
  <c r="J184" i="20" s="1"/>
  <c r="K184" i="20" s="1"/>
  <c r="G237" i="20"/>
  <c r="L237" i="20" s="1"/>
  <c r="D236" i="21" s="1"/>
  <c r="H158" i="20"/>
  <c r="I158" i="20" s="1"/>
  <c r="J158" i="20" s="1"/>
  <c r="L158" i="20" s="1"/>
  <c r="I227" i="20"/>
  <c r="J227" i="20" s="1"/>
  <c r="K227" i="20" s="1"/>
  <c r="C226" i="21" s="1"/>
  <c r="H117" i="20"/>
  <c r="H331" i="20"/>
  <c r="I331" i="20" s="1"/>
  <c r="J331" i="20" s="1"/>
  <c r="L331" i="20" s="1"/>
  <c r="I215" i="20"/>
  <c r="J215" i="20" s="1"/>
  <c r="L215" i="20" s="1"/>
  <c r="G14" i="20"/>
  <c r="K14" i="20" s="1"/>
  <c r="C13" i="21" s="1"/>
  <c r="H190" i="20"/>
  <c r="I190" i="20" s="1"/>
  <c r="J190" i="20" s="1"/>
  <c r="K190" i="20" s="1"/>
  <c r="K35" i="20"/>
  <c r="K74" i="20"/>
  <c r="C73" i="21" s="1"/>
  <c r="K70" i="20"/>
  <c r="C69" i="21" s="1"/>
  <c r="G104" i="20"/>
  <c r="H310" i="20"/>
  <c r="I310" i="20" s="1"/>
  <c r="J310" i="20" s="1"/>
  <c r="K310" i="20" s="1"/>
  <c r="K39" i="20"/>
  <c r="L55" i="20"/>
  <c r="K58" i="20"/>
  <c r="C57" i="21" s="1"/>
  <c r="G129" i="20"/>
  <c r="G346" i="20"/>
  <c r="H346" i="20"/>
  <c r="I346" i="20" s="1"/>
  <c r="J346" i="20" s="1"/>
  <c r="G466" i="20"/>
  <c r="L466" i="20" s="1"/>
  <c r="D465" i="21" s="1"/>
  <c r="G510" i="20"/>
  <c r="H510" i="20"/>
  <c r="I510" i="20" s="1"/>
  <c r="J510" i="20" s="1"/>
  <c r="G60" i="20"/>
  <c r="H60" i="20"/>
  <c r="I60" i="20" s="1"/>
  <c r="J60" i="20" s="1"/>
  <c r="H168" i="20"/>
  <c r="I168" i="20" s="1"/>
  <c r="J168" i="20" s="1"/>
  <c r="G168" i="20"/>
  <c r="H229" i="20"/>
  <c r="I229" i="20" s="1"/>
  <c r="J229" i="20" s="1"/>
  <c r="G229" i="20"/>
  <c r="G389" i="20"/>
  <c r="H389" i="20"/>
  <c r="I389" i="20" s="1"/>
  <c r="J389" i="20" s="1"/>
  <c r="H531" i="20"/>
  <c r="I531" i="20" s="1"/>
  <c r="J531" i="20" s="1"/>
  <c r="G194" i="20"/>
  <c r="H194" i="20"/>
  <c r="I194" i="20" s="1"/>
  <c r="J194" i="20" s="1"/>
  <c r="H429" i="20"/>
  <c r="I429" i="20" s="1"/>
  <c r="J429" i="20" s="1"/>
  <c r="G429" i="20"/>
  <c r="H192" i="20"/>
  <c r="I192" i="20" s="1"/>
  <c r="J192" i="20" s="1"/>
  <c r="G192" i="20"/>
  <c r="H378" i="20"/>
  <c r="I378" i="20" s="1"/>
  <c r="J378" i="20" s="1"/>
  <c r="G378" i="20"/>
  <c r="H201" i="20"/>
  <c r="I201" i="20" s="1"/>
  <c r="J201" i="20" s="1"/>
  <c r="G201" i="20"/>
  <c r="H403" i="20"/>
  <c r="I403" i="20" s="1"/>
  <c r="J403" i="20" s="1"/>
  <c r="G403" i="20"/>
  <c r="G132" i="20"/>
  <c r="H132" i="20"/>
  <c r="I132" i="20" s="1"/>
  <c r="J132" i="20" s="1"/>
  <c r="K51" i="20"/>
  <c r="L51" i="20"/>
  <c r="K43" i="20"/>
  <c r="L43" i="20"/>
  <c r="C245" i="21"/>
  <c r="L455" i="20"/>
  <c r="H520" i="20"/>
  <c r="I520" i="20" s="1"/>
  <c r="J520" i="20" s="1"/>
  <c r="C225" i="21"/>
  <c r="G467" i="20"/>
  <c r="L467" i="20" s="1"/>
  <c r="G526" i="20"/>
  <c r="L58" i="20"/>
  <c r="G393" i="20"/>
  <c r="L393" i="20" s="1"/>
  <c r="L39" i="20"/>
  <c r="H273" i="20"/>
  <c r="I273" i="20" s="1"/>
  <c r="J273" i="20" s="1"/>
  <c r="H383" i="20"/>
  <c r="I383" i="20" s="1"/>
  <c r="J383" i="20" s="1"/>
  <c r="L383" i="20" s="1"/>
  <c r="H432" i="20"/>
  <c r="I432" i="20" s="1"/>
  <c r="J432" i="20" s="1"/>
  <c r="L432" i="20" s="1"/>
  <c r="G323" i="20"/>
  <c r="K323" i="20" s="1"/>
  <c r="G277" i="20"/>
  <c r="G307" i="20"/>
  <c r="L307" i="20" s="1"/>
  <c r="H442" i="20"/>
  <c r="I442" i="20" s="1"/>
  <c r="J442" i="20" s="1"/>
  <c r="L442" i="20" s="1"/>
  <c r="G18" i="20"/>
  <c r="K18" i="20" s="1"/>
  <c r="H367" i="20"/>
  <c r="I367" i="20" s="1"/>
  <c r="J367" i="20" s="1"/>
  <c r="K367" i="20" s="1"/>
  <c r="G544" i="20"/>
  <c r="H526" i="20"/>
  <c r="I526" i="20" s="1"/>
  <c r="J526" i="20" s="1"/>
  <c r="G451" i="20"/>
  <c r="H137" i="20"/>
  <c r="I137" i="20" s="1"/>
  <c r="J137" i="20" s="1"/>
  <c r="H305" i="20"/>
  <c r="I305" i="20" s="1"/>
  <c r="J305" i="20" s="1"/>
  <c r="L305" i="20" s="1"/>
  <c r="K117" i="20"/>
  <c r="G417" i="20"/>
  <c r="K417" i="20" s="1"/>
  <c r="G273" i="20"/>
  <c r="H73" i="20"/>
  <c r="I73" i="20" s="1"/>
  <c r="J73" i="20" s="1"/>
  <c r="L73" i="20" s="1"/>
  <c r="G520" i="20"/>
  <c r="H251" i="20"/>
  <c r="I251" i="20" s="1"/>
  <c r="J251" i="20" s="1"/>
  <c r="G428" i="20"/>
  <c r="L428" i="20" s="1"/>
  <c r="H277" i="20"/>
  <c r="I277" i="20" s="1"/>
  <c r="J277" i="20" s="1"/>
  <c r="G298" i="20"/>
  <c r="L298" i="20" s="1"/>
  <c r="H544" i="20"/>
  <c r="I544" i="20" s="1"/>
  <c r="J544" i="20" s="1"/>
  <c r="D92" i="21"/>
  <c r="H451" i="20"/>
  <c r="I451" i="20" s="1"/>
  <c r="J451" i="20" s="1"/>
  <c r="G95" i="20"/>
  <c r="K95" i="20" s="1"/>
  <c r="H353" i="20"/>
  <c r="I353" i="20" s="1"/>
  <c r="J353" i="20" s="1"/>
  <c r="K353" i="20" s="1"/>
  <c r="J117" i="20"/>
  <c r="K332" i="20"/>
  <c r="I117" i="20"/>
  <c r="G199" i="20"/>
  <c r="H199" i="20"/>
  <c r="I199" i="20" s="1"/>
  <c r="J199" i="20" s="1"/>
  <c r="G476" i="20"/>
  <c r="H476" i="20"/>
  <c r="I476" i="20" s="1"/>
  <c r="J476" i="20" s="1"/>
  <c r="H197" i="20"/>
  <c r="I197" i="20" s="1"/>
  <c r="J197" i="20" s="1"/>
  <c r="G198" i="20"/>
  <c r="H198" i="20"/>
  <c r="I198" i="20" s="1"/>
  <c r="J198" i="20" s="1"/>
  <c r="G336" i="20"/>
  <c r="H336" i="20"/>
  <c r="I336" i="20" s="1"/>
  <c r="J336" i="20" s="1"/>
  <c r="I259" i="20"/>
  <c r="J259" i="20" s="1"/>
  <c r="G259" i="20"/>
  <c r="H514" i="20"/>
  <c r="I514" i="20" s="1"/>
  <c r="J514" i="20" s="1"/>
  <c r="H337" i="20"/>
  <c r="I337" i="20" s="1"/>
  <c r="J337" i="20" s="1"/>
  <c r="K337" i="20" s="1"/>
  <c r="L91" i="20"/>
  <c r="G29" i="20"/>
  <c r="K29" i="20" s="1"/>
  <c r="K223" i="20"/>
  <c r="H448" i="20"/>
  <c r="I448" i="20" s="1"/>
  <c r="J448" i="20" s="1"/>
  <c r="L448" i="20" s="1"/>
  <c r="G388" i="20"/>
  <c r="K388" i="20" s="1"/>
  <c r="H490" i="20"/>
  <c r="I490" i="20" s="1"/>
  <c r="J490" i="20" s="1"/>
  <c r="G490" i="20"/>
  <c r="G26" i="20"/>
  <c r="G502" i="20"/>
  <c r="H502" i="20"/>
  <c r="I502" i="20" s="1"/>
  <c r="J502" i="20" s="1"/>
  <c r="H503" i="20"/>
  <c r="I503" i="20" s="1"/>
  <c r="J503" i="20" s="1"/>
  <c r="G503" i="20"/>
  <c r="K116" i="20"/>
  <c r="J116" i="20"/>
  <c r="G497" i="20"/>
  <c r="H497" i="20"/>
  <c r="I497" i="20" s="1"/>
  <c r="J497" i="20" s="1"/>
  <c r="G207" i="20"/>
  <c r="H207" i="20"/>
  <c r="I207" i="20" s="1"/>
  <c r="J207" i="20" s="1"/>
  <c r="H499" i="20"/>
  <c r="I499" i="20" s="1"/>
  <c r="J499" i="20" s="1"/>
  <c r="G499" i="20"/>
  <c r="H49" i="20"/>
  <c r="I49" i="20" s="1"/>
  <c r="J49" i="20" s="1"/>
  <c r="G49" i="20"/>
  <c r="H369" i="20"/>
  <c r="I369" i="20" s="1"/>
  <c r="J369" i="20" s="1"/>
  <c r="L369" i="20" s="1"/>
  <c r="H524" i="20"/>
  <c r="I524" i="20" s="1"/>
  <c r="J524" i="20" s="1"/>
  <c r="G511" i="20"/>
  <c r="H511" i="20"/>
  <c r="I511" i="20" s="1"/>
  <c r="J511" i="20" s="1"/>
  <c r="H28" i="20"/>
  <c r="I28" i="20" s="1"/>
  <c r="J28" i="20" s="1"/>
  <c r="K28" i="20" s="1"/>
  <c r="H116" i="20"/>
  <c r="K219" i="20"/>
  <c r="C218" i="21" s="1"/>
  <c r="H26" i="20"/>
  <c r="I26" i="20" s="1"/>
  <c r="J26" i="20" s="1"/>
  <c r="I83" i="20"/>
  <c r="J83" i="20" s="1"/>
  <c r="G197" i="20"/>
  <c r="H355" i="20"/>
  <c r="I355" i="20" s="1"/>
  <c r="J355" i="20" s="1"/>
  <c r="L355" i="20" s="1"/>
  <c r="I116" i="20"/>
  <c r="H477" i="20"/>
  <c r="I477" i="20" s="1"/>
  <c r="J477" i="20" s="1"/>
  <c r="G134" i="20"/>
  <c r="L134" i="20" s="1"/>
  <c r="G397" i="20"/>
  <c r="H397" i="20"/>
  <c r="I397" i="20" s="1"/>
  <c r="J397" i="20" s="1"/>
  <c r="H351" i="20"/>
  <c r="I351" i="20" s="1"/>
  <c r="J351" i="20" s="1"/>
  <c r="G351" i="20"/>
  <c r="H484" i="20"/>
  <c r="I484" i="20" s="1"/>
  <c r="J484" i="20" s="1"/>
  <c r="K484" i="20" s="1"/>
  <c r="L116" i="20"/>
  <c r="H439" i="20"/>
  <c r="I439" i="20" s="1"/>
  <c r="J439" i="20" s="1"/>
  <c r="G439" i="20"/>
  <c r="G405" i="20"/>
  <c r="K405" i="20" s="1"/>
  <c r="K215" i="20"/>
  <c r="G487" i="20"/>
  <c r="H156" i="20"/>
  <c r="I156" i="20" s="1"/>
  <c r="J156" i="20" s="1"/>
  <c r="L156" i="20" s="1"/>
  <c r="I518" i="20"/>
  <c r="J518" i="20" s="1"/>
  <c r="H236" i="20"/>
  <c r="I236" i="20" s="1"/>
  <c r="J236" i="20" s="1"/>
  <c r="L35" i="20"/>
  <c r="G209" i="20"/>
  <c r="L209" i="20" s="1"/>
  <c r="G108" i="20"/>
  <c r="K108" i="20" s="1"/>
  <c r="H108" i="20"/>
  <c r="I108" i="20"/>
  <c r="J108" i="20" s="1"/>
  <c r="L108" i="20" s="1"/>
  <c r="G315" i="20"/>
  <c r="L315" i="20" s="1"/>
  <c r="G344" i="20"/>
  <c r="H344" i="20"/>
  <c r="I344" i="20" s="1"/>
  <c r="J344" i="20" s="1"/>
  <c r="H330" i="20"/>
  <c r="I330" i="20" s="1"/>
  <c r="J330" i="20" s="1"/>
  <c r="G330" i="20"/>
  <c r="G151" i="20"/>
  <c r="H151" i="20"/>
  <c r="I151" i="20" s="1"/>
  <c r="J151" i="20" s="1"/>
  <c r="G514" i="20"/>
  <c r="L227" i="20"/>
  <c r="D226" i="21" s="1"/>
  <c r="G123" i="20"/>
  <c r="H123" i="20"/>
  <c r="I123" i="20" s="1"/>
  <c r="J123" i="20" s="1"/>
  <c r="G524" i="20"/>
  <c r="I487" i="20"/>
  <c r="J487" i="20" s="1"/>
  <c r="G236" i="20"/>
  <c r="G253" i="20"/>
  <c r="K104" i="20"/>
  <c r="G191" i="20"/>
  <c r="K191" i="20" s="1"/>
  <c r="K10" i="20"/>
  <c r="H377" i="20"/>
  <c r="I377" i="20" s="1"/>
  <c r="J377" i="20" s="1"/>
  <c r="L377" i="20" s="1"/>
  <c r="L117" i="20"/>
  <c r="H384" i="20"/>
  <c r="I384" i="20" s="1"/>
  <c r="J384" i="20" s="1"/>
  <c r="K384" i="20" s="1"/>
  <c r="G531" i="20"/>
  <c r="K89" i="20"/>
  <c r="H129" i="20"/>
  <c r="I129" i="20" s="1"/>
  <c r="J129" i="20" s="1"/>
  <c r="G83" i="20"/>
  <c r="L83" i="20" s="1"/>
  <c r="G219" i="20"/>
  <c r="L219" i="20" s="1"/>
  <c r="L332" i="20"/>
  <c r="L226" i="20"/>
  <c r="L94" i="20"/>
  <c r="K94" i="20"/>
  <c r="K216" i="20"/>
  <c r="L244" i="20"/>
  <c r="L223" i="20"/>
  <c r="L246" i="20"/>
  <c r="L105" i="20"/>
  <c r="K105" i="20"/>
  <c r="K96" i="20"/>
  <c r="L96" i="20"/>
  <c r="K231" i="20"/>
  <c r="L231" i="20"/>
  <c r="K84" i="20"/>
  <c r="L84" i="20"/>
  <c r="K221" i="20"/>
  <c r="L221" i="20"/>
  <c r="K83" i="20"/>
  <c r="L239" i="20"/>
  <c r="K217" i="20"/>
  <c r="L99" i="20"/>
  <c r="K99" i="20"/>
  <c r="L229" i="20"/>
  <c r="K229" i="20"/>
  <c r="K93" i="20"/>
  <c r="L86" i="20"/>
  <c r="K86" i="20"/>
  <c r="G255" i="20"/>
  <c r="H255" i="20"/>
  <c r="I255" i="20" s="1"/>
  <c r="J255" i="20" s="1"/>
  <c r="G306" i="20"/>
  <c r="H306" i="20"/>
  <c r="I306" i="20" s="1"/>
  <c r="J306" i="20" s="1"/>
  <c r="G380" i="20"/>
  <c r="H380" i="20"/>
  <c r="I380" i="20" s="1"/>
  <c r="J380" i="20" s="1"/>
  <c r="H541" i="20"/>
  <c r="I541" i="20" s="1"/>
  <c r="J541" i="20" s="1"/>
  <c r="G541" i="20"/>
  <c r="G27" i="20"/>
  <c r="H27" i="20"/>
  <c r="I27" i="20" s="1"/>
  <c r="J27" i="20" s="1"/>
  <c r="H189" i="20"/>
  <c r="I189" i="20" s="1"/>
  <c r="J189" i="20" s="1"/>
  <c r="G189" i="20"/>
  <c r="H395" i="20"/>
  <c r="I395" i="20" s="1"/>
  <c r="J395" i="20" s="1"/>
  <c r="G395" i="20"/>
  <c r="G534" i="20"/>
  <c r="H534" i="20"/>
  <c r="I534" i="20" s="1"/>
  <c r="J534" i="20" s="1"/>
  <c r="G120" i="20"/>
  <c r="H120" i="20"/>
  <c r="I120" i="20" s="1"/>
  <c r="J120" i="20" s="1"/>
  <c r="H386" i="20"/>
  <c r="I386" i="20" s="1"/>
  <c r="J386" i="20" s="1"/>
  <c r="G386" i="20"/>
  <c r="H256" i="20"/>
  <c r="I256" i="20" s="1"/>
  <c r="J256" i="20" s="1"/>
  <c r="G256" i="20"/>
  <c r="G241" i="20"/>
  <c r="H241" i="20"/>
  <c r="I241" i="20" s="1"/>
  <c r="J241" i="20" s="1"/>
  <c r="G205" i="20"/>
  <c r="H205" i="20"/>
  <c r="I205" i="20" s="1"/>
  <c r="J205" i="20" s="1"/>
  <c r="H411" i="20"/>
  <c r="I411" i="20" s="1"/>
  <c r="J411" i="20" s="1"/>
  <c r="G411" i="20"/>
  <c r="G436" i="20"/>
  <c r="H436" i="20"/>
  <c r="I436" i="20" s="1"/>
  <c r="J436" i="20" s="1"/>
  <c r="G103" i="20"/>
  <c r="H103" i="20"/>
  <c r="I103" i="20" s="1"/>
  <c r="J103" i="20" s="1"/>
  <c r="K247" i="20"/>
  <c r="L216" i="20"/>
  <c r="G40" i="20"/>
  <c r="H40" i="20"/>
  <c r="I40" i="20" s="1"/>
  <c r="J40" i="20" s="1"/>
  <c r="G212" i="20"/>
  <c r="H212" i="20"/>
  <c r="I212" i="20" s="1"/>
  <c r="J212" i="20" s="1"/>
  <c r="H480" i="20"/>
  <c r="I480" i="20" s="1"/>
  <c r="J480" i="20" s="1"/>
  <c r="G480" i="20"/>
  <c r="I98" i="20"/>
  <c r="J98" i="20" s="1"/>
  <c r="G98" i="20"/>
  <c r="L98" i="20" s="1"/>
  <c r="H98" i="20"/>
  <c r="L95" i="20"/>
  <c r="L222" i="20"/>
  <c r="G92" i="20"/>
  <c r="H92" i="20"/>
  <c r="I92" i="20" s="1"/>
  <c r="J92" i="20" s="1"/>
  <c r="G243" i="20"/>
  <c r="H243" i="20"/>
  <c r="I243" i="20" s="1"/>
  <c r="J243" i="20" s="1"/>
  <c r="H41" i="20"/>
  <c r="I41" i="20" s="1"/>
  <c r="J41" i="20" s="1"/>
  <c r="G41" i="20"/>
  <c r="G139" i="20"/>
  <c r="H139" i="20"/>
  <c r="I139" i="20" s="1"/>
  <c r="J139" i="20" s="1"/>
  <c r="H44" i="20"/>
  <c r="I44" i="20" s="1"/>
  <c r="J44" i="20" s="1"/>
  <c r="G44" i="20"/>
  <c r="H154" i="20"/>
  <c r="I154" i="20" s="1"/>
  <c r="J154" i="20" s="1"/>
  <c r="G154" i="20"/>
  <c r="G326" i="20"/>
  <c r="H326" i="20"/>
  <c r="I326" i="20" s="1"/>
  <c r="J326" i="20" s="1"/>
  <c r="G69" i="20"/>
  <c r="H69" i="20"/>
  <c r="I69" i="20" s="1"/>
  <c r="J69" i="20" s="1"/>
  <c r="G214" i="20"/>
  <c r="H214" i="20"/>
  <c r="I214" i="20" s="1"/>
  <c r="J214" i="20" s="1"/>
  <c r="G299" i="20"/>
  <c r="H299" i="20"/>
  <c r="I299" i="20" s="1"/>
  <c r="J299" i="20" s="1"/>
  <c r="G408" i="20"/>
  <c r="H408" i="20"/>
  <c r="I408" i="20" s="1"/>
  <c r="J408" i="20" s="1"/>
  <c r="G85" i="20"/>
  <c r="I85" i="20"/>
  <c r="H85" i="20"/>
  <c r="J85" i="20"/>
  <c r="H235" i="20"/>
  <c r="I235" i="20" s="1"/>
  <c r="J235" i="20" s="1"/>
  <c r="L235" i="20" s="1"/>
  <c r="G235" i="20"/>
  <c r="H437" i="20"/>
  <c r="I437" i="20" s="1"/>
  <c r="J437" i="20" s="1"/>
  <c r="G437" i="20"/>
  <c r="H450" i="20"/>
  <c r="I450" i="20" s="1"/>
  <c r="J450" i="20" s="1"/>
  <c r="G450" i="20"/>
  <c r="G77" i="20"/>
  <c r="H77" i="20"/>
  <c r="I77" i="20" s="1"/>
  <c r="J77" i="20" s="1"/>
  <c r="G157" i="20"/>
  <c r="H157" i="20"/>
  <c r="I157" i="20" s="1"/>
  <c r="J157" i="20" s="1"/>
  <c r="G220" i="20"/>
  <c r="H220" i="20"/>
  <c r="I220" i="20" s="1"/>
  <c r="J220" i="20" s="1"/>
  <c r="G292" i="20"/>
  <c r="H292" i="20"/>
  <c r="I292" i="20" s="1"/>
  <c r="J292" i="20" s="1"/>
  <c r="G342" i="20"/>
  <c r="H342" i="20"/>
  <c r="I342" i="20" s="1"/>
  <c r="J342" i="20" s="1"/>
  <c r="H412" i="20"/>
  <c r="I412" i="20" s="1"/>
  <c r="J412" i="20" s="1"/>
  <c r="G412" i="20"/>
  <c r="H469" i="20"/>
  <c r="I469" i="20" s="1"/>
  <c r="J469" i="20" s="1"/>
  <c r="G469" i="20"/>
  <c r="H540" i="20"/>
  <c r="I540" i="20" s="1"/>
  <c r="J540" i="20" s="1"/>
  <c r="G540" i="20"/>
  <c r="G12" i="20"/>
  <c r="H12" i="20"/>
  <c r="I12" i="20" s="1"/>
  <c r="J12" i="20" s="1"/>
  <c r="G126" i="20"/>
  <c r="H126" i="20"/>
  <c r="I126" i="20" s="1"/>
  <c r="J126" i="20" s="1"/>
  <c r="I233" i="20"/>
  <c r="J233" i="20" s="1"/>
  <c r="G233" i="20"/>
  <c r="H233" i="20"/>
  <c r="H410" i="20"/>
  <c r="I410" i="20" s="1"/>
  <c r="J410" i="20" s="1"/>
  <c r="G410" i="20"/>
  <c r="H500" i="20"/>
  <c r="I500" i="20" s="1"/>
  <c r="J500" i="20" s="1"/>
  <c r="G500" i="20"/>
  <c r="G240" i="20"/>
  <c r="H240" i="20"/>
  <c r="I240" i="20"/>
  <c r="J240" i="20" s="1"/>
  <c r="G438" i="20"/>
  <c r="H438" i="20"/>
  <c r="I438" i="20" s="1"/>
  <c r="J438" i="20" s="1"/>
  <c r="H52" i="20"/>
  <c r="I52" i="20" s="1"/>
  <c r="J52" i="20" s="1"/>
  <c r="G52" i="20"/>
  <c r="G162" i="20"/>
  <c r="H162" i="20"/>
  <c r="I162" i="20" s="1"/>
  <c r="J162" i="20" s="1"/>
  <c r="G266" i="20"/>
  <c r="H266" i="20"/>
  <c r="I266" i="20" s="1"/>
  <c r="J266" i="20" s="1"/>
  <c r="G493" i="20"/>
  <c r="H493" i="20"/>
  <c r="I493" i="20" s="1"/>
  <c r="J493" i="20" s="1"/>
  <c r="H264" i="20"/>
  <c r="I264" i="20" s="1"/>
  <c r="J264" i="20" s="1"/>
  <c r="G264" i="20"/>
  <c r="G100" i="20"/>
  <c r="H100" i="20"/>
  <c r="I100" i="20" s="1"/>
  <c r="J100" i="20" s="1"/>
  <c r="L100" i="20" s="1"/>
  <c r="G38" i="20"/>
  <c r="H38" i="20"/>
  <c r="I38" i="20" s="1"/>
  <c r="J38" i="20" s="1"/>
  <c r="G291" i="20"/>
  <c r="H291" i="20"/>
  <c r="I291" i="20" s="1"/>
  <c r="J291" i="20" s="1"/>
  <c r="G75" i="20"/>
  <c r="H75" i="20"/>
  <c r="I75" i="20" s="1"/>
  <c r="J75" i="20" s="1"/>
  <c r="G147" i="20"/>
  <c r="H147" i="20"/>
  <c r="I147" i="20" s="1"/>
  <c r="J147" i="20" s="1"/>
  <c r="G288" i="20"/>
  <c r="H288" i="20"/>
  <c r="I288" i="20" s="1"/>
  <c r="J288" i="20" s="1"/>
  <c r="H311" i="20"/>
  <c r="I311" i="20" s="1"/>
  <c r="J311" i="20" s="1"/>
  <c r="G311" i="20"/>
  <c r="G365" i="20"/>
  <c r="H365" i="20"/>
  <c r="I365" i="20" s="1"/>
  <c r="J365" i="20" s="1"/>
  <c r="G54" i="20"/>
  <c r="H54" i="20"/>
  <c r="I54" i="20" s="1"/>
  <c r="J54" i="20" s="1"/>
  <c r="G183" i="20"/>
  <c r="H183" i="20"/>
  <c r="I183" i="20" s="1"/>
  <c r="J183" i="20" s="1"/>
  <c r="H370" i="20"/>
  <c r="I370" i="20" s="1"/>
  <c r="J370" i="20" s="1"/>
  <c r="G370" i="20"/>
  <c r="H254" i="20"/>
  <c r="I254" i="20" s="1"/>
  <c r="J254" i="20" s="1"/>
  <c r="G254" i="20"/>
  <c r="G543" i="20"/>
  <c r="H543" i="20"/>
  <c r="I543" i="20" s="1"/>
  <c r="J543" i="20" s="1"/>
  <c r="G447" i="20"/>
  <c r="H447" i="20"/>
  <c r="I447" i="20" s="1"/>
  <c r="J447" i="20" s="1"/>
  <c r="H161" i="20"/>
  <c r="I161" i="20" s="1"/>
  <c r="J161" i="20" s="1"/>
  <c r="G161" i="20"/>
  <c r="G166" i="20"/>
  <c r="H166" i="20"/>
  <c r="I166" i="20" s="1"/>
  <c r="J166" i="20" s="1"/>
  <c r="G501" i="20"/>
  <c r="H501" i="20"/>
  <c r="I501" i="20" s="1"/>
  <c r="J501" i="20" s="1"/>
  <c r="H203" i="20"/>
  <c r="I203" i="20" s="1"/>
  <c r="J203" i="20" s="1"/>
  <c r="G203" i="20"/>
  <c r="G321" i="20"/>
  <c r="H321" i="20"/>
  <c r="I321" i="20" s="1"/>
  <c r="J321" i="20" s="1"/>
  <c r="G101" i="20"/>
  <c r="H101" i="20"/>
  <c r="I101" i="20" s="1"/>
  <c r="J101" i="20" s="1"/>
  <c r="K101" i="20" s="1"/>
  <c r="H286" i="20"/>
  <c r="I286" i="20" s="1"/>
  <c r="J286" i="20" s="1"/>
  <c r="G286" i="20"/>
  <c r="H507" i="20"/>
  <c r="I507" i="20" s="1"/>
  <c r="J507" i="20" s="1"/>
  <c r="G507" i="20"/>
  <c r="H34" i="20"/>
  <c r="I34" i="20" s="1"/>
  <c r="J34" i="20" s="1"/>
  <c r="G34" i="20"/>
  <c r="G319" i="20"/>
  <c r="H319" i="20"/>
  <c r="I319" i="20" s="1"/>
  <c r="J319" i="20" s="1"/>
  <c r="G328" i="20"/>
  <c r="H328" i="20"/>
  <c r="I328" i="20" s="1"/>
  <c r="J328" i="20" s="1"/>
  <c r="K244" i="20"/>
  <c r="H125" i="20"/>
  <c r="I125" i="20" s="1"/>
  <c r="J125" i="20" s="1"/>
  <c r="G125" i="20"/>
  <c r="G329" i="20"/>
  <c r="H329" i="20"/>
  <c r="I329" i="20" s="1"/>
  <c r="J329" i="20" s="1"/>
  <c r="H249" i="20"/>
  <c r="I249" i="20" s="1"/>
  <c r="J249" i="20" s="1"/>
  <c r="G249" i="20"/>
  <c r="G145" i="20"/>
  <c r="H145" i="20"/>
  <c r="I145" i="20" s="1"/>
  <c r="J145" i="20" s="1"/>
  <c r="G415" i="20"/>
  <c r="H415" i="20"/>
  <c r="I415" i="20" s="1"/>
  <c r="J415" i="20" s="1"/>
  <c r="G278" i="20"/>
  <c r="H278" i="20"/>
  <c r="I278" i="20" s="1"/>
  <c r="J278" i="20" s="1"/>
  <c r="G204" i="20"/>
  <c r="H204" i="20"/>
  <c r="I204" i="20" s="1"/>
  <c r="J204" i="20" s="1"/>
  <c r="G282" i="20"/>
  <c r="H282" i="20"/>
  <c r="I282" i="20" s="1"/>
  <c r="J282" i="20" s="1"/>
  <c r="H509" i="20"/>
  <c r="I509" i="20" s="1"/>
  <c r="J509" i="20" s="1"/>
  <c r="G509" i="20"/>
  <c r="H31" i="20"/>
  <c r="I31" i="20" s="1"/>
  <c r="J31" i="20" s="1"/>
  <c r="G31" i="20"/>
  <c r="G281" i="20"/>
  <c r="H281" i="20"/>
  <c r="I281" i="20" s="1"/>
  <c r="J281" i="20" s="1"/>
  <c r="G361" i="20"/>
  <c r="H361" i="20"/>
  <c r="I361" i="20" s="1"/>
  <c r="J361" i="20" s="1"/>
  <c r="K91" i="20"/>
  <c r="G440" i="20"/>
  <c r="H440" i="20"/>
  <c r="I440" i="20" s="1"/>
  <c r="J440" i="20" s="1"/>
  <c r="G169" i="20"/>
  <c r="H169" i="20"/>
  <c r="I169" i="20" s="1"/>
  <c r="J169" i="20" s="1"/>
  <c r="G471" i="20"/>
  <c r="H471" i="20"/>
  <c r="I471" i="20" s="1"/>
  <c r="J471" i="20" s="1"/>
  <c r="G456" i="20"/>
  <c r="H456" i="20"/>
  <c r="I456" i="20" s="1"/>
  <c r="J456" i="20" s="1"/>
  <c r="H15" i="20"/>
  <c r="I15" i="20" s="1"/>
  <c r="J15" i="20" s="1"/>
  <c r="G15" i="20"/>
  <c r="H188" i="20"/>
  <c r="I188" i="20" s="1"/>
  <c r="J188" i="20" s="1"/>
  <c r="G188" i="20"/>
  <c r="H206" i="20"/>
  <c r="I206" i="20" s="1"/>
  <c r="J206" i="20" s="1"/>
  <c r="G206" i="20"/>
  <c r="H280" i="20"/>
  <c r="I280" i="20" s="1"/>
  <c r="J280" i="20" s="1"/>
  <c r="G280" i="20"/>
  <c r="H325" i="20"/>
  <c r="I325" i="20" s="1"/>
  <c r="J325" i="20" s="1"/>
  <c r="G325" i="20"/>
  <c r="G422" i="20"/>
  <c r="H422" i="20"/>
  <c r="I422" i="20" s="1"/>
  <c r="J422" i="20" s="1"/>
  <c r="G263" i="20"/>
  <c r="H263" i="20"/>
  <c r="I263" i="20" s="1"/>
  <c r="J263" i="20" s="1"/>
  <c r="G430" i="20"/>
  <c r="H430" i="20"/>
  <c r="I430" i="20" s="1"/>
  <c r="J430" i="20" s="1"/>
  <c r="G63" i="20"/>
  <c r="H63" i="20"/>
  <c r="I63" i="20" s="1"/>
  <c r="J63" i="20" s="1"/>
  <c r="H167" i="20"/>
  <c r="I167" i="20" s="1"/>
  <c r="J167" i="20" s="1"/>
  <c r="G167" i="20"/>
  <c r="G285" i="20"/>
  <c r="H285" i="20"/>
  <c r="I285" i="20" s="1"/>
  <c r="J285" i="20" s="1"/>
  <c r="H496" i="20"/>
  <c r="I496" i="20" s="1"/>
  <c r="J496" i="20" s="1"/>
  <c r="G496" i="20"/>
  <c r="G45" i="20"/>
  <c r="H45" i="20"/>
  <c r="I45" i="20" s="1"/>
  <c r="J45" i="20" s="1"/>
  <c r="L89" i="20"/>
  <c r="H322" i="20"/>
  <c r="I322" i="20" s="1"/>
  <c r="J322" i="20" s="1"/>
  <c r="G322" i="20"/>
  <c r="H371" i="20"/>
  <c r="I371" i="20" s="1"/>
  <c r="J371" i="20" s="1"/>
  <c r="G371" i="20"/>
  <c r="H419" i="20"/>
  <c r="I419" i="20" s="1"/>
  <c r="J419" i="20" s="1"/>
  <c r="G419" i="20"/>
  <c r="G248" i="20"/>
  <c r="H248" i="20"/>
  <c r="I248" i="20" s="1"/>
  <c r="J248" i="20" s="1"/>
  <c r="L104" i="20"/>
  <c r="H275" i="20"/>
  <c r="I275" i="20" s="1"/>
  <c r="J275" i="20" s="1"/>
  <c r="G275" i="20"/>
  <c r="G517" i="20"/>
  <c r="H517" i="20"/>
  <c r="I517" i="20" s="1"/>
  <c r="J517" i="20" s="1"/>
  <c r="H119" i="20"/>
  <c r="I119" i="20" s="1"/>
  <c r="J119" i="20" s="1"/>
  <c r="G119" i="20"/>
  <c r="H268" i="20"/>
  <c r="I268" i="20" s="1"/>
  <c r="J268" i="20" s="1"/>
  <c r="G268" i="20"/>
  <c r="H494" i="20"/>
  <c r="I494" i="20" s="1"/>
  <c r="J494" i="20" s="1"/>
  <c r="G494" i="20"/>
  <c r="G110" i="20"/>
  <c r="I110" i="20"/>
  <c r="J110" i="20"/>
  <c r="L110" i="20"/>
  <c r="H110" i="20"/>
  <c r="K110" i="20"/>
  <c r="G135" i="20"/>
  <c r="H135" i="20"/>
  <c r="I135" i="20" s="1"/>
  <c r="J135" i="20" s="1"/>
  <c r="G335" i="20"/>
  <c r="H335" i="20"/>
  <c r="I335" i="20" s="1"/>
  <c r="J335" i="20" s="1"/>
  <c r="H314" i="20"/>
  <c r="I314" i="20" s="1"/>
  <c r="J314" i="20" s="1"/>
  <c r="G314" i="20"/>
  <c r="G159" i="20"/>
  <c r="H159" i="20"/>
  <c r="I159" i="20" s="1"/>
  <c r="J159" i="20" s="1"/>
  <c r="G521" i="20"/>
  <c r="H521" i="20"/>
  <c r="I521" i="20" s="1"/>
  <c r="J521" i="20" s="1"/>
  <c r="G271" i="20"/>
  <c r="H271" i="20"/>
  <c r="I271" i="20" s="1"/>
  <c r="J271" i="20" s="1"/>
  <c r="H513" i="20"/>
  <c r="I513" i="20" s="1"/>
  <c r="J513" i="20" s="1"/>
  <c r="G513" i="20"/>
  <c r="G141" i="20"/>
  <c r="H141" i="20"/>
  <c r="I141" i="20" s="1"/>
  <c r="J141" i="20" s="1"/>
  <c r="H475" i="20"/>
  <c r="I475" i="20" s="1"/>
  <c r="J475" i="20" s="1"/>
  <c r="G475" i="20"/>
  <c r="H457" i="20"/>
  <c r="I457" i="20" s="1"/>
  <c r="J457" i="20" s="1"/>
  <c r="G457" i="20"/>
  <c r="H164" i="20"/>
  <c r="I164" i="20" s="1"/>
  <c r="J164" i="20" s="1"/>
  <c r="G164" i="20"/>
  <c r="G274" i="20"/>
  <c r="H274" i="20"/>
  <c r="I274" i="20" s="1"/>
  <c r="J274" i="20" s="1"/>
  <c r="G65" i="20"/>
  <c r="H65" i="20"/>
  <c r="I65" i="20" s="1"/>
  <c r="J65" i="20" s="1"/>
  <c r="H276" i="20"/>
  <c r="I276" i="20" s="1"/>
  <c r="J276" i="20" s="1"/>
  <c r="G276" i="20"/>
  <c r="H398" i="20"/>
  <c r="I398" i="20" s="1"/>
  <c r="J398" i="20" s="1"/>
  <c r="G398" i="20"/>
  <c r="L217" i="20"/>
  <c r="H547" i="20"/>
  <c r="I547" i="20" s="1"/>
  <c r="J547" i="20" s="1"/>
  <c r="G547" i="20"/>
  <c r="H320" i="20"/>
  <c r="I320" i="20" s="1"/>
  <c r="J320" i="20" s="1"/>
  <c r="G320" i="20"/>
  <c r="G178" i="20"/>
  <c r="H178" i="20"/>
  <c r="I178" i="20" s="1"/>
  <c r="J178" i="20" s="1"/>
  <c r="I112" i="20"/>
  <c r="L112" i="20"/>
  <c r="J112" i="20"/>
  <c r="H112" i="20"/>
  <c r="K112" i="20"/>
  <c r="C111" i="21" s="1"/>
  <c r="G112" i="20"/>
  <c r="H230" i="20"/>
  <c r="I230" i="20" s="1"/>
  <c r="J230" i="20" s="1"/>
  <c r="G230" i="20"/>
  <c r="G102" i="20"/>
  <c r="H102" i="20"/>
  <c r="I102" i="20" s="1"/>
  <c r="J102" i="20" s="1"/>
  <c r="K102" i="20" s="1"/>
  <c r="H72" i="20"/>
  <c r="I72" i="20" s="1"/>
  <c r="J72" i="20" s="1"/>
  <c r="G72" i="20"/>
  <c r="H155" i="20"/>
  <c r="I155" i="20" s="1"/>
  <c r="J155" i="20" s="1"/>
  <c r="G155" i="20"/>
  <c r="G334" i="20"/>
  <c r="H334" i="20"/>
  <c r="I334" i="20" s="1"/>
  <c r="J334" i="20" s="1"/>
  <c r="H368" i="20"/>
  <c r="I368" i="20" s="1"/>
  <c r="J368" i="20" s="1"/>
  <c r="G368" i="20"/>
  <c r="G495" i="20"/>
  <c r="H495" i="20"/>
  <c r="I495" i="20" s="1"/>
  <c r="J495" i="20" s="1"/>
  <c r="H37" i="20"/>
  <c r="I37" i="20" s="1"/>
  <c r="J37" i="20" s="1"/>
  <c r="G37" i="20"/>
  <c r="G435" i="20"/>
  <c r="H435" i="20"/>
  <c r="I435" i="20" s="1"/>
  <c r="J435" i="20" s="1"/>
  <c r="H213" i="20"/>
  <c r="I213" i="20" s="1"/>
  <c r="J213" i="20" s="1"/>
  <c r="G213" i="20"/>
  <c r="G443" i="20"/>
  <c r="H443" i="20"/>
  <c r="I443" i="20" s="1"/>
  <c r="J443" i="20" s="1"/>
  <c r="H267" i="20"/>
  <c r="I267" i="20" s="1"/>
  <c r="J267" i="20" s="1"/>
  <c r="G267" i="20"/>
  <c r="H16" i="20"/>
  <c r="I16" i="20" s="1"/>
  <c r="J16" i="20" s="1"/>
  <c r="G16" i="20"/>
  <c r="H225" i="20"/>
  <c r="I225" i="20" s="1"/>
  <c r="J225" i="20" s="1"/>
  <c r="G225" i="20"/>
  <c r="K225" i="20" s="1"/>
  <c r="G345" i="20"/>
  <c r="H345" i="20"/>
  <c r="I345" i="20" s="1"/>
  <c r="J345" i="20" s="1"/>
  <c r="H542" i="20"/>
  <c r="I542" i="20" s="1"/>
  <c r="J542" i="20" s="1"/>
  <c r="G542" i="20"/>
  <c r="G374" i="20"/>
  <c r="H374" i="20"/>
  <c r="I374" i="20" s="1"/>
  <c r="J374" i="20" s="1"/>
  <c r="G449" i="20"/>
  <c r="H449" i="20"/>
  <c r="I449" i="20" s="1"/>
  <c r="J449" i="20" s="1"/>
  <c r="H19" i="20"/>
  <c r="I19" i="20" s="1"/>
  <c r="J19" i="20" s="1"/>
  <c r="G19" i="20"/>
  <c r="L109" i="20"/>
  <c r="K109" i="20"/>
  <c r="I109" i="20"/>
  <c r="H109" i="20"/>
  <c r="J109" i="20"/>
  <c r="G109" i="20"/>
  <c r="H177" i="20"/>
  <c r="I177" i="20" s="1"/>
  <c r="J177" i="20" s="1"/>
  <c r="G177" i="20"/>
  <c r="G228" i="20"/>
  <c r="L228" i="20" s="1"/>
  <c r="H228" i="20"/>
  <c r="I228" i="20" s="1"/>
  <c r="J228" i="20" s="1"/>
  <c r="H302" i="20"/>
  <c r="I302" i="20" s="1"/>
  <c r="J302" i="20" s="1"/>
  <c r="G302" i="20"/>
  <c r="H357" i="20"/>
  <c r="I357" i="20" s="1"/>
  <c r="J357" i="20" s="1"/>
  <c r="G357" i="20"/>
  <c r="G423" i="20"/>
  <c r="H423" i="20"/>
  <c r="I423" i="20" s="1"/>
  <c r="J423" i="20" s="1"/>
  <c r="H474" i="20"/>
  <c r="I474" i="20" s="1"/>
  <c r="J474" i="20" s="1"/>
  <c r="G474" i="20"/>
  <c r="H548" i="20"/>
  <c r="I548" i="20" s="1"/>
  <c r="J548" i="20" s="1"/>
  <c r="G548" i="20"/>
  <c r="G385" i="20"/>
  <c r="H385" i="20"/>
  <c r="I385" i="20" s="1"/>
  <c r="J385" i="20" s="1"/>
  <c r="H465" i="20"/>
  <c r="I465" i="20" s="1"/>
  <c r="J465" i="20" s="1"/>
  <c r="G465" i="20"/>
  <c r="H519" i="20"/>
  <c r="I519" i="20" s="1"/>
  <c r="J519" i="20" s="1"/>
  <c r="G519" i="20"/>
  <c r="G242" i="20"/>
  <c r="H242" i="20"/>
  <c r="I242" i="20" s="1"/>
  <c r="J242" i="20" s="1"/>
  <c r="L242" i="20" s="1"/>
  <c r="G458" i="20"/>
  <c r="H458" i="20"/>
  <c r="I458" i="20" s="1"/>
  <c r="J458" i="20" s="1"/>
  <c r="H143" i="20"/>
  <c r="I143" i="20" s="1"/>
  <c r="J143" i="20" s="1"/>
  <c r="G143" i="20"/>
  <c r="H289" i="20"/>
  <c r="I289" i="20" s="1"/>
  <c r="J289" i="20" s="1"/>
  <c r="G289" i="20"/>
  <c r="H341" i="20"/>
  <c r="I341" i="20" s="1"/>
  <c r="J341" i="20" s="1"/>
  <c r="G341" i="20"/>
  <c r="G478" i="20"/>
  <c r="H478" i="20"/>
  <c r="I478" i="20" s="1"/>
  <c r="J478" i="20" s="1"/>
  <c r="G525" i="20"/>
  <c r="H525" i="20"/>
  <c r="I525" i="20" s="1"/>
  <c r="J525" i="20" s="1"/>
  <c r="H9" i="20"/>
  <c r="I9" i="20" s="1"/>
  <c r="J9" i="20" s="1"/>
  <c r="G9" i="20"/>
  <c r="G234" i="20"/>
  <c r="H234" i="20"/>
  <c r="I234" i="20" s="1"/>
  <c r="J234" i="20" s="1"/>
  <c r="G444" i="20"/>
  <c r="H444" i="20"/>
  <c r="I444" i="20" s="1"/>
  <c r="J444" i="20" s="1"/>
  <c r="H459" i="20"/>
  <c r="I459" i="20" s="1"/>
  <c r="J459" i="20" s="1"/>
  <c r="G459" i="20"/>
  <c r="H67" i="20"/>
  <c r="I67" i="20" s="1"/>
  <c r="J67" i="20" s="1"/>
  <c r="G67" i="20"/>
  <c r="H122" i="20"/>
  <c r="I122" i="20" s="1"/>
  <c r="J122" i="20" s="1"/>
  <c r="G122" i="20"/>
  <c r="H173" i="20"/>
  <c r="I173" i="20" s="1"/>
  <c r="J173" i="20" s="1"/>
  <c r="G173" i="20"/>
  <c r="G290" i="20"/>
  <c r="H290" i="20"/>
  <c r="I290" i="20" s="1"/>
  <c r="J290" i="20" s="1"/>
  <c r="H360" i="20"/>
  <c r="I360" i="20" s="1"/>
  <c r="J360" i="20" s="1"/>
  <c r="G360" i="20"/>
  <c r="G505" i="20"/>
  <c r="H505" i="20"/>
  <c r="I505" i="20" s="1"/>
  <c r="J505" i="20" s="1"/>
  <c r="G535" i="20"/>
  <c r="H535" i="20"/>
  <c r="I535" i="20" s="1"/>
  <c r="J535" i="20" s="1"/>
  <c r="G452" i="20"/>
  <c r="H452" i="20"/>
  <c r="I452" i="20" s="1"/>
  <c r="J452" i="20" s="1"/>
  <c r="G340" i="20"/>
  <c r="H340" i="20"/>
  <c r="I340" i="20" s="1"/>
  <c r="J340" i="20" s="1"/>
  <c r="G413" i="20"/>
  <c r="H413" i="20"/>
  <c r="I413" i="20" s="1"/>
  <c r="J413" i="20" s="1"/>
  <c r="G550" i="20"/>
  <c r="H550" i="20"/>
  <c r="I550" i="20" s="1"/>
  <c r="J550" i="20" s="1"/>
  <c r="H176" i="20"/>
  <c r="I176" i="20" s="1"/>
  <c r="J176" i="20" s="1"/>
  <c r="G176" i="20"/>
  <c r="H333" i="20"/>
  <c r="I333" i="20" s="1"/>
  <c r="J333" i="20" s="1"/>
  <c r="G333" i="20"/>
  <c r="G392" i="20"/>
  <c r="H392" i="20"/>
  <c r="I392" i="20" s="1"/>
  <c r="J392" i="20" s="1"/>
  <c r="G424" i="20"/>
  <c r="H424" i="20"/>
  <c r="I424" i="20" s="1"/>
  <c r="J424" i="20" s="1"/>
  <c r="L74" i="20"/>
  <c r="H175" i="20"/>
  <c r="I175" i="20" s="1"/>
  <c r="J175" i="20" s="1"/>
  <c r="G175" i="20"/>
  <c r="H318" i="20"/>
  <c r="I318" i="20" s="1"/>
  <c r="J318" i="20" s="1"/>
  <c r="G318" i="20"/>
  <c r="H50" i="20"/>
  <c r="I50" i="20" s="1"/>
  <c r="J50" i="20" s="1"/>
  <c r="G50" i="20"/>
  <c r="G316" i="20"/>
  <c r="H316" i="20"/>
  <c r="I316" i="20" s="1"/>
  <c r="J316" i="20" s="1"/>
  <c r="H90" i="20"/>
  <c r="I90" i="20" s="1"/>
  <c r="J90" i="20" s="1"/>
  <c r="G90" i="20"/>
  <c r="L90" i="20" s="1"/>
  <c r="H62" i="20"/>
  <c r="I62" i="20" s="1"/>
  <c r="J62" i="20" s="1"/>
  <c r="G62" i="20"/>
  <c r="G114" i="20"/>
  <c r="H114" i="20"/>
  <c r="L114" i="20"/>
  <c r="I114" i="20"/>
  <c r="J114" i="20"/>
  <c r="K114" i="20"/>
  <c r="H312" i="20"/>
  <c r="I312" i="20" s="1"/>
  <c r="J312" i="20" s="1"/>
  <c r="G312" i="20"/>
  <c r="G407" i="20"/>
  <c r="H407" i="20"/>
  <c r="I407" i="20" s="1"/>
  <c r="J407" i="20" s="1"/>
  <c r="H56" i="20"/>
  <c r="I56" i="20" s="1"/>
  <c r="J56" i="20" s="1"/>
  <c r="G56" i="20"/>
  <c r="H498" i="20"/>
  <c r="I498" i="20" s="1"/>
  <c r="J498" i="20" s="1"/>
  <c r="G498" i="20"/>
  <c r="H338" i="20"/>
  <c r="I338" i="20" s="1"/>
  <c r="J338" i="20" s="1"/>
  <c r="G338" i="20"/>
  <c r="G261" i="20"/>
  <c r="H261" i="20"/>
  <c r="I261" i="20" s="1"/>
  <c r="J261" i="20" s="1"/>
  <c r="G208" i="20"/>
  <c r="H208" i="20"/>
  <c r="I208" i="20" s="1"/>
  <c r="J208" i="20" s="1"/>
  <c r="G506" i="20"/>
  <c r="H506" i="20"/>
  <c r="I506" i="20" s="1"/>
  <c r="J506" i="20" s="1"/>
  <c r="G257" i="20"/>
  <c r="H257" i="20"/>
  <c r="I257" i="20" s="1"/>
  <c r="J257" i="20" s="1"/>
  <c r="H107" i="20"/>
  <c r="I107" i="20" s="1"/>
  <c r="J107" i="20" s="1"/>
  <c r="G107" i="20"/>
  <c r="H491" i="20"/>
  <c r="I491" i="20" s="1"/>
  <c r="J491" i="20" s="1"/>
  <c r="G491" i="20"/>
  <c r="G470" i="20"/>
  <c r="H470" i="20"/>
  <c r="I470" i="20" s="1"/>
  <c r="J470" i="20" s="1"/>
  <c r="H68" i="20"/>
  <c r="I68" i="20" s="1"/>
  <c r="J68" i="20" s="1"/>
  <c r="G68" i="20"/>
  <c r="G545" i="20"/>
  <c r="H545" i="20"/>
  <c r="I545" i="20" s="1"/>
  <c r="J545" i="20" s="1"/>
  <c r="H21" i="20"/>
  <c r="I21" i="20" s="1"/>
  <c r="J21" i="20" s="1"/>
  <c r="G21" i="20"/>
  <c r="H218" i="20"/>
  <c r="I218" i="20" s="1"/>
  <c r="J218" i="20" s="1"/>
  <c r="G218" i="20"/>
  <c r="G402" i="20"/>
  <c r="H402" i="20"/>
  <c r="I402" i="20" s="1"/>
  <c r="J402" i="20" s="1"/>
  <c r="G71" i="20"/>
  <c r="H71" i="20"/>
  <c r="I71" i="20" s="1"/>
  <c r="J71" i="20" s="1"/>
  <c r="H224" i="20"/>
  <c r="I224" i="20" s="1"/>
  <c r="J224" i="20" s="1"/>
  <c r="G224" i="20"/>
  <c r="H404" i="20"/>
  <c r="I404" i="20" s="1"/>
  <c r="J404" i="20" s="1"/>
  <c r="G404" i="20"/>
  <c r="G486" i="20"/>
  <c r="H486" i="20"/>
  <c r="I486" i="20" s="1"/>
  <c r="J486" i="20" s="1"/>
  <c r="H138" i="20"/>
  <c r="I138" i="20" s="1"/>
  <c r="J138" i="20" s="1"/>
  <c r="G138" i="20"/>
  <c r="H97" i="20"/>
  <c r="I97" i="20" s="1"/>
  <c r="J97" i="20" s="1"/>
  <c r="G97" i="20"/>
  <c r="G300" i="20"/>
  <c r="H300" i="20"/>
  <c r="I300" i="20" s="1"/>
  <c r="J300" i="20" s="1"/>
  <c r="H421" i="20"/>
  <c r="I421" i="20" s="1"/>
  <c r="J421" i="20" s="1"/>
  <c r="G421" i="20"/>
  <c r="H433" i="20"/>
  <c r="I433" i="20" s="1"/>
  <c r="J433" i="20" s="1"/>
  <c r="G433" i="20"/>
  <c r="H33" i="20"/>
  <c r="I33" i="20" s="1"/>
  <c r="J33" i="20" s="1"/>
  <c r="G33" i="20"/>
  <c r="K113" i="20"/>
  <c r="H113" i="20"/>
  <c r="I113" i="20"/>
  <c r="G113" i="20"/>
  <c r="L113" i="20"/>
  <c r="J113" i="20"/>
  <c r="G180" i="20"/>
  <c r="H180" i="20"/>
  <c r="I180" i="20" s="1"/>
  <c r="J180" i="20" s="1"/>
  <c r="H232" i="20"/>
  <c r="I232" i="20"/>
  <c r="J232" i="20" s="1"/>
  <c r="K232" i="20" s="1"/>
  <c r="G232" i="20"/>
  <c r="H308" i="20"/>
  <c r="I308" i="20" s="1"/>
  <c r="J308" i="20" s="1"/>
  <c r="G308" i="20"/>
  <c r="G362" i="20"/>
  <c r="H362" i="20"/>
  <c r="I362" i="20" s="1"/>
  <c r="J362" i="20" s="1"/>
  <c r="G462" i="20"/>
  <c r="H462" i="20"/>
  <c r="I462" i="20" s="1"/>
  <c r="J462" i="20" s="1"/>
  <c r="H492" i="20"/>
  <c r="I492" i="20" s="1"/>
  <c r="J492" i="20" s="1"/>
  <c r="G492" i="20"/>
  <c r="G473" i="20"/>
  <c r="H473" i="20"/>
  <c r="I473" i="20" s="1"/>
  <c r="J473" i="20" s="1"/>
  <c r="H530" i="20"/>
  <c r="I530" i="20" s="1"/>
  <c r="J530" i="20" s="1"/>
  <c r="G530" i="20"/>
  <c r="K88" i="20"/>
  <c r="L88" i="20"/>
  <c r="G88" i="20"/>
  <c r="H88" i="20"/>
  <c r="J88" i="20"/>
  <c r="I88" i="20"/>
  <c r="G454" i="20"/>
  <c r="H454" i="20"/>
  <c r="I454" i="20" s="1"/>
  <c r="J454" i="20" s="1"/>
  <c r="G82" i="20"/>
  <c r="H82" i="20"/>
  <c r="I82" i="20" s="1"/>
  <c r="J82" i="20" s="1"/>
  <c r="G153" i="20"/>
  <c r="H153" i="20"/>
  <c r="I153" i="20" s="1"/>
  <c r="J153" i="20" s="1"/>
  <c r="G297" i="20"/>
  <c r="H297" i="20"/>
  <c r="I297" i="20" s="1"/>
  <c r="J297" i="20" s="1"/>
  <c r="G538" i="20"/>
  <c r="H538" i="20"/>
  <c r="I538" i="20" s="1"/>
  <c r="J538" i="20" s="1"/>
  <c r="H22" i="20"/>
  <c r="I22" i="20" s="1"/>
  <c r="J22" i="20" s="1"/>
  <c r="G22" i="20"/>
  <c r="H106" i="20"/>
  <c r="G106" i="20"/>
  <c r="I106" i="20"/>
  <c r="J106" i="20" s="1"/>
  <c r="H150" i="20"/>
  <c r="I150" i="20" s="1"/>
  <c r="J150" i="20" s="1"/>
  <c r="G150" i="20"/>
  <c r="G396" i="20"/>
  <c r="H396" i="20"/>
  <c r="I396" i="20" s="1"/>
  <c r="J396" i="20" s="1"/>
  <c r="H238" i="20"/>
  <c r="G238" i="20"/>
  <c r="I238" i="20"/>
  <c r="J238" i="20" s="1"/>
  <c r="L238" i="20" s="1"/>
  <c r="H20" i="20"/>
  <c r="I20" i="20" s="1"/>
  <c r="J20" i="20" s="1"/>
  <c r="G20" i="20"/>
  <c r="G79" i="20"/>
  <c r="H79" i="20"/>
  <c r="I79" i="20" s="1"/>
  <c r="J79" i="20" s="1"/>
  <c r="G127" i="20"/>
  <c r="H127" i="20"/>
  <c r="I127" i="20" s="1"/>
  <c r="J127" i="20" s="1"/>
  <c r="G186" i="20"/>
  <c r="H186" i="20"/>
  <c r="I186" i="20" s="1"/>
  <c r="J186" i="20" s="1"/>
  <c r="G309" i="20"/>
  <c r="H309" i="20"/>
  <c r="I309" i="20" s="1"/>
  <c r="J309" i="20" s="1"/>
  <c r="H391" i="20"/>
  <c r="I391" i="20" s="1"/>
  <c r="J391" i="20" s="1"/>
  <c r="G391" i="20"/>
  <c r="G515" i="20"/>
  <c r="H515" i="20"/>
  <c r="I515" i="20" s="1"/>
  <c r="J515" i="20" s="1"/>
  <c r="H539" i="20"/>
  <c r="I539" i="20" s="1"/>
  <c r="J539" i="20" s="1"/>
  <c r="G539" i="20"/>
  <c r="H431" i="20"/>
  <c r="I431" i="20" s="1"/>
  <c r="J431" i="20" s="1"/>
  <c r="G431" i="20"/>
  <c r="H64" i="20"/>
  <c r="I64" i="20" s="1"/>
  <c r="J64" i="20" s="1"/>
  <c r="G64" i="20"/>
  <c r="H460" i="20"/>
  <c r="I460" i="20" s="1"/>
  <c r="J460" i="20" s="1"/>
  <c r="G460" i="20"/>
  <c r="G181" i="20"/>
  <c r="H181" i="20"/>
  <c r="I181" i="20" s="1"/>
  <c r="J181" i="20" s="1"/>
  <c r="G348" i="20"/>
  <c r="H348" i="20"/>
  <c r="I348" i="20" s="1"/>
  <c r="J348" i="20" s="1"/>
  <c r="G401" i="20"/>
  <c r="H401" i="20"/>
  <c r="I401" i="20" s="1"/>
  <c r="J401" i="20" s="1"/>
  <c r="H434" i="20"/>
  <c r="I434" i="20" s="1"/>
  <c r="J434" i="20" s="1"/>
  <c r="G434" i="20"/>
  <c r="H516" i="20"/>
  <c r="I516" i="20" s="1"/>
  <c r="J516" i="20" s="1"/>
  <c r="G516" i="20"/>
  <c r="G528" i="20"/>
  <c r="H528" i="20"/>
  <c r="I528" i="20" s="1"/>
  <c r="J528" i="20" s="1"/>
  <c r="AI456" i="8" l="1"/>
  <c r="AM456" i="8" s="1"/>
  <c r="K163" i="20"/>
  <c r="K46" i="20"/>
  <c r="L289" i="20"/>
  <c r="D288" i="21" s="1"/>
  <c r="L136" i="20"/>
  <c r="D135" i="21" s="1"/>
  <c r="L291" i="20"/>
  <c r="L122" i="20"/>
  <c r="D121" i="21" s="1"/>
  <c r="K171" i="20"/>
  <c r="C170" i="21" s="1"/>
  <c r="K343" i="20"/>
  <c r="K257" i="20"/>
  <c r="C256" i="21" s="1"/>
  <c r="K542" i="20"/>
  <c r="C541" i="21" s="1"/>
  <c r="K146" i="20"/>
  <c r="C145" i="21" s="1"/>
  <c r="L267" i="20"/>
  <c r="K285" i="20"/>
  <c r="C284" i="21" s="1"/>
  <c r="K281" i="20"/>
  <c r="C280" i="21" s="1"/>
  <c r="K505" i="20"/>
  <c r="C504" i="21" s="1"/>
  <c r="K520" i="20"/>
  <c r="C519" i="21" s="1"/>
  <c r="L543" i="20"/>
  <c r="D542" i="21" s="1"/>
  <c r="K120" i="20"/>
  <c r="K464" i="20"/>
  <c r="L294" i="20"/>
  <c r="D293" i="21" s="1"/>
  <c r="K119" i="20"/>
  <c r="C118" i="21" s="1"/>
  <c r="L546" i="20"/>
  <c r="D545" i="21" s="1"/>
  <c r="L358" i="20"/>
  <c r="D357" i="21" s="1"/>
  <c r="L548" i="20"/>
  <c r="D547" i="21" s="1"/>
  <c r="L541" i="20"/>
  <c r="D540" i="21" s="1"/>
  <c r="L530" i="20"/>
  <c r="D529" i="21" s="1"/>
  <c r="K544" i="20"/>
  <c r="C543" i="21" s="1"/>
  <c r="K515" i="20"/>
  <c r="C514" i="21" s="1"/>
  <c r="L521" i="20"/>
  <c r="D520" i="21" s="1"/>
  <c r="K139" i="20"/>
  <c r="K270" i="20"/>
  <c r="C269" i="21" s="1"/>
  <c r="K286" i="20"/>
  <c r="C285" i="21" s="1"/>
  <c r="L538" i="20"/>
  <c r="D537" i="21" s="1"/>
  <c r="K276" i="20"/>
  <c r="C275" i="21" s="1"/>
  <c r="L255" i="20"/>
  <c r="D254" i="21" s="1"/>
  <c r="L519" i="20"/>
  <c r="D518" i="21" s="1"/>
  <c r="K30" i="20"/>
  <c r="C29" i="21" s="1"/>
  <c r="L265" i="20"/>
  <c r="D264" i="21" s="1"/>
  <c r="K536" i="20"/>
  <c r="C535" i="21" s="1"/>
  <c r="K290" i="20"/>
  <c r="C289" i="21" s="1"/>
  <c r="K509" i="20"/>
  <c r="C508" i="21" s="1"/>
  <c r="L296" i="20"/>
  <c r="D295" i="21" s="1"/>
  <c r="K539" i="20"/>
  <c r="C538" i="21" s="1"/>
  <c r="K261" i="20"/>
  <c r="C260" i="21" s="1"/>
  <c r="K540" i="20"/>
  <c r="C539" i="21" s="1"/>
  <c r="K251" i="20"/>
  <c r="K123" i="20"/>
  <c r="L284" i="20"/>
  <c r="D283" i="21" s="1"/>
  <c r="L283" i="20"/>
  <c r="K283" i="20"/>
  <c r="K543" i="20"/>
  <c r="C542" i="21" s="1"/>
  <c r="L292" i="20"/>
  <c r="D291" i="21" s="1"/>
  <c r="K292" i="20"/>
  <c r="C291" i="21" s="1"/>
  <c r="K550" i="20"/>
  <c r="C549" i="21" s="1"/>
  <c r="L550" i="20"/>
  <c r="D549" i="21" s="1"/>
  <c r="K532" i="20"/>
  <c r="C531" i="21" s="1"/>
  <c r="L532" i="20"/>
  <c r="D531" i="21" s="1"/>
  <c r="L120" i="20"/>
  <c r="D119" i="21" s="1"/>
  <c r="K548" i="20"/>
  <c r="C547" i="21" s="1"/>
  <c r="K266" i="20"/>
  <c r="C265" i="21" s="1"/>
  <c r="K541" i="20"/>
  <c r="C540" i="21" s="1"/>
  <c r="L261" i="20"/>
  <c r="D260" i="21" s="1"/>
  <c r="K122" i="20"/>
  <c r="C121" i="21" s="1"/>
  <c r="L293" i="20"/>
  <c r="D292" i="21" s="1"/>
  <c r="K274" i="20"/>
  <c r="C273" i="21" s="1"/>
  <c r="L139" i="20"/>
  <c r="L544" i="20"/>
  <c r="D543" i="21" s="1"/>
  <c r="K296" i="20"/>
  <c r="C295" i="21" s="1"/>
  <c r="K272" i="20"/>
  <c r="C271" i="21" s="1"/>
  <c r="K258" i="20"/>
  <c r="C257" i="21" s="1"/>
  <c r="L537" i="20"/>
  <c r="D536" i="21" s="1"/>
  <c r="L528" i="20"/>
  <c r="D527" i="21" s="1"/>
  <c r="K528" i="20"/>
  <c r="C527" i="21" s="1"/>
  <c r="K287" i="20"/>
  <c r="L276" i="20"/>
  <c r="D275" i="21" s="1"/>
  <c r="L286" i="20"/>
  <c r="D285" i="21" s="1"/>
  <c r="L172" i="20"/>
  <c r="D171" i="21" s="1"/>
  <c r="L520" i="20"/>
  <c r="D519" i="21" s="1"/>
  <c r="L518" i="20"/>
  <c r="D517" i="21" s="1"/>
  <c r="L285" i="20"/>
  <c r="D284" i="21" s="1"/>
  <c r="L509" i="20"/>
  <c r="D508" i="21" s="1"/>
  <c r="L542" i="20"/>
  <c r="D541" i="21" s="1"/>
  <c r="K524" i="20"/>
  <c r="C523" i="21" s="1"/>
  <c r="L277" i="20"/>
  <c r="D276" i="21" s="1"/>
  <c r="K59" i="20"/>
  <c r="C114" i="21" s="1"/>
  <c r="K269" i="20"/>
  <c r="C268" i="21" s="1"/>
  <c r="L268" i="20"/>
  <c r="D267" i="21" s="1"/>
  <c r="K291" i="20"/>
  <c r="L171" i="20"/>
  <c r="D170" i="21" s="1"/>
  <c r="K538" i="20"/>
  <c r="C537" i="21" s="1"/>
  <c r="L290" i="20"/>
  <c r="D289" i="21" s="1"/>
  <c r="L525" i="20"/>
  <c r="D524" i="21" s="1"/>
  <c r="L271" i="20"/>
  <c r="D270" i="21" s="1"/>
  <c r="K282" i="20"/>
  <c r="C281" i="21" s="1"/>
  <c r="K252" i="20"/>
  <c r="C251" i="21" s="1"/>
  <c r="L123" i="20"/>
  <c r="L273" i="20"/>
  <c r="D272" i="21" s="1"/>
  <c r="L531" i="20"/>
  <c r="D530" i="21" s="1"/>
  <c r="L125" i="20"/>
  <c r="D124" i="21" s="1"/>
  <c r="K125" i="20"/>
  <c r="C124" i="21" s="1"/>
  <c r="L124" i="20"/>
  <c r="K124" i="20"/>
  <c r="L281" i="20"/>
  <c r="D280" i="21" s="1"/>
  <c r="K526" i="20"/>
  <c r="C525" i="21" s="1"/>
  <c r="L526" i="20"/>
  <c r="D525" i="21" s="1"/>
  <c r="L170" i="20"/>
  <c r="D169" i="21" s="1"/>
  <c r="K170" i="20"/>
  <c r="C169" i="21" s="1"/>
  <c r="K533" i="20"/>
  <c r="C532" i="21" s="1"/>
  <c r="K546" i="20"/>
  <c r="C545" i="21" s="1"/>
  <c r="L297" i="20"/>
  <c r="D296" i="21" s="1"/>
  <c r="K297" i="20"/>
  <c r="C296" i="21" s="1"/>
  <c r="L505" i="20"/>
  <c r="D504" i="21" s="1"/>
  <c r="L275" i="20"/>
  <c r="D274" i="21" s="1"/>
  <c r="K275" i="20"/>
  <c r="C274" i="21" s="1"/>
  <c r="L259" i="20"/>
  <c r="D258" i="21" s="1"/>
  <c r="K259" i="20"/>
  <c r="C258" i="21" s="1"/>
  <c r="L527" i="20"/>
  <c r="D526" i="21" s="1"/>
  <c r="K527" i="20"/>
  <c r="C526" i="21" s="1"/>
  <c r="K136" i="20"/>
  <c r="C135" i="21" s="1"/>
  <c r="L137" i="20"/>
  <c r="D136" i="21" s="1"/>
  <c r="K137" i="20"/>
  <c r="C136" i="21" s="1"/>
  <c r="L262" i="20"/>
  <c r="D261" i="21" s="1"/>
  <c r="K262" i="20"/>
  <c r="C261" i="21" s="1"/>
  <c r="L506" i="20"/>
  <c r="D505" i="21" s="1"/>
  <c r="L257" i="20"/>
  <c r="D256" i="21" s="1"/>
  <c r="L251" i="20"/>
  <c r="L513" i="20"/>
  <c r="D512" i="21" s="1"/>
  <c r="K513" i="20"/>
  <c r="C512" i="21" s="1"/>
  <c r="K271" i="20"/>
  <c r="C270" i="21" s="1"/>
  <c r="L540" i="20"/>
  <c r="D539" i="21" s="1"/>
  <c r="K514" i="20"/>
  <c r="C513" i="21" s="1"/>
  <c r="L270" i="20"/>
  <c r="D269" i="21" s="1"/>
  <c r="K260" i="20"/>
  <c r="L260" i="20"/>
  <c r="K545" i="20"/>
  <c r="C544" i="21" s="1"/>
  <c r="L138" i="20"/>
  <c r="D137" i="21" s="1"/>
  <c r="K138" i="20"/>
  <c r="C137" i="21" s="1"/>
  <c r="K519" i="20"/>
  <c r="C518" i="21" s="1"/>
  <c r="L282" i="20"/>
  <c r="D281" i="21" s="1"/>
  <c r="K278" i="20"/>
  <c r="C277" i="21" s="1"/>
  <c r="L278" i="20"/>
  <c r="D277" i="21" s="1"/>
  <c r="L126" i="20"/>
  <c r="D125" i="21" s="1"/>
  <c r="K511" i="20"/>
  <c r="C510" i="21" s="1"/>
  <c r="K277" i="20"/>
  <c r="C276" i="21" s="1"/>
  <c r="K549" i="20"/>
  <c r="C548" i="21" s="1"/>
  <c r="L549" i="20"/>
  <c r="D548" i="21" s="1"/>
  <c r="K284" i="20"/>
  <c r="C283" i="21" s="1"/>
  <c r="K537" i="20"/>
  <c r="C536" i="21" s="1"/>
  <c r="K522" i="20"/>
  <c r="C521" i="21" s="1"/>
  <c r="L522" i="20"/>
  <c r="D521" i="21" s="1"/>
  <c r="K263" i="20"/>
  <c r="C262" i="21" s="1"/>
  <c r="L263" i="20"/>
  <c r="D262" i="21" s="1"/>
  <c r="K507" i="20"/>
  <c r="C506" i="21" s="1"/>
  <c r="L507" i="20"/>
  <c r="D506" i="21" s="1"/>
  <c r="K288" i="20"/>
  <c r="C287" i="21" s="1"/>
  <c r="L121" i="20"/>
  <c r="D120" i="21" s="1"/>
  <c r="K121" i="20"/>
  <c r="C120" i="21" s="1"/>
  <c r="L523" i="20"/>
  <c r="D522" i="21" s="1"/>
  <c r="K523" i="20"/>
  <c r="C522" i="21" s="1"/>
  <c r="L515" i="20"/>
  <c r="D514" i="21" s="1"/>
  <c r="K289" i="20"/>
  <c r="C288" i="21" s="1"/>
  <c r="K268" i="20"/>
  <c r="C267" i="21" s="1"/>
  <c r="L517" i="20"/>
  <c r="D516" i="21" s="1"/>
  <c r="K534" i="20"/>
  <c r="C533" i="21" s="1"/>
  <c r="L534" i="20"/>
  <c r="D533" i="21" s="1"/>
  <c r="K531" i="20"/>
  <c r="C530" i="21" s="1"/>
  <c r="L253" i="20"/>
  <c r="D252" i="21" s="1"/>
  <c r="K253" i="20"/>
  <c r="C252" i="21" s="1"/>
  <c r="L524" i="20"/>
  <c r="D523" i="21" s="1"/>
  <c r="K279" i="20"/>
  <c r="C278" i="21" s="1"/>
  <c r="L279" i="20"/>
  <c r="D278" i="21" s="1"/>
  <c r="K294" i="20"/>
  <c r="C293" i="21" s="1"/>
  <c r="L508" i="20"/>
  <c r="D507" i="21" s="1"/>
  <c r="K508" i="20"/>
  <c r="C507" i="21" s="1"/>
  <c r="K295" i="20"/>
  <c r="C294" i="21" s="1"/>
  <c r="L295" i="20"/>
  <c r="D294" i="21" s="1"/>
  <c r="L516" i="20"/>
  <c r="D515" i="21" s="1"/>
  <c r="K516" i="20"/>
  <c r="C515" i="21" s="1"/>
  <c r="K547" i="20"/>
  <c r="C546" i="21" s="1"/>
  <c r="L547" i="20"/>
  <c r="D546" i="21" s="1"/>
  <c r="L119" i="20"/>
  <c r="D118" i="21" s="1"/>
  <c r="L280" i="20"/>
  <c r="D279" i="21" s="1"/>
  <c r="L510" i="20"/>
  <c r="D509" i="21" s="1"/>
  <c r="K510" i="20"/>
  <c r="C509" i="21" s="1"/>
  <c r="K530" i="20"/>
  <c r="C529" i="21" s="1"/>
  <c r="K535" i="20"/>
  <c r="C534" i="21" s="1"/>
  <c r="L535" i="20"/>
  <c r="D534" i="21" s="1"/>
  <c r="K525" i="20"/>
  <c r="C524" i="21" s="1"/>
  <c r="K521" i="20"/>
  <c r="C520" i="21" s="1"/>
  <c r="L264" i="20"/>
  <c r="D263" i="21" s="1"/>
  <c r="K264" i="20"/>
  <c r="L256" i="20"/>
  <c r="D255" i="21" s="1"/>
  <c r="K529" i="20"/>
  <c r="C528" i="21" s="1"/>
  <c r="L529" i="20"/>
  <c r="D528" i="21" s="1"/>
  <c r="K512" i="20"/>
  <c r="C511" i="21" s="1"/>
  <c r="L512" i="20"/>
  <c r="D511" i="21" s="1"/>
  <c r="L266" i="20"/>
  <c r="D265" i="21" s="1"/>
  <c r="L539" i="20"/>
  <c r="D538" i="21" s="1"/>
  <c r="L545" i="20"/>
  <c r="D544" i="21" s="1"/>
  <c r="K280" i="20"/>
  <c r="C279" i="21" s="1"/>
  <c r="L288" i="20"/>
  <c r="D287" i="21" s="1"/>
  <c r="K126" i="20"/>
  <c r="C125" i="21" s="1"/>
  <c r="K255" i="20"/>
  <c r="C254" i="21" s="1"/>
  <c r="L514" i="20"/>
  <c r="D513" i="21" s="1"/>
  <c r="L511" i="20"/>
  <c r="D510" i="21" s="1"/>
  <c r="K273" i="20"/>
  <c r="C272" i="21" s="1"/>
  <c r="L258" i="20"/>
  <c r="D257" i="21" s="1"/>
  <c r="L269" i="20"/>
  <c r="D268" i="21" s="1"/>
  <c r="K256" i="20"/>
  <c r="C255" i="21" s="1"/>
  <c r="L536" i="20"/>
  <c r="D535" i="21" s="1"/>
  <c r="K267" i="20"/>
  <c r="K265" i="20"/>
  <c r="C264" i="21" s="1"/>
  <c r="L272" i="20"/>
  <c r="D271" i="21" s="1"/>
  <c r="L533" i="20"/>
  <c r="D532" i="21" s="1"/>
  <c r="K293" i="20"/>
  <c r="C292" i="21" s="1"/>
  <c r="K517" i="20"/>
  <c r="C516" i="21" s="1"/>
  <c r="K518" i="20"/>
  <c r="C517" i="21" s="1"/>
  <c r="K250" i="20"/>
  <c r="C249" i="21" s="1"/>
  <c r="L287" i="20"/>
  <c r="D286" i="21" s="1"/>
  <c r="K506" i="20"/>
  <c r="C505" i="21" s="1"/>
  <c r="L274" i="20"/>
  <c r="D273" i="21" s="1"/>
  <c r="AI457" i="8"/>
  <c r="L364" i="20"/>
  <c r="D363" i="21" s="1"/>
  <c r="K387" i="20"/>
  <c r="C386" i="21" s="1"/>
  <c r="K445" i="20"/>
  <c r="C444" i="21" s="1"/>
  <c r="K185" i="20"/>
  <c r="C184" i="21" s="1"/>
  <c r="K130" i="20"/>
  <c r="C129" i="21" s="1"/>
  <c r="K36" i="20"/>
  <c r="L140" i="20"/>
  <c r="L481" i="20"/>
  <c r="D480" i="21" s="1"/>
  <c r="K482" i="20"/>
  <c r="C481" i="21" s="1"/>
  <c r="K174" i="20"/>
  <c r="C173" i="21" s="1"/>
  <c r="L390" i="20"/>
  <c r="D389" i="21" s="1"/>
  <c r="K394" i="20"/>
  <c r="C393" i="21" s="1"/>
  <c r="L41" i="20"/>
  <c r="D40" i="21" s="1"/>
  <c r="K53" i="20"/>
  <c r="C52" i="21" s="1"/>
  <c r="K382" i="20"/>
  <c r="C381" i="21" s="1"/>
  <c r="K128" i="20"/>
  <c r="C127" i="21" s="1"/>
  <c r="L406" i="20"/>
  <c r="D405" i="21" s="1"/>
  <c r="L418" i="20"/>
  <c r="D417" i="21" s="1"/>
  <c r="K165" i="20"/>
  <c r="C164" i="21" s="1"/>
  <c r="K489" i="20"/>
  <c r="C488" i="21" s="1"/>
  <c r="K379" i="20"/>
  <c r="C378" i="21" s="1"/>
  <c r="L409" i="20"/>
  <c r="D408" i="21" s="1"/>
  <c r="K479" i="20"/>
  <c r="K313" i="20"/>
  <c r="C312" i="21" s="1"/>
  <c r="K81" i="20"/>
  <c r="C80" i="21" s="1"/>
  <c r="L144" i="20"/>
  <c r="D143" i="21" s="1"/>
  <c r="K372" i="20"/>
  <c r="K211" i="20"/>
  <c r="L32" i="20"/>
  <c r="D31" i="21" s="1"/>
  <c r="K60" i="20"/>
  <c r="C59" i="21" s="1"/>
  <c r="C171" i="21"/>
  <c r="K350" i="20"/>
  <c r="C349" i="21" s="1"/>
  <c r="L461" i="20"/>
  <c r="D460" i="21" s="1"/>
  <c r="L195" i="20"/>
  <c r="D194" i="21" s="1"/>
  <c r="L25" i="20"/>
  <c r="D24" i="21" s="1"/>
  <c r="L192" i="20"/>
  <c r="D191" i="21" s="1"/>
  <c r="L366" i="20"/>
  <c r="D365" i="21" s="1"/>
  <c r="L425" i="20"/>
  <c r="D424" i="21" s="1"/>
  <c r="L14" i="20"/>
  <c r="D13" i="21" s="1"/>
  <c r="K375" i="20"/>
  <c r="K187" i="20"/>
  <c r="C186" i="21" s="1"/>
  <c r="K13" i="20"/>
  <c r="C12" i="21" s="1"/>
  <c r="L47" i="20"/>
  <c r="D46" i="21" s="1"/>
  <c r="L327" i="20"/>
  <c r="D326" i="21" s="1"/>
  <c r="L381" i="20"/>
  <c r="D380" i="21" s="1"/>
  <c r="L196" i="20"/>
  <c r="D195" i="21" s="1"/>
  <c r="L504" i="20"/>
  <c r="L50" i="20"/>
  <c r="D49" i="21" s="1"/>
  <c r="L19" i="20"/>
  <c r="D18" i="21" s="1"/>
  <c r="K456" i="20"/>
  <c r="L370" i="20"/>
  <c r="D369" i="21" s="1"/>
  <c r="K142" i="20"/>
  <c r="C141" i="21" s="1"/>
  <c r="K324" i="20"/>
  <c r="D186" i="21"/>
  <c r="L459" i="20"/>
  <c r="D458" i="21" s="1"/>
  <c r="D386" i="21"/>
  <c r="L304" i="20"/>
  <c r="D303" i="21" s="1"/>
  <c r="K352" i="20"/>
  <c r="K201" i="20"/>
  <c r="C200" i="21" s="1"/>
  <c r="K444" i="20"/>
  <c r="L373" i="20"/>
  <c r="D372" i="21" s="1"/>
  <c r="L346" i="20"/>
  <c r="D345" i="21" s="1"/>
  <c r="K483" i="20"/>
  <c r="K202" i="20"/>
  <c r="C201" i="21" s="1"/>
  <c r="K442" i="20"/>
  <c r="C441" i="21" s="1"/>
  <c r="L367" i="20"/>
  <c r="D366" i="21" s="1"/>
  <c r="L376" i="20"/>
  <c r="D375" i="21" s="1"/>
  <c r="K33" i="20"/>
  <c r="C32" i="21" s="1"/>
  <c r="L316" i="20"/>
  <c r="D315" i="21" s="1"/>
  <c r="L443" i="20"/>
  <c r="D442" i="21" s="1"/>
  <c r="K441" i="20"/>
  <c r="C440" i="21" s="1"/>
  <c r="L446" i="20"/>
  <c r="D445" i="21" s="1"/>
  <c r="L453" i="20"/>
  <c r="D452" i="21" s="1"/>
  <c r="K210" i="20"/>
  <c r="C209" i="21" s="1"/>
  <c r="L349" i="20"/>
  <c r="D348" i="21" s="1"/>
  <c r="K420" i="20"/>
  <c r="L462" i="20"/>
  <c r="D461" i="21" s="1"/>
  <c r="L149" i="20"/>
  <c r="D148" i="21" s="1"/>
  <c r="L356" i="20"/>
  <c r="L150" i="20"/>
  <c r="D149" i="21" s="1"/>
  <c r="K208" i="20"/>
  <c r="L190" i="20"/>
  <c r="D189" i="21" s="1"/>
  <c r="L18" i="20"/>
  <c r="D17" i="21" s="1"/>
  <c r="K17" i="20"/>
  <c r="C16" i="21" s="1"/>
  <c r="L426" i="20"/>
  <c r="D425" i="21" s="1"/>
  <c r="K472" i="20"/>
  <c r="L339" i="20"/>
  <c r="D338" i="21" s="1"/>
  <c r="K373" i="20"/>
  <c r="C372" i="21" s="1"/>
  <c r="K431" i="20"/>
  <c r="K496" i="20"/>
  <c r="C495" i="21" s="1"/>
  <c r="K354" i="20"/>
  <c r="C353" i="21" s="1"/>
  <c r="L301" i="20"/>
  <c r="D300" i="21" s="1"/>
  <c r="L61" i="20"/>
  <c r="D60" i="21" s="1"/>
  <c r="L463" i="20"/>
  <c r="L424" i="20"/>
  <c r="L80" i="20"/>
  <c r="D79" i="21" s="1"/>
  <c r="L468" i="20"/>
  <c r="K56" i="20"/>
  <c r="C55" i="21" s="1"/>
  <c r="K16" i="20"/>
  <c r="C27" i="21" s="1"/>
  <c r="L329" i="20"/>
  <c r="D328" i="21" s="1"/>
  <c r="L399" i="20"/>
  <c r="D398" i="21" s="1"/>
  <c r="K383" i="20"/>
  <c r="C382" i="21" s="1"/>
  <c r="K182" i="20"/>
  <c r="C181" i="21" s="1"/>
  <c r="K317" i="20"/>
  <c r="C316" i="21" s="1"/>
  <c r="L401" i="20"/>
  <c r="D400" i="21" s="1"/>
  <c r="L180" i="20"/>
  <c r="L154" i="20"/>
  <c r="D153" i="21" s="1"/>
  <c r="L363" i="20"/>
  <c r="K158" i="20"/>
  <c r="C157" i="21" s="1"/>
  <c r="L485" i="20"/>
  <c r="D484" i="21" s="1"/>
  <c r="K23" i="20"/>
  <c r="C42" i="21" s="1"/>
  <c r="L202" i="20"/>
  <c r="D201" i="21" s="1"/>
  <c r="K160" i="20"/>
  <c r="K334" i="20"/>
  <c r="C333" i="21" s="1"/>
  <c r="L391" i="20"/>
  <c r="L184" i="20"/>
  <c r="D183" i="21" s="1"/>
  <c r="L131" i="20"/>
  <c r="L414" i="20"/>
  <c r="D413" i="21" s="1"/>
  <c r="L57" i="20"/>
  <c r="D56" i="21" s="1"/>
  <c r="K376" i="20"/>
  <c r="K40" i="20"/>
  <c r="K193" i="20"/>
  <c r="C192" i="21" s="1"/>
  <c r="L429" i="20"/>
  <c r="D428" i="21" s="1"/>
  <c r="L427" i="20"/>
  <c r="D426" i="21" s="1"/>
  <c r="K339" i="20"/>
  <c r="C338" i="21" s="1"/>
  <c r="K177" i="20"/>
  <c r="C176" i="21" s="1"/>
  <c r="L23" i="20"/>
  <c r="D42" i="21" s="1"/>
  <c r="L145" i="20"/>
  <c r="D144" i="21" s="1"/>
  <c r="K328" i="20"/>
  <c r="C327" i="21" s="1"/>
  <c r="K501" i="20"/>
  <c r="C500" i="21" s="1"/>
  <c r="K347" i="20"/>
  <c r="L488" i="20"/>
  <c r="D487" i="21" s="1"/>
  <c r="L182" i="20"/>
  <c r="D181" i="21" s="1"/>
  <c r="L303" i="20"/>
  <c r="L460" i="20"/>
  <c r="L491" i="20"/>
  <c r="D490" i="21" s="1"/>
  <c r="K175" i="20"/>
  <c r="C174" i="21" s="1"/>
  <c r="K161" i="20"/>
  <c r="C160" i="21" s="1"/>
  <c r="K307" i="20"/>
  <c r="L378" i="20"/>
  <c r="D377" i="21" s="1"/>
  <c r="L194" i="20"/>
  <c r="D193" i="21" s="1"/>
  <c r="L389" i="20"/>
  <c r="D388" i="21" s="1"/>
  <c r="K57" i="20"/>
  <c r="C56" i="21" s="1"/>
  <c r="L436" i="20"/>
  <c r="K27" i="20"/>
  <c r="C26" i="21" s="1"/>
  <c r="K152" i="20"/>
  <c r="C151" i="21" s="1"/>
  <c r="L152" i="20"/>
  <c r="D151" i="21" s="1"/>
  <c r="K448" i="20"/>
  <c r="C447" i="21" s="1"/>
  <c r="L400" i="20"/>
  <c r="D399" i="21" s="1"/>
  <c r="D114" i="21"/>
  <c r="K186" i="20"/>
  <c r="C185" i="21" s="1"/>
  <c r="K331" i="20"/>
  <c r="L454" i="20"/>
  <c r="D453" i="21" s="1"/>
  <c r="K362" i="20"/>
  <c r="C361" i="21" s="1"/>
  <c r="K421" i="20"/>
  <c r="C420" i="21" s="1"/>
  <c r="K459" i="20"/>
  <c r="C458" i="21" s="1"/>
  <c r="K65" i="20"/>
  <c r="C64" i="21" s="1"/>
  <c r="K15" i="20"/>
  <c r="L447" i="20"/>
  <c r="K414" i="20"/>
  <c r="C413" i="21" s="1"/>
  <c r="K487" i="20"/>
  <c r="C486" i="21" s="1"/>
  <c r="K497" i="20"/>
  <c r="C496" i="21" s="1"/>
  <c r="L76" i="20"/>
  <c r="L317" i="20"/>
  <c r="D316" i="21" s="1"/>
  <c r="L13" i="20"/>
  <c r="D12" i="21" s="1"/>
  <c r="K309" i="20"/>
  <c r="C308" i="21" s="1"/>
  <c r="K12" i="20"/>
  <c r="C11" i="21" s="1"/>
  <c r="K480" i="20"/>
  <c r="L133" i="20"/>
  <c r="D132" i="21" s="1"/>
  <c r="K75" i="20"/>
  <c r="C74" i="21" s="1"/>
  <c r="C322" i="21"/>
  <c r="L42" i="20"/>
  <c r="D41" i="21" s="1"/>
  <c r="L310" i="20"/>
  <c r="D309" i="21" s="1"/>
  <c r="K76" i="20"/>
  <c r="C147" i="21" s="1"/>
  <c r="L472" i="20"/>
  <c r="D471" i="21" s="1"/>
  <c r="K200" i="20"/>
  <c r="C199" i="21" s="1"/>
  <c r="K21" i="20"/>
  <c r="C20" i="21" s="1"/>
  <c r="L357" i="20"/>
  <c r="D356" i="21" s="1"/>
  <c r="K141" i="20"/>
  <c r="C140" i="21" s="1"/>
  <c r="L469" i="20"/>
  <c r="D468" i="21" s="1"/>
  <c r="L77" i="20"/>
  <c r="D76" i="21" s="1"/>
  <c r="K212" i="20"/>
  <c r="L380" i="20"/>
  <c r="D379" i="21" s="1"/>
  <c r="C194" i="21"/>
  <c r="L200" i="20"/>
  <c r="K439" i="20"/>
  <c r="C438" i="21" s="1"/>
  <c r="K397" i="20"/>
  <c r="C396" i="21" s="1"/>
  <c r="K403" i="20"/>
  <c r="K429" i="20"/>
  <c r="C428" i="21" s="1"/>
  <c r="K346" i="20"/>
  <c r="C345" i="21" s="1"/>
  <c r="K80" i="20"/>
  <c r="C79" i="21" s="1"/>
  <c r="K471" i="20"/>
  <c r="C470" i="21" s="1"/>
  <c r="K491" i="20"/>
  <c r="C490" i="21" s="1"/>
  <c r="L62" i="20"/>
  <c r="D61" i="21" s="1"/>
  <c r="K50" i="20"/>
  <c r="C49" i="21" s="1"/>
  <c r="L52" i="20"/>
  <c r="D99" i="21" s="1"/>
  <c r="L323" i="20"/>
  <c r="D322" i="21" s="1"/>
  <c r="L48" i="20"/>
  <c r="L483" i="20"/>
  <c r="L60" i="20"/>
  <c r="D59" i="21" s="1"/>
  <c r="K502" i="20"/>
  <c r="C501" i="21" s="1"/>
  <c r="K133" i="20"/>
  <c r="C132" i="21" s="1"/>
  <c r="L148" i="20"/>
  <c r="D147" i="21" s="1"/>
  <c r="C107" i="21"/>
  <c r="L417" i="20"/>
  <c r="D416" i="21" s="1"/>
  <c r="L302" i="20"/>
  <c r="D301" i="21" s="1"/>
  <c r="K457" i="20"/>
  <c r="C456" i="21" s="1"/>
  <c r="L24" i="20"/>
  <c r="D23" i="21" s="1"/>
  <c r="K365" i="20"/>
  <c r="C364" i="21" s="1"/>
  <c r="K67" i="20"/>
  <c r="C130" i="21" s="1"/>
  <c r="L465" i="20"/>
  <c r="D464" i="21" s="1"/>
  <c r="K314" i="20"/>
  <c r="C313" i="21" s="1"/>
  <c r="L494" i="20"/>
  <c r="D493" i="21" s="1"/>
  <c r="L496" i="20"/>
  <c r="D495" i="21" s="1"/>
  <c r="L31" i="20"/>
  <c r="D30" i="21" s="1"/>
  <c r="K147" i="20"/>
  <c r="K151" i="20"/>
  <c r="C150" i="21" s="1"/>
  <c r="L181" i="20"/>
  <c r="D180" i="21" s="1"/>
  <c r="K452" i="20"/>
  <c r="L178" i="20"/>
  <c r="D177" i="21" s="1"/>
  <c r="K428" i="20"/>
  <c r="L415" i="20"/>
  <c r="D414" i="21" s="1"/>
  <c r="K359" i="20"/>
  <c r="L498" i="20"/>
  <c r="D497" i="21" s="1"/>
  <c r="K432" i="20"/>
  <c r="L458" i="20"/>
  <c r="D457" i="21" s="1"/>
  <c r="K474" i="20"/>
  <c r="C473" i="21" s="1"/>
  <c r="K495" i="20"/>
  <c r="L72" i="20"/>
  <c r="K475" i="20"/>
  <c r="C474" i="21" s="1"/>
  <c r="L28" i="20"/>
  <c r="D27" i="21" s="1"/>
  <c r="K203" i="20"/>
  <c r="L493" i="20"/>
  <c r="D492" i="21" s="1"/>
  <c r="L326" i="20"/>
  <c r="D325" i="21" s="1"/>
  <c r="L480" i="20"/>
  <c r="D479" i="21" s="1"/>
  <c r="K156" i="20"/>
  <c r="C155" i="21" s="1"/>
  <c r="K389" i="20"/>
  <c r="C388" i="21" s="1"/>
  <c r="L484" i="20"/>
  <c r="D483" i="21" s="1"/>
  <c r="D427" i="21"/>
  <c r="L300" i="20"/>
  <c r="D299" i="21" s="1"/>
  <c r="L470" i="20"/>
  <c r="D469" i="21" s="1"/>
  <c r="L56" i="20"/>
  <c r="D107" i="21" s="1"/>
  <c r="K19" i="20"/>
  <c r="C18" i="21" s="1"/>
  <c r="K443" i="20"/>
  <c r="C442" i="21" s="1"/>
  <c r="K368" i="20"/>
  <c r="C367" i="21" s="1"/>
  <c r="L141" i="20"/>
  <c r="D140" i="21" s="1"/>
  <c r="K494" i="20"/>
  <c r="C493" i="21" s="1"/>
  <c r="L328" i="20"/>
  <c r="K450" i="20"/>
  <c r="C449" i="21" s="1"/>
  <c r="L299" i="20"/>
  <c r="L344" i="20"/>
  <c r="K476" i="20"/>
  <c r="K179" i="20"/>
  <c r="C178" i="21" s="1"/>
  <c r="K401" i="20"/>
  <c r="C400" i="21" s="1"/>
  <c r="K460" i="20"/>
  <c r="C459" i="21" s="1"/>
  <c r="L473" i="20"/>
  <c r="D472" i="21" s="1"/>
  <c r="D234" i="21"/>
  <c r="L502" i="20"/>
  <c r="D501" i="21" s="1"/>
  <c r="L64" i="20"/>
  <c r="L71" i="20"/>
  <c r="K316" i="20"/>
  <c r="C315" i="21" s="1"/>
  <c r="L444" i="20"/>
  <c r="K143" i="20"/>
  <c r="L449" i="20"/>
  <c r="D448" i="21" s="1"/>
  <c r="L135" i="20"/>
  <c r="L325" i="20"/>
  <c r="D324" i="21" s="1"/>
  <c r="L206" i="20"/>
  <c r="D205" i="21" s="1"/>
  <c r="L54" i="20"/>
  <c r="D53" i="21" s="1"/>
  <c r="L147" i="20"/>
  <c r="L129" i="20"/>
  <c r="D128" i="21" s="1"/>
  <c r="K305" i="20"/>
  <c r="C304" i="21" s="1"/>
  <c r="L49" i="20"/>
  <c r="D48" i="21" s="1"/>
  <c r="L199" i="20"/>
  <c r="D178" i="21"/>
  <c r="L396" i="20"/>
  <c r="D395" i="21" s="1"/>
  <c r="K68" i="20"/>
  <c r="C67" i="21" s="1"/>
  <c r="L167" i="20"/>
  <c r="K192" i="20"/>
  <c r="K500" i="20"/>
  <c r="C499" i="21" s="1"/>
  <c r="L353" i="20"/>
  <c r="D352" i="21" s="1"/>
  <c r="K451" i="20"/>
  <c r="C450" i="21" s="1"/>
  <c r="D58" i="21"/>
  <c r="L340" i="20"/>
  <c r="D339" i="21" s="1"/>
  <c r="K449" i="20"/>
  <c r="C448" i="21" s="1"/>
  <c r="K37" i="20"/>
  <c r="C36" i="21" s="1"/>
  <c r="L155" i="20"/>
  <c r="L164" i="20"/>
  <c r="D323" i="21" s="1"/>
  <c r="L456" i="20"/>
  <c r="K447" i="20"/>
  <c r="C446" i="21" s="1"/>
  <c r="K157" i="20"/>
  <c r="C156" i="21" s="1"/>
  <c r="K315" i="20"/>
  <c r="L388" i="20"/>
  <c r="C143" i="21"/>
  <c r="D227" i="21"/>
  <c r="L435" i="20"/>
  <c r="D434" i="21" s="1"/>
  <c r="K72" i="20"/>
  <c r="C139" i="21" s="1"/>
  <c r="L457" i="20"/>
  <c r="D456" i="21" s="1"/>
  <c r="L45" i="20"/>
  <c r="D44" i="21" s="1"/>
  <c r="K204" i="20"/>
  <c r="C203" i="21" s="1"/>
  <c r="L501" i="20"/>
  <c r="D500" i="21" s="1"/>
  <c r="K166" i="20"/>
  <c r="C165" i="21" s="1"/>
  <c r="K493" i="20"/>
  <c r="C492" i="21" s="1"/>
  <c r="L500" i="20"/>
  <c r="D499" i="21" s="1"/>
  <c r="K469" i="20"/>
  <c r="C468" i="21" s="1"/>
  <c r="L411" i="20"/>
  <c r="K395" i="20"/>
  <c r="L306" i="20"/>
  <c r="D305" i="21" s="1"/>
  <c r="L384" i="20"/>
  <c r="K377" i="20"/>
  <c r="C376" i="21" s="1"/>
  <c r="L476" i="20"/>
  <c r="L497" i="20"/>
  <c r="D496" i="21" s="1"/>
  <c r="K197" i="20"/>
  <c r="C196" i="21" s="1"/>
  <c r="K73" i="20"/>
  <c r="C72" i="21" s="1"/>
  <c r="C90" i="21"/>
  <c r="L132" i="20"/>
  <c r="K378" i="20"/>
  <c r="C377" i="21" s="1"/>
  <c r="K129" i="20"/>
  <c r="C128" i="21" s="1"/>
  <c r="L309" i="20"/>
  <c r="D308" i="21" s="1"/>
  <c r="L421" i="20"/>
  <c r="D420" i="21" s="1"/>
  <c r="L333" i="20"/>
  <c r="D332" i="21" s="1"/>
  <c r="L452" i="20"/>
  <c r="D451" i="21" s="1"/>
  <c r="K465" i="20"/>
  <c r="C464" i="21" s="1"/>
  <c r="K374" i="20"/>
  <c r="C373" i="21" s="1"/>
  <c r="L16" i="20"/>
  <c r="D15" i="21" s="1"/>
  <c r="L368" i="20"/>
  <c r="L440" i="20"/>
  <c r="L321" i="20"/>
  <c r="D320" i="21" s="1"/>
  <c r="K77" i="20"/>
  <c r="C76" i="21" s="1"/>
  <c r="L386" i="20"/>
  <c r="D385" i="21" s="1"/>
  <c r="K499" i="20"/>
  <c r="C498" i="21" s="1"/>
  <c r="D90" i="21"/>
  <c r="L403" i="20"/>
  <c r="C98" i="21"/>
  <c r="L127" i="20"/>
  <c r="K478" i="20"/>
  <c r="C477" i="21" s="1"/>
  <c r="L63" i="20"/>
  <c r="L162" i="20"/>
  <c r="D161" i="21" s="1"/>
  <c r="L189" i="20"/>
  <c r="D188" i="21" s="1"/>
  <c r="C162" i="21"/>
  <c r="K369" i="20"/>
  <c r="C368" i="21" s="1"/>
  <c r="L153" i="20"/>
  <c r="D152" i="21" s="1"/>
  <c r="L492" i="20"/>
  <c r="K176" i="20"/>
  <c r="L22" i="20"/>
  <c r="D21" i="21" s="1"/>
  <c r="K300" i="20"/>
  <c r="K486" i="20"/>
  <c r="C485" i="21" s="1"/>
  <c r="K470" i="20"/>
  <c r="C469" i="21" s="1"/>
  <c r="L208" i="20"/>
  <c r="L67" i="20"/>
  <c r="K341" i="20"/>
  <c r="C340" i="21" s="1"/>
  <c r="L143" i="20"/>
  <c r="L495" i="20"/>
  <c r="K320" i="20"/>
  <c r="K329" i="20"/>
  <c r="C328" i="21" s="1"/>
  <c r="K52" i="20"/>
  <c r="C51" i="21" s="1"/>
  <c r="L450" i="20"/>
  <c r="D449" i="21" s="1"/>
  <c r="K299" i="20"/>
  <c r="L27" i="20"/>
  <c r="D50" i="21" s="1"/>
  <c r="K380" i="20"/>
  <c r="K330" i="20"/>
  <c r="C329" i="21" s="1"/>
  <c r="L487" i="20"/>
  <c r="D486" i="21" s="1"/>
  <c r="L201" i="20"/>
  <c r="D200" i="21" s="1"/>
  <c r="D354" i="21"/>
  <c r="K64" i="20"/>
  <c r="K391" i="20"/>
  <c r="K150" i="20"/>
  <c r="C149" i="21" s="1"/>
  <c r="K462" i="20"/>
  <c r="C461" i="21" s="1"/>
  <c r="L21" i="20"/>
  <c r="D20" i="21" s="1"/>
  <c r="L9" i="20"/>
  <c r="D8" i="21" s="1"/>
  <c r="K213" i="20"/>
  <c r="C212" i="21" s="1"/>
  <c r="L37" i="20"/>
  <c r="D36" i="21" s="1"/>
  <c r="K325" i="20"/>
  <c r="C324" i="21" s="1"/>
  <c r="L361" i="20"/>
  <c r="D360" i="21" s="1"/>
  <c r="L34" i="20"/>
  <c r="D33" i="21" s="1"/>
  <c r="K437" i="20"/>
  <c r="C436" i="21" s="1"/>
  <c r="K408" i="20"/>
  <c r="K49" i="20"/>
  <c r="C48" i="21" s="1"/>
  <c r="L191" i="20"/>
  <c r="D378" i="21" s="1"/>
  <c r="K168" i="20"/>
  <c r="C331" i="21" s="1"/>
  <c r="C416" i="21"/>
  <c r="C115" i="21"/>
  <c r="D72" i="21"/>
  <c r="D304" i="21"/>
  <c r="D86" i="21"/>
  <c r="D368" i="21"/>
  <c r="C94" i="21"/>
  <c r="D133" i="21"/>
  <c r="D358" i="21"/>
  <c r="D222" i="21"/>
  <c r="D112" i="21"/>
  <c r="D374" i="21"/>
  <c r="D85" i="21"/>
  <c r="C189" i="21"/>
  <c r="D38" i="21"/>
  <c r="D241" i="21"/>
  <c r="D440" i="21"/>
  <c r="C387" i="21"/>
  <c r="C214" i="21"/>
  <c r="C108" i="21"/>
  <c r="C50" i="21"/>
  <c r="C454" i="21"/>
  <c r="C228" i="21"/>
  <c r="C220" i="21"/>
  <c r="C104" i="21"/>
  <c r="C389" i="21"/>
  <c r="D214" i="21"/>
  <c r="D108" i="21"/>
  <c r="K424" i="20"/>
  <c r="L478" i="20"/>
  <c r="D477" i="21" s="1"/>
  <c r="C246" i="21"/>
  <c r="D103" i="21"/>
  <c r="K181" i="20"/>
  <c r="K71" i="20"/>
  <c r="K127" i="20"/>
  <c r="K22" i="20"/>
  <c r="K153" i="20"/>
  <c r="K473" i="20"/>
  <c r="C472" i="21" s="1"/>
  <c r="K492" i="20"/>
  <c r="L318" i="20"/>
  <c r="L176" i="20"/>
  <c r="D175" i="21" s="1"/>
  <c r="K458" i="20"/>
  <c r="C457" i="21" s="1"/>
  <c r="L474" i="20"/>
  <c r="D473" i="21" s="1"/>
  <c r="K302" i="20"/>
  <c r="L320" i="20"/>
  <c r="D216" i="21"/>
  <c r="K135" i="20"/>
  <c r="K45" i="20"/>
  <c r="L188" i="20"/>
  <c r="D371" i="21" s="1"/>
  <c r="L471" i="20"/>
  <c r="D470" i="21" s="1"/>
  <c r="L204" i="20"/>
  <c r="D203" i="21" s="1"/>
  <c r="K145" i="20"/>
  <c r="K370" i="20"/>
  <c r="K44" i="20"/>
  <c r="C83" i="21" s="1"/>
  <c r="D221" i="21"/>
  <c r="C85" i="21"/>
  <c r="D115" i="21"/>
  <c r="C46" i="21"/>
  <c r="C24" i="21"/>
  <c r="C31" i="21"/>
  <c r="C17" i="21"/>
  <c r="K134" i="20"/>
  <c r="K355" i="20"/>
  <c r="C405" i="21"/>
  <c r="K26" i="20"/>
  <c r="K503" i="20"/>
  <c r="C502" i="21" s="1"/>
  <c r="K490" i="20"/>
  <c r="C489" i="21" s="1"/>
  <c r="K298" i="20"/>
  <c r="K393" i="20"/>
  <c r="D98" i="21"/>
  <c r="C415" i="21"/>
  <c r="C88" i="21"/>
  <c r="D230" i="21"/>
  <c r="D116" i="21"/>
  <c r="D220" i="21"/>
  <c r="D376" i="21"/>
  <c r="D80" i="21"/>
  <c r="C336" i="21"/>
  <c r="K360" i="20"/>
  <c r="L408" i="20"/>
  <c r="K183" i="20"/>
  <c r="C362" i="21" s="1"/>
  <c r="D454" i="21"/>
  <c r="D228" i="21"/>
  <c r="D104" i="21"/>
  <c r="C183" i="21"/>
  <c r="C93" i="21"/>
  <c r="D382" i="21"/>
  <c r="D192" i="21"/>
  <c r="D243" i="21"/>
  <c r="D238" i="21"/>
  <c r="L322" i="20"/>
  <c r="C483" i="21"/>
  <c r="L207" i="20"/>
  <c r="L392" i="20"/>
  <c r="K159" i="20"/>
  <c r="C215" i="21"/>
  <c r="C109" i="21"/>
  <c r="C417" i="21"/>
  <c r="L499" i="20"/>
  <c r="D498" i="21" s="1"/>
  <c r="D415" i="21"/>
  <c r="D209" i="21"/>
  <c r="C230" i="21"/>
  <c r="C116" i="21"/>
  <c r="L79" i="20"/>
  <c r="D88" i="21"/>
  <c r="D330" i="21"/>
  <c r="L20" i="20"/>
  <c r="D35" i="21" s="1"/>
  <c r="K454" i="20"/>
  <c r="C453" i="21" s="1"/>
  <c r="C222" i="21"/>
  <c r="C112" i="21"/>
  <c r="L486" i="20"/>
  <c r="D485" i="21" s="1"/>
  <c r="L404" i="20"/>
  <c r="L68" i="20"/>
  <c r="D67" i="21" s="1"/>
  <c r="K62" i="20"/>
  <c r="C95" i="21"/>
  <c r="D73" i="21"/>
  <c r="K340" i="20"/>
  <c r="L177" i="20"/>
  <c r="C34" i="21"/>
  <c r="L374" i="20"/>
  <c r="C101" i="21"/>
  <c r="L314" i="20"/>
  <c r="D215" i="21"/>
  <c r="D109" i="21"/>
  <c r="K419" i="20"/>
  <c r="C424" i="21"/>
  <c r="K206" i="20"/>
  <c r="K31" i="20"/>
  <c r="K415" i="20"/>
  <c r="K34" i="20"/>
  <c r="K321" i="20"/>
  <c r="L166" i="20"/>
  <c r="K412" i="20"/>
  <c r="D466" i="21"/>
  <c r="L212" i="20"/>
  <c r="D419" i="21" s="1"/>
  <c r="D93" i="21"/>
  <c r="C348" i="21"/>
  <c r="C9" i="21"/>
  <c r="L405" i="20"/>
  <c r="D155" i="21"/>
  <c r="C366" i="21"/>
  <c r="L451" i="20"/>
  <c r="D450" i="21" s="1"/>
  <c r="D218" i="21"/>
  <c r="D87" i="21"/>
  <c r="D45" i="21"/>
  <c r="D441" i="21"/>
  <c r="D312" i="21"/>
  <c r="D297" i="21"/>
  <c r="C92" i="21"/>
  <c r="L151" i="20"/>
  <c r="L477" i="20"/>
  <c r="D476" i="21" s="1"/>
  <c r="K477" i="20"/>
  <c r="C476" i="21" s="1"/>
  <c r="C326" i="21"/>
  <c r="K498" i="20"/>
  <c r="C497" i="21" s="1"/>
  <c r="D95" i="21"/>
  <c r="D447" i="21"/>
  <c r="D225" i="21"/>
  <c r="D94" i="21"/>
  <c r="C352" i="21"/>
  <c r="C404" i="21"/>
  <c r="D249" i="21"/>
  <c r="C380" i="21"/>
  <c r="D393" i="21"/>
  <c r="D392" i="21"/>
  <c r="D82" i="21"/>
  <c r="C87" i="21"/>
  <c r="C45" i="21"/>
  <c r="C231" i="21"/>
  <c r="K132" i="20"/>
  <c r="C398" i="21"/>
  <c r="K466" i="20"/>
  <c r="C465" i="21" s="1"/>
  <c r="K467" i="20"/>
  <c r="C38" i="21"/>
  <c r="D113" i="21"/>
  <c r="D246" i="21"/>
  <c r="L433" i="20"/>
  <c r="C309" i="21"/>
  <c r="C100" i="21"/>
  <c r="K38" i="20"/>
  <c r="D29" i="21"/>
  <c r="C54" i="21"/>
  <c r="C28" i="21"/>
  <c r="L423" i="20"/>
  <c r="L345" i="20"/>
  <c r="D351" i="21"/>
  <c r="K194" i="20"/>
  <c r="C224" i="21"/>
  <c r="C113" i="21"/>
  <c r="D34" i="21"/>
  <c r="K63" i="20"/>
  <c r="D237" i="21"/>
  <c r="K396" i="20"/>
  <c r="L362" i="20"/>
  <c r="K407" i="20"/>
  <c r="D89" i="21"/>
  <c r="D306" i="21"/>
  <c r="L475" i="20"/>
  <c r="D474" i="21" s="1"/>
  <c r="L168" i="20"/>
  <c r="D331" i="21" s="1"/>
  <c r="K188" i="20"/>
  <c r="K54" i="20"/>
  <c r="L365" i="20"/>
  <c r="K438" i="20"/>
  <c r="K69" i="20"/>
  <c r="L44" i="20"/>
  <c r="D83" i="21" s="1"/>
  <c r="D97" i="21"/>
  <c r="C216" i="21"/>
  <c r="D245" i="21"/>
  <c r="D162" i="21"/>
  <c r="D208" i="21"/>
  <c r="C426" i="21"/>
  <c r="L439" i="20"/>
  <c r="L197" i="20"/>
  <c r="L503" i="20"/>
  <c r="D502" i="21" s="1"/>
  <c r="L490" i="20"/>
  <c r="D489" i="21" s="1"/>
  <c r="C363" i="21"/>
  <c r="D157" i="21"/>
  <c r="D111" i="21"/>
  <c r="D57" i="21"/>
  <c r="C82" i="21"/>
  <c r="D141" i="21"/>
  <c r="D349" i="21"/>
  <c r="C243" i="21"/>
  <c r="L236" i="20"/>
  <c r="K236" i="20"/>
  <c r="C467" i="21" s="1"/>
  <c r="L106" i="20"/>
  <c r="K106" i="20"/>
  <c r="L92" i="20"/>
  <c r="K430" i="20"/>
  <c r="L336" i="20"/>
  <c r="L225" i="20"/>
  <c r="L351" i="20"/>
  <c r="K351" i="20"/>
  <c r="L101" i="20"/>
  <c r="K207" i="20"/>
  <c r="C206" i="21" s="1"/>
  <c r="L308" i="20"/>
  <c r="K180" i="20"/>
  <c r="C355" i="21" s="1"/>
  <c r="L33" i="20"/>
  <c r="K404" i="20"/>
  <c r="L175" i="20"/>
  <c r="D346" i="21" s="1"/>
  <c r="K392" i="20"/>
  <c r="L413" i="20"/>
  <c r="L341" i="20"/>
  <c r="L213" i="20"/>
  <c r="L371" i="20"/>
  <c r="K440" i="20"/>
  <c r="L319" i="20"/>
  <c r="L75" i="20"/>
  <c r="K410" i="20"/>
  <c r="L12" i="20"/>
  <c r="D11" i="21" s="1"/>
  <c r="L412" i="20"/>
  <c r="L437" i="20"/>
  <c r="K214" i="20"/>
  <c r="K154" i="20"/>
  <c r="K41" i="20"/>
  <c r="K411" i="20"/>
  <c r="L395" i="20"/>
  <c r="L397" i="20"/>
  <c r="L342" i="20"/>
  <c r="K205" i="20"/>
  <c r="L186" i="20"/>
  <c r="L103" i="20"/>
  <c r="K234" i="20"/>
  <c r="K199" i="20"/>
  <c r="K338" i="20"/>
  <c r="K344" i="20"/>
  <c r="L157" i="20"/>
  <c r="K238" i="20"/>
  <c r="L82" i="20"/>
  <c r="K402" i="20"/>
  <c r="L312" i="20"/>
  <c r="L29" i="20"/>
  <c r="K242" i="20"/>
  <c r="K423" i="20"/>
  <c r="K435" i="20"/>
  <c r="L398" i="20"/>
  <c r="K164" i="20"/>
  <c r="L85" i="20"/>
  <c r="K241" i="20"/>
  <c r="L26" i="20"/>
  <c r="L337" i="20"/>
  <c r="K198" i="20"/>
  <c r="L198" i="20"/>
  <c r="L330" i="20"/>
  <c r="K385" i="20"/>
  <c r="K361" i="20"/>
  <c r="L249" i="20"/>
  <c r="K326" i="20"/>
  <c r="L40" i="20"/>
  <c r="K335" i="20"/>
  <c r="K348" i="20"/>
  <c r="L431" i="20"/>
  <c r="L232" i="20"/>
  <c r="K434" i="20"/>
  <c r="K433" i="20"/>
  <c r="K333" i="20"/>
  <c r="L360" i="20"/>
  <c r="L173" i="20"/>
  <c r="K9" i="20"/>
  <c r="L385" i="20"/>
  <c r="L102" i="20"/>
  <c r="K178" i="20"/>
  <c r="L65" i="20"/>
  <c r="L159" i="20"/>
  <c r="D314" i="21" s="1"/>
  <c r="K322" i="20"/>
  <c r="L422" i="20"/>
  <c r="L203" i="20"/>
  <c r="L183" i="20"/>
  <c r="L311" i="20"/>
  <c r="L38" i="20"/>
  <c r="K162" i="20"/>
  <c r="K342" i="20"/>
  <c r="K235" i="20"/>
  <c r="L69" i="20"/>
  <c r="K436" i="20"/>
  <c r="L205" i="20"/>
  <c r="K189" i="20"/>
  <c r="K306" i="20"/>
  <c r="K209" i="20"/>
  <c r="K336" i="20"/>
  <c r="L218" i="20"/>
  <c r="K218" i="20"/>
  <c r="K233" i="20"/>
  <c r="L233" i="20"/>
  <c r="L220" i="20"/>
  <c r="K169" i="20"/>
  <c r="K100" i="20"/>
  <c r="C195" i="21" s="1"/>
  <c r="L254" i="20"/>
  <c r="K254" i="20"/>
  <c r="L224" i="20"/>
  <c r="L230" i="20"/>
  <c r="L214" i="20"/>
  <c r="L243" i="20"/>
  <c r="K243" i="20"/>
  <c r="K240" i="20"/>
  <c r="L240" i="20"/>
  <c r="K248" i="20"/>
  <c r="L248" i="20"/>
  <c r="K97" i="20"/>
  <c r="L97" i="20"/>
  <c r="K107" i="20"/>
  <c r="L107" i="20"/>
  <c r="K98" i="20"/>
  <c r="K79" i="20"/>
  <c r="K357" i="20"/>
  <c r="K228" i="20"/>
  <c r="L334" i="20"/>
  <c r="K230" i="20"/>
  <c r="L419" i="20"/>
  <c r="L15" i="20"/>
  <c r="L438" i="20"/>
  <c r="K220" i="20"/>
  <c r="K90" i="20"/>
  <c r="K398" i="20"/>
  <c r="K249" i="20"/>
  <c r="L169" i="20"/>
  <c r="L402" i="20"/>
  <c r="L348" i="20"/>
  <c r="K20" i="20"/>
  <c r="K82" i="20"/>
  <c r="K224" i="20"/>
  <c r="L338" i="20"/>
  <c r="L407" i="20"/>
  <c r="K173" i="20"/>
  <c r="L234" i="20"/>
  <c r="K345" i="20"/>
  <c r="K155" i="20"/>
  <c r="L335" i="20"/>
  <c r="K167" i="20"/>
  <c r="L430" i="20"/>
  <c r="K422" i="20"/>
  <c r="K319" i="20"/>
  <c r="K311" i="20"/>
  <c r="L410" i="20"/>
  <c r="K85" i="20"/>
  <c r="K92" i="20"/>
  <c r="K103" i="20"/>
  <c r="L241" i="20"/>
  <c r="K386" i="20"/>
  <c r="K312" i="20"/>
  <c r="K413" i="20"/>
  <c r="L434" i="20"/>
  <c r="K308" i="20"/>
  <c r="K318" i="20"/>
  <c r="K371" i="20"/>
  <c r="L161" i="20"/>
  <c r="D282" i="21" l="1"/>
  <c r="C259" i="21"/>
  <c r="D290" i="21"/>
  <c r="D123" i="21"/>
  <c r="D266" i="21"/>
  <c r="C266" i="21"/>
  <c r="D122" i="21"/>
  <c r="C35" i="21"/>
  <c r="C138" i="21"/>
  <c r="C123" i="21"/>
  <c r="D250" i="21"/>
  <c r="C58" i="21"/>
  <c r="C250" i="21"/>
  <c r="D138" i="21"/>
  <c r="C282" i="21"/>
  <c r="C122" i="21"/>
  <c r="C290" i="21"/>
  <c r="D259" i="21"/>
  <c r="AM457" i="8"/>
  <c r="AI458" i="8"/>
  <c r="AM458" i="8" s="1"/>
  <c r="D139" i="21"/>
  <c r="D75" i="21"/>
  <c r="D355" i="21"/>
  <c r="C126" i="21"/>
  <c r="C323" i="21"/>
  <c r="D482" i="21"/>
  <c r="C371" i="21"/>
  <c r="C443" i="21"/>
  <c r="C419" i="21"/>
  <c r="C306" i="21"/>
  <c r="C30" i="21"/>
  <c r="D19" i="21"/>
  <c r="D163" i="21"/>
  <c r="C430" i="21"/>
  <c r="C182" i="21"/>
  <c r="C66" i="21"/>
  <c r="D467" i="21"/>
  <c r="D402" i="21"/>
  <c r="D407" i="21"/>
  <c r="D26" i="21"/>
  <c r="C402" i="21"/>
  <c r="C70" i="21"/>
  <c r="C43" i="21"/>
  <c r="D130" i="21"/>
  <c r="C22" i="21"/>
  <c r="C375" i="21"/>
  <c r="D302" i="21"/>
  <c r="C15" i="21"/>
  <c r="C475" i="21"/>
  <c r="C314" i="21"/>
  <c r="C330" i="21"/>
  <c r="C451" i="21"/>
  <c r="D70" i="21"/>
  <c r="D154" i="21"/>
  <c r="D435" i="21"/>
  <c r="C339" i="21"/>
  <c r="C146" i="21"/>
  <c r="D63" i="21"/>
  <c r="D298" i="21"/>
  <c r="C346" i="21"/>
  <c r="D211" i="21"/>
  <c r="D22" i="21"/>
  <c r="D491" i="21"/>
  <c r="D443" i="21"/>
  <c r="C211" i="21"/>
  <c r="C491" i="21"/>
  <c r="C158" i="21"/>
  <c r="C142" i="21"/>
  <c r="D383" i="21"/>
  <c r="C466" i="21"/>
  <c r="C394" i="21"/>
  <c r="D51" i="21"/>
  <c r="C167" i="21"/>
  <c r="D387" i="21"/>
  <c r="C75" i="21"/>
  <c r="D410" i="21"/>
  <c r="D475" i="21"/>
  <c r="D146" i="21"/>
  <c r="C427" i="21"/>
  <c r="D66" i="21"/>
  <c r="D439" i="21"/>
  <c r="C411" i="21"/>
  <c r="D142" i="21"/>
  <c r="C298" i="21"/>
  <c r="D343" i="21"/>
  <c r="C435" i="21"/>
  <c r="D187" i="21"/>
  <c r="C354" i="21"/>
  <c r="C390" i="21"/>
  <c r="D55" i="21"/>
  <c r="D131" i="21"/>
  <c r="D242" i="21"/>
  <c r="D206" i="21"/>
  <c r="C434" i="21"/>
  <c r="C307" i="21"/>
  <c r="D430" i="21"/>
  <c r="D411" i="21"/>
  <c r="C299" i="21"/>
  <c r="D247" i="21"/>
  <c r="D438" i="21"/>
  <c r="C379" i="21"/>
  <c r="C359" i="21"/>
  <c r="C343" i="21"/>
  <c r="C422" i="21"/>
  <c r="C479" i="21"/>
  <c r="C241" i="21"/>
  <c r="C103" i="21"/>
  <c r="C53" i="21"/>
  <c r="D361" i="21"/>
  <c r="D404" i="21"/>
  <c r="D503" i="21"/>
  <c r="D253" i="21"/>
  <c r="C341" i="21"/>
  <c r="C332" i="21"/>
  <c r="D47" i="21"/>
  <c r="D25" i="21"/>
  <c r="C119" i="21"/>
  <c r="C61" i="21"/>
  <c r="D78" i="21"/>
  <c r="C63" i="21"/>
  <c r="C33" i="21"/>
  <c r="D359" i="21"/>
  <c r="C302" i="21"/>
  <c r="C152" i="21"/>
  <c r="C350" i="21"/>
  <c r="C317" i="21"/>
  <c r="D429" i="21"/>
  <c r="D337" i="21"/>
  <c r="C455" i="21"/>
  <c r="C229" i="21"/>
  <c r="D190" i="21"/>
  <c r="D96" i="21"/>
  <c r="D329" i="21"/>
  <c r="D397" i="21"/>
  <c r="C471" i="21"/>
  <c r="C237" i="21"/>
  <c r="C406" i="21"/>
  <c r="C204" i="21"/>
  <c r="D436" i="21"/>
  <c r="D422" i="21"/>
  <c r="D212" i="21"/>
  <c r="D235" i="21"/>
  <c r="C437" i="21"/>
  <c r="C202" i="21"/>
  <c r="C102" i="21"/>
  <c r="C175" i="21"/>
  <c r="C89" i="21"/>
  <c r="D333" i="21"/>
  <c r="D433" i="21"/>
  <c r="C179" i="21"/>
  <c r="C91" i="21"/>
  <c r="C159" i="21"/>
  <c r="C81" i="21"/>
  <c r="C431" i="21"/>
  <c r="C217" i="21"/>
  <c r="D134" i="21"/>
  <c r="D68" i="21"/>
  <c r="D421" i="21"/>
  <c r="D342" i="21"/>
  <c r="D172" i="21"/>
  <c r="C391" i="21"/>
  <c r="C197" i="21"/>
  <c r="D396" i="21"/>
  <c r="D412" i="21"/>
  <c r="D198" i="21"/>
  <c r="D100" i="21"/>
  <c r="D207" i="21"/>
  <c r="D105" i="21"/>
  <c r="D344" i="21"/>
  <c r="C235" i="21"/>
  <c r="C320" i="21"/>
  <c r="D219" i="21"/>
  <c r="D403" i="21"/>
  <c r="C86" i="21"/>
  <c r="C44" i="21"/>
  <c r="C321" i="21"/>
  <c r="D336" i="21"/>
  <c r="D409" i="21"/>
  <c r="C344" i="21"/>
  <c r="D350" i="21"/>
  <c r="D176" i="21"/>
  <c r="D446" i="21"/>
  <c r="D224" i="21"/>
  <c r="C187" i="21"/>
  <c r="C62" i="21"/>
  <c r="C482" i="21"/>
  <c r="C242" i="21"/>
  <c r="C334" i="21"/>
  <c r="C168" i="21"/>
  <c r="D71" i="21"/>
  <c r="D37" i="21"/>
  <c r="C351" i="21"/>
  <c r="C177" i="21"/>
  <c r="C433" i="21"/>
  <c r="C360" i="21"/>
  <c r="D166" i="21"/>
  <c r="D84" i="21"/>
  <c r="C401" i="21"/>
  <c r="D202" i="21"/>
  <c r="D102" i="21"/>
  <c r="C303" i="21"/>
  <c r="C153" i="21"/>
  <c r="C439" i="21"/>
  <c r="D62" i="21"/>
  <c r="D32" i="21"/>
  <c r="D390" i="21"/>
  <c r="D196" i="21"/>
  <c r="D43" i="21"/>
  <c r="C223" i="21"/>
  <c r="C99" i="21"/>
  <c r="D223" i="21"/>
  <c r="C163" i="21"/>
  <c r="C239" i="21"/>
  <c r="C247" i="21"/>
  <c r="C297" i="21"/>
  <c r="C234" i="21"/>
  <c r="D347" i="21"/>
  <c r="C39" i="21"/>
  <c r="C21" i="21"/>
  <c r="C412" i="21"/>
  <c r="C166" i="21"/>
  <c r="C84" i="21"/>
  <c r="C356" i="21"/>
  <c r="C503" i="21"/>
  <c r="C253" i="21"/>
  <c r="D431" i="21"/>
  <c r="D217" i="21"/>
  <c r="C337" i="21"/>
  <c r="C409" i="21"/>
  <c r="C154" i="21"/>
  <c r="C325" i="21"/>
  <c r="D54" i="21"/>
  <c r="D28" i="21"/>
  <c r="C19" i="21"/>
  <c r="D463" i="21"/>
  <c r="D233" i="21"/>
  <c r="D437" i="21"/>
  <c r="C191" i="21"/>
  <c r="C97" i="21"/>
  <c r="C414" i="21"/>
  <c r="C208" i="21"/>
  <c r="C319" i="21"/>
  <c r="C161" i="21"/>
  <c r="C432" i="21"/>
  <c r="D494" i="21"/>
  <c r="D248" i="21"/>
  <c r="C463" i="21"/>
  <c r="C233" i="21"/>
  <c r="C407" i="21"/>
  <c r="C205" i="21"/>
  <c r="D313" i="21"/>
  <c r="D74" i="21"/>
  <c r="D318" i="21"/>
  <c r="D160" i="21"/>
  <c r="C342" i="21"/>
  <c r="C172" i="21"/>
  <c r="D334" i="21"/>
  <c r="D168" i="21"/>
  <c r="D14" i="21"/>
  <c r="C305" i="21"/>
  <c r="C385" i="21"/>
  <c r="C421" i="21"/>
  <c r="C494" i="21"/>
  <c r="C248" i="21"/>
  <c r="C210" i="21"/>
  <c r="C106" i="21"/>
  <c r="C374" i="21"/>
  <c r="C188" i="21"/>
  <c r="D199" i="21"/>
  <c r="D101" i="21"/>
  <c r="D459" i="21"/>
  <c r="D231" i="21"/>
  <c r="C384" i="21"/>
  <c r="D159" i="21"/>
  <c r="D81" i="21"/>
  <c r="D367" i="21"/>
  <c r="D185" i="21"/>
  <c r="C423" i="21"/>
  <c r="C213" i="21"/>
  <c r="D370" i="21"/>
  <c r="C429" i="21"/>
  <c r="D335" i="21"/>
  <c r="C131" i="21"/>
  <c r="C71" i="21"/>
  <c r="C37" i="21"/>
  <c r="D432" i="21"/>
  <c r="C335" i="21"/>
  <c r="D174" i="21"/>
  <c r="D418" i="21"/>
  <c r="C370" i="21"/>
  <c r="C286" i="21"/>
  <c r="C144" i="21"/>
  <c r="C301" i="21"/>
  <c r="D317" i="21"/>
  <c r="D167" i="21"/>
  <c r="D307" i="21"/>
  <c r="D319" i="21"/>
  <c r="C418" i="21"/>
  <c r="C134" i="21"/>
  <c r="C68" i="21"/>
  <c r="C395" i="21"/>
  <c r="C392" i="21"/>
  <c r="D401" i="21"/>
  <c r="D126" i="21"/>
  <c r="D64" i="21"/>
  <c r="C478" i="21"/>
  <c r="C240" i="21"/>
  <c r="C78" i="21"/>
  <c r="C40" i="21"/>
  <c r="C311" i="21"/>
  <c r="D478" i="21"/>
  <c r="D240" i="21"/>
  <c r="C397" i="21"/>
  <c r="D210" i="21"/>
  <c r="D106" i="21"/>
  <c r="D423" i="21"/>
  <c r="D213" i="21"/>
  <c r="D462" i="21"/>
  <c r="D232" i="21"/>
  <c r="D406" i="21"/>
  <c r="D204" i="21"/>
  <c r="D362" i="21"/>
  <c r="D182" i="21"/>
  <c r="D384" i="21"/>
  <c r="D179" i="21"/>
  <c r="D91" i="21"/>
  <c r="C227" i="21"/>
  <c r="D239" i="21"/>
  <c r="C318" i="21"/>
  <c r="C47" i="21"/>
  <c r="C25" i="21"/>
  <c r="C347" i="21"/>
  <c r="C190" i="21"/>
  <c r="C96" i="21"/>
  <c r="D455" i="21"/>
  <c r="D229" i="21"/>
  <c r="C462" i="21"/>
  <c r="C232" i="21"/>
  <c r="C14" i="21"/>
  <c r="C8" i="21"/>
  <c r="D391" i="21"/>
  <c r="D197" i="21"/>
  <c r="D310" i="21"/>
  <c r="D156" i="21"/>
  <c r="D341" i="21"/>
  <c r="D340" i="21"/>
  <c r="C410" i="21"/>
  <c r="C207" i="21"/>
  <c r="C105" i="21"/>
  <c r="D311" i="21"/>
  <c r="D364" i="21"/>
  <c r="C383" i="21"/>
  <c r="C193" i="21"/>
  <c r="C198" i="21"/>
  <c r="D150" i="21"/>
  <c r="D327" i="21"/>
  <c r="D165" i="21"/>
  <c r="D373" i="21"/>
  <c r="D321" i="21"/>
  <c r="D158" i="21"/>
  <c r="C310" i="21"/>
  <c r="C263" i="21"/>
  <c r="C133" i="21"/>
  <c r="C369" i="21"/>
  <c r="C358" i="21"/>
  <c r="C180" i="21"/>
  <c r="C219" i="21"/>
  <c r="C403" i="21"/>
  <c r="D39" i="21"/>
  <c r="D394" i="21"/>
  <c r="AI459" i="8" l="1"/>
  <c r="AM459" i="8" s="1"/>
  <c r="Z2" i="8"/>
  <c r="AI460" i="8" l="1"/>
  <c r="AM460" i="8" s="1"/>
  <c r="AN2" i="8" l="1"/>
  <c r="A4" i="12" s="1"/>
  <c r="A4" i="9" l="1"/>
  <c r="C4" i="9" s="1"/>
  <c r="A5" i="9"/>
  <c r="B4" i="9"/>
  <c r="C4" i="12"/>
  <c r="A5" i="12"/>
  <c r="B4" i="12"/>
  <c r="E4" i="12" l="1"/>
  <c r="A6" i="12"/>
  <c r="B5" i="12"/>
  <c r="C5" i="12"/>
  <c r="E5" i="12" s="1"/>
  <c r="B5" i="9"/>
  <c r="C5" i="9"/>
  <c r="A6" i="9"/>
  <c r="B6" i="9" l="1"/>
  <c r="C6" i="9"/>
  <c r="A7" i="9"/>
  <c r="A7" i="12"/>
  <c r="B6" i="12"/>
  <c r="C6" i="12"/>
  <c r="E6" i="12" l="1"/>
  <c r="A8" i="12"/>
  <c r="C7" i="12"/>
  <c r="B7" i="12"/>
  <c r="A8" i="9"/>
  <c r="C7" i="9"/>
  <c r="B7" i="9"/>
  <c r="E7" i="12" l="1"/>
  <c r="C8" i="9"/>
  <c r="A9" i="9"/>
  <c r="B8" i="9"/>
  <c r="A9" i="12"/>
  <c r="B8" i="12"/>
  <c r="C8" i="12"/>
  <c r="E8" i="12" l="1"/>
  <c r="C9" i="9"/>
  <c r="A10" i="9"/>
  <c r="B9" i="9"/>
  <c r="C9" i="12"/>
  <c r="B9" i="12"/>
  <c r="A10" i="12"/>
  <c r="E9" i="12" l="1"/>
  <c r="B10" i="9"/>
  <c r="C10" i="9"/>
  <c r="A11" i="9"/>
  <c r="A11" i="12"/>
  <c r="B10" i="12"/>
  <c r="C10" i="12"/>
  <c r="E10" i="12" s="1"/>
  <c r="C11" i="12" l="1"/>
  <c r="E11" i="12" s="1"/>
  <c r="B11" i="12"/>
  <c r="A12" i="12"/>
  <c r="B11" i="9"/>
  <c r="C11" i="9"/>
  <c r="A12" i="9"/>
  <c r="B12" i="12" l="1"/>
  <c r="C12" i="12"/>
  <c r="A13" i="9"/>
  <c r="C12" i="9"/>
  <c r="B12" i="9"/>
  <c r="A13" i="12"/>
  <c r="B13" i="12" l="1"/>
  <c r="C13" i="12"/>
  <c r="E12" i="12"/>
  <c r="A14" i="12"/>
  <c r="A14" i="9"/>
  <c r="B13" i="9"/>
  <c r="C13" i="9"/>
  <c r="C14" i="12" l="1"/>
  <c r="B14" i="12"/>
  <c r="E13" i="12"/>
  <c r="B14" i="9"/>
  <c r="C14" i="9"/>
  <c r="A15" i="9"/>
  <c r="A15" i="12"/>
  <c r="C15" i="12" l="1"/>
  <c r="B15" i="12"/>
  <c r="E14" i="12"/>
  <c r="C15" i="9"/>
  <c r="B15" i="9"/>
  <c r="A16" i="9"/>
  <c r="A16" i="12"/>
  <c r="B16" i="12" l="1"/>
  <c r="C16" i="12"/>
  <c r="E15" i="12"/>
  <c r="A17" i="9"/>
  <c r="B16" i="9"/>
  <c r="C16" i="9"/>
  <c r="A17" i="12"/>
  <c r="B17" i="12" l="1"/>
  <c r="C17" i="12"/>
  <c r="E16" i="12"/>
  <c r="A18" i="12"/>
  <c r="B17" i="9"/>
  <c r="C17" i="9"/>
  <c r="A18" i="9"/>
  <c r="B18" i="12" l="1"/>
  <c r="C18" i="12"/>
  <c r="E17" i="12"/>
  <c r="C18" i="9"/>
  <c r="A19" i="9"/>
  <c r="B18" i="9"/>
  <c r="A19" i="12"/>
  <c r="E18" i="12"/>
  <c r="B19" i="12" l="1"/>
  <c r="C19" i="12"/>
  <c r="E19" i="12" s="1"/>
  <c r="A20" i="12"/>
  <c r="C19" i="9"/>
  <c r="A20" i="9"/>
  <c r="B19" i="9"/>
  <c r="B20" i="12" l="1"/>
  <c r="C20" i="12"/>
  <c r="B20" i="9"/>
  <c r="C20" i="9"/>
  <c r="A21" i="9"/>
  <c r="A21" i="12"/>
  <c r="B21" i="12" l="1"/>
  <c r="C21" i="12"/>
  <c r="E20" i="12"/>
  <c r="B21" i="9"/>
  <c r="A22" i="9"/>
  <c r="C21" i="9"/>
  <c r="A22" i="12"/>
  <c r="B22" i="12" l="1"/>
  <c r="C22" i="12"/>
  <c r="E21" i="12"/>
  <c r="A23" i="9"/>
  <c r="B22" i="9"/>
  <c r="C22" i="9"/>
  <c r="A23" i="12"/>
  <c r="B23" i="12" l="1"/>
  <c r="C23" i="12"/>
  <c r="E22" i="12"/>
  <c r="A24" i="12"/>
  <c r="A24" i="9"/>
  <c r="C23" i="9"/>
  <c r="B23" i="9"/>
  <c r="B24" i="12" l="1"/>
  <c r="C24" i="12"/>
  <c r="E23" i="12"/>
  <c r="B24" i="9"/>
  <c r="C24" i="9"/>
  <c r="A25" i="9"/>
  <c r="A25" i="12"/>
  <c r="B25" i="12" l="1"/>
  <c r="C25" i="12"/>
  <c r="E24" i="12"/>
  <c r="A26" i="12"/>
  <c r="B25" i="9"/>
  <c r="C25" i="9"/>
  <c r="A26" i="9"/>
  <c r="C26" i="12" l="1"/>
  <c r="E26" i="12" s="1"/>
  <c r="B26" i="12"/>
  <c r="A27" i="9"/>
  <c r="B26" i="9"/>
  <c r="C26" i="9"/>
  <c r="E25" i="12"/>
  <c r="A27" i="12"/>
  <c r="C27" i="12" l="1"/>
  <c r="B27" i="12"/>
  <c r="E27" i="12" s="1"/>
  <c r="C27" i="9"/>
  <c r="B27" i="9"/>
  <c r="A28" i="12"/>
  <c r="A28" i="9"/>
  <c r="B28" i="9" l="1"/>
  <c r="C28" i="9"/>
  <c r="B28" i="12"/>
  <c r="C28" i="12"/>
  <c r="E28" i="12" s="1"/>
  <c r="A29" i="12"/>
  <c r="A29" i="9"/>
  <c r="B29" i="12" l="1"/>
  <c r="C29" i="12"/>
  <c r="B29" i="9"/>
  <c r="C29" i="9"/>
  <c r="A30" i="9"/>
  <c r="A30" i="12"/>
  <c r="C30" i="9" l="1"/>
  <c r="B30" i="9"/>
  <c r="C30" i="12"/>
  <c r="B30" i="12"/>
  <c r="E29" i="12"/>
  <c r="A31" i="12"/>
  <c r="A31" i="9"/>
  <c r="B31" i="9" l="1"/>
  <c r="C31" i="9"/>
  <c r="B31" i="12"/>
  <c r="C31" i="12"/>
  <c r="E31" i="12" s="1"/>
  <c r="E30" i="12"/>
  <c r="A32" i="12"/>
  <c r="A32" i="9"/>
  <c r="B32" i="9" l="1"/>
  <c r="C32" i="9"/>
  <c r="B32" i="12"/>
  <c r="C32" i="12"/>
  <c r="E32" i="12" s="1"/>
  <c r="A33" i="12"/>
  <c r="A33" i="9"/>
  <c r="B33" i="9" l="1"/>
  <c r="C33" i="9"/>
  <c r="B33" i="12"/>
  <c r="C33" i="12"/>
  <c r="A34" i="9"/>
  <c r="A34" i="12"/>
  <c r="B34" i="12" l="1"/>
  <c r="C34" i="12"/>
  <c r="C34" i="9"/>
  <c r="B34" i="9"/>
  <c r="E33" i="12"/>
  <c r="A35" i="12"/>
  <c r="A35" i="9"/>
  <c r="C35" i="12" l="1"/>
  <c r="E35" i="12" s="1"/>
  <c r="B35" i="12"/>
  <c r="B35" i="9"/>
  <c r="C35" i="9"/>
  <c r="A36" i="12"/>
  <c r="A36" i="9"/>
  <c r="E34" i="12"/>
  <c r="B36" i="9" l="1"/>
  <c r="C36" i="9"/>
  <c r="B36" i="12"/>
  <c r="C36" i="12"/>
  <c r="A37" i="9"/>
  <c r="A37" i="12"/>
  <c r="B37" i="12" l="1"/>
  <c r="C37" i="12"/>
  <c r="B37" i="9"/>
  <c r="C37" i="9"/>
  <c r="E36" i="12"/>
  <c r="A38" i="12"/>
  <c r="A38" i="9"/>
  <c r="B38" i="9" l="1"/>
  <c r="C38" i="9"/>
  <c r="B38" i="12"/>
  <c r="C38" i="12"/>
  <c r="E37" i="12"/>
  <c r="A39" i="9"/>
  <c r="A39" i="12"/>
  <c r="B39" i="12" l="1"/>
  <c r="C39" i="12"/>
  <c r="B39" i="9"/>
  <c r="C39" i="9"/>
  <c r="E38" i="12"/>
  <c r="A40" i="12"/>
  <c r="A40" i="9"/>
  <c r="B40" i="9" l="1"/>
  <c r="C40" i="9"/>
  <c r="B40" i="12"/>
  <c r="C40" i="12"/>
  <c r="E39" i="12"/>
  <c r="A41" i="9"/>
  <c r="A41" i="12"/>
  <c r="B41" i="12" l="1"/>
  <c r="C41" i="12"/>
  <c r="B41" i="9"/>
  <c r="C41" i="9"/>
  <c r="E40" i="12"/>
  <c r="A42" i="12"/>
  <c r="A42" i="9"/>
  <c r="B42" i="9" l="1"/>
  <c r="C42" i="9"/>
  <c r="C42" i="12"/>
  <c r="B42" i="12"/>
  <c r="E41" i="12"/>
  <c r="A43" i="9"/>
  <c r="A43" i="12"/>
  <c r="C43" i="12" l="1"/>
  <c r="B43" i="12"/>
  <c r="B43" i="9"/>
  <c r="C43" i="9"/>
  <c r="E42" i="12"/>
  <c r="A44" i="9"/>
  <c r="A44" i="12"/>
  <c r="B44" i="12" l="1"/>
  <c r="C44" i="12"/>
  <c r="B44" i="9"/>
  <c r="C44" i="9"/>
  <c r="E43" i="12"/>
  <c r="A45" i="12"/>
  <c r="A45" i="9"/>
  <c r="B45" i="9" l="1"/>
  <c r="C45" i="9"/>
  <c r="B45" i="12"/>
  <c r="C45" i="12"/>
  <c r="E44" i="12"/>
  <c r="A46" i="9"/>
  <c r="A46" i="12"/>
  <c r="C46" i="12" l="1"/>
  <c r="B46" i="12"/>
  <c r="B46" i="9"/>
  <c r="C46" i="9"/>
  <c r="E45" i="12"/>
  <c r="A47" i="12"/>
  <c r="A47" i="9"/>
  <c r="C47" i="9" l="1"/>
  <c r="B47" i="9"/>
  <c r="B47" i="12"/>
  <c r="C47" i="12"/>
  <c r="E46" i="12"/>
  <c r="A48" i="9"/>
  <c r="A48" i="12"/>
  <c r="B48" i="12" l="1"/>
  <c r="C48" i="12"/>
  <c r="B48" i="9"/>
  <c r="C48" i="9"/>
  <c r="E47" i="12"/>
  <c r="A49" i="12"/>
  <c r="A49" i="9"/>
  <c r="B49" i="9" l="1"/>
  <c r="C49" i="9"/>
  <c r="B49" i="12"/>
  <c r="C49" i="12"/>
  <c r="E48" i="12"/>
  <c r="A50" i="9"/>
  <c r="A50" i="12"/>
  <c r="C50" i="9" l="1"/>
  <c r="B50" i="9"/>
  <c r="B50" i="12"/>
  <c r="C50" i="12"/>
  <c r="E49" i="12"/>
  <c r="A51" i="12"/>
  <c r="A51" i="9"/>
  <c r="B51" i="9" l="1"/>
  <c r="C51" i="9"/>
  <c r="C51" i="12"/>
  <c r="B51" i="12"/>
  <c r="E50" i="12"/>
  <c r="A52" i="9"/>
  <c r="A52" i="12"/>
  <c r="B52" i="12" l="1"/>
  <c r="C52" i="12"/>
  <c r="B52" i="9"/>
  <c r="C52" i="9"/>
  <c r="E51" i="12"/>
  <c r="A53" i="12"/>
  <c r="A53" i="9"/>
  <c r="B53" i="9" l="1"/>
  <c r="C53" i="9"/>
  <c r="B53" i="12"/>
  <c r="C53" i="12"/>
  <c r="A54" i="9"/>
  <c r="E52" i="12"/>
  <c r="A54" i="12"/>
  <c r="C54" i="9" l="1"/>
  <c r="B54" i="9"/>
  <c r="B54" i="12"/>
  <c r="C54" i="12"/>
  <c r="E53" i="12"/>
  <c r="A55" i="9"/>
  <c r="A55" i="12"/>
  <c r="E54" i="12" l="1"/>
  <c r="B55" i="12"/>
  <c r="C55" i="12"/>
  <c r="E55" i="12" s="1"/>
  <c r="C55" i="9"/>
  <c r="B55" i="9"/>
  <c r="A56" i="12"/>
  <c r="A56" i="9"/>
  <c r="B56" i="9" l="1"/>
  <c r="C56" i="9"/>
  <c r="B56" i="12"/>
  <c r="C56" i="12"/>
  <c r="A57" i="9"/>
  <c r="A57" i="12"/>
  <c r="B57" i="9" l="1"/>
  <c r="C57" i="9"/>
  <c r="B57" i="12"/>
  <c r="C57" i="12"/>
  <c r="E57" i="12" s="1"/>
  <c r="E56" i="12"/>
  <c r="A58" i="12"/>
  <c r="A58" i="9"/>
  <c r="C58" i="12" l="1"/>
  <c r="B58" i="12"/>
  <c r="B58" i="9"/>
  <c r="C58" i="9"/>
  <c r="E58" i="12"/>
  <c r="A59" i="12"/>
  <c r="A59" i="9"/>
  <c r="B59" i="9" l="1"/>
  <c r="C59" i="9"/>
  <c r="C59" i="12"/>
  <c r="B59" i="12"/>
  <c r="A60" i="12"/>
  <c r="A60" i="9"/>
  <c r="B60" i="9" l="1"/>
  <c r="C60" i="9"/>
  <c r="B60" i="12"/>
  <c r="C60" i="12"/>
  <c r="E59" i="12"/>
  <c r="A61" i="9"/>
  <c r="A61" i="12"/>
  <c r="B61" i="12" l="1"/>
  <c r="C61" i="12"/>
  <c r="B61" i="9"/>
  <c r="C61" i="9"/>
  <c r="E60" i="12"/>
  <c r="A62" i="12"/>
  <c r="A62" i="9"/>
  <c r="C62" i="9" l="1"/>
  <c r="B62" i="9"/>
  <c r="B62" i="12"/>
  <c r="C62" i="12"/>
  <c r="E61" i="12"/>
  <c r="A63" i="9"/>
  <c r="A63" i="12"/>
  <c r="C63" i="12" l="1"/>
  <c r="B63" i="12"/>
  <c r="B63" i="9"/>
  <c r="C63" i="9"/>
  <c r="E62" i="12"/>
  <c r="A64" i="9"/>
  <c r="A64" i="12"/>
  <c r="B64" i="12" l="1"/>
  <c r="C64" i="12"/>
  <c r="B64" i="9"/>
  <c r="C64" i="9"/>
  <c r="E63" i="12"/>
  <c r="A65" i="9"/>
  <c r="A65" i="12"/>
  <c r="B65" i="12" l="1"/>
  <c r="C65" i="12"/>
  <c r="B65" i="9"/>
  <c r="C65" i="9"/>
  <c r="E64" i="12"/>
  <c r="A66" i="12"/>
  <c r="A66" i="9"/>
  <c r="C66" i="9" l="1"/>
  <c r="B66" i="9"/>
  <c r="D3" i="9" s="1"/>
  <c r="B66" i="12"/>
  <c r="C66" i="12"/>
  <c r="E65" i="12"/>
  <c r="E66" i="12" l="1"/>
  <c r="D22" i="9" l="1"/>
  <c r="D18" i="12"/>
  <c r="D60" i="12"/>
  <c r="D15" i="12"/>
  <c r="D26" i="12"/>
  <c r="D56" i="12"/>
  <c r="D55" i="9"/>
  <c r="D14" i="9"/>
  <c r="D53" i="9"/>
  <c r="D31" i="12"/>
  <c r="D39" i="12"/>
  <c r="D54" i="12"/>
  <c r="D14" i="12"/>
  <c r="D9" i="12"/>
  <c r="D6" i="12"/>
  <c r="D50" i="12"/>
  <c r="D27" i="12"/>
  <c r="D41" i="12"/>
  <c r="D24" i="12"/>
  <c r="D18" i="9"/>
  <c r="D23" i="9"/>
  <c r="D41" i="9"/>
  <c r="D10" i="9"/>
  <c r="H4" i="12"/>
  <c r="D45" i="12"/>
  <c r="F4" i="9"/>
  <c r="D4" i="9"/>
  <c r="E1008" i="10" l="1" a="1"/>
  <c r="E1008" i="10" s="1"/>
  <c r="E1008" i="21" s="1"/>
  <c r="G988" i="10" a="1"/>
  <c r="G988" i="10" s="1"/>
  <c r="G988" i="21" s="1"/>
  <c r="D992" i="10" a="1"/>
  <c r="D992" i="10" s="1"/>
  <c r="D992" i="21" s="1"/>
  <c r="E1006" i="10" a="1"/>
  <c r="E1006" i="10" s="1"/>
  <c r="E1006" i="21" s="1"/>
  <c r="G999" i="10" a="1"/>
  <c r="G999" i="10" s="1"/>
  <c r="G999" i="21" s="1"/>
  <c r="D999" i="10" a="1"/>
  <c r="D999" i="10" s="1"/>
  <c r="D999" i="21" s="1"/>
  <c r="E981" i="10" a="1"/>
  <c r="E981" i="10" s="1"/>
  <c r="E981" i="21" s="1"/>
  <c r="F982" i="10" a="1"/>
  <c r="F982" i="10" s="1"/>
  <c r="F982" i="21" s="1"/>
  <c r="D977" i="10" a="1"/>
  <c r="D977" i="10" s="1"/>
  <c r="D977" i="21" s="1"/>
  <c r="G986" i="10" a="1"/>
  <c r="G986" i="10" s="1"/>
  <c r="G986" i="21" s="1"/>
  <c r="D1002" i="10" a="1"/>
  <c r="D1002" i="10" s="1"/>
  <c r="D1002" i="21" s="1"/>
  <c r="D984" i="10" a="1"/>
  <c r="D984" i="10" s="1"/>
  <c r="D984" i="21" s="1"/>
  <c r="D995" i="10" a="1"/>
  <c r="D995" i="10" s="1"/>
  <c r="D995" i="21" s="1"/>
  <c r="G1000" i="10" a="1"/>
  <c r="G1000" i="10" s="1"/>
  <c r="G1000" i="21" s="1"/>
  <c r="D983" i="10" a="1"/>
  <c r="D983" i="10" s="1"/>
  <c r="D983" i="21" s="1"/>
  <c r="D989" i="10" a="1"/>
  <c r="D989" i="10" s="1"/>
  <c r="D989" i="21" s="1"/>
  <c r="D985" i="10" a="1"/>
  <c r="D985" i="10" s="1"/>
  <c r="D985" i="21" s="1"/>
  <c r="G990" i="10" a="1"/>
  <c r="G990" i="10" s="1"/>
  <c r="G990" i="21" s="1"/>
  <c r="D996" i="10" a="1"/>
  <c r="D996" i="10" s="1"/>
  <c r="D996" i="21" s="1"/>
  <c r="G996" i="10" a="1"/>
  <c r="G996" i="10" s="1"/>
  <c r="G996" i="21" s="1"/>
  <c r="D990" i="10" a="1"/>
  <c r="D990" i="10" s="1"/>
  <c r="D990" i="21" s="1"/>
  <c r="D1000" i="10" a="1"/>
  <c r="D1000" i="10" s="1"/>
  <c r="D1000" i="21" s="1"/>
  <c r="F1006" i="10" a="1"/>
  <c r="F1006" i="10" s="1"/>
  <c r="F1006" i="21" s="1"/>
  <c r="E1004" i="10" a="1"/>
  <c r="E1004" i="10" s="1"/>
  <c r="E1004" i="21" s="1"/>
  <c r="G995" i="10" a="1"/>
  <c r="G995" i="10" s="1"/>
  <c r="G995" i="21" s="1"/>
  <c r="D994" i="10" a="1"/>
  <c r="D994" i="10" s="1"/>
  <c r="D994" i="21" s="1"/>
  <c r="G989" i="10" a="1"/>
  <c r="G989" i="10" s="1"/>
  <c r="G989" i="21" s="1"/>
  <c r="G1002" i="10" a="1"/>
  <c r="G1002" i="10" s="1"/>
  <c r="G1002" i="21" s="1"/>
  <c r="E1003" i="10" a="1"/>
  <c r="E1003" i="10" s="1"/>
  <c r="E1003" i="21" s="1"/>
  <c r="D998" i="10" a="1"/>
  <c r="D998" i="10" s="1"/>
  <c r="D998" i="21" s="1"/>
  <c r="F1004" i="10" a="1"/>
  <c r="F1004" i="10" s="1"/>
  <c r="F1004" i="21" s="1"/>
  <c r="G984" i="10" a="1"/>
  <c r="G984" i="10" s="1"/>
  <c r="G984" i="21" s="1"/>
  <c r="E1007" i="10" a="1"/>
  <c r="E1007" i="10" s="1"/>
  <c r="E1007" i="21" s="1"/>
  <c r="G994" i="10" a="1"/>
  <c r="G994" i="10" s="1"/>
  <c r="G994" i="21" s="1"/>
  <c r="D980" i="10" a="1"/>
  <c r="D980" i="10" s="1"/>
  <c r="D980" i="21" s="1"/>
  <c r="D979" i="10" a="1"/>
  <c r="D979" i="10" s="1"/>
  <c r="D979" i="21" s="1"/>
  <c r="G998" i="10" a="1"/>
  <c r="G998" i="10" s="1"/>
  <c r="G998" i="21" s="1"/>
  <c r="D988" i="10" a="1"/>
  <c r="D988" i="10" s="1"/>
  <c r="D988" i="21" s="1"/>
  <c r="D991" i="10" a="1"/>
  <c r="D991" i="10" s="1"/>
  <c r="D991" i="21" s="1"/>
  <c r="G985" i="10" a="1"/>
  <c r="G985" i="10" s="1"/>
  <c r="G985" i="21" s="1"/>
  <c r="D986" i="10" a="1"/>
  <c r="D986" i="10" s="1"/>
  <c r="D986" i="21" s="1"/>
  <c r="D997" i="10" a="1"/>
  <c r="D997" i="10" s="1"/>
  <c r="D997" i="21" s="1"/>
  <c r="G997" i="10" a="1"/>
  <c r="G997" i="10" s="1"/>
  <c r="G997" i="21" s="1"/>
  <c r="D987" i="10" a="1"/>
  <c r="D987" i="10" s="1"/>
  <c r="D987" i="21" s="1"/>
  <c r="F1007" i="10" a="1"/>
  <c r="F1007" i="10" s="1"/>
  <c r="F1007" i="21" s="1"/>
  <c r="F981" i="10" a="1"/>
  <c r="F981" i="10" s="1"/>
  <c r="F981" i="21" s="1"/>
  <c r="G979" i="10" a="1"/>
  <c r="G979" i="10" s="1"/>
  <c r="G979" i="21" s="1"/>
  <c r="F1008" i="10" a="1"/>
  <c r="F1008" i="10" s="1"/>
  <c r="F1008" i="21" s="1"/>
  <c r="G983" i="10" a="1"/>
  <c r="G983" i="10" s="1"/>
  <c r="G983" i="21" s="1"/>
  <c r="E982" i="10" a="1"/>
  <c r="E982" i="10" s="1"/>
  <c r="E982" i="21" s="1"/>
  <c r="G987" i="10" a="1"/>
  <c r="G987" i="10" s="1"/>
  <c r="G987" i="21" s="1"/>
  <c r="G992" i="10" a="1"/>
  <c r="G992" i="10" s="1"/>
  <c r="G992" i="21" s="1"/>
  <c r="G1001" i="10" a="1"/>
  <c r="G1001" i="10" s="1"/>
  <c r="G1001" i="21" s="1"/>
  <c r="G993" i="10" a="1"/>
  <c r="G993" i="10" s="1"/>
  <c r="G993" i="21" s="1"/>
  <c r="F1005" i="10" a="1"/>
  <c r="F1005" i="10" s="1"/>
  <c r="F1005" i="21" s="1"/>
  <c r="D993" i="10" a="1"/>
  <c r="D993" i="10" s="1"/>
  <c r="D993" i="21" s="1"/>
  <c r="G978" i="10" a="1"/>
  <c r="G978" i="10" s="1"/>
  <c r="G978" i="21" s="1"/>
  <c r="G977" i="10" a="1"/>
  <c r="G977" i="10" s="1"/>
  <c r="G977" i="21" s="1"/>
  <c r="G991" i="10" a="1"/>
  <c r="G991" i="10" s="1"/>
  <c r="G991" i="21" s="1"/>
  <c r="D978" i="10" a="1"/>
  <c r="D978" i="10" s="1"/>
  <c r="D978" i="21" s="1"/>
  <c r="G980" i="10" a="1"/>
  <c r="G980" i="10" s="1"/>
  <c r="G980" i="21" s="1"/>
  <c r="E1005" i="10" a="1"/>
  <c r="E1005" i="10" s="1"/>
  <c r="E1005" i="21" s="1"/>
  <c r="F1003" i="10" a="1"/>
  <c r="F1003" i="10" s="1"/>
  <c r="F1003" i="21" s="1"/>
  <c r="D1001" i="10" a="1"/>
  <c r="D1001" i="10" s="1"/>
  <c r="D1001" i="21" s="1"/>
  <c r="D16" i="9"/>
  <c r="D33" i="12"/>
  <c r="D26" i="9"/>
  <c r="D36" i="12"/>
  <c r="D53" i="12"/>
  <c r="D35" i="9"/>
  <c r="D46" i="12"/>
  <c r="D32" i="9"/>
  <c r="D13" i="9"/>
  <c r="D54" i="9"/>
  <c r="D35" i="12"/>
  <c r="D29" i="12"/>
  <c r="D44" i="9"/>
  <c r="D55" i="12"/>
  <c r="D59" i="12"/>
  <c r="D63" i="9"/>
  <c r="D21" i="12"/>
  <c r="D20" i="12"/>
  <c r="D64" i="9"/>
  <c r="D51" i="12"/>
  <c r="D25" i="9"/>
  <c r="D56" i="9"/>
  <c r="D61" i="9"/>
  <c r="D25" i="12"/>
  <c r="D49" i="12"/>
  <c r="D22" i="12"/>
  <c r="D13" i="12"/>
  <c r="D16" i="12"/>
  <c r="D38" i="9"/>
  <c r="D44" i="12"/>
  <c r="D8" i="12"/>
  <c r="D29" i="9"/>
  <c r="D33" i="9"/>
  <c r="D47" i="9"/>
  <c r="D60" i="9"/>
  <c r="D50" i="9"/>
  <c r="D61" i="12"/>
  <c r="D66" i="12"/>
  <c r="D52" i="9"/>
  <c r="D8" i="9"/>
  <c r="D37" i="12"/>
  <c r="D15" i="9"/>
  <c r="D48" i="9"/>
  <c r="D51" i="9"/>
  <c r="D17" i="9"/>
  <c r="D49" i="9"/>
  <c r="D46" i="9"/>
  <c r="D30" i="12"/>
  <c r="D30" i="9"/>
  <c r="D40" i="9"/>
  <c r="D19" i="9"/>
  <c r="D59" i="9"/>
  <c r="D65" i="9"/>
  <c r="D28" i="12"/>
  <c r="D4" i="12"/>
  <c r="D52" i="12"/>
  <c r="D62" i="9"/>
  <c r="D57" i="12"/>
  <c r="D42" i="9"/>
  <c r="D42" i="12"/>
  <c r="D5" i="12"/>
  <c r="D27" i="9"/>
  <c r="D12" i="9"/>
  <c r="D21" i="9"/>
  <c r="D28" i="9"/>
  <c r="D43" i="12"/>
  <c r="D34" i="9"/>
  <c r="D24" i="9"/>
  <c r="D7" i="12"/>
  <c r="D6" i="9"/>
  <c r="D11" i="12"/>
  <c r="D31" i="9"/>
  <c r="D39" i="9"/>
  <c r="D36" i="9"/>
  <c r="D10" i="12"/>
  <c r="D11" i="9"/>
  <c r="D47" i="12"/>
  <c r="D9" i="9"/>
  <c r="D32" i="12"/>
  <c r="D34" i="12"/>
  <c r="D20" i="9"/>
  <c r="D5" i="9"/>
  <c r="D23" i="12"/>
  <c r="D17" i="12"/>
  <c r="D65" i="12"/>
  <c r="D62" i="12"/>
  <c r="D63" i="12"/>
  <c r="D45" i="9"/>
  <c r="D57" i="9"/>
  <c r="D58" i="12"/>
  <c r="D3" i="12"/>
  <c r="D43" i="9"/>
  <c r="D48" i="12"/>
  <c r="D40" i="12"/>
  <c r="D7" i="9"/>
  <c r="D19" i="12"/>
  <c r="D64" i="12"/>
  <c r="D58" i="9"/>
  <c r="D66" i="9"/>
  <c r="D38" i="12"/>
  <c r="D12" i="12"/>
  <c r="D37" i="9"/>
  <c r="F5" i="9"/>
  <c r="H5" i="12"/>
  <c r="I3" i="9" l="1"/>
  <c r="O3" i="9" s="1"/>
  <c r="J3" i="12"/>
  <c r="P3" i="12" s="1"/>
  <c r="H3" i="13" s="1"/>
  <c r="X3" i="13" s="1"/>
  <c r="G3" i="9"/>
  <c r="M3" i="9" s="1"/>
  <c r="Q3" i="9" s="1"/>
  <c r="E3" i="13" s="1"/>
  <c r="V7" i="13" s="1"/>
  <c r="K3" i="12"/>
  <c r="Q3" i="12" s="1"/>
  <c r="H3" i="9"/>
  <c r="N3" i="9" s="1"/>
  <c r="C3" i="13" s="1"/>
  <c r="T7" i="13" s="1"/>
  <c r="I3" i="12"/>
  <c r="O3" i="12" s="1"/>
  <c r="R3" i="12" s="1"/>
  <c r="I3" i="13" s="1"/>
  <c r="X4" i="13" s="1"/>
  <c r="I4" i="12"/>
  <c r="G4" i="9"/>
  <c r="G5" i="9"/>
  <c r="I4" i="9"/>
  <c r="I5" i="12"/>
  <c r="K4" i="12"/>
  <c r="H4" i="9"/>
  <c r="J4" i="12"/>
  <c r="B3" i="13"/>
  <c r="S7" i="13" s="1"/>
  <c r="K5" i="12"/>
  <c r="H6" i="12"/>
  <c r="J5" i="12"/>
  <c r="F6" i="9"/>
  <c r="H5" i="9"/>
  <c r="I5" i="9"/>
  <c r="S3" i="12" l="1"/>
  <c r="J3" i="13" s="1"/>
  <c r="X5" i="13" s="1"/>
  <c r="P3" i="9"/>
  <c r="D3" i="13" s="1"/>
  <c r="U7" i="13" s="1"/>
  <c r="G3" i="13"/>
  <c r="X2" i="13" s="1"/>
  <c r="BG7" i="13" a="1"/>
  <c r="BG7" i="13" s="1"/>
  <c r="G6" i="9"/>
  <c r="I6" i="9"/>
  <c r="F7" i="9"/>
  <c r="H6" i="9"/>
  <c r="K6" i="12"/>
  <c r="I6" i="12"/>
  <c r="J6" i="12"/>
  <c r="H7" i="12"/>
  <c r="X7" i="13" l="1"/>
  <c r="I7" i="12"/>
  <c r="K7" i="12"/>
  <c r="H8" i="12"/>
  <c r="J7" i="12"/>
  <c r="F8" i="9"/>
  <c r="G7" i="9"/>
  <c r="I7" i="9"/>
  <c r="H7" i="9"/>
  <c r="H8" i="9" l="1"/>
  <c r="G8" i="9"/>
  <c r="I8" i="9"/>
  <c r="F9" i="9"/>
  <c r="I8" i="12"/>
  <c r="K8" i="12"/>
  <c r="H9" i="12"/>
  <c r="J8" i="12"/>
  <c r="I9" i="12" l="1"/>
  <c r="K9" i="12"/>
  <c r="J9" i="12"/>
  <c r="H10" i="12"/>
  <c r="I9" i="9"/>
  <c r="G9" i="9"/>
  <c r="F10" i="9"/>
  <c r="H9" i="9"/>
  <c r="H10" i="9" l="1"/>
  <c r="G10" i="9"/>
  <c r="I10" i="9"/>
  <c r="F11" i="9"/>
  <c r="I10" i="12"/>
  <c r="H11" i="12"/>
  <c r="J10" i="12"/>
  <c r="K10" i="12"/>
  <c r="I11" i="12" l="1"/>
  <c r="K11" i="12"/>
  <c r="J11" i="12"/>
  <c r="H12" i="12"/>
  <c r="I11" i="9"/>
  <c r="G11" i="9"/>
  <c r="H11" i="9"/>
  <c r="F12" i="9"/>
  <c r="I12" i="9" l="1"/>
  <c r="F13" i="9"/>
  <c r="G12" i="9"/>
  <c r="H12" i="9"/>
  <c r="H13" i="12"/>
  <c r="I12" i="12"/>
  <c r="J12" i="12"/>
  <c r="K12" i="12"/>
  <c r="I13" i="12" l="1"/>
  <c r="H14" i="12"/>
  <c r="J13" i="12"/>
  <c r="K13" i="12"/>
  <c r="G13" i="9"/>
  <c r="I13" i="9"/>
  <c r="H13" i="9"/>
  <c r="F14" i="9"/>
  <c r="H15" i="12" l="1"/>
  <c r="J14" i="12"/>
  <c r="K14" i="12"/>
  <c r="I14" i="12"/>
  <c r="H14" i="9"/>
  <c r="F15" i="9"/>
  <c r="G14" i="9"/>
  <c r="I14" i="9"/>
  <c r="H15" i="9" l="1"/>
  <c r="F16" i="9"/>
  <c r="I15" i="9"/>
  <c r="G15" i="9"/>
  <c r="J15" i="12"/>
  <c r="I15" i="12"/>
  <c r="H16" i="12"/>
  <c r="K15" i="12"/>
  <c r="G16" i="9" l="1"/>
  <c r="I16" i="9"/>
  <c r="H16" i="9"/>
  <c r="F17" i="9"/>
  <c r="I16" i="12"/>
  <c r="K16" i="12"/>
  <c r="H17" i="12"/>
  <c r="J16" i="12"/>
  <c r="K17" i="12" l="1"/>
  <c r="I17" i="12"/>
  <c r="J17" i="12"/>
  <c r="H18" i="12"/>
  <c r="F18" i="9"/>
  <c r="I17" i="9"/>
  <c r="H17" i="9"/>
  <c r="G17" i="9"/>
  <c r="G18" i="9" l="1"/>
  <c r="F19" i="9"/>
  <c r="H18" i="9"/>
  <c r="I18" i="9"/>
  <c r="J18" i="12"/>
  <c r="K18" i="12"/>
  <c r="H19" i="12"/>
  <c r="I18" i="12"/>
  <c r="J19" i="12" l="1"/>
  <c r="I19" i="12"/>
  <c r="H20" i="12"/>
  <c r="K19" i="12"/>
  <c r="F20" i="9"/>
  <c r="I19" i="9"/>
  <c r="H19" i="9"/>
  <c r="G19" i="9"/>
  <c r="G20" i="9" l="1"/>
  <c r="F21" i="9"/>
  <c r="I20" i="9"/>
  <c r="H20" i="9"/>
  <c r="H21" i="12"/>
  <c r="K20" i="12"/>
  <c r="I20" i="12"/>
  <c r="J20" i="12"/>
  <c r="H22" i="12" l="1"/>
  <c r="J21" i="12"/>
  <c r="K21" i="12"/>
  <c r="I21" i="12"/>
  <c r="F22" i="9"/>
  <c r="I21" i="9"/>
  <c r="G21" i="9"/>
  <c r="H21" i="9"/>
  <c r="I22" i="9" l="1"/>
  <c r="G22" i="9"/>
  <c r="F23" i="9"/>
  <c r="H22" i="9"/>
  <c r="H23" i="12"/>
  <c r="J22" i="12"/>
  <c r="I22" i="12"/>
  <c r="K22" i="12"/>
  <c r="J23" i="12" l="1"/>
  <c r="H24" i="12"/>
  <c r="I23" i="12"/>
  <c r="K23" i="12"/>
  <c r="I23" i="9"/>
  <c r="G23" i="9"/>
  <c r="H23" i="9"/>
  <c r="F24" i="9"/>
  <c r="H25" i="12" l="1"/>
  <c r="J24" i="12"/>
  <c r="I24" i="12"/>
  <c r="K24" i="12"/>
  <c r="I24" i="9"/>
  <c r="G24" i="9"/>
  <c r="F25" i="9"/>
  <c r="H24" i="9"/>
  <c r="F26" i="9" l="1"/>
  <c r="G25" i="9"/>
  <c r="I25" i="9"/>
  <c r="H25" i="9"/>
  <c r="I25" i="12"/>
  <c r="J25" i="12"/>
  <c r="K25" i="12"/>
  <c r="H26" i="12"/>
  <c r="F27" i="9" l="1"/>
  <c r="H26" i="9"/>
  <c r="I26" i="9"/>
  <c r="G26" i="9"/>
  <c r="K26" i="12"/>
  <c r="I26" i="12"/>
  <c r="J26" i="12"/>
  <c r="H27" i="12"/>
  <c r="I27" i="12" l="1"/>
  <c r="J27" i="12"/>
  <c r="K27" i="12"/>
  <c r="H28" i="12"/>
  <c r="H27" i="9"/>
  <c r="G27" i="9"/>
  <c r="I27" i="9"/>
  <c r="F28" i="9"/>
  <c r="G28" i="9" l="1"/>
  <c r="F29" i="9"/>
  <c r="I28" i="9"/>
  <c r="H28" i="9"/>
  <c r="K28" i="12"/>
  <c r="H29" i="12"/>
  <c r="I28" i="12"/>
  <c r="J28" i="12"/>
  <c r="H30" i="12" l="1"/>
  <c r="I29" i="12"/>
  <c r="J29" i="12"/>
  <c r="K29" i="12"/>
  <c r="F30" i="9"/>
  <c r="G29" i="9"/>
  <c r="I29" i="9"/>
  <c r="H29" i="9"/>
  <c r="H31" i="12" l="1"/>
  <c r="J30" i="12"/>
  <c r="K30" i="12"/>
  <c r="I30" i="12"/>
  <c r="I30" i="9"/>
  <c r="H30" i="9"/>
  <c r="F31" i="9"/>
  <c r="G30" i="9"/>
  <c r="H32" i="12" l="1"/>
  <c r="K31" i="12"/>
  <c r="I31" i="12"/>
  <c r="J31" i="12"/>
  <c r="I31" i="9"/>
  <c r="F32" i="9"/>
  <c r="H31" i="9"/>
  <c r="G31" i="9"/>
  <c r="G32" i="9" l="1"/>
  <c r="H32" i="9"/>
  <c r="F33" i="9"/>
  <c r="I32" i="9"/>
  <c r="J32" i="12"/>
  <c r="H33" i="12"/>
  <c r="I32" i="12"/>
  <c r="K32" i="12"/>
  <c r="I33" i="12" l="1"/>
  <c r="K33" i="12"/>
  <c r="H34" i="12"/>
  <c r="J33" i="12"/>
  <c r="G33" i="9"/>
  <c r="H33" i="9"/>
  <c r="I33" i="9"/>
  <c r="F34" i="9"/>
  <c r="F35" i="9" l="1"/>
  <c r="G34" i="9"/>
  <c r="H34" i="9"/>
  <c r="I34" i="9"/>
  <c r="I34" i="12"/>
  <c r="H35" i="12"/>
  <c r="J34" i="12"/>
  <c r="K34" i="12"/>
  <c r="J35" i="12" l="1"/>
  <c r="H36" i="12"/>
  <c r="K35" i="12"/>
  <c r="I35" i="12"/>
  <c r="H35" i="9"/>
  <c r="G35" i="9"/>
  <c r="F36" i="9"/>
  <c r="I35" i="9"/>
  <c r="I36" i="9" l="1"/>
  <c r="F37" i="9"/>
  <c r="H36" i="9"/>
  <c r="G36" i="9"/>
  <c r="J36" i="12"/>
  <c r="K36" i="12"/>
  <c r="I36" i="12"/>
  <c r="H37" i="12"/>
  <c r="I37" i="12" l="1"/>
  <c r="J37" i="12"/>
  <c r="H38" i="12"/>
  <c r="K37" i="12"/>
  <c r="F38" i="9"/>
  <c r="I37" i="9"/>
  <c r="H37" i="9"/>
  <c r="G37" i="9"/>
  <c r="K38" i="12" l="1"/>
  <c r="I38" i="12"/>
  <c r="J38" i="12"/>
  <c r="H39" i="12"/>
  <c r="F39" i="9"/>
  <c r="H38" i="9"/>
  <c r="I38" i="9"/>
  <c r="G38" i="9"/>
  <c r="G39" i="9" l="1"/>
  <c r="I39" i="9"/>
  <c r="H39" i="9"/>
  <c r="F40" i="9"/>
  <c r="K39" i="12"/>
  <c r="H40" i="12"/>
  <c r="J39" i="12"/>
  <c r="I39" i="12"/>
  <c r="H41" i="12" l="1"/>
  <c r="I40" i="12"/>
  <c r="K40" i="12"/>
  <c r="J40" i="12"/>
  <c r="I40" i="9"/>
  <c r="H40" i="9"/>
  <c r="G40" i="9"/>
  <c r="F41" i="9"/>
  <c r="I41" i="9" l="1"/>
  <c r="G41" i="9"/>
  <c r="F42" i="9"/>
  <c r="H41" i="9"/>
  <c r="K41" i="12"/>
  <c r="I41" i="12"/>
  <c r="J41" i="12"/>
  <c r="H42" i="12"/>
  <c r="H43" i="12" l="1"/>
  <c r="J42" i="12"/>
  <c r="K42" i="12"/>
  <c r="I42" i="12"/>
  <c r="H42" i="9"/>
  <c r="I42" i="9"/>
  <c r="F43" i="9"/>
  <c r="G42" i="9"/>
  <c r="F44" i="9" l="1"/>
  <c r="G43" i="9"/>
  <c r="I43" i="9"/>
  <c r="H43" i="9"/>
  <c r="I43" i="12"/>
  <c r="K43" i="12"/>
  <c r="H44" i="12"/>
  <c r="J43" i="12"/>
  <c r="K44" i="12" l="1"/>
  <c r="H45" i="12"/>
  <c r="I44" i="12"/>
  <c r="J44" i="12"/>
  <c r="I44" i="9"/>
  <c r="G44" i="9"/>
  <c r="H44" i="9"/>
  <c r="F45" i="9"/>
  <c r="I45" i="9" l="1"/>
  <c r="G45" i="9"/>
  <c r="F46" i="9"/>
  <c r="H45" i="9"/>
  <c r="H46" i="12"/>
  <c r="K45" i="12"/>
  <c r="I45" i="12"/>
  <c r="J45" i="12"/>
  <c r="I46" i="9" l="1"/>
  <c r="G46" i="9"/>
  <c r="F47" i="9"/>
  <c r="H46" i="9"/>
  <c r="J46" i="12"/>
  <c r="K46" i="12"/>
  <c r="I46" i="12"/>
  <c r="H47" i="12"/>
  <c r="I47" i="12" l="1"/>
  <c r="H48" i="12"/>
  <c r="J47" i="12"/>
  <c r="K47" i="12"/>
  <c r="F48" i="9"/>
  <c r="I47" i="9"/>
  <c r="G47" i="9"/>
  <c r="H47" i="9"/>
  <c r="H48" i="9" l="1"/>
  <c r="I48" i="9"/>
  <c r="F49" i="9"/>
  <c r="G48" i="9"/>
  <c r="H49" i="12"/>
  <c r="I48" i="12"/>
  <c r="K48" i="12"/>
  <c r="J48" i="12"/>
  <c r="I49" i="9" l="1"/>
  <c r="G49" i="9"/>
  <c r="H49" i="9"/>
  <c r="F50" i="9"/>
  <c r="H50" i="12"/>
  <c r="I49" i="12"/>
  <c r="J49" i="12"/>
  <c r="K49" i="12"/>
  <c r="I50" i="9" l="1"/>
  <c r="F51" i="9"/>
  <c r="G50" i="9"/>
  <c r="H50" i="9"/>
  <c r="J50" i="12"/>
  <c r="I50" i="12"/>
  <c r="H51" i="12"/>
  <c r="K50" i="12"/>
  <c r="I51" i="9" l="1"/>
  <c r="G51" i="9"/>
  <c r="H51" i="9"/>
  <c r="F52" i="9"/>
  <c r="K51" i="12"/>
  <c r="H52" i="12"/>
  <c r="I51" i="12"/>
  <c r="J51" i="12"/>
  <c r="I52" i="12" l="1"/>
  <c r="H53" i="12"/>
  <c r="K52" i="12"/>
  <c r="J52" i="12"/>
  <c r="H52" i="9"/>
  <c r="F53" i="9"/>
  <c r="I52" i="9"/>
  <c r="G52" i="9"/>
  <c r="H53" i="9" l="1"/>
  <c r="I53" i="9"/>
  <c r="F54" i="9"/>
  <c r="G53" i="9"/>
  <c r="K53" i="12"/>
  <c r="I53" i="12"/>
  <c r="H54" i="12"/>
  <c r="J53" i="12"/>
  <c r="G54" i="9" l="1"/>
  <c r="F55" i="9"/>
  <c r="H54" i="9"/>
  <c r="I54" i="9"/>
  <c r="K54" i="12"/>
  <c r="H55" i="12"/>
  <c r="J54" i="12"/>
  <c r="I54" i="12"/>
  <c r="K55" i="12" l="1"/>
  <c r="J55" i="12"/>
  <c r="H56" i="12"/>
  <c r="I55" i="12"/>
  <c r="H55" i="9"/>
  <c r="G55" i="9"/>
  <c r="I55" i="9"/>
  <c r="F56" i="9"/>
  <c r="J56" i="12" l="1"/>
  <c r="K56" i="12"/>
  <c r="I56" i="12"/>
  <c r="H57" i="12"/>
  <c r="G56" i="9"/>
  <c r="F57" i="9"/>
  <c r="H56" i="9"/>
  <c r="I56" i="9"/>
  <c r="F58" i="9" l="1"/>
  <c r="H57" i="9"/>
  <c r="I57" i="9"/>
  <c r="G57" i="9"/>
  <c r="J57" i="12"/>
  <c r="H58" i="12"/>
  <c r="K57" i="12"/>
  <c r="I57" i="12"/>
  <c r="J58" i="12" l="1"/>
  <c r="H59" i="12"/>
  <c r="I58" i="12"/>
  <c r="K58" i="12"/>
  <c r="F59" i="9"/>
  <c r="H58" i="9"/>
  <c r="I58" i="9"/>
  <c r="G58" i="9"/>
  <c r="F60" i="9" l="1"/>
  <c r="G59" i="9"/>
  <c r="I59" i="9"/>
  <c r="H59" i="9"/>
  <c r="J59" i="12"/>
  <c r="K59" i="12"/>
  <c r="H60" i="12"/>
  <c r="I59" i="12"/>
  <c r="K60" i="12" l="1"/>
  <c r="I60" i="12"/>
  <c r="J60" i="12"/>
  <c r="H61" i="12"/>
  <c r="I60" i="9"/>
  <c r="F61" i="9"/>
  <c r="H60" i="9"/>
  <c r="G60" i="9"/>
  <c r="I61" i="12" l="1"/>
  <c r="H62" i="12"/>
  <c r="K61" i="12"/>
  <c r="J61" i="12"/>
  <c r="H61" i="9"/>
  <c r="G61" i="9"/>
  <c r="F62" i="9"/>
  <c r="I61" i="9"/>
  <c r="H62" i="9" l="1"/>
  <c r="G62" i="9"/>
  <c r="F63" i="9"/>
  <c r="I62" i="9"/>
  <c r="H63" i="12"/>
  <c r="J62" i="12"/>
  <c r="I62" i="12"/>
  <c r="K62" i="12"/>
  <c r="I63" i="12" l="1"/>
  <c r="J63" i="12"/>
  <c r="H64" i="12"/>
  <c r="K63" i="12"/>
  <c r="H63" i="9"/>
  <c r="F64" i="9"/>
  <c r="G63" i="9"/>
  <c r="I63" i="9"/>
  <c r="H64" i="9" l="1"/>
  <c r="I64" i="9"/>
  <c r="G64" i="9"/>
  <c r="F65" i="9"/>
  <c r="J64" i="12"/>
  <c r="I64" i="12"/>
  <c r="H65" i="12"/>
  <c r="K64" i="12"/>
  <c r="K65" i="12" l="1"/>
  <c r="J65" i="12"/>
  <c r="H66" i="12"/>
  <c r="I65" i="12"/>
  <c r="H65" i="9"/>
  <c r="G65" i="9"/>
  <c r="F66" i="9"/>
  <c r="I65" i="9"/>
  <c r="H67" i="12" l="1"/>
  <c r="K66" i="12"/>
  <c r="J66" i="12"/>
  <c r="I66" i="12"/>
  <c r="H66" i="9"/>
  <c r="G66" i="9"/>
  <c r="F67" i="9"/>
  <c r="I66" i="9"/>
  <c r="F68" i="9" l="1"/>
  <c r="H67" i="9"/>
  <c r="G67" i="9"/>
  <c r="I67" i="9"/>
  <c r="H68" i="12"/>
  <c r="J67" i="12"/>
  <c r="I67" i="12"/>
  <c r="K67" i="12"/>
  <c r="K68" i="12" l="1"/>
  <c r="H69" i="12"/>
  <c r="J68" i="12"/>
  <c r="I68" i="12"/>
  <c r="I68" i="9"/>
  <c r="F69" i="9"/>
  <c r="H68" i="9"/>
  <c r="G68" i="9"/>
  <c r="H69" i="9" l="1"/>
  <c r="I69" i="9"/>
  <c r="F70" i="9"/>
  <c r="G69" i="9"/>
  <c r="I69" i="12"/>
  <c r="H70" i="12"/>
  <c r="J69" i="12"/>
  <c r="K69" i="12"/>
  <c r="J70" i="12" l="1"/>
  <c r="K70" i="12"/>
  <c r="I70" i="12"/>
  <c r="H71" i="12"/>
  <c r="I70" i="9"/>
  <c r="G70" i="9"/>
  <c r="F71" i="9"/>
  <c r="H70" i="9"/>
  <c r="G71" i="9" l="1"/>
  <c r="H71" i="9"/>
  <c r="I71" i="9"/>
  <c r="F72" i="9"/>
  <c r="H72" i="12"/>
  <c r="K71" i="12"/>
  <c r="I71" i="12"/>
  <c r="J71" i="12"/>
  <c r="I72" i="9" l="1"/>
  <c r="G72" i="9"/>
  <c r="F73" i="9"/>
  <c r="H72" i="9"/>
  <c r="H73" i="12"/>
  <c r="K72" i="12"/>
  <c r="I72" i="12"/>
  <c r="J72" i="12"/>
  <c r="F74" i="9" l="1"/>
  <c r="H73" i="9"/>
  <c r="I73" i="9"/>
  <c r="G73" i="9"/>
  <c r="J73" i="12"/>
  <c r="K73" i="12"/>
  <c r="H74" i="12"/>
  <c r="I73" i="12"/>
  <c r="I74" i="12" l="1"/>
  <c r="J74" i="12"/>
  <c r="H75" i="12"/>
  <c r="K74" i="12"/>
  <c r="I74" i="9"/>
  <c r="G74" i="9"/>
  <c r="H74" i="9"/>
  <c r="F75" i="9"/>
  <c r="K75" i="12" l="1"/>
  <c r="J75" i="12"/>
  <c r="H76" i="12"/>
  <c r="I75" i="12"/>
  <c r="F76" i="9"/>
  <c r="H75" i="9"/>
  <c r="I75" i="9"/>
  <c r="G75" i="9"/>
  <c r="H77" i="12" l="1"/>
  <c r="K76" i="12"/>
  <c r="I76" i="12"/>
  <c r="J76" i="12"/>
  <c r="H76" i="9"/>
  <c r="I76" i="9"/>
  <c r="G76" i="9"/>
  <c r="F77" i="9"/>
  <c r="H77" i="9" l="1"/>
  <c r="F78" i="9"/>
  <c r="I77" i="9"/>
  <c r="G77" i="9"/>
  <c r="I77" i="12"/>
  <c r="J77" i="12"/>
  <c r="K77" i="12"/>
  <c r="H78" i="12"/>
  <c r="J78" i="12" l="1"/>
  <c r="I78" i="12"/>
  <c r="H79" i="12"/>
  <c r="K78" i="12"/>
  <c r="G78" i="9"/>
  <c r="H78" i="9"/>
  <c r="F79" i="9"/>
  <c r="I78" i="9"/>
  <c r="H79" i="9" l="1"/>
  <c r="G79" i="9"/>
  <c r="I79" i="9"/>
  <c r="F80" i="9"/>
  <c r="H80" i="12"/>
  <c r="K79" i="12"/>
  <c r="J79" i="12"/>
  <c r="I79" i="12"/>
  <c r="G80" i="9" l="1"/>
  <c r="H80" i="9"/>
  <c r="F81" i="9"/>
  <c r="I80" i="9"/>
  <c r="I80" i="12"/>
  <c r="K80" i="12"/>
  <c r="J80" i="12"/>
  <c r="H81" i="12"/>
  <c r="K81" i="12" l="1"/>
  <c r="I81" i="12"/>
  <c r="J81" i="12"/>
  <c r="H82" i="12"/>
  <c r="G81" i="9"/>
  <c r="H81" i="9"/>
  <c r="F82" i="9"/>
  <c r="I81" i="9"/>
  <c r="G82" i="9" l="1"/>
  <c r="I82" i="9"/>
  <c r="H82" i="9"/>
  <c r="F83" i="9"/>
  <c r="H83" i="12"/>
  <c r="I82" i="12"/>
  <c r="K82" i="12"/>
  <c r="J82" i="12"/>
  <c r="F84" i="9" l="1"/>
  <c r="H83" i="9"/>
  <c r="I83" i="9"/>
  <c r="G83" i="9"/>
  <c r="I83" i="12"/>
  <c r="J83" i="12"/>
  <c r="H84" i="12"/>
  <c r="K83" i="12"/>
  <c r="J84" i="12" l="1"/>
  <c r="H85" i="12"/>
  <c r="K84" i="12"/>
  <c r="I84" i="12"/>
  <c r="G84" i="9"/>
  <c r="I84" i="9"/>
  <c r="H84" i="9"/>
  <c r="F85" i="9"/>
  <c r="I85" i="9" l="1"/>
  <c r="G85" i="9"/>
  <c r="F86" i="9"/>
  <c r="H85" i="9"/>
  <c r="H86" i="12"/>
  <c r="J85" i="12"/>
  <c r="I85" i="12"/>
  <c r="K85" i="12"/>
  <c r="F87" i="9" l="1"/>
  <c r="G86" i="9"/>
  <c r="H86" i="9"/>
  <c r="I86" i="9"/>
  <c r="J86" i="12"/>
  <c r="I86" i="12"/>
  <c r="K86" i="12"/>
  <c r="H87" i="12"/>
  <c r="J87" i="12" l="1"/>
  <c r="K87" i="12"/>
  <c r="H88" i="12"/>
  <c r="I87" i="12"/>
  <c r="H87" i="9"/>
  <c r="I87" i="9"/>
  <c r="G87" i="9"/>
  <c r="F88" i="9"/>
  <c r="I88" i="9" l="1"/>
  <c r="H88" i="9"/>
  <c r="G88" i="9"/>
  <c r="F89" i="9"/>
  <c r="J88" i="12"/>
  <c r="H89" i="12"/>
  <c r="K88" i="12"/>
  <c r="I88" i="12"/>
  <c r="K89" i="12" l="1"/>
  <c r="J89" i="12"/>
  <c r="H90" i="12"/>
  <c r="I89" i="12"/>
  <c r="F90" i="9"/>
  <c r="I89" i="9"/>
  <c r="G89" i="9"/>
  <c r="H89" i="9"/>
  <c r="K90" i="12" l="1"/>
  <c r="H91" i="12"/>
  <c r="J90" i="12"/>
  <c r="I90" i="12"/>
  <c r="F91" i="9"/>
  <c r="I90" i="9"/>
  <c r="G90" i="9"/>
  <c r="H90" i="9"/>
  <c r="H92" i="12" l="1"/>
  <c r="J91" i="12"/>
  <c r="I91" i="12"/>
  <c r="K91" i="12"/>
  <c r="I91" i="9"/>
  <c r="G91" i="9"/>
  <c r="H91" i="9"/>
  <c r="F92" i="9"/>
  <c r="F93" i="9" l="1"/>
  <c r="H92" i="9"/>
  <c r="I92" i="9"/>
  <c r="G92" i="9"/>
  <c r="H93" i="12"/>
  <c r="I92" i="12"/>
  <c r="K92" i="12"/>
  <c r="J92" i="12"/>
  <c r="H94" i="12" l="1"/>
  <c r="J93" i="12"/>
  <c r="K93" i="12"/>
  <c r="I93" i="12"/>
  <c r="F94" i="9"/>
  <c r="H93" i="9"/>
  <c r="G93" i="9"/>
  <c r="I93" i="9"/>
  <c r="H94" i="9" l="1"/>
  <c r="F95" i="9"/>
  <c r="I94" i="9"/>
  <c r="G94" i="9"/>
  <c r="H95" i="12"/>
  <c r="J94" i="12"/>
  <c r="I94" i="12"/>
  <c r="K94" i="12"/>
  <c r="I95" i="12" l="1"/>
  <c r="H96" i="12"/>
  <c r="J95" i="12"/>
  <c r="K95" i="12"/>
  <c r="G95" i="9"/>
  <c r="F96" i="9"/>
  <c r="I95" i="9"/>
  <c r="H95" i="9"/>
  <c r="G96" i="9" l="1"/>
  <c r="H96" i="9"/>
  <c r="I96" i="9"/>
  <c r="F97" i="9"/>
  <c r="H97" i="12"/>
  <c r="K96" i="12"/>
  <c r="J96" i="12"/>
  <c r="I96" i="12"/>
  <c r="F98" i="9" l="1"/>
  <c r="H97" i="9"/>
  <c r="G97" i="9"/>
  <c r="I97" i="9"/>
  <c r="I97" i="12"/>
  <c r="K97" i="12"/>
  <c r="J97" i="12"/>
  <c r="H98" i="12"/>
  <c r="K98" i="12" l="1"/>
  <c r="I98" i="12"/>
  <c r="L4" i="12" s="1"/>
  <c r="J98" i="12"/>
  <c r="G98" i="9"/>
  <c r="J4" i="9" s="1"/>
  <c r="I98" i="9"/>
  <c r="H98" i="9"/>
  <c r="L5" i="12" l="1"/>
  <c r="L6" i="12" s="1"/>
  <c r="J5" i="9"/>
  <c r="J6" i="9" s="1"/>
  <c r="J7" i="9" l="1"/>
  <c r="J8" i="9" s="1"/>
  <c r="J9" i="9" s="1"/>
  <c r="J10" i="9" s="1"/>
  <c r="J11" i="9" s="1"/>
  <c r="J12" i="9" s="1"/>
  <c r="J13" i="9" s="1"/>
  <c r="J14" i="9" s="1"/>
  <c r="J15" i="9" s="1"/>
  <c r="J16" i="9" s="1"/>
  <c r="J17" i="9" s="1"/>
  <c r="J18" i="9" s="1"/>
  <c r="J19" i="9" s="1"/>
  <c r="J20" i="9" s="1"/>
  <c r="J21" i="9" s="1"/>
  <c r="J22" i="9" s="1"/>
  <c r="J23" i="9" s="1"/>
  <c r="J24" i="9" s="1"/>
  <c r="J25" i="9" s="1"/>
  <c r="J26" i="9" s="1"/>
  <c r="J27" i="9" s="1"/>
  <c r="J28" i="9" s="1"/>
  <c r="J29" i="9" s="1"/>
  <c r="J30" i="9" s="1"/>
  <c r="J31" i="9" s="1"/>
  <c r="J32" i="9" s="1"/>
  <c r="J33" i="9" s="1"/>
  <c r="J34" i="9" s="1"/>
  <c r="J35" i="9" s="1"/>
  <c r="J36" i="9" s="1"/>
  <c r="J37" i="9" s="1"/>
  <c r="J38" i="9" s="1"/>
  <c r="J39" i="9" s="1"/>
  <c r="J40" i="9" s="1"/>
  <c r="J41" i="9" s="1"/>
  <c r="J42" i="9" s="1"/>
  <c r="J43" i="9" s="1"/>
  <c r="J44" i="9" s="1"/>
  <c r="J45" i="9" s="1"/>
  <c r="J46" i="9" s="1"/>
  <c r="J47" i="9" s="1"/>
  <c r="J48" i="9" s="1"/>
  <c r="J49" i="9" s="1"/>
  <c r="J50" i="9" s="1"/>
  <c r="J51" i="9" s="1"/>
  <c r="J52" i="9" s="1"/>
  <c r="J53" i="9" s="1"/>
  <c r="J54" i="9" s="1"/>
  <c r="J55" i="9" s="1"/>
  <c r="J56" i="9" s="1"/>
  <c r="J57" i="9" s="1"/>
  <c r="J58" i="9" s="1"/>
  <c r="J59" i="9" s="1"/>
  <c r="J60" i="9" s="1"/>
  <c r="J61" i="9" s="1"/>
  <c r="J62" i="9" s="1"/>
  <c r="J63" i="9" s="1"/>
  <c r="J64" i="9" s="1"/>
  <c r="J65" i="9" s="1"/>
  <c r="J66" i="9" s="1"/>
  <c r="J67" i="9" s="1"/>
  <c r="J68" i="9" s="1"/>
  <c r="J69" i="9" s="1"/>
  <c r="J70" i="9" s="1"/>
  <c r="J71" i="9" s="1"/>
  <c r="J72" i="9" s="1"/>
  <c r="J73" i="9" s="1"/>
  <c r="J74" i="9" s="1"/>
  <c r="J75" i="9" s="1"/>
  <c r="J76" i="9" s="1"/>
  <c r="J77" i="9" s="1"/>
  <c r="J78" i="9" s="1"/>
  <c r="J79" i="9" s="1"/>
  <c r="J80" i="9" s="1"/>
  <c r="J81" i="9" s="1"/>
  <c r="J82" i="9" s="1"/>
  <c r="J83" i="9" s="1"/>
  <c r="J84" i="9" s="1"/>
  <c r="J85" i="9" s="1"/>
  <c r="J86" i="9" s="1"/>
  <c r="J87" i="9" s="1"/>
  <c r="J88" i="9" s="1"/>
  <c r="J89" i="9" s="1"/>
  <c r="J90" i="9" s="1"/>
  <c r="J91" i="9" s="1"/>
  <c r="J92" i="9" s="1"/>
  <c r="J93" i="9" s="1"/>
  <c r="J94" i="9" s="1"/>
  <c r="J95" i="9" s="1"/>
  <c r="J96" i="9" s="1"/>
  <c r="J97" i="9" s="1"/>
  <c r="J98" i="9" s="1"/>
  <c r="L4" i="9" s="1"/>
  <c r="L7" i="12"/>
  <c r="L8" i="12" s="1"/>
  <c r="O4" i="9" l="1"/>
  <c r="M4" i="9"/>
  <c r="L5" i="9"/>
  <c r="N4" i="9"/>
  <c r="L9" i="12"/>
  <c r="L10" i="12" s="1"/>
  <c r="N5" i="9" l="1"/>
  <c r="M5" i="9"/>
  <c r="O5" i="9"/>
  <c r="L6" i="9"/>
  <c r="Q4" i="9"/>
  <c r="P4" i="9"/>
  <c r="L11" i="12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L84" i="12" s="1"/>
  <c r="L85" i="12" s="1"/>
  <c r="L86" i="12" s="1"/>
  <c r="L87" i="12" s="1"/>
  <c r="L88" i="12" s="1"/>
  <c r="L89" i="12" s="1"/>
  <c r="L90" i="12" s="1"/>
  <c r="L91" i="12" s="1"/>
  <c r="L92" i="12" s="1"/>
  <c r="L93" i="12" s="1"/>
  <c r="L94" i="12" s="1"/>
  <c r="L95" i="12" s="1"/>
  <c r="L96" i="12" s="1"/>
  <c r="L97" i="12" s="1"/>
  <c r="L98" i="12" s="1"/>
  <c r="N4" i="12" s="1"/>
  <c r="O4" i="12" l="1"/>
  <c r="N5" i="12"/>
  <c r="Q4" i="12"/>
  <c r="P4" i="12"/>
  <c r="N6" i="9"/>
  <c r="M6" i="9"/>
  <c r="O6" i="9"/>
  <c r="L7" i="9"/>
  <c r="P5" i="9"/>
  <c r="Q5" i="9"/>
  <c r="Q6" i="9" l="1"/>
  <c r="P6" i="9"/>
  <c r="L8" i="9"/>
  <c r="M7" i="9"/>
  <c r="O7" i="9"/>
  <c r="N7" i="9"/>
  <c r="O5" i="12"/>
  <c r="P5" i="12"/>
  <c r="N6" i="12"/>
  <c r="Q5" i="12"/>
  <c r="S4" i="12"/>
  <c r="R4" i="12"/>
  <c r="P7" i="9" l="1"/>
  <c r="Q7" i="9"/>
  <c r="L9" i="9"/>
  <c r="O8" i="9"/>
  <c r="M8" i="9"/>
  <c r="N8" i="9"/>
  <c r="R5" i="12"/>
  <c r="S5" i="12"/>
  <c r="Q6" i="12"/>
  <c r="O6" i="12"/>
  <c r="N7" i="12"/>
  <c r="P6" i="12"/>
  <c r="P7" i="12" l="1"/>
  <c r="Q7" i="12"/>
  <c r="O7" i="12"/>
  <c r="N8" i="12"/>
  <c r="L10" i="9"/>
  <c r="M9" i="9"/>
  <c r="N9" i="9"/>
  <c r="O9" i="9"/>
  <c r="Q8" i="9"/>
  <c r="P8" i="9"/>
  <c r="R6" i="12"/>
  <c r="S6" i="12"/>
  <c r="O10" i="9" l="1"/>
  <c r="M10" i="9"/>
  <c r="N10" i="9"/>
  <c r="L11" i="9"/>
  <c r="P9" i="9"/>
  <c r="Q9" i="9"/>
  <c r="R7" i="12"/>
  <c r="S7" i="12"/>
  <c r="O8" i="12"/>
  <c r="P8" i="12"/>
  <c r="Q8" i="12"/>
  <c r="N9" i="12"/>
  <c r="Q9" i="12" l="1"/>
  <c r="P9" i="12"/>
  <c r="N10" i="12"/>
  <c r="O9" i="12"/>
  <c r="O11" i="9"/>
  <c r="N11" i="9"/>
  <c r="M11" i="9"/>
  <c r="L12" i="9"/>
  <c r="Q10" i="9"/>
  <c r="P10" i="9"/>
  <c r="R8" i="12"/>
  <c r="S8" i="12"/>
  <c r="M12" i="9" l="1"/>
  <c r="L13" i="9"/>
  <c r="N12" i="9"/>
  <c r="O12" i="9"/>
  <c r="Q11" i="9"/>
  <c r="P11" i="9"/>
  <c r="O10" i="12"/>
  <c r="N11" i="12"/>
  <c r="Q10" i="12"/>
  <c r="P10" i="12"/>
  <c r="R9" i="12"/>
  <c r="S9" i="12"/>
  <c r="O11" i="12" l="1"/>
  <c r="P11" i="12"/>
  <c r="Q11" i="12"/>
  <c r="N12" i="12"/>
  <c r="M13" i="9"/>
  <c r="O13" i="9"/>
  <c r="L14" i="9"/>
  <c r="N13" i="9"/>
  <c r="R10" i="12"/>
  <c r="S10" i="12"/>
  <c r="P12" i="9"/>
  <c r="Q12" i="9"/>
  <c r="P12" i="12" l="1"/>
  <c r="N13" i="12"/>
  <c r="Q12" i="12"/>
  <c r="O12" i="12"/>
  <c r="Q13" i="9"/>
  <c r="P13" i="9"/>
  <c r="M14" i="9"/>
  <c r="L15" i="9"/>
  <c r="O14" i="9"/>
  <c r="N14" i="9"/>
  <c r="R11" i="12"/>
  <c r="S11" i="12"/>
  <c r="M15" i="9" l="1"/>
  <c r="N15" i="9"/>
  <c r="O15" i="9"/>
  <c r="L16" i="9"/>
  <c r="R12" i="12"/>
  <c r="S12" i="12"/>
  <c r="P14" i="9"/>
  <c r="Q14" i="9"/>
  <c r="P13" i="12"/>
  <c r="O13" i="12"/>
  <c r="Q13" i="12"/>
  <c r="N14" i="12"/>
  <c r="N16" i="9" l="1"/>
  <c r="O16" i="9"/>
  <c r="L17" i="9"/>
  <c r="M16" i="9"/>
  <c r="R13" i="12"/>
  <c r="S13" i="12"/>
  <c r="O14" i="12"/>
  <c r="P14" i="12"/>
  <c r="Q14" i="12"/>
  <c r="N15" i="12"/>
  <c r="P15" i="9"/>
  <c r="Q15" i="9"/>
  <c r="S14" i="12" l="1"/>
  <c r="R14" i="12"/>
  <c r="Q16" i="9"/>
  <c r="P16" i="9"/>
  <c r="O17" i="9"/>
  <c r="L18" i="9"/>
  <c r="M17" i="9"/>
  <c r="N17" i="9"/>
  <c r="O15" i="12"/>
  <c r="P15" i="12"/>
  <c r="N16" i="12"/>
  <c r="Q15" i="12"/>
  <c r="P17" i="9" l="1"/>
  <c r="Q17" i="9"/>
  <c r="N18" i="9"/>
  <c r="M18" i="9"/>
  <c r="L19" i="9"/>
  <c r="O18" i="9"/>
  <c r="Q16" i="12"/>
  <c r="P16" i="12"/>
  <c r="N17" i="12"/>
  <c r="O16" i="12"/>
  <c r="S15" i="12"/>
  <c r="R15" i="12"/>
  <c r="Q18" i="9" l="1"/>
  <c r="P18" i="9"/>
  <c r="M19" i="9"/>
  <c r="O19" i="9"/>
  <c r="N19" i="9"/>
  <c r="L20" i="9"/>
  <c r="S16" i="12"/>
  <c r="R16" i="12"/>
  <c r="P17" i="12"/>
  <c r="O17" i="12"/>
  <c r="Q17" i="12"/>
  <c r="N18" i="12"/>
  <c r="N20" i="9" l="1"/>
  <c r="O20" i="9"/>
  <c r="L21" i="9"/>
  <c r="M20" i="9"/>
  <c r="N19" i="12"/>
  <c r="P18" i="12"/>
  <c r="O18" i="12"/>
  <c r="Q18" i="12"/>
  <c r="Q19" i="9"/>
  <c r="P19" i="9"/>
  <c r="S17" i="12"/>
  <c r="R17" i="12"/>
  <c r="S18" i="12" l="1"/>
  <c r="R18" i="12"/>
  <c r="N21" i="9"/>
  <c r="L22" i="9"/>
  <c r="M21" i="9"/>
  <c r="O21" i="9"/>
  <c r="N20" i="12"/>
  <c r="O19" i="12"/>
  <c r="Q19" i="12"/>
  <c r="P19" i="12"/>
  <c r="Q20" i="9"/>
  <c r="P20" i="9"/>
  <c r="O20" i="12" l="1"/>
  <c r="P20" i="12"/>
  <c r="N21" i="12"/>
  <c r="Q20" i="12"/>
  <c r="P21" i="9"/>
  <c r="Q21" i="9"/>
  <c r="N22" i="9"/>
  <c r="L23" i="9"/>
  <c r="O22" i="9"/>
  <c r="M22" i="9"/>
  <c r="S19" i="12"/>
  <c r="R19" i="12"/>
  <c r="N23" i="9" l="1"/>
  <c r="O23" i="9"/>
  <c r="L24" i="9"/>
  <c r="M23" i="9"/>
  <c r="P21" i="12"/>
  <c r="Q21" i="12"/>
  <c r="O21" i="12"/>
  <c r="N22" i="12"/>
  <c r="Q22" i="9"/>
  <c r="P22" i="9"/>
  <c r="S20" i="12"/>
  <c r="R20" i="12"/>
  <c r="P23" i="9" l="1"/>
  <c r="Q23" i="9"/>
  <c r="O24" i="9"/>
  <c r="N24" i="9"/>
  <c r="L25" i="9"/>
  <c r="M24" i="9"/>
  <c r="Q22" i="12"/>
  <c r="N23" i="12"/>
  <c r="O22" i="12"/>
  <c r="P22" i="12"/>
  <c r="S21" i="12"/>
  <c r="R21" i="12"/>
  <c r="N24" i="12" l="1"/>
  <c r="Q23" i="12"/>
  <c r="P23" i="12"/>
  <c r="O23" i="12"/>
  <c r="P24" i="9"/>
  <c r="Q24" i="9"/>
  <c r="L26" i="9"/>
  <c r="M25" i="9"/>
  <c r="N25" i="9"/>
  <c r="O25" i="9"/>
  <c r="S22" i="12"/>
  <c r="R22" i="12"/>
  <c r="Q25" i="9" l="1"/>
  <c r="P25" i="9"/>
  <c r="M26" i="9"/>
  <c r="O26" i="9"/>
  <c r="N26" i="9"/>
  <c r="L27" i="9"/>
  <c r="S23" i="12"/>
  <c r="R23" i="12"/>
  <c r="Q24" i="12"/>
  <c r="O24" i="12"/>
  <c r="P24" i="12"/>
  <c r="N25" i="12"/>
  <c r="O27" i="9" l="1"/>
  <c r="L28" i="9"/>
  <c r="M27" i="9"/>
  <c r="N27" i="9"/>
  <c r="Q25" i="12"/>
  <c r="N26" i="12"/>
  <c r="O25" i="12"/>
  <c r="P25" i="12"/>
  <c r="P26" i="9"/>
  <c r="Q26" i="9"/>
  <c r="S24" i="12"/>
  <c r="R24" i="12"/>
  <c r="Q27" i="9" l="1"/>
  <c r="P27" i="9"/>
  <c r="S25" i="12"/>
  <c r="R25" i="12"/>
  <c r="O28" i="9"/>
  <c r="L29" i="9"/>
  <c r="M28" i="9"/>
  <c r="N28" i="9"/>
  <c r="O26" i="12"/>
  <c r="Q26" i="12"/>
  <c r="N27" i="12"/>
  <c r="P26" i="12"/>
  <c r="Q28" i="9" l="1"/>
  <c r="P28" i="9"/>
  <c r="L30" i="9"/>
  <c r="N29" i="9"/>
  <c r="M29" i="9"/>
  <c r="O29" i="9"/>
  <c r="P27" i="12"/>
  <c r="O27" i="12"/>
  <c r="Q27" i="12"/>
  <c r="N28" i="12"/>
  <c r="R26" i="12"/>
  <c r="S26" i="12"/>
  <c r="L31" i="9" l="1"/>
  <c r="O30" i="9"/>
  <c r="M30" i="9"/>
  <c r="N30" i="9"/>
  <c r="R27" i="12"/>
  <c r="S27" i="12"/>
  <c r="N29" i="12"/>
  <c r="P28" i="12"/>
  <c r="Q28" i="12"/>
  <c r="O28" i="12"/>
  <c r="P29" i="9"/>
  <c r="Q29" i="9"/>
  <c r="Q29" i="12" l="1"/>
  <c r="P29" i="12"/>
  <c r="O29" i="12"/>
  <c r="N30" i="12"/>
  <c r="Q30" i="9"/>
  <c r="P30" i="9"/>
  <c r="S28" i="12"/>
  <c r="R28" i="12"/>
  <c r="O31" i="9"/>
  <c r="L32" i="9"/>
  <c r="N31" i="9"/>
  <c r="M31" i="9"/>
  <c r="Q31" i="9" l="1"/>
  <c r="P31" i="9"/>
  <c r="R29" i="12"/>
  <c r="S29" i="12"/>
  <c r="M32" i="9"/>
  <c r="O32" i="9"/>
  <c r="L33" i="9"/>
  <c r="N32" i="9"/>
  <c r="Q30" i="12"/>
  <c r="N31" i="12"/>
  <c r="O30" i="12"/>
  <c r="P30" i="12"/>
  <c r="O33" i="9" l="1"/>
  <c r="N33" i="9"/>
  <c r="L34" i="9"/>
  <c r="M33" i="9"/>
  <c r="P32" i="9"/>
  <c r="Q32" i="9"/>
  <c r="Q31" i="12"/>
  <c r="O31" i="12"/>
  <c r="P31" i="12"/>
  <c r="N32" i="12"/>
  <c r="R30" i="12"/>
  <c r="S30" i="12"/>
  <c r="P33" i="9" l="1"/>
  <c r="Q33" i="9"/>
  <c r="O34" i="9"/>
  <c r="N34" i="9"/>
  <c r="L35" i="9"/>
  <c r="M34" i="9"/>
  <c r="R31" i="12"/>
  <c r="S31" i="12"/>
  <c r="Q32" i="12"/>
  <c r="P32" i="12"/>
  <c r="N33" i="12"/>
  <c r="O32" i="12"/>
  <c r="P34" i="9" l="1"/>
  <c r="Q34" i="9"/>
  <c r="M35" i="9"/>
  <c r="O35" i="9"/>
  <c r="N35" i="9"/>
  <c r="L36" i="9"/>
  <c r="S32" i="12"/>
  <c r="R32" i="12"/>
  <c r="P33" i="12"/>
  <c r="O33" i="12"/>
  <c r="N34" i="12"/>
  <c r="Q33" i="12"/>
  <c r="O36" i="9" l="1"/>
  <c r="L37" i="9"/>
  <c r="M36" i="9"/>
  <c r="N36" i="9"/>
  <c r="O34" i="12"/>
  <c r="P34" i="12"/>
  <c r="N35" i="12"/>
  <c r="Q34" i="12"/>
  <c r="R33" i="12"/>
  <c r="S33" i="12"/>
  <c r="P35" i="9"/>
  <c r="Q35" i="9"/>
  <c r="R34" i="12" l="1"/>
  <c r="S34" i="12"/>
  <c r="Q35" i="12"/>
  <c r="N36" i="12"/>
  <c r="P35" i="12"/>
  <c r="O35" i="12"/>
  <c r="Q36" i="9"/>
  <c r="P36" i="9"/>
  <c r="L38" i="9"/>
  <c r="N37" i="9"/>
  <c r="O37" i="9"/>
  <c r="M37" i="9"/>
  <c r="R35" i="12" l="1"/>
  <c r="S35" i="12"/>
  <c r="O36" i="12"/>
  <c r="Q36" i="12"/>
  <c r="P36" i="12"/>
  <c r="N37" i="12"/>
  <c r="P37" i="9"/>
  <c r="Q37" i="9"/>
  <c r="N38" i="9"/>
  <c r="O38" i="9"/>
  <c r="L39" i="9"/>
  <c r="M38" i="9"/>
  <c r="P37" i="12" l="1"/>
  <c r="O37" i="12"/>
  <c r="N38" i="12"/>
  <c r="Q37" i="12"/>
  <c r="R36" i="12"/>
  <c r="S36" i="12"/>
  <c r="P38" i="9"/>
  <c r="Q38" i="9"/>
  <c r="M39" i="9"/>
  <c r="O39" i="9"/>
  <c r="N39" i="9"/>
  <c r="L40" i="9"/>
  <c r="N40" i="9" l="1"/>
  <c r="O40" i="9"/>
  <c r="L41" i="9"/>
  <c r="M40" i="9"/>
  <c r="P38" i="12"/>
  <c r="Q38" i="12"/>
  <c r="N39" i="12"/>
  <c r="O38" i="12"/>
  <c r="S37" i="12"/>
  <c r="R37" i="12"/>
  <c r="P39" i="9"/>
  <c r="Q39" i="9"/>
  <c r="N40" i="12" l="1"/>
  <c r="Q39" i="12"/>
  <c r="O39" i="12"/>
  <c r="P39" i="12"/>
  <c r="Q40" i="9"/>
  <c r="P40" i="9"/>
  <c r="N41" i="9"/>
  <c r="M41" i="9"/>
  <c r="O41" i="9"/>
  <c r="L42" i="9"/>
  <c r="R38" i="12"/>
  <c r="S38" i="12"/>
  <c r="P41" i="9" l="1"/>
  <c r="Q41" i="9"/>
  <c r="R39" i="12"/>
  <c r="S39" i="12"/>
  <c r="M42" i="9"/>
  <c r="L43" i="9"/>
  <c r="N42" i="9"/>
  <c r="O42" i="9"/>
  <c r="P40" i="12"/>
  <c r="Q40" i="12"/>
  <c r="O40" i="12"/>
  <c r="N41" i="12"/>
  <c r="Q42" i="9" l="1"/>
  <c r="P42" i="9"/>
  <c r="R40" i="12"/>
  <c r="S40" i="12"/>
  <c r="N42" i="12"/>
  <c r="Q41" i="12"/>
  <c r="P41" i="12"/>
  <c r="O41" i="12"/>
  <c r="N43" i="9"/>
  <c r="L44" i="9"/>
  <c r="O43" i="9"/>
  <c r="M43" i="9"/>
  <c r="S41" i="12" l="1"/>
  <c r="R41" i="12"/>
  <c r="N43" i="12"/>
  <c r="Q42" i="12"/>
  <c r="O42" i="12"/>
  <c r="P42" i="12"/>
  <c r="P43" i="9"/>
  <c r="Q43" i="9"/>
  <c r="M44" i="9"/>
  <c r="L45" i="9"/>
  <c r="O44" i="9"/>
  <c r="N44" i="9"/>
  <c r="O43" i="12" l="1"/>
  <c r="P43" i="12"/>
  <c r="Q43" i="12"/>
  <c r="N44" i="12"/>
  <c r="N45" i="9"/>
  <c r="M45" i="9"/>
  <c r="L46" i="9"/>
  <c r="O45" i="9"/>
  <c r="S42" i="12"/>
  <c r="R42" i="12"/>
  <c r="Q44" i="9"/>
  <c r="P44" i="9"/>
  <c r="L47" i="9" l="1"/>
  <c r="O46" i="9"/>
  <c r="M46" i="9"/>
  <c r="N46" i="9"/>
  <c r="N45" i="12"/>
  <c r="Q44" i="12"/>
  <c r="P44" i="12"/>
  <c r="O44" i="12"/>
  <c r="P45" i="9"/>
  <c r="Q45" i="9"/>
  <c r="R43" i="12"/>
  <c r="S43" i="12"/>
  <c r="S44" i="12" l="1"/>
  <c r="R44" i="12"/>
  <c r="Q45" i="12"/>
  <c r="N46" i="12"/>
  <c r="P45" i="12"/>
  <c r="O45" i="12"/>
  <c r="Q46" i="9"/>
  <c r="P46" i="9"/>
  <c r="M47" i="9"/>
  <c r="O47" i="9"/>
  <c r="L48" i="9"/>
  <c r="N47" i="9"/>
  <c r="S45" i="12" l="1"/>
  <c r="R45" i="12"/>
  <c r="O48" i="9"/>
  <c r="N48" i="9"/>
  <c r="L49" i="9"/>
  <c r="M48" i="9"/>
  <c r="Q46" i="12"/>
  <c r="O46" i="12"/>
  <c r="N47" i="12"/>
  <c r="P46" i="12"/>
  <c r="Q47" i="9"/>
  <c r="P47" i="9"/>
  <c r="S46" i="12" l="1"/>
  <c r="R46" i="12"/>
  <c r="Q48" i="9"/>
  <c r="P48" i="9"/>
  <c r="N49" i="9"/>
  <c r="L50" i="9"/>
  <c r="O49" i="9"/>
  <c r="M49" i="9"/>
  <c r="O47" i="12"/>
  <c r="Q47" i="12"/>
  <c r="P47" i="12"/>
  <c r="N48" i="12"/>
  <c r="Q48" i="12" l="1"/>
  <c r="O48" i="12"/>
  <c r="P48" i="12"/>
  <c r="N49" i="12"/>
  <c r="Q49" i="9"/>
  <c r="P49" i="9"/>
  <c r="L51" i="9"/>
  <c r="M50" i="9"/>
  <c r="O50" i="9"/>
  <c r="N50" i="9"/>
  <c r="S47" i="12"/>
  <c r="R47" i="12"/>
  <c r="N51" i="9" l="1"/>
  <c r="M51" i="9"/>
  <c r="O51" i="9"/>
  <c r="L52" i="9"/>
  <c r="Q49" i="12"/>
  <c r="P49" i="12"/>
  <c r="O49" i="12"/>
  <c r="N50" i="12"/>
  <c r="S48" i="12"/>
  <c r="R48" i="12"/>
  <c r="Q50" i="9"/>
  <c r="P50" i="9"/>
  <c r="R49" i="12" l="1"/>
  <c r="S49" i="12"/>
  <c r="P51" i="9"/>
  <c r="Q51" i="9"/>
  <c r="Q50" i="12"/>
  <c r="O50" i="12"/>
  <c r="N51" i="12"/>
  <c r="P50" i="12"/>
  <c r="L53" i="9"/>
  <c r="O52" i="9"/>
  <c r="M52" i="9"/>
  <c r="N52" i="9"/>
  <c r="P52" i="9" l="1"/>
  <c r="Q52" i="9"/>
  <c r="Q51" i="12"/>
  <c r="O51" i="12"/>
  <c r="N52" i="12"/>
  <c r="P51" i="12"/>
  <c r="S50" i="12"/>
  <c r="R50" i="12"/>
  <c r="L54" i="9"/>
  <c r="M53" i="9"/>
  <c r="O53" i="9"/>
  <c r="N53" i="9"/>
  <c r="P52" i="12" l="1"/>
  <c r="O52" i="12"/>
  <c r="Q52" i="12"/>
  <c r="N53" i="12"/>
  <c r="R51" i="12"/>
  <c r="S51" i="12"/>
  <c r="Q53" i="9"/>
  <c r="P53" i="9"/>
  <c r="N54" i="9"/>
  <c r="L55" i="9"/>
  <c r="O54" i="9"/>
  <c r="M54" i="9"/>
  <c r="N54" i="12" l="1"/>
  <c r="P53" i="12"/>
  <c r="O53" i="12"/>
  <c r="Q53" i="12"/>
  <c r="O55" i="9"/>
  <c r="L56" i="9"/>
  <c r="M55" i="9"/>
  <c r="N55" i="9"/>
  <c r="R52" i="12"/>
  <c r="S52" i="12"/>
  <c r="P54" i="9"/>
  <c r="Q54" i="9"/>
  <c r="L57" i="9" l="1"/>
  <c r="N56" i="9"/>
  <c r="O56" i="9"/>
  <c r="M56" i="9"/>
  <c r="Q55" i="9"/>
  <c r="P55" i="9"/>
  <c r="S53" i="12"/>
  <c r="R53" i="12"/>
  <c r="O54" i="12"/>
  <c r="P54" i="12"/>
  <c r="N55" i="12"/>
  <c r="Q54" i="12"/>
  <c r="Q56" i="9" l="1"/>
  <c r="P56" i="9"/>
  <c r="N56" i="12"/>
  <c r="P55" i="12"/>
  <c r="Q55" i="12"/>
  <c r="O55" i="12"/>
  <c r="R54" i="12"/>
  <c r="S54" i="12"/>
  <c r="N57" i="9"/>
  <c r="O57" i="9"/>
  <c r="M57" i="9"/>
  <c r="L58" i="9"/>
  <c r="S55" i="12" l="1"/>
  <c r="R55" i="12"/>
  <c r="N57" i="12"/>
  <c r="O56" i="12"/>
  <c r="Q56" i="12"/>
  <c r="P56" i="12"/>
  <c r="M58" i="9"/>
  <c r="L59" i="9"/>
  <c r="N58" i="9"/>
  <c r="O58" i="9"/>
  <c r="P57" i="9"/>
  <c r="Q57" i="9"/>
  <c r="N59" i="9" l="1"/>
  <c r="M59" i="9"/>
  <c r="L60" i="9"/>
  <c r="O59" i="9"/>
  <c r="S56" i="12"/>
  <c r="R56" i="12"/>
  <c r="P58" i="9"/>
  <c r="Q58" i="9"/>
  <c r="O57" i="12"/>
  <c r="N58" i="12"/>
  <c r="Q57" i="12"/>
  <c r="P57" i="12"/>
  <c r="N60" i="9" l="1"/>
  <c r="L61" i="9"/>
  <c r="O60" i="9"/>
  <c r="M60" i="9"/>
  <c r="P58" i="12"/>
  <c r="N59" i="12"/>
  <c r="Q58" i="12"/>
  <c r="O58" i="12"/>
  <c r="Q59" i="9"/>
  <c r="P59" i="9"/>
  <c r="R57" i="12"/>
  <c r="S57" i="12"/>
  <c r="Q59" i="12" l="1"/>
  <c r="N60" i="12"/>
  <c r="O59" i="12"/>
  <c r="P59" i="12"/>
  <c r="Q60" i="9"/>
  <c r="P60" i="9"/>
  <c r="R58" i="12"/>
  <c r="S58" i="12"/>
  <c r="L62" i="9"/>
  <c r="O61" i="9"/>
  <c r="M61" i="9"/>
  <c r="N61" i="9"/>
  <c r="Q61" i="9" l="1"/>
  <c r="P61" i="9"/>
  <c r="R59" i="12"/>
  <c r="S59" i="12"/>
  <c r="N61" i="12"/>
  <c r="Q60" i="12"/>
  <c r="P60" i="12"/>
  <c r="O60" i="12"/>
  <c r="O62" i="9"/>
  <c r="L63" i="9"/>
  <c r="N62" i="9"/>
  <c r="M62" i="9"/>
  <c r="Q61" i="12" l="1"/>
  <c r="P61" i="12"/>
  <c r="O61" i="12"/>
  <c r="N62" i="12"/>
  <c r="S60" i="12"/>
  <c r="R60" i="12"/>
  <c r="M63" i="9"/>
  <c r="L64" i="9"/>
  <c r="O63" i="9"/>
  <c r="N63" i="9"/>
  <c r="Q62" i="9"/>
  <c r="P62" i="9"/>
  <c r="Q62" i="12" l="1"/>
  <c r="O62" i="12"/>
  <c r="N63" i="12"/>
  <c r="P62" i="12"/>
  <c r="O64" i="9"/>
  <c r="M64" i="9"/>
  <c r="L65" i="9"/>
  <c r="N64" i="9"/>
  <c r="R61" i="12"/>
  <c r="S61" i="12"/>
  <c r="P63" i="9"/>
  <c r="Q63" i="9"/>
  <c r="M65" i="9" l="1"/>
  <c r="N65" i="9"/>
  <c r="O65" i="9"/>
  <c r="L66" i="9"/>
  <c r="P64" i="9"/>
  <c r="Q64" i="9"/>
  <c r="Q63" i="12"/>
  <c r="N64" i="12"/>
  <c r="O63" i="12"/>
  <c r="P63" i="12"/>
  <c r="S62" i="12"/>
  <c r="R62" i="12"/>
  <c r="Q64" i="12" l="1"/>
  <c r="N65" i="12"/>
  <c r="P64" i="12"/>
  <c r="O64" i="12"/>
  <c r="O66" i="9"/>
  <c r="N66" i="9"/>
  <c r="M66" i="9"/>
  <c r="L67" i="9"/>
  <c r="S63" i="12"/>
  <c r="R63" i="12"/>
  <c r="P65" i="9"/>
  <c r="Q65" i="9"/>
  <c r="P66" i="9" l="1"/>
  <c r="Q66" i="9"/>
  <c r="S64" i="12"/>
  <c r="R64" i="12"/>
  <c r="P65" i="12"/>
  <c r="N66" i="12"/>
  <c r="Q65" i="12"/>
  <c r="O65" i="12"/>
  <c r="O67" i="9"/>
  <c r="N67" i="9"/>
  <c r="L68" i="9"/>
  <c r="M67" i="9"/>
  <c r="S65" i="12" l="1"/>
  <c r="R65" i="12"/>
  <c r="P67" i="9"/>
  <c r="Q67" i="9"/>
  <c r="N68" i="9"/>
  <c r="O68" i="9"/>
  <c r="L69" i="9"/>
  <c r="M68" i="9"/>
  <c r="P66" i="12"/>
  <c r="N67" i="12"/>
  <c r="Q66" i="12"/>
  <c r="O66" i="12"/>
  <c r="Q68" i="9" l="1"/>
  <c r="P68" i="9"/>
  <c r="P67" i="12"/>
  <c r="N68" i="12"/>
  <c r="O67" i="12"/>
  <c r="Q67" i="12"/>
  <c r="M69" i="9"/>
  <c r="L70" i="9"/>
  <c r="N69" i="9"/>
  <c r="O69" i="9"/>
  <c r="S66" i="12"/>
  <c r="R66" i="12"/>
  <c r="P69" i="9" l="1"/>
  <c r="Q69" i="9"/>
  <c r="N69" i="12"/>
  <c r="P68" i="12"/>
  <c r="O68" i="12"/>
  <c r="Q68" i="12"/>
  <c r="N70" i="9"/>
  <c r="O70" i="9"/>
  <c r="M70" i="9"/>
  <c r="L71" i="9"/>
  <c r="R67" i="12"/>
  <c r="S67" i="12"/>
  <c r="S68" i="12" l="1"/>
  <c r="R68" i="12"/>
  <c r="P69" i="12"/>
  <c r="Q69" i="12"/>
  <c r="O69" i="12"/>
  <c r="N70" i="12"/>
  <c r="N71" i="9"/>
  <c r="M71" i="9"/>
  <c r="O71" i="9"/>
  <c r="L72" i="9"/>
  <c r="P70" i="9"/>
  <c r="Q70" i="9"/>
  <c r="S69" i="12" l="1"/>
  <c r="R69" i="12"/>
  <c r="Q71" i="9"/>
  <c r="P71" i="9"/>
  <c r="N72" i="9"/>
  <c r="L73" i="9"/>
  <c r="M72" i="9"/>
  <c r="O72" i="9"/>
  <c r="O70" i="12"/>
  <c r="Q70" i="12"/>
  <c r="P70" i="12"/>
  <c r="N71" i="12"/>
  <c r="O71" i="12" l="1"/>
  <c r="N72" i="12"/>
  <c r="Q71" i="12"/>
  <c r="P71" i="12"/>
  <c r="L74" i="9"/>
  <c r="O73" i="9"/>
  <c r="N73" i="9"/>
  <c r="M73" i="9"/>
  <c r="P72" i="9"/>
  <c r="Q72" i="9"/>
  <c r="R70" i="12"/>
  <c r="S70" i="12"/>
  <c r="M74" i="9" l="1"/>
  <c r="L75" i="9"/>
  <c r="O74" i="9"/>
  <c r="N74" i="9"/>
  <c r="P73" i="9"/>
  <c r="Q73" i="9"/>
  <c r="O72" i="12"/>
  <c r="Q72" i="12"/>
  <c r="N73" i="12"/>
  <c r="P72" i="12"/>
  <c r="R71" i="12"/>
  <c r="S71" i="12"/>
  <c r="R72" i="12" l="1"/>
  <c r="S72" i="12"/>
  <c r="O75" i="9"/>
  <c r="N75" i="9"/>
  <c r="L76" i="9"/>
  <c r="M75" i="9"/>
  <c r="O73" i="12"/>
  <c r="N74" i="12"/>
  <c r="P73" i="12"/>
  <c r="Q73" i="12"/>
  <c r="P74" i="9"/>
  <c r="Q74" i="9"/>
  <c r="R73" i="12" l="1"/>
  <c r="S73" i="12"/>
  <c r="M76" i="9"/>
  <c r="L77" i="9"/>
  <c r="O76" i="9"/>
  <c r="N76" i="9"/>
  <c r="Q75" i="9"/>
  <c r="P75" i="9"/>
  <c r="O74" i="12"/>
  <c r="Q74" i="12"/>
  <c r="P74" i="12"/>
  <c r="N75" i="12"/>
  <c r="N77" i="9" l="1"/>
  <c r="M77" i="9"/>
  <c r="O77" i="9"/>
  <c r="L78" i="9"/>
  <c r="Q76" i="9"/>
  <c r="P76" i="9"/>
  <c r="O75" i="12"/>
  <c r="N76" i="12"/>
  <c r="Q75" i="12"/>
  <c r="P75" i="12"/>
  <c r="R74" i="12"/>
  <c r="S74" i="12"/>
  <c r="S75" i="12" l="1"/>
  <c r="R75" i="12"/>
  <c r="Q76" i="12"/>
  <c r="N77" i="12"/>
  <c r="O76" i="12"/>
  <c r="P76" i="12"/>
  <c r="P77" i="9"/>
  <c r="Q77" i="9"/>
  <c r="N78" i="9"/>
  <c r="M78" i="9"/>
  <c r="L79" i="9"/>
  <c r="O78" i="9"/>
  <c r="Q77" i="12" l="1"/>
  <c r="P77" i="12"/>
  <c r="O77" i="12"/>
  <c r="N78" i="12"/>
  <c r="S76" i="12"/>
  <c r="R76" i="12"/>
  <c r="Q78" i="9"/>
  <c r="P78" i="9"/>
  <c r="O79" i="9"/>
  <c r="L80" i="9"/>
  <c r="N79" i="9"/>
  <c r="M79" i="9"/>
  <c r="Q79" i="9" l="1"/>
  <c r="P79" i="9"/>
  <c r="Q78" i="12"/>
  <c r="P78" i="12"/>
  <c r="N79" i="12"/>
  <c r="O78" i="12"/>
  <c r="S77" i="12"/>
  <c r="R77" i="12"/>
  <c r="N80" i="9"/>
  <c r="O80" i="9"/>
  <c r="M80" i="9"/>
  <c r="L81" i="9"/>
  <c r="O81" i="9" l="1"/>
  <c r="L82" i="9"/>
  <c r="M81" i="9"/>
  <c r="N81" i="9"/>
  <c r="Q80" i="9"/>
  <c r="P80" i="9"/>
  <c r="N80" i="12"/>
  <c r="O79" i="12"/>
  <c r="Q79" i="12"/>
  <c r="P79" i="12"/>
  <c r="S78" i="12"/>
  <c r="R78" i="12"/>
  <c r="O80" i="12" l="1"/>
  <c r="N81" i="12"/>
  <c r="Q80" i="12"/>
  <c r="P80" i="12"/>
  <c r="P81" i="9"/>
  <c r="Q81" i="9"/>
  <c r="R79" i="12"/>
  <c r="S79" i="12"/>
  <c r="L83" i="9"/>
  <c r="O82" i="9"/>
  <c r="N82" i="9"/>
  <c r="M82" i="9"/>
  <c r="P82" i="9" l="1"/>
  <c r="Q82" i="9"/>
  <c r="Q81" i="12"/>
  <c r="P81" i="12"/>
  <c r="N82" i="12"/>
  <c r="O81" i="12"/>
  <c r="O83" i="9"/>
  <c r="L84" i="9"/>
  <c r="N83" i="9"/>
  <c r="M83" i="9"/>
  <c r="S80" i="12"/>
  <c r="R80" i="12"/>
  <c r="S81" i="12" l="1"/>
  <c r="R81" i="12"/>
  <c r="L85" i="9"/>
  <c r="O84" i="9"/>
  <c r="M84" i="9"/>
  <c r="N84" i="9"/>
  <c r="Q83" i="9"/>
  <c r="P83" i="9"/>
  <c r="P82" i="12"/>
  <c r="O82" i="12"/>
  <c r="N83" i="12"/>
  <c r="Q82" i="12"/>
  <c r="L86" i="9" l="1"/>
  <c r="N85" i="9"/>
  <c r="O85" i="9"/>
  <c r="M85" i="9"/>
  <c r="Q84" i="9"/>
  <c r="P84" i="9"/>
  <c r="S82" i="12"/>
  <c r="R82" i="12"/>
  <c r="O83" i="12"/>
  <c r="P83" i="12"/>
  <c r="N84" i="12"/>
  <c r="Q83" i="12"/>
  <c r="Q85" i="9" l="1"/>
  <c r="P85" i="9"/>
  <c r="Q84" i="12"/>
  <c r="P84" i="12"/>
  <c r="O84" i="12"/>
  <c r="N85" i="12"/>
  <c r="S83" i="12"/>
  <c r="R83" i="12"/>
  <c r="N86" i="9"/>
  <c r="M86" i="9"/>
  <c r="O86" i="9"/>
  <c r="L87" i="9"/>
  <c r="N86" i="12" l="1"/>
  <c r="O85" i="12"/>
  <c r="Q85" i="12"/>
  <c r="P85" i="12"/>
  <c r="R84" i="12"/>
  <c r="S84" i="12"/>
  <c r="Q86" i="9"/>
  <c r="P86" i="9"/>
  <c r="N87" i="9"/>
  <c r="O87" i="9"/>
  <c r="L88" i="9"/>
  <c r="M87" i="9"/>
  <c r="N88" i="9" l="1"/>
  <c r="L89" i="9"/>
  <c r="O88" i="9"/>
  <c r="M88" i="9"/>
  <c r="P87" i="9"/>
  <c r="Q87" i="9"/>
  <c r="S85" i="12"/>
  <c r="R85" i="12"/>
  <c r="Q86" i="12"/>
  <c r="N87" i="12"/>
  <c r="P86" i="12"/>
  <c r="O86" i="12"/>
  <c r="R86" i="12" l="1"/>
  <c r="S86" i="12"/>
  <c r="P88" i="9"/>
  <c r="Q88" i="9"/>
  <c r="O89" i="9"/>
  <c r="N89" i="9"/>
  <c r="M89" i="9"/>
  <c r="L90" i="9"/>
  <c r="N88" i="12"/>
  <c r="Q87" i="12"/>
  <c r="O87" i="12"/>
  <c r="P87" i="12"/>
  <c r="L91" i="9" l="1"/>
  <c r="M90" i="9"/>
  <c r="N90" i="9"/>
  <c r="O90" i="9"/>
  <c r="S87" i="12"/>
  <c r="R87" i="12"/>
  <c r="P89" i="9"/>
  <c r="Q89" i="9"/>
  <c r="O88" i="12"/>
  <c r="N89" i="12"/>
  <c r="P88" i="12"/>
  <c r="Q88" i="12"/>
  <c r="Q89" i="12" l="1"/>
  <c r="P89" i="12"/>
  <c r="O89" i="12"/>
  <c r="N90" i="12"/>
  <c r="P90" i="9"/>
  <c r="Q90" i="9"/>
  <c r="S88" i="12"/>
  <c r="R88" i="12"/>
  <c r="N91" i="9"/>
  <c r="M91" i="9"/>
  <c r="L92" i="9"/>
  <c r="O91" i="9"/>
  <c r="N91" i="12" l="1"/>
  <c r="P90" i="12"/>
  <c r="O90" i="12"/>
  <c r="Q90" i="12"/>
  <c r="M92" i="9"/>
  <c r="N92" i="9"/>
  <c r="O92" i="9"/>
  <c r="L93" i="9"/>
  <c r="S89" i="12"/>
  <c r="R89" i="12"/>
  <c r="Q91" i="9"/>
  <c r="P91" i="9"/>
  <c r="Q92" i="9" l="1"/>
  <c r="P92" i="9"/>
  <c r="S90" i="12"/>
  <c r="R90" i="12"/>
  <c r="O93" i="9"/>
  <c r="M93" i="9"/>
  <c r="N93" i="9"/>
  <c r="L94" i="9"/>
  <c r="N92" i="12"/>
  <c r="O91" i="12"/>
  <c r="Q91" i="12"/>
  <c r="P91" i="12"/>
  <c r="M94" i="9" l="1"/>
  <c r="O94" i="9"/>
  <c r="N94" i="9"/>
  <c r="L95" i="9"/>
  <c r="S91" i="12"/>
  <c r="R91" i="12"/>
  <c r="P93" i="9"/>
  <c r="Q93" i="9"/>
  <c r="N93" i="12"/>
  <c r="O92" i="12"/>
  <c r="Q92" i="12"/>
  <c r="P92" i="12"/>
  <c r="M95" i="9" l="1"/>
  <c r="O95" i="9"/>
  <c r="L96" i="9"/>
  <c r="N95" i="9"/>
  <c r="R92" i="12"/>
  <c r="S92" i="12"/>
  <c r="O93" i="12"/>
  <c r="N94" i="12"/>
  <c r="Q93" i="12"/>
  <c r="P93" i="12"/>
  <c r="Q94" i="9"/>
  <c r="P94" i="9"/>
  <c r="R93" i="12" l="1"/>
  <c r="S93" i="12"/>
  <c r="O96" i="9"/>
  <c r="M96" i="9"/>
  <c r="N96" i="9"/>
  <c r="L97" i="9"/>
  <c r="O94" i="12"/>
  <c r="Q94" i="12"/>
  <c r="P94" i="12"/>
  <c r="N95" i="12"/>
  <c r="P95" i="9"/>
  <c r="Q95" i="9"/>
  <c r="M97" i="9" l="1"/>
  <c r="L98" i="9"/>
  <c r="N97" i="9"/>
  <c r="O97" i="9"/>
  <c r="S94" i="12"/>
  <c r="R94" i="12"/>
  <c r="N96" i="12"/>
  <c r="Q95" i="12"/>
  <c r="P95" i="12"/>
  <c r="O95" i="12"/>
  <c r="Q96" i="9"/>
  <c r="P96" i="9"/>
  <c r="P96" i="12" l="1"/>
  <c r="Q96" i="12"/>
  <c r="O96" i="12"/>
  <c r="N97" i="12"/>
  <c r="O98" i="9"/>
  <c r="N98" i="9"/>
  <c r="M98" i="9"/>
  <c r="R95" i="12"/>
  <c r="S95" i="12"/>
  <c r="Q97" i="9"/>
  <c r="P97" i="9"/>
  <c r="Q98" i="9" l="1"/>
  <c r="P98" i="9"/>
  <c r="R96" i="12"/>
  <c r="S96" i="12"/>
  <c r="N98" i="12"/>
  <c r="Q97" i="12"/>
  <c r="O97" i="12"/>
  <c r="P97" i="12"/>
  <c r="O98" i="12" l="1"/>
  <c r="Q98" i="12"/>
  <c r="P98" i="12"/>
  <c r="A4" i="13"/>
  <c r="S97" i="12"/>
  <c r="R97" i="12"/>
  <c r="G4" i="13" l="1"/>
  <c r="Y2" i="13" s="1"/>
  <c r="C4" i="13"/>
  <c r="T8" i="13" s="1"/>
  <c r="I4" i="13"/>
  <c r="Y4" i="13" s="1"/>
  <c r="B4" i="13"/>
  <c r="S8" i="13" s="1"/>
  <c r="H4" i="13"/>
  <c r="Y3" i="13" s="1"/>
  <c r="A5" i="13"/>
  <c r="J4" i="13"/>
  <c r="Y5" i="13" s="1"/>
  <c r="R8" i="13"/>
  <c r="E4" i="13"/>
  <c r="V8" i="13" s="1"/>
  <c r="Y1" i="13"/>
  <c r="D4" i="13"/>
  <c r="U8" i="13" s="1"/>
  <c r="S98" i="12"/>
  <c r="R98" i="12"/>
  <c r="E5" i="13" l="1"/>
  <c r="V9" i="13" s="1"/>
  <c r="D5" i="13"/>
  <c r="U9" i="13" s="1"/>
  <c r="H5" i="13"/>
  <c r="Z3" i="13" s="1"/>
  <c r="A6" i="13"/>
  <c r="J5" i="13"/>
  <c r="Z5" i="13" s="1"/>
  <c r="Z1" i="13"/>
  <c r="R9" i="13"/>
  <c r="B5" i="13"/>
  <c r="S9" i="13" s="1"/>
  <c r="C5" i="13"/>
  <c r="T9" i="13" s="1"/>
  <c r="I5" i="13"/>
  <c r="Z4" i="13" s="1"/>
  <c r="G5" i="13"/>
  <c r="Z2" i="13" s="1"/>
  <c r="Y7" i="13"/>
  <c r="BG8" i="13" a="1"/>
  <c r="BG8" i="13" s="1"/>
  <c r="H6" i="13" l="1"/>
  <c r="AA3" i="13" s="1"/>
  <c r="G6" i="13"/>
  <c r="AA2" i="13" s="1"/>
  <c r="D6" i="13"/>
  <c r="U10" i="13" s="1"/>
  <c r="B6" i="13"/>
  <c r="S10" i="13" s="1"/>
  <c r="AA1" i="13"/>
  <c r="A7" i="13"/>
  <c r="I6" i="13"/>
  <c r="AA4" i="13" s="1"/>
  <c r="C6" i="13"/>
  <c r="T10" i="13" s="1"/>
  <c r="BG10" i="13" s="1" a="1"/>
  <c r="BG10" i="13" s="1"/>
  <c r="R10" i="13"/>
  <c r="E6" i="13"/>
  <c r="V10" i="13" s="1"/>
  <c r="J6" i="13"/>
  <c r="AA5" i="13" s="1"/>
  <c r="Z7" i="13"/>
  <c r="BG9" i="13" a="1"/>
  <c r="BG9" i="13" s="1"/>
  <c r="AA7" i="13" l="1"/>
  <c r="G7" i="13"/>
  <c r="AB2" i="13" s="1"/>
  <c r="A8" i="13"/>
  <c r="B7" i="13"/>
  <c r="S11" i="13" s="1"/>
  <c r="AB1" i="13"/>
  <c r="R11" i="13"/>
  <c r="C7" i="13"/>
  <c r="T11" i="13" s="1"/>
  <c r="H7" i="13"/>
  <c r="AB3" i="13" s="1"/>
  <c r="E7" i="13"/>
  <c r="V11" i="13" s="1"/>
  <c r="D7" i="13"/>
  <c r="U11" i="13" s="1"/>
  <c r="J7" i="13"/>
  <c r="AB5" i="13" s="1"/>
  <c r="I7" i="13"/>
  <c r="AB4" i="13" s="1"/>
  <c r="AB7" i="13" l="1"/>
  <c r="BG11" i="13" a="1"/>
  <c r="BG11" i="13" s="1"/>
  <c r="H8" i="13"/>
  <c r="AC3" i="13" s="1"/>
  <c r="B8" i="13"/>
  <c r="S12" i="13" s="1"/>
  <c r="D8" i="13"/>
  <c r="U12" i="13" s="1"/>
  <c r="E8" i="13"/>
  <c r="V12" i="13" s="1"/>
  <c r="G8" i="13"/>
  <c r="AC2" i="13" s="1"/>
  <c r="R12" i="13"/>
  <c r="A9" i="13"/>
  <c r="C8" i="13"/>
  <c r="T12" i="13" s="1"/>
  <c r="J8" i="13"/>
  <c r="AC5" i="13" s="1"/>
  <c r="I8" i="13"/>
  <c r="AC4" i="13" s="1"/>
  <c r="AC1" i="13"/>
  <c r="BG12" i="13" l="1" a="1"/>
  <c r="BG12" i="13" s="1"/>
  <c r="C9" i="13"/>
  <c r="T13" i="13" s="1"/>
  <c r="J9" i="13"/>
  <c r="AD5" i="13" s="1"/>
  <c r="R13" i="13"/>
  <c r="A10" i="13"/>
  <c r="B9" i="13"/>
  <c r="S13" i="13" s="1"/>
  <c r="I9" i="13"/>
  <c r="AD4" i="13" s="1"/>
  <c r="H9" i="13"/>
  <c r="AD3" i="13" s="1"/>
  <c r="G9" i="13"/>
  <c r="AD2" i="13" s="1"/>
  <c r="E9" i="13"/>
  <c r="V13" i="13" s="1"/>
  <c r="AD1" i="13"/>
  <c r="D9" i="13"/>
  <c r="U13" i="13" s="1"/>
  <c r="AC7" i="13"/>
  <c r="AD7" i="13" l="1"/>
  <c r="H10" i="13"/>
  <c r="AE3" i="13" s="1"/>
  <c r="D10" i="13"/>
  <c r="U14" i="13" s="1"/>
  <c r="AE1" i="13"/>
  <c r="R14" i="13"/>
  <c r="G10" i="13"/>
  <c r="AE2" i="13" s="1"/>
  <c r="E10" i="13"/>
  <c r="V14" i="13" s="1"/>
  <c r="B10" i="13"/>
  <c r="S14" i="13" s="1"/>
  <c r="C10" i="13"/>
  <c r="T14" i="13" s="1"/>
  <c r="I10" i="13"/>
  <c r="AE4" i="13" s="1"/>
  <c r="A11" i="13"/>
  <c r="J10" i="13"/>
  <c r="AE5" i="13" s="1"/>
  <c r="BG13" i="13" a="1"/>
  <c r="BG13" i="13" s="1"/>
  <c r="BG14" i="13" l="1" a="1"/>
  <c r="BG14" i="13" s="1"/>
  <c r="AE7" i="13"/>
  <c r="H11" i="13"/>
  <c r="AF3" i="13" s="1"/>
  <c r="D11" i="13"/>
  <c r="U15" i="13" s="1"/>
  <c r="J11" i="13"/>
  <c r="AF5" i="13" s="1"/>
  <c r="G11" i="13"/>
  <c r="AF2" i="13" s="1"/>
  <c r="C11" i="13"/>
  <c r="T15" i="13" s="1"/>
  <c r="E11" i="13"/>
  <c r="V15" i="13" s="1"/>
  <c r="I11" i="13"/>
  <c r="AF4" i="13" s="1"/>
  <c r="AF1" i="13"/>
  <c r="R15" i="13"/>
  <c r="B11" i="13"/>
  <c r="S15" i="13" s="1"/>
  <c r="A12" i="13"/>
  <c r="AF7" i="13" l="1"/>
  <c r="BG15" i="13" a="1"/>
  <c r="BG15" i="13" s="1"/>
  <c r="H12" i="13"/>
  <c r="AG3" i="13" s="1"/>
  <c r="J12" i="13"/>
  <c r="AG5" i="13" s="1"/>
  <c r="A13" i="13"/>
  <c r="R16" i="13"/>
  <c r="C12" i="13"/>
  <c r="T16" i="13" s="1"/>
  <c r="AG1" i="13"/>
  <c r="G12" i="13"/>
  <c r="AG2" i="13" s="1"/>
  <c r="I12" i="13"/>
  <c r="AG4" i="13" s="1"/>
  <c r="B12" i="13"/>
  <c r="S16" i="13" s="1"/>
  <c r="E12" i="13"/>
  <c r="V16" i="13" s="1"/>
  <c r="D12" i="13"/>
  <c r="U16" i="13" s="1"/>
  <c r="AG7" i="13" l="1"/>
  <c r="BG16" i="13" a="1"/>
  <c r="BG16" i="13" s="1"/>
  <c r="I13" i="13"/>
  <c r="AH4" i="13" s="1"/>
  <c r="D13" i="13"/>
  <c r="U17" i="13" s="1"/>
  <c r="J13" i="13"/>
  <c r="AH5" i="13" s="1"/>
  <c r="C13" i="13"/>
  <c r="T17" i="13" s="1"/>
  <c r="H13" i="13"/>
  <c r="AH3" i="13" s="1"/>
  <c r="B13" i="13"/>
  <c r="S17" i="13" s="1"/>
  <c r="G13" i="13"/>
  <c r="AH2" i="13" s="1"/>
  <c r="R17" i="13"/>
  <c r="E13" i="13"/>
  <c r="V17" i="13" s="1"/>
  <c r="A14" i="13"/>
  <c r="AH1" i="13"/>
  <c r="AH7" i="13" l="1"/>
  <c r="BG17" i="13" a="1"/>
  <c r="BG17" i="13" s="1"/>
  <c r="B14" i="13"/>
  <c r="S18" i="13" s="1"/>
  <c r="J14" i="13"/>
  <c r="AI5" i="13" s="1"/>
  <c r="AI1" i="13"/>
  <c r="H14" i="13"/>
  <c r="AI3" i="13" s="1"/>
  <c r="I14" i="13"/>
  <c r="AI4" i="13" s="1"/>
  <c r="C14" i="13"/>
  <c r="T18" i="13" s="1"/>
  <c r="E14" i="13"/>
  <c r="V18" i="13" s="1"/>
  <c r="R18" i="13"/>
  <c r="A15" i="13"/>
  <c r="D14" i="13"/>
  <c r="U18" i="13" s="1"/>
  <c r="G14" i="13"/>
  <c r="AI2" i="13" s="1"/>
  <c r="BG18" i="13" l="1" a="1"/>
  <c r="BG18" i="13" s="1"/>
  <c r="AI7" i="13"/>
  <c r="I15" i="13"/>
  <c r="AJ4" i="13" s="1"/>
  <c r="B15" i="13"/>
  <c r="S19" i="13" s="1"/>
  <c r="AJ1" i="13"/>
  <c r="A16" i="13"/>
  <c r="C15" i="13"/>
  <c r="T19" i="13" s="1"/>
  <c r="G15" i="13"/>
  <c r="AJ2" i="13" s="1"/>
  <c r="R19" i="13"/>
  <c r="D15" i="13"/>
  <c r="U19" i="13" s="1"/>
  <c r="H15" i="13"/>
  <c r="AJ3" i="13" s="1"/>
  <c r="J15" i="13"/>
  <c r="AJ5" i="13" s="1"/>
  <c r="E15" i="13"/>
  <c r="V19" i="13" s="1"/>
  <c r="BG19" i="13" l="1" a="1"/>
  <c r="BG19" i="13" s="1"/>
  <c r="AJ7" i="13"/>
  <c r="B16" i="13"/>
  <c r="S20" i="13" s="1"/>
  <c r="G16" i="13"/>
  <c r="AK2" i="13" s="1"/>
  <c r="I16" i="13"/>
  <c r="AK4" i="13" s="1"/>
  <c r="H16" i="13"/>
  <c r="AK3" i="13" s="1"/>
  <c r="A17" i="13"/>
  <c r="R20" i="13"/>
  <c r="C16" i="13"/>
  <c r="T20" i="13" s="1"/>
  <c r="D16" i="13"/>
  <c r="U20" i="13" s="1"/>
  <c r="E16" i="13"/>
  <c r="V20" i="13" s="1"/>
  <c r="J16" i="13"/>
  <c r="AK5" i="13" s="1"/>
  <c r="AK1" i="13"/>
  <c r="BG20" i="13" l="1" a="1"/>
  <c r="BG20" i="13" s="1"/>
  <c r="AK7" i="13"/>
  <c r="G17" i="13"/>
  <c r="AL2" i="13" s="1"/>
  <c r="B17" i="13"/>
  <c r="S21" i="13" s="1"/>
  <c r="H17" i="13"/>
  <c r="AL3" i="13" s="1"/>
  <c r="D17" i="13"/>
  <c r="U21" i="13" s="1"/>
  <c r="AL1" i="13"/>
  <c r="R21" i="13"/>
  <c r="E17" i="13"/>
  <c r="V21" i="13" s="1"/>
  <c r="A18" i="13"/>
  <c r="J17" i="13"/>
  <c r="AL5" i="13" s="1"/>
  <c r="C17" i="13"/>
  <c r="T21" i="13" s="1"/>
  <c r="BG21" i="13" s="1" a="1"/>
  <c r="BG21" i="13" s="1"/>
  <c r="I17" i="13"/>
  <c r="AL4" i="13" s="1"/>
  <c r="AL7" i="13" l="1"/>
  <c r="H18" i="13"/>
  <c r="AM3" i="13" s="1"/>
  <c r="R22" i="13"/>
  <c r="A19" i="13"/>
  <c r="E18" i="13"/>
  <c r="V22" i="13" s="1"/>
  <c r="B18" i="13"/>
  <c r="S22" i="13" s="1"/>
  <c r="G18" i="13"/>
  <c r="AM2" i="13" s="1"/>
  <c r="D18" i="13"/>
  <c r="U22" i="13" s="1"/>
  <c r="C18" i="13"/>
  <c r="T22" i="13" s="1"/>
  <c r="I18" i="13"/>
  <c r="AM4" i="13" s="1"/>
  <c r="AM1" i="13"/>
  <c r="J18" i="13"/>
  <c r="AM5" i="13" s="1"/>
  <c r="BG22" i="13" l="1" a="1"/>
  <c r="BG22" i="13" s="1"/>
  <c r="AM7" i="13"/>
  <c r="R23" i="13"/>
  <c r="B19" i="13"/>
  <c r="S23" i="13" s="1"/>
  <c r="E19" i="13"/>
  <c r="V23" i="13" s="1"/>
  <c r="H19" i="13"/>
  <c r="AN3" i="13" s="1"/>
  <c r="D19" i="13"/>
  <c r="U23" i="13" s="1"/>
  <c r="A20" i="13"/>
  <c r="J19" i="13"/>
  <c r="AN5" i="13" s="1"/>
  <c r="C19" i="13"/>
  <c r="T23" i="13" s="1"/>
  <c r="I19" i="13"/>
  <c r="AN4" i="13" s="1"/>
  <c r="AN1" i="13"/>
  <c r="G19" i="13"/>
  <c r="AN2" i="13" s="1"/>
  <c r="BG23" i="13" l="1" a="1"/>
  <c r="BG23" i="13" s="1"/>
  <c r="AO1" i="13"/>
  <c r="G20" i="13"/>
  <c r="AO2" i="13" s="1"/>
  <c r="E20" i="13"/>
  <c r="V24" i="13" s="1"/>
  <c r="R24" i="13"/>
  <c r="D20" i="13"/>
  <c r="U24" i="13" s="1"/>
  <c r="C20" i="13"/>
  <c r="T24" i="13" s="1"/>
  <c r="J20" i="13"/>
  <c r="AO5" i="13" s="1"/>
  <c r="B20" i="13"/>
  <c r="S24" i="13" s="1"/>
  <c r="I20" i="13"/>
  <c r="AO4" i="13" s="1"/>
  <c r="A21" i="13"/>
  <c r="H20" i="13"/>
  <c r="AO3" i="13" s="1"/>
  <c r="AN7" i="13"/>
  <c r="BG24" i="13" l="1" a="1"/>
  <c r="BG24" i="13" s="1"/>
  <c r="R25" i="13"/>
  <c r="H21" i="13"/>
  <c r="AP3" i="13" s="1"/>
  <c r="G21" i="13"/>
  <c r="AP2" i="13" s="1"/>
  <c r="AP1" i="13"/>
  <c r="D21" i="13"/>
  <c r="U25" i="13" s="1"/>
  <c r="B21" i="13"/>
  <c r="S25" i="13" s="1"/>
  <c r="J21" i="13"/>
  <c r="AP5" i="13" s="1"/>
  <c r="A22" i="13"/>
  <c r="I21" i="13"/>
  <c r="AP4" i="13" s="1"/>
  <c r="C21" i="13"/>
  <c r="T25" i="13" s="1"/>
  <c r="E21" i="13"/>
  <c r="V25" i="13" s="1"/>
  <c r="AO7" i="13"/>
  <c r="BG25" i="13" l="1" a="1"/>
  <c r="BG25" i="13" s="1"/>
  <c r="AP7" i="13"/>
  <c r="G22" i="13"/>
  <c r="AQ2" i="13" s="1"/>
  <c r="C22" i="13"/>
  <c r="T26" i="13" s="1"/>
  <c r="D22" i="13"/>
  <c r="U26" i="13" s="1"/>
  <c r="R26" i="13"/>
  <c r="I22" i="13"/>
  <c r="AQ4" i="13" s="1"/>
  <c r="B22" i="13"/>
  <c r="S26" i="13" s="1"/>
  <c r="J22" i="13"/>
  <c r="AQ5" i="13" s="1"/>
  <c r="AQ1" i="13"/>
  <c r="H22" i="13"/>
  <c r="AQ3" i="13" s="1"/>
  <c r="A23" i="13"/>
  <c r="E22" i="13"/>
  <c r="V26" i="13" s="1"/>
  <c r="BG26" i="13" l="1" a="1"/>
  <c r="BG26" i="13" s="1"/>
  <c r="AQ7" i="13"/>
  <c r="G23" i="13"/>
  <c r="AR2" i="13" s="1"/>
  <c r="B23" i="13"/>
  <c r="S27" i="13" s="1"/>
  <c r="R27" i="13"/>
  <c r="D23" i="13"/>
  <c r="U27" i="13" s="1"/>
  <c r="H23" i="13"/>
  <c r="AR3" i="13" s="1"/>
  <c r="J23" i="13"/>
  <c r="AR5" i="13" s="1"/>
  <c r="A24" i="13"/>
  <c r="I23" i="13"/>
  <c r="AR4" i="13" s="1"/>
  <c r="C23" i="13"/>
  <c r="T27" i="13" s="1"/>
  <c r="AR1" i="13"/>
  <c r="E23" i="13"/>
  <c r="V27" i="13" s="1"/>
  <c r="AR7" i="13" l="1"/>
  <c r="BG27" i="13" a="1"/>
  <c r="BG27" i="13" s="1"/>
  <c r="C24" i="13"/>
  <c r="T28" i="13" s="1"/>
  <c r="AS1" i="13"/>
  <c r="A25" i="13"/>
  <c r="E24" i="13"/>
  <c r="V28" i="13" s="1"/>
  <c r="B24" i="13"/>
  <c r="S28" i="13" s="1"/>
  <c r="R28" i="13"/>
  <c r="G24" i="13"/>
  <c r="AS2" i="13" s="1"/>
  <c r="D24" i="13"/>
  <c r="U28" i="13" s="1"/>
  <c r="H24" i="13"/>
  <c r="AS3" i="13" s="1"/>
  <c r="I24" i="13"/>
  <c r="AS4" i="13" s="1"/>
  <c r="J24" i="13"/>
  <c r="AS5" i="13" s="1"/>
  <c r="AS7" i="13" l="1"/>
  <c r="BG28" i="13" a="1"/>
  <c r="BG28" i="13" s="1"/>
  <c r="E25" i="13"/>
  <c r="V29" i="13" s="1"/>
  <c r="R29" i="13"/>
  <c r="G25" i="13"/>
  <c r="AT2" i="13" s="1"/>
  <c r="D25" i="13"/>
  <c r="U29" i="13" s="1"/>
  <c r="AT1" i="13"/>
  <c r="J25" i="13"/>
  <c r="AT5" i="13" s="1"/>
  <c r="B25" i="13"/>
  <c r="S29" i="13" s="1"/>
  <c r="I25" i="13"/>
  <c r="AT4" i="13" s="1"/>
  <c r="A26" i="13"/>
  <c r="H25" i="13"/>
  <c r="AT3" i="13" s="1"/>
  <c r="C25" i="13"/>
  <c r="T29" i="13" s="1"/>
  <c r="AT7" i="13" l="1"/>
  <c r="BG29" i="13" a="1"/>
  <c r="BG29" i="13" s="1"/>
  <c r="B26" i="13"/>
  <c r="S30" i="13" s="1"/>
  <c r="R30" i="13"/>
  <c r="G26" i="13"/>
  <c r="AU2" i="13" s="1"/>
  <c r="D26" i="13"/>
  <c r="U30" i="13" s="1"/>
  <c r="I26" i="13"/>
  <c r="AU4" i="13" s="1"/>
  <c r="H26" i="13"/>
  <c r="AU3" i="13" s="1"/>
  <c r="J26" i="13"/>
  <c r="AU5" i="13" s="1"/>
  <c r="C26" i="13"/>
  <c r="T30" i="13" s="1"/>
  <c r="A27" i="13"/>
  <c r="E26" i="13"/>
  <c r="V30" i="13" s="1"/>
  <c r="AU1" i="13"/>
  <c r="AU7" i="13" l="1"/>
  <c r="BG30" i="13" a="1"/>
  <c r="BG30" i="13" s="1"/>
  <c r="AV1" i="13"/>
  <c r="B27" i="13"/>
  <c r="S31" i="13" s="1"/>
  <c r="R31" i="13"/>
  <c r="C27" i="13"/>
  <c r="T31" i="13" s="1"/>
  <c r="D27" i="13"/>
  <c r="U31" i="13" s="1"/>
  <c r="J27" i="13"/>
  <c r="AV5" i="13" s="1"/>
  <c r="G27" i="13"/>
  <c r="AV2" i="13" s="1"/>
  <c r="E27" i="13"/>
  <c r="V31" i="13" s="1"/>
  <c r="I27" i="13"/>
  <c r="AV4" i="13" s="1"/>
  <c r="A28" i="13"/>
  <c r="H27" i="13"/>
  <c r="AV3" i="13" s="1"/>
  <c r="BG31" i="13" l="1" a="1"/>
  <c r="BG31" i="13" s="1"/>
  <c r="AV7" i="13"/>
  <c r="C28" i="13"/>
  <c r="T32" i="13" s="1"/>
  <c r="H28" i="13"/>
  <c r="AW3" i="13" s="1"/>
  <c r="AW1" i="13"/>
  <c r="G28" i="13"/>
  <c r="AW2" i="13" s="1"/>
  <c r="E28" i="13"/>
  <c r="V32" i="13" s="1"/>
  <c r="B28" i="13"/>
  <c r="S32" i="13" s="1"/>
  <c r="D28" i="13"/>
  <c r="U32" i="13" s="1"/>
  <c r="R32" i="13"/>
  <c r="J28" i="13"/>
  <c r="AW5" i="13" s="1"/>
  <c r="A29" i="13"/>
  <c r="I28" i="13"/>
  <c r="AW4" i="13" s="1"/>
  <c r="AW7" i="13" l="1"/>
  <c r="BG32" i="13" a="1"/>
  <c r="BG32" i="13" s="1"/>
  <c r="AX1" i="13"/>
  <c r="R33" i="13"/>
  <c r="A30" i="13"/>
  <c r="B29" i="13"/>
  <c r="S33" i="13" s="1"/>
  <c r="D29" i="13"/>
  <c r="U33" i="13" s="1"/>
  <c r="H29" i="13"/>
  <c r="AX3" i="13" s="1"/>
  <c r="G29" i="13"/>
  <c r="AX2" i="13" s="1"/>
  <c r="E29" i="13"/>
  <c r="V33" i="13" s="1"/>
  <c r="C29" i="13"/>
  <c r="T33" i="13" s="1"/>
  <c r="I29" i="13"/>
  <c r="AX4" i="13" s="1"/>
  <c r="J29" i="13"/>
  <c r="AX5" i="13" s="1"/>
  <c r="AX7" i="13" l="1"/>
  <c r="AY1" i="13"/>
  <c r="A31" i="13"/>
  <c r="R34" i="13"/>
  <c r="C30" i="13"/>
  <c r="T34" i="13" s="1"/>
  <c r="E30" i="13"/>
  <c r="V34" i="13" s="1"/>
  <c r="J30" i="13"/>
  <c r="AY5" i="13" s="1"/>
  <c r="D30" i="13"/>
  <c r="U34" i="13" s="1"/>
  <c r="I30" i="13"/>
  <c r="AY4" i="13" s="1"/>
  <c r="B30" i="13"/>
  <c r="S34" i="13" s="1"/>
  <c r="H30" i="13"/>
  <c r="AY3" i="13" s="1"/>
  <c r="G30" i="13"/>
  <c r="AY2" i="13" s="1"/>
  <c r="BG33" i="13" a="1"/>
  <c r="BG33" i="13" s="1"/>
  <c r="AY7" i="13" l="1"/>
  <c r="BG34" i="13" a="1"/>
  <c r="BG34" i="13" s="1"/>
  <c r="H31" i="13"/>
  <c r="AZ3" i="13" s="1"/>
  <c r="E31" i="13"/>
  <c r="V35" i="13" s="1"/>
  <c r="C31" i="13"/>
  <c r="T35" i="13" s="1"/>
  <c r="A32" i="13"/>
  <c r="B31" i="13"/>
  <c r="S35" i="13" s="1"/>
  <c r="R35" i="13"/>
  <c r="I31" i="13"/>
  <c r="AZ4" i="13" s="1"/>
  <c r="AZ1" i="13"/>
  <c r="J31" i="13"/>
  <c r="AZ5" i="13" s="1"/>
  <c r="G31" i="13"/>
  <c r="AZ2" i="13" s="1"/>
  <c r="D31" i="13"/>
  <c r="U35" i="13" s="1"/>
  <c r="AZ7" i="13" l="1"/>
  <c r="H32" i="13"/>
  <c r="BA3" i="13" s="1"/>
  <c r="R36" i="13"/>
  <c r="G32" i="13"/>
  <c r="BA2" i="13" s="1"/>
  <c r="E32" i="13"/>
  <c r="V36" i="13" s="1"/>
  <c r="I32" i="13"/>
  <c r="BA4" i="13" s="1"/>
  <c r="A33" i="13"/>
  <c r="D32" i="13"/>
  <c r="U36" i="13" s="1"/>
  <c r="BA1" i="13"/>
  <c r="C32" i="13"/>
  <c r="T36" i="13" s="1"/>
  <c r="B32" i="13"/>
  <c r="S36" i="13" s="1"/>
  <c r="J32" i="13"/>
  <c r="BA5" i="13" s="1"/>
  <c r="BG35" i="13" a="1"/>
  <c r="BG35" i="13" s="1"/>
  <c r="D33" i="13" l="1"/>
  <c r="U37" i="13" s="1"/>
  <c r="R37" i="13"/>
  <c r="C33" i="13"/>
  <c r="T37" i="13" s="1"/>
  <c r="BB1" i="13"/>
  <c r="G33" i="13"/>
  <c r="BB2" i="13" s="1"/>
  <c r="A34" i="13"/>
  <c r="B33" i="13"/>
  <c r="S37" i="13" s="1"/>
  <c r="E33" i="13"/>
  <c r="V37" i="13" s="1"/>
  <c r="I33" i="13"/>
  <c r="BB4" i="13" s="1"/>
  <c r="H33" i="13"/>
  <c r="BB3" i="13" s="1"/>
  <c r="J33" i="13"/>
  <c r="BB5" i="13" s="1"/>
  <c r="BA7" i="13"/>
  <c r="BG36" i="13" a="1"/>
  <c r="BG36" i="13" s="1"/>
  <c r="BB7" i="13" l="1"/>
  <c r="B34" i="13"/>
  <c r="S38" i="13" s="1"/>
  <c r="BC1" i="13"/>
  <c r="E34" i="13"/>
  <c r="V38" i="13" s="1"/>
  <c r="D34" i="13"/>
  <c r="U38" i="13" s="1"/>
  <c r="I34" i="13"/>
  <c r="BC4" i="13" s="1"/>
  <c r="H34" i="13"/>
  <c r="BC3" i="13" s="1"/>
  <c r="A35" i="13"/>
  <c r="R38" i="13"/>
  <c r="G34" i="13"/>
  <c r="BC2" i="13" s="1"/>
  <c r="J34" i="13"/>
  <c r="BC5" i="13" s="1"/>
  <c r="C34" i="13"/>
  <c r="T38" i="13" s="1"/>
  <c r="BG37" i="13" a="1"/>
  <c r="BG37" i="13" s="1"/>
  <c r="BC7" i="13" l="1"/>
  <c r="BG38" i="13" a="1"/>
  <c r="BG38" i="13" s="1"/>
  <c r="J35" i="13"/>
  <c r="A36" i="13"/>
  <c r="D35" i="13"/>
  <c r="H35" i="13"/>
  <c r="E35" i="13"/>
  <c r="I35" i="13"/>
  <c r="C35" i="13"/>
  <c r="G35" i="13"/>
  <c r="B35" i="13"/>
  <c r="H36" i="13" l="1"/>
  <c r="I36" i="13"/>
  <c r="E36" i="13"/>
  <c r="G36" i="13"/>
  <c r="C36" i="13"/>
  <c r="D36" i="13"/>
  <c r="J36" i="13"/>
  <c r="A37" i="13"/>
  <c r="B36" i="13"/>
  <c r="D37" i="13" l="1"/>
  <c r="H37" i="13"/>
  <c r="J37" i="13"/>
  <c r="A38" i="13"/>
  <c r="E37" i="13"/>
  <c r="C37" i="13"/>
  <c r="G37" i="13"/>
  <c r="B37" i="13"/>
  <c r="I37" i="13"/>
  <c r="E38" i="13" l="1"/>
  <c r="C38" i="13"/>
  <c r="A39" i="13"/>
  <c r="I38" i="13"/>
  <c r="B38" i="13"/>
  <c r="G38" i="13"/>
  <c r="H38" i="13"/>
  <c r="D38" i="13"/>
  <c r="J38" i="13"/>
  <c r="H39" i="13" l="1"/>
  <c r="I39" i="13"/>
  <c r="D39" i="13"/>
  <c r="G39" i="13"/>
  <c r="B39" i="13"/>
  <c r="E39" i="13"/>
  <c r="C39" i="13"/>
  <c r="A40" i="13"/>
  <c r="J39" i="13"/>
  <c r="D40" i="13" l="1"/>
  <c r="G40" i="13"/>
  <c r="B40" i="13"/>
  <c r="I40" i="13"/>
  <c r="E40" i="13"/>
  <c r="A41" i="13"/>
  <c r="J40" i="13"/>
  <c r="C40" i="13"/>
  <c r="H40" i="13"/>
  <c r="J41" i="13" l="1"/>
  <c r="E41" i="13"/>
  <c r="G41" i="13"/>
  <c r="D41" i="13"/>
  <c r="H41" i="13"/>
  <c r="C41" i="13"/>
  <c r="A42" i="13"/>
  <c r="I41" i="13"/>
  <c r="B41" i="13"/>
  <c r="I42" i="13" l="1"/>
  <c r="A43" i="13"/>
  <c r="D42" i="13"/>
  <c r="G42" i="13"/>
  <c r="B42" i="13"/>
  <c r="E42" i="13"/>
  <c r="J42" i="13"/>
  <c r="C42" i="13"/>
  <c r="H42" i="13"/>
  <c r="I43" i="13" l="1"/>
  <c r="D43" i="13"/>
  <c r="G43" i="13"/>
  <c r="B43" i="13"/>
  <c r="E43" i="13"/>
  <c r="H43" i="13"/>
  <c r="C43" i="13"/>
  <c r="A44" i="13"/>
  <c r="J43" i="13"/>
  <c r="A45" i="13" l="1"/>
  <c r="J44" i="13"/>
  <c r="C44" i="13"/>
  <c r="B44" i="13"/>
  <c r="D44" i="13"/>
  <c r="G44" i="13"/>
  <c r="H44" i="13"/>
  <c r="E44" i="13"/>
  <c r="I44" i="13"/>
  <c r="B45" i="13" l="1"/>
  <c r="A46" i="13"/>
  <c r="D45" i="13"/>
  <c r="C45" i="13"/>
  <c r="G45" i="13"/>
  <c r="I45" i="13"/>
  <c r="J45" i="13"/>
  <c r="E45" i="13"/>
  <c r="H45" i="13"/>
  <c r="D46" i="13" l="1"/>
  <c r="C46" i="13"/>
  <c r="E46" i="13"/>
  <c r="H46" i="13"/>
  <c r="G46" i="13"/>
  <c r="I46" i="13"/>
  <c r="A47" i="13"/>
  <c r="J46" i="13"/>
  <c r="B46" i="13"/>
  <c r="J47" i="13" l="1"/>
  <c r="A48" i="13"/>
  <c r="D47" i="13"/>
  <c r="B47" i="13"/>
  <c r="G47" i="13"/>
  <c r="E47" i="13"/>
  <c r="C47" i="13"/>
  <c r="H47" i="13"/>
  <c r="I47" i="13"/>
  <c r="J48" i="13" l="1"/>
  <c r="D48" i="13"/>
  <c r="A49" i="13"/>
  <c r="E48" i="13"/>
  <c r="I48" i="13"/>
  <c r="C48" i="13"/>
  <c r="H48" i="13"/>
  <c r="G48" i="13"/>
  <c r="B48" i="13"/>
  <c r="D49" i="13" l="1"/>
  <c r="E49" i="13"/>
  <c r="C49" i="13"/>
  <c r="J49" i="13"/>
  <c r="H49" i="13"/>
  <c r="I49" i="13"/>
  <c r="A50" i="13"/>
  <c r="G49" i="13"/>
  <c r="B49" i="13"/>
  <c r="J50" i="13" l="1"/>
  <c r="B50" i="13"/>
  <c r="F1629" i="13" s="1"/>
  <c r="C50" i="13"/>
  <c r="D50" i="13"/>
  <c r="H50" i="13"/>
  <c r="G50" i="13"/>
  <c r="E50" i="13"/>
  <c r="I50" i="13"/>
  <c r="BE7" i="13" l="1"/>
  <c r="BF7" i="13" s="1"/>
  <c r="BC8" i="13" l="1"/>
  <c r="BA8" i="13"/>
  <c r="AP8" i="13"/>
  <c r="AH8" i="13"/>
  <c r="AS8" i="13"/>
  <c r="AT8" i="13"/>
  <c r="Y8" i="13"/>
  <c r="AK8" i="13"/>
  <c r="AW8" i="13"/>
  <c r="Z8" i="13"/>
  <c r="BB8" i="13"/>
  <c r="AO8" i="13"/>
  <c r="AY8" i="13"/>
  <c r="AG8" i="13"/>
  <c r="AI8" i="13"/>
  <c r="AJ8" i="13"/>
  <c r="AN8" i="13"/>
  <c r="AE8" i="13"/>
  <c r="G1008" i="10" a="1"/>
  <c r="G1008" i="10" s="1"/>
  <c r="G1008" i="21" s="1"/>
  <c r="AQ8" i="13"/>
  <c r="AF8" i="13"/>
  <c r="AZ8" i="13"/>
  <c r="AL8" i="13"/>
  <c r="AC8" i="13"/>
  <c r="AU8" i="13"/>
  <c r="AD8" i="13"/>
  <c r="AX8" i="13"/>
  <c r="AV8" i="13"/>
  <c r="X8" i="13"/>
  <c r="AM8" i="13"/>
  <c r="AB8" i="13"/>
  <c r="AA8" i="13"/>
  <c r="AR8" i="13"/>
  <c r="D1007" i="10" a="1"/>
  <c r="D1007" i="10" s="1"/>
  <c r="D1007" i="21" s="1"/>
  <c r="BE8" i="13" l="1"/>
  <c r="BF8" i="13" s="1"/>
  <c r="D1005" i="10" a="1"/>
  <c r="D1005" i="10" s="1"/>
  <c r="D1005" i="21" s="1"/>
  <c r="G1006" i="10" l="1" a="1"/>
  <c r="G1006" i="10" s="1"/>
  <c r="G1006" i="21" s="1"/>
  <c r="Y9" i="13"/>
  <c r="AQ9" i="13"/>
  <c r="AP9" i="13"/>
  <c r="AW9" i="13"/>
  <c r="AT9" i="13"/>
  <c r="AG9" i="13"/>
  <c r="AN9" i="13"/>
  <c r="AV9" i="13"/>
  <c r="X9" i="13"/>
  <c r="AE9" i="13"/>
  <c r="BA9" i="13"/>
  <c r="AR9" i="13"/>
  <c r="AC9" i="13"/>
  <c r="AX9" i="13"/>
  <c r="AI9" i="13"/>
  <c r="AO9" i="13"/>
  <c r="AB9" i="13"/>
  <c r="AK9" i="13"/>
  <c r="AM9" i="13"/>
  <c r="AA9" i="13"/>
  <c r="AS9" i="13"/>
  <c r="Z9" i="13"/>
  <c r="AU9" i="13"/>
  <c r="BB9" i="13"/>
  <c r="BC9" i="13"/>
  <c r="AD9" i="13"/>
  <c r="AL9" i="13"/>
  <c r="AY9" i="13"/>
  <c r="AH9" i="13"/>
  <c r="AJ9" i="13"/>
  <c r="AZ9" i="13"/>
  <c r="AF9" i="13"/>
  <c r="BE9" i="13" l="1"/>
  <c r="BF9" i="13" s="1"/>
  <c r="G1003" i="10" a="1"/>
  <c r="G1003" i="10" s="1"/>
  <c r="G1003" i="21" s="1"/>
  <c r="D1004" i="10" a="1"/>
  <c r="D1004" i="10" s="1"/>
  <c r="D1004" i="21" s="1"/>
  <c r="AY10" i="13" l="1"/>
  <c r="Y10" i="13"/>
  <c r="X10" i="13"/>
  <c r="AZ10" i="13"/>
  <c r="AE10" i="13"/>
  <c r="AD10" i="13"/>
  <c r="AN10" i="13"/>
  <c r="AL10" i="13"/>
  <c r="AS10" i="13"/>
  <c r="AI10" i="13"/>
  <c r="AM10" i="13"/>
  <c r="Z10" i="13"/>
  <c r="BC10" i="13"/>
  <c r="AB10" i="13"/>
  <c r="AA10" i="13"/>
  <c r="BA10" i="13"/>
  <c r="AC10" i="13"/>
  <c r="AU10" i="13"/>
  <c r="AT10" i="13"/>
  <c r="BB10" i="13"/>
  <c r="AR10" i="13"/>
  <c r="AJ10" i="13"/>
  <c r="AP10" i="13"/>
  <c r="AK10" i="13"/>
  <c r="AF10" i="13"/>
  <c r="AW10" i="13"/>
  <c r="AH10" i="13"/>
  <c r="AG10" i="13"/>
  <c r="AX10" i="13"/>
  <c r="AV10" i="13"/>
  <c r="AQ10" i="13"/>
  <c r="AO10" i="13"/>
  <c r="BE10" i="13" l="1"/>
  <c r="BF10" i="13" s="1"/>
  <c r="E1002" i="10" a="1"/>
  <c r="E1002" i="10" s="1"/>
  <c r="E1002" i="21" s="1"/>
  <c r="F1001" i="10" a="1"/>
  <c r="F1001" i="10" s="1"/>
  <c r="F1001" i="21" s="1"/>
  <c r="AW11" i="13" l="1"/>
  <c r="AL11" i="13"/>
  <c r="BC11" i="13"/>
  <c r="AS11" i="13"/>
  <c r="AP11" i="13"/>
  <c r="AO11" i="13"/>
  <c r="X11" i="13"/>
  <c r="AD11" i="13"/>
  <c r="Y11" i="13"/>
  <c r="AC11" i="13"/>
  <c r="AG11" i="13"/>
  <c r="AV11" i="13"/>
  <c r="AN11" i="13"/>
  <c r="AB11" i="13"/>
  <c r="AA11" i="13"/>
  <c r="BB11" i="13"/>
  <c r="AK11" i="13"/>
  <c r="AT11" i="13"/>
  <c r="AH11" i="13"/>
  <c r="AM11" i="13"/>
  <c r="Z11" i="13"/>
  <c r="AQ11" i="13"/>
  <c r="AJ11" i="13"/>
  <c r="AR11" i="13"/>
  <c r="AU11" i="13"/>
  <c r="AZ11" i="13"/>
  <c r="AE11" i="13"/>
  <c r="AY11" i="13"/>
  <c r="AF11" i="13"/>
  <c r="AX11" i="13"/>
  <c r="BA11" i="13"/>
  <c r="AI11" i="13"/>
  <c r="BE11" i="13" l="1"/>
  <c r="BF11" i="13" s="1"/>
  <c r="E1000" i="10" a="1"/>
  <c r="E1000" i="10" s="1"/>
  <c r="E1000" i="21" s="1"/>
  <c r="F999" i="10" a="1"/>
  <c r="F999" i="10" s="1"/>
  <c r="F999" i="21" s="1"/>
  <c r="AV12" i="13" l="1"/>
  <c r="Y12" i="13"/>
  <c r="X12" i="13"/>
  <c r="AS12" i="13"/>
  <c r="AR12" i="13"/>
  <c r="AG12" i="13"/>
  <c r="AJ12" i="13"/>
  <c r="AK12" i="13"/>
  <c r="AY12" i="13"/>
  <c r="BC12" i="13"/>
  <c r="AX12" i="13"/>
  <c r="Z12" i="13"/>
  <c r="AI12" i="13"/>
  <c r="F55" i="12"/>
  <c r="AO12" i="13"/>
  <c r="BB12" i="13"/>
  <c r="AZ12" i="13"/>
  <c r="AD12" i="13"/>
  <c r="BA12" i="13"/>
  <c r="AC12" i="13"/>
  <c r="AN12" i="13"/>
  <c r="AW12" i="13"/>
  <c r="AF12" i="13"/>
  <c r="AE12" i="13"/>
  <c r="AH12" i="13"/>
  <c r="AA12" i="13"/>
  <c r="AP12" i="13"/>
  <c r="AT12" i="13"/>
  <c r="AB12" i="13"/>
  <c r="AQ12" i="13"/>
  <c r="AL12" i="13"/>
  <c r="AU12" i="13"/>
  <c r="AM12" i="13"/>
  <c r="BE12" i="13" l="1"/>
  <c r="BF12" i="13" s="1"/>
  <c r="E998" i="10" a="1"/>
  <c r="E998" i="10" s="1"/>
  <c r="E998" i="21" s="1"/>
  <c r="F997" i="10" a="1"/>
  <c r="F997" i="10" s="1"/>
  <c r="F997" i="21" s="1"/>
  <c r="AI13" i="13" l="1"/>
  <c r="AK13" i="13"/>
  <c r="BC13" i="13"/>
  <c r="AS13" i="13"/>
  <c r="Y13" i="13"/>
  <c r="X13" i="13"/>
  <c r="AG13" i="13"/>
  <c r="AF13" i="13"/>
  <c r="AR13" i="13"/>
  <c r="AV13" i="13"/>
  <c r="AT13" i="13"/>
  <c r="AE13" i="13"/>
  <c r="AJ13" i="13"/>
  <c r="AB13" i="13"/>
  <c r="BA13" i="13"/>
  <c r="Z13" i="13"/>
  <c r="AP13" i="13"/>
  <c r="AA13" i="13"/>
  <c r="AY13" i="13"/>
  <c r="AD13" i="13"/>
  <c r="AU13" i="13"/>
  <c r="AO13" i="13"/>
  <c r="AN13" i="13"/>
  <c r="AW13" i="13"/>
  <c r="BB13" i="13"/>
  <c r="AH13" i="13"/>
  <c r="AZ13" i="13"/>
  <c r="AM13" i="13"/>
  <c r="AC13" i="13"/>
  <c r="AX13" i="13"/>
  <c r="AQ13" i="13"/>
  <c r="AL13" i="13"/>
  <c r="BE13" i="13" l="1"/>
  <c r="BF13" i="13" s="1"/>
  <c r="F995" i="10" a="1"/>
  <c r="F995" i="10" s="1"/>
  <c r="F995" i="21" s="1"/>
  <c r="E996" i="10" a="1"/>
  <c r="E996" i="10" s="1"/>
  <c r="E996" i="21" s="1"/>
  <c r="AC14" i="13" l="1"/>
  <c r="AK14" i="13"/>
  <c r="AP14" i="13"/>
  <c r="AQ14" i="13"/>
  <c r="BC14" i="13"/>
  <c r="AY14" i="13"/>
  <c r="F51" i="12"/>
  <c r="AA14" i="13"/>
  <c r="AX14" i="13"/>
  <c r="AF14" i="13"/>
  <c r="AV14" i="13"/>
  <c r="AI14" i="13"/>
  <c r="AH14" i="13"/>
  <c r="AU14" i="13"/>
  <c r="AM14" i="13"/>
  <c r="AO14" i="13"/>
  <c r="AE14" i="13"/>
  <c r="AG14" i="13"/>
  <c r="AZ14" i="13"/>
  <c r="AS14" i="13"/>
  <c r="AJ14" i="13"/>
  <c r="X14" i="13"/>
  <c r="AR14" i="13"/>
  <c r="Y14" i="13"/>
  <c r="AN14" i="13"/>
  <c r="AL14" i="13"/>
  <c r="BA14" i="13"/>
  <c r="AD14" i="13"/>
  <c r="Z14" i="13"/>
  <c r="AB14" i="13"/>
  <c r="BB14" i="13"/>
  <c r="AW14" i="13"/>
  <c r="AT14" i="13"/>
  <c r="BE14" i="13" l="1"/>
  <c r="BF14" i="13" s="1"/>
  <c r="F993" i="10" a="1"/>
  <c r="F993" i="10" s="1"/>
  <c r="F993" i="21" s="1"/>
  <c r="E994" i="10" a="1"/>
  <c r="E994" i="10" s="1"/>
  <c r="E994" i="21" s="1"/>
  <c r="F61" i="12"/>
  <c r="AL15" i="13" l="1"/>
  <c r="AP15" i="13"/>
  <c r="AK15" i="13"/>
  <c r="AF15" i="13"/>
  <c r="AQ15" i="13"/>
  <c r="BC15" i="13"/>
  <c r="AB15" i="13"/>
  <c r="AZ15" i="13"/>
  <c r="AY15" i="13"/>
  <c r="AU15" i="13"/>
  <c r="AG15" i="13"/>
  <c r="AI15" i="13"/>
  <c r="AV15" i="13"/>
  <c r="AX15" i="13"/>
  <c r="AD15" i="13"/>
  <c r="AA15" i="13"/>
  <c r="AC15" i="13"/>
  <c r="AM15" i="13"/>
  <c r="AW15" i="13"/>
  <c r="BA15" i="13"/>
  <c r="AN15" i="13"/>
  <c r="BB15" i="13"/>
  <c r="AO15" i="13"/>
  <c r="AH15" i="13"/>
  <c r="X15" i="13"/>
  <c r="AJ15" i="13"/>
  <c r="AR15" i="13"/>
  <c r="AT15" i="13"/>
  <c r="AS15" i="13"/>
  <c r="Y15" i="13"/>
  <c r="AE15" i="13"/>
  <c r="Z15" i="13"/>
  <c r="BE15" i="13" l="1"/>
  <c r="BF15" i="13" s="1"/>
  <c r="F991" i="10" a="1"/>
  <c r="F991" i="10" s="1"/>
  <c r="F991" i="21" s="1"/>
  <c r="E992" i="10" a="1"/>
  <c r="E992" i="10" s="1"/>
  <c r="E992" i="21" s="1"/>
  <c r="AX16" i="13" l="1"/>
  <c r="AA16" i="13"/>
  <c r="AK16" i="13"/>
  <c r="AG16" i="13"/>
  <c r="AH16" i="13"/>
  <c r="AL16" i="13"/>
  <c r="BC16" i="13"/>
  <c r="AC16" i="13"/>
  <c r="AQ16" i="13"/>
  <c r="AU16" i="13"/>
  <c r="AP16" i="13"/>
  <c r="AD16" i="13"/>
  <c r="AR16" i="13"/>
  <c r="AF16" i="13"/>
  <c r="AZ16" i="13"/>
  <c r="AM16" i="13"/>
  <c r="Y16" i="13"/>
  <c r="AY16" i="13"/>
  <c r="BB16" i="13"/>
  <c r="AI16" i="13"/>
  <c r="AJ16" i="13"/>
  <c r="AB16" i="13"/>
  <c r="X16" i="13"/>
  <c r="AS16" i="13"/>
  <c r="Z16" i="13"/>
  <c r="AW16" i="13"/>
  <c r="AN16" i="13"/>
  <c r="AT16" i="13"/>
  <c r="AO16" i="13"/>
  <c r="BA16" i="13"/>
  <c r="AE16" i="13"/>
  <c r="AV16" i="13"/>
  <c r="BE16" i="13" l="1"/>
  <c r="BF16" i="13" s="1"/>
  <c r="E989" i="10" a="1"/>
  <c r="E989" i="10" s="1"/>
  <c r="E989" i="21" s="1"/>
  <c r="F990" i="10" a="1"/>
  <c r="F990" i="10" s="1"/>
  <c r="F990" i="21" s="1"/>
  <c r="AI17" i="13" l="1"/>
  <c r="AL17" i="13"/>
  <c r="AK17" i="13"/>
  <c r="AG17" i="13"/>
  <c r="AH17" i="13"/>
  <c r="AP17" i="13"/>
  <c r="Z17" i="13"/>
  <c r="AZ17" i="13"/>
  <c r="Y17" i="13"/>
  <c r="AR17" i="13"/>
  <c r="AN17" i="13"/>
  <c r="AS17" i="13"/>
  <c r="AU17" i="13"/>
  <c r="BB17" i="13"/>
  <c r="AX17" i="13"/>
  <c r="AY17" i="13"/>
  <c r="AO17" i="13"/>
  <c r="AF17" i="13"/>
  <c r="AB17" i="13"/>
  <c r="BC17" i="13"/>
  <c r="BA17" i="13"/>
  <c r="AT17" i="13"/>
  <c r="F21" i="12"/>
  <c r="AQ17" i="13"/>
  <c r="AC17" i="13"/>
  <c r="AJ17" i="13"/>
  <c r="AW17" i="13"/>
  <c r="AE17" i="13"/>
  <c r="X17" i="13"/>
  <c r="AD17" i="13"/>
  <c r="AM17" i="13"/>
  <c r="AV17" i="13"/>
  <c r="AA17" i="13"/>
  <c r="BE17" i="13" l="1"/>
  <c r="BF17" i="13" s="1"/>
  <c r="AJ18" i="13" s="1"/>
  <c r="E988" i="10" a="1"/>
  <c r="E988" i="10" s="1"/>
  <c r="E988" i="21" s="1"/>
  <c r="F987" i="10" a="1"/>
  <c r="F987" i="10" s="1"/>
  <c r="F987" i="21" s="1"/>
  <c r="F64" i="12"/>
  <c r="AE18" i="13" l="1"/>
  <c r="AM18" i="13"/>
  <c r="AF18" i="13"/>
  <c r="AI18" i="13"/>
  <c r="X18" i="13"/>
  <c r="BA18" i="13"/>
  <c r="AL18" i="13"/>
  <c r="AH18" i="13"/>
  <c r="AK18" i="13"/>
  <c r="AG18" i="13"/>
  <c r="AS18" i="13"/>
  <c r="AP18" i="13"/>
  <c r="AT18" i="13"/>
  <c r="AU18" i="13"/>
  <c r="AR18" i="13"/>
  <c r="Z18" i="13"/>
  <c r="AN18" i="13"/>
  <c r="AV18" i="13"/>
  <c r="AO18" i="13"/>
  <c r="AW18" i="13"/>
  <c r="Y18" i="13"/>
  <c r="AA18" i="13"/>
  <c r="F20" i="12"/>
  <c r="AC18" i="13"/>
  <c r="AB18" i="13"/>
  <c r="AD18" i="13"/>
  <c r="AQ18" i="13"/>
  <c r="BC18" i="13"/>
  <c r="BB18" i="13"/>
  <c r="AZ18" i="13"/>
  <c r="AY18" i="13"/>
  <c r="AX18" i="13"/>
  <c r="BE18" i="13" l="1"/>
  <c r="BF18" i="13" s="1"/>
  <c r="AJ19" i="13" s="1"/>
  <c r="E985" i="10" a="1"/>
  <c r="E985" i="10" s="1"/>
  <c r="E985" i="21" s="1"/>
  <c r="F986" i="10" a="1"/>
  <c r="F986" i="10" s="1"/>
  <c r="F986" i="21" s="1"/>
  <c r="F30" i="12"/>
  <c r="AE19" i="13" l="1"/>
  <c r="AM19" i="13"/>
  <c r="X19" i="13"/>
  <c r="AI19" i="13"/>
  <c r="AF19" i="13"/>
  <c r="AV19" i="13"/>
  <c r="AH19" i="13"/>
  <c r="AL19" i="13"/>
  <c r="AK19" i="13"/>
  <c r="AG19" i="13"/>
  <c r="AD19" i="13"/>
  <c r="AT19" i="13"/>
  <c r="AS19" i="13"/>
  <c r="AW19" i="13"/>
  <c r="Z19" i="13"/>
  <c r="AP19" i="13"/>
  <c r="Y19" i="13"/>
  <c r="AQ19" i="13"/>
  <c r="AR19" i="13"/>
  <c r="AO19" i="13"/>
  <c r="BC19" i="13"/>
  <c r="AB19" i="13"/>
  <c r="BB19" i="13"/>
  <c r="AU19" i="13"/>
  <c r="AC19" i="13"/>
  <c r="AZ19" i="13"/>
  <c r="AA19" i="13"/>
  <c r="F17" i="12"/>
  <c r="AN19" i="13"/>
  <c r="AX19" i="13"/>
  <c r="AY19" i="13"/>
  <c r="BA19" i="13"/>
  <c r="BE19" i="13" l="1"/>
  <c r="BF19" i="13" s="1"/>
  <c r="AJ20" i="13" s="1"/>
  <c r="F984" i="10" a="1"/>
  <c r="F984" i="10" s="1"/>
  <c r="F984" i="21" s="1"/>
  <c r="E983" i="10" a="1"/>
  <c r="E983" i="10" s="1"/>
  <c r="E983" i="21" s="1"/>
  <c r="AE20" i="13" l="1"/>
  <c r="Y20" i="13"/>
  <c r="AV20" i="13"/>
  <c r="AO20" i="13"/>
  <c r="AR20" i="13"/>
  <c r="AP20" i="13"/>
  <c r="AF20" i="13"/>
  <c r="AI20" i="13"/>
  <c r="AQ20" i="13"/>
  <c r="X20" i="13"/>
  <c r="AX20" i="13"/>
  <c r="AM20" i="13"/>
  <c r="BB20" i="13"/>
  <c r="AW20" i="13"/>
  <c r="AB20" i="13"/>
  <c r="AZ20" i="13"/>
  <c r="BC20" i="13"/>
  <c r="AA20" i="13"/>
  <c r="AS20" i="13"/>
  <c r="AU20" i="13"/>
  <c r="BA20" i="13"/>
  <c r="AY20" i="13"/>
  <c r="Z20" i="13"/>
  <c r="AG20" i="13"/>
  <c r="AK20" i="13"/>
  <c r="AD20" i="13"/>
  <c r="AH20" i="13"/>
  <c r="AL20" i="13"/>
  <c r="AC20" i="13"/>
  <c r="AT20" i="13"/>
  <c r="AN20" i="13"/>
  <c r="BE20" i="13" l="1"/>
  <c r="BF20" i="13" s="1"/>
  <c r="AJ21" i="13" s="1"/>
  <c r="D981" i="10" a="1"/>
  <c r="D981" i="10" s="1"/>
  <c r="D981" i="21" s="1"/>
  <c r="G982" i="10" a="1"/>
  <c r="G982" i="10" s="1"/>
  <c r="G982" i="21" s="1"/>
  <c r="AE21" i="13" l="1"/>
  <c r="AZ21" i="13"/>
  <c r="AB21" i="13"/>
  <c r="AX21" i="13"/>
  <c r="AP21" i="13"/>
  <c r="AO21" i="13"/>
  <c r="AI21" i="13"/>
  <c r="AV21" i="13"/>
  <c r="AR21" i="13"/>
  <c r="X21" i="13"/>
  <c r="AM21" i="13"/>
  <c r="AF21" i="13"/>
  <c r="AQ21" i="13"/>
  <c r="AU21" i="13"/>
  <c r="AA21" i="13"/>
  <c r="AS21" i="13"/>
  <c r="Y21" i="13"/>
  <c r="F3" i="12"/>
  <c r="BB21" i="13"/>
  <c r="BA21" i="13"/>
  <c r="AT21" i="13"/>
  <c r="BC21" i="13"/>
  <c r="AN21" i="13"/>
  <c r="AY21" i="13"/>
  <c r="Z21" i="13"/>
  <c r="AW21" i="13"/>
  <c r="AC21" i="13"/>
  <c r="AH21" i="13"/>
  <c r="AG21" i="13"/>
  <c r="AL21" i="13"/>
  <c r="AK21" i="13"/>
  <c r="AD21" i="13"/>
  <c r="BE21" i="13" l="1"/>
  <c r="BF21" i="13" s="1"/>
  <c r="E980" i="10" a="1"/>
  <c r="E980" i="10" s="1"/>
  <c r="E980" i="21" s="1"/>
  <c r="F979" i="10" a="1"/>
  <c r="F979" i="10" s="1"/>
  <c r="F979" i="21" s="1"/>
  <c r="F34" i="12"/>
  <c r="AE22" i="13" l="1"/>
  <c r="AJ22" i="13"/>
  <c r="AB22" i="13"/>
  <c r="AO22" i="13"/>
  <c r="AR22" i="13"/>
  <c r="AQ22" i="13"/>
  <c r="AV22" i="13"/>
  <c r="AX22" i="13"/>
  <c r="AP22" i="13"/>
  <c r="AZ22" i="13"/>
  <c r="AM22" i="13"/>
  <c r="X22" i="13"/>
  <c r="AF22" i="13"/>
  <c r="AA22" i="13"/>
  <c r="AI22" i="13"/>
  <c r="AY22" i="13"/>
  <c r="AS22" i="13"/>
  <c r="BC22" i="13"/>
  <c r="AD22" i="13"/>
  <c r="Y22" i="13"/>
  <c r="Z22" i="13"/>
  <c r="AH22" i="13"/>
  <c r="AU22" i="13"/>
  <c r="BA22" i="13"/>
  <c r="AG22" i="13"/>
  <c r="AN22" i="13"/>
  <c r="AC22" i="13"/>
  <c r="AW22" i="13"/>
  <c r="AK22" i="13"/>
  <c r="AT22" i="13"/>
  <c r="BB22" i="13"/>
  <c r="AL22" i="13"/>
  <c r="BE22" i="13" l="1"/>
  <c r="BF22" i="13" s="1"/>
  <c r="AC23" i="13" s="1"/>
  <c r="E978" i="10" a="1"/>
  <c r="E978" i="10" s="1"/>
  <c r="E978" i="21" s="1"/>
  <c r="F977" i="10" a="1"/>
  <c r="F977" i="10" s="1"/>
  <c r="F977" i="21" s="1"/>
  <c r="F37" i="12"/>
  <c r="AK23" i="13" l="1"/>
  <c r="AG23" i="13"/>
  <c r="AJ23" i="13"/>
  <c r="AB23" i="13"/>
  <c r="AE23" i="13"/>
  <c r="AH23" i="13"/>
  <c r="AN23" i="13"/>
  <c r="AT23" i="13"/>
  <c r="AZ23" i="13"/>
  <c r="AU23" i="13"/>
  <c r="BA23" i="13"/>
  <c r="AD23" i="13"/>
  <c r="AY23" i="13"/>
  <c r="AL23" i="13"/>
  <c r="Z23" i="13"/>
  <c r="AR23" i="13"/>
  <c r="F35" i="12"/>
  <c r="AP23" i="13"/>
  <c r="AX23" i="13"/>
  <c r="Y23" i="13"/>
  <c r="X23" i="13"/>
  <c r="AA23" i="13"/>
  <c r="AF23" i="13"/>
  <c r="AI23" i="13"/>
  <c r="AM23" i="13"/>
  <c r="AQ23" i="13"/>
  <c r="AV23" i="13"/>
  <c r="AW23" i="13"/>
  <c r="AO23" i="13"/>
  <c r="BC23" i="13"/>
  <c r="BB23" i="13"/>
  <c r="AS23" i="13"/>
  <c r="BE23" i="13" l="1"/>
  <c r="BF23" i="13" s="1"/>
  <c r="AK24" i="13" s="1"/>
  <c r="F989" i="10" a="1"/>
  <c r="F989" i="10" s="1"/>
  <c r="F989" i="21" s="1"/>
  <c r="E991" i="10" a="1"/>
  <c r="E991" i="10" s="1"/>
  <c r="E991" i="21" s="1"/>
  <c r="Y24" i="13" l="1"/>
  <c r="AC24" i="13"/>
  <c r="AJ24" i="13"/>
  <c r="AB24" i="13"/>
  <c r="AE24" i="13"/>
  <c r="X24" i="13"/>
  <c r="AD24" i="13"/>
  <c r="AS24" i="13"/>
  <c r="BC24" i="13"/>
  <c r="AN24" i="13"/>
  <c r="Z24" i="13"/>
  <c r="BA24" i="13"/>
  <c r="AI24" i="13"/>
  <c r="AM24" i="13"/>
  <c r="AF24" i="13"/>
  <c r="AR24" i="13"/>
  <c r="AP24" i="13"/>
  <c r="AV24" i="13"/>
  <c r="AX24" i="13"/>
  <c r="AA24" i="13"/>
  <c r="AY24" i="13"/>
  <c r="AQ24" i="13"/>
  <c r="AO24" i="13"/>
  <c r="AW24" i="13"/>
  <c r="AL24" i="13"/>
  <c r="AZ24" i="13"/>
  <c r="AG24" i="13"/>
  <c r="BB24" i="13"/>
  <c r="AT24" i="13"/>
  <c r="AH24" i="13"/>
  <c r="AU24" i="13"/>
  <c r="BE24" i="13" l="1"/>
  <c r="BF24" i="13" s="1"/>
  <c r="AE25" i="13" s="1"/>
  <c r="F985" i="10" a="1"/>
  <c r="F985" i="10" s="1"/>
  <c r="F985" i="21" s="1"/>
  <c r="E987" i="10" a="1"/>
  <c r="E987" i="10" s="1"/>
  <c r="E987" i="21" s="1"/>
  <c r="F40" i="12"/>
  <c r="AK25" i="13" l="1"/>
  <c r="AG25" i="13"/>
  <c r="AC25" i="13"/>
  <c r="AN25" i="13"/>
  <c r="Y25" i="13"/>
  <c r="AJ25" i="13"/>
  <c r="X25" i="13"/>
  <c r="AB25" i="13"/>
  <c r="AH25" i="13"/>
  <c r="AD25" i="13"/>
  <c r="BA25" i="13"/>
  <c r="AS25" i="13"/>
  <c r="AF25" i="13"/>
  <c r="AZ25" i="13"/>
  <c r="AT25" i="13"/>
  <c r="AU25" i="13"/>
  <c r="BC25" i="13"/>
  <c r="F19" i="12"/>
  <c r="BB25" i="13"/>
  <c r="Z25" i="13"/>
  <c r="AL25" i="13"/>
  <c r="AO25" i="13"/>
  <c r="AP25" i="13"/>
  <c r="AA25" i="13"/>
  <c r="AQ25" i="13"/>
  <c r="AX25" i="13"/>
  <c r="AM25" i="13"/>
  <c r="AW25" i="13"/>
  <c r="AV25" i="13"/>
  <c r="AY25" i="13"/>
  <c r="AI25" i="13"/>
  <c r="AR25" i="13"/>
  <c r="BE25" i="13" l="1"/>
  <c r="BF25" i="13" s="1"/>
  <c r="AN26" i="13" s="1"/>
  <c r="F994" i="10" a="1"/>
  <c r="F994" i="10" s="1"/>
  <c r="F994" i="21" s="1"/>
  <c r="E995" i="10" a="1"/>
  <c r="E995" i="10" s="1"/>
  <c r="E995" i="21" s="1"/>
  <c r="F41" i="12"/>
  <c r="Y26" i="13" l="1"/>
  <c r="AE26" i="13"/>
  <c r="AG26" i="13"/>
  <c r="Z26" i="13"/>
  <c r="AB26" i="13"/>
  <c r="AC26" i="13"/>
  <c r="X26" i="13"/>
  <c r="AJ26" i="13"/>
  <c r="AK26" i="13"/>
  <c r="AL26" i="13"/>
  <c r="AR26" i="13"/>
  <c r="AF26" i="13"/>
  <c r="AP26" i="13"/>
  <c r="AU26" i="13"/>
  <c r="AZ26" i="13"/>
  <c r="AT26" i="13"/>
  <c r="BA26" i="13"/>
  <c r="BC26" i="13"/>
  <c r="AS26" i="13"/>
  <c r="AX26" i="13"/>
  <c r="BB26" i="13"/>
  <c r="AH26" i="13"/>
  <c r="AQ26" i="13"/>
  <c r="AO26" i="13"/>
  <c r="AI26" i="13"/>
  <c r="AW26" i="13"/>
  <c r="AM26" i="13"/>
  <c r="AY26" i="13"/>
  <c r="AD26" i="13"/>
  <c r="AV26" i="13"/>
  <c r="AA26" i="13"/>
  <c r="BE26" i="13" l="1"/>
  <c r="BF26" i="13" s="1"/>
  <c r="AN27" i="13" s="1"/>
  <c r="E993" i="10" a="1"/>
  <c r="E993" i="10" s="1"/>
  <c r="E993" i="21" s="1"/>
  <c r="F992" i="10" a="1"/>
  <c r="F992" i="10" s="1"/>
  <c r="F992" i="21" s="1"/>
  <c r="AE27" i="13" l="1"/>
  <c r="AX27" i="13"/>
  <c r="AD27" i="13"/>
  <c r="AC27" i="13"/>
  <c r="X27" i="13"/>
  <c r="AG27" i="13"/>
  <c r="AK27" i="13"/>
  <c r="Y27" i="13"/>
  <c r="AJ27" i="13"/>
  <c r="AB27" i="13"/>
  <c r="AM27" i="13"/>
  <c r="AU27" i="13"/>
  <c r="AF27" i="13"/>
  <c r="AP27" i="13"/>
  <c r="AZ27" i="13"/>
  <c r="AT27" i="13"/>
  <c r="BC27" i="13"/>
  <c r="AY27" i="13"/>
  <c r="AL27" i="13"/>
  <c r="BB27" i="13"/>
  <c r="AS27" i="13"/>
  <c r="BA27" i="13"/>
  <c r="AO27" i="13"/>
  <c r="AW27" i="13"/>
  <c r="Z27" i="13"/>
  <c r="AV27" i="13"/>
  <c r="AQ27" i="13"/>
  <c r="AI27" i="13"/>
  <c r="AA27" i="13"/>
  <c r="AH27" i="13"/>
  <c r="AR27" i="13"/>
  <c r="BE27" i="13" l="1"/>
  <c r="BF27" i="13" s="1"/>
  <c r="F1000" i="10" a="1"/>
  <c r="F1000" i="10" s="1"/>
  <c r="F1000" i="21" s="1"/>
  <c r="E1001" i="10" a="1"/>
  <c r="E1001" i="10" s="1"/>
  <c r="E1001" i="21" s="1"/>
  <c r="F43" i="12"/>
  <c r="AN28" i="13" l="1"/>
  <c r="AG28" i="13"/>
  <c r="AE28" i="13"/>
  <c r="AX28" i="13"/>
  <c r="AB28" i="13"/>
  <c r="X28" i="13"/>
  <c r="AC28" i="13"/>
  <c r="AJ28" i="13"/>
  <c r="AK28" i="13"/>
  <c r="Y28" i="13"/>
  <c r="BB28" i="13"/>
  <c r="AQ28" i="13"/>
  <c r="AP28" i="13"/>
  <c r="AF28" i="13"/>
  <c r="AL28" i="13"/>
  <c r="BC28" i="13"/>
  <c r="AS28" i="13"/>
  <c r="BA28" i="13"/>
  <c r="AZ28" i="13"/>
  <c r="AT28" i="13"/>
  <c r="AV28" i="13"/>
  <c r="AU28" i="13"/>
  <c r="AI28" i="13"/>
  <c r="AA28" i="13"/>
  <c r="AY28" i="13"/>
  <c r="AR28" i="13"/>
  <c r="AH28" i="13"/>
  <c r="AM28" i="13"/>
  <c r="AD28" i="13"/>
  <c r="AW28" i="13"/>
  <c r="Z28" i="13"/>
  <c r="AO28" i="13"/>
  <c r="BE28" i="13" l="1"/>
  <c r="BF28" i="13" s="1"/>
  <c r="AH29" i="13" s="1"/>
  <c r="E999" i="10" a="1"/>
  <c r="E999" i="10" s="1"/>
  <c r="E999" i="21" s="1"/>
  <c r="F998" i="10" a="1"/>
  <c r="F998" i="10" s="1"/>
  <c r="F998" i="21" s="1"/>
  <c r="F47" i="12"/>
  <c r="AN29" i="13" l="1"/>
  <c r="AG29" i="13"/>
  <c r="AD29" i="13"/>
  <c r="AX29" i="13"/>
  <c r="AK29" i="13"/>
  <c r="AE29" i="13"/>
  <c r="AL29" i="13"/>
  <c r="AB29" i="13"/>
  <c r="X29" i="13"/>
  <c r="AC29" i="13"/>
  <c r="Y29" i="13"/>
  <c r="AJ29" i="13"/>
  <c r="AI29" i="13"/>
  <c r="AM29" i="13"/>
  <c r="AA29" i="13"/>
  <c r="Z29" i="13"/>
  <c r="BB29" i="13"/>
  <c r="AO29" i="13"/>
  <c r="AR29" i="13"/>
  <c r="AF29" i="13"/>
  <c r="AZ29" i="13"/>
  <c r="AP29" i="13"/>
  <c r="AW29" i="13"/>
  <c r="AY29" i="13"/>
  <c r="F31" i="12"/>
  <c r="F54" i="12"/>
  <c r="AS29" i="13"/>
  <c r="AT29" i="13"/>
  <c r="AV29" i="13"/>
  <c r="BC29" i="13"/>
  <c r="BA29" i="13"/>
  <c r="AU29" i="13"/>
  <c r="AQ29" i="13"/>
  <c r="F46" i="12"/>
  <c r="BE29" i="13" l="1"/>
  <c r="BF29" i="13" s="1"/>
  <c r="F996" i="10" a="1"/>
  <c r="F996" i="10" s="1"/>
  <c r="F996" i="21" s="1"/>
  <c r="E997" i="10" a="1"/>
  <c r="E997" i="10" s="1"/>
  <c r="E997" i="21" s="1"/>
  <c r="AH31" i="13" l="1"/>
  <c r="AH30" i="13"/>
  <c r="AT30" i="13"/>
  <c r="AT31" i="13"/>
  <c r="AJ31" i="13"/>
  <c r="AN30" i="13"/>
  <c r="AG30" i="13"/>
  <c r="AK30" i="13"/>
  <c r="AX30" i="13"/>
  <c r="AE30" i="13"/>
  <c r="AJ30" i="13"/>
  <c r="AD30" i="13"/>
  <c r="AI31" i="13"/>
  <c r="AC30" i="13"/>
  <c r="Y30" i="13"/>
  <c r="X30" i="13"/>
  <c r="AB30" i="13"/>
  <c r="AZ30" i="13"/>
  <c r="BB30" i="13"/>
  <c r="AZ31" i="13"/>
  <c r="AQ30" i="13"/>
  <c r="AI30" i="13"/>
  <c r="AP30" i="13"/>
  <c r="AF30" i="13"/>
  <c r="AM30" i="13"/>
  <c r="Z30" i="13"/>
  <c r="AA30" i="13"/>
  <c r="AL30" i="13"/>
  <c r="AV30" i="13"/>
  <c r="F52" i="12"/>
  <c r="AY30" i="13"/>
  <c r="AR30" i="13"/>
  <c r="BC30" i="13"/>
  <c r="AS30" i="13"/>
  <c r="AU30" i="13"/>
  <c r="AW30" i="13"/>
  <c r="BA30" i="13"/>
  <c r="AO30" i="13"/>
  <c r="F29" i="12"/>
  <c r="AT32" i="13"/>
  <c r="AH32" i="13"/>
  <c r="AI32" i="13"/>
  <c r="AJ32" i="13"/>
  <c r="F49" i="12"/>
  <c r="AZ32" i="13"/>
  <c r="BE30" i="13" l="1"/>
  <c r="BF30" i="13" s="1"/>
  <c r="AK31" i="13" l="1"/>
  <c r="AK32" i="13"/>
  <c r="AV31" i="13"/>
  <c r="AG31" i="13"/>
  <c r="AN31" i="13"/>
  <c r="AX31" i="13"/>
  <c r="AD31" i="13"/>
  <c r="AE31" i="13"/>
  <c r="AB31" i="13"/>
  <c r="Y31" i="13"/>
  <c r="X31" i="13"/>
  <c r="AC31" i="13"/>
  <c r="BB31" i="13"/>
  <c r="AQ32" i="13"/>
  <c r="AM31" i="13"/>
  <c r="AP31" i="13"/>
  <c r="AA31" i="13"/>
  <c r="AF31" i="13"/>
  <c r="AL31" i="13"/>
  <c r="Z31" i="13"/>
  <c r="BA31" i="13"/>
  <c r="F58" i="12"/>
  <c r="AS31" i="13"/>
  <c r="AO31" i="13"/>
  <c r="F1002" i="10" a="1"/>
  <c r="F1002" i="10" s="1"/>
  <c r="F1002" i="21" s="1"/>
  <c r="G1004" i="10" a="1"/>
  <c r="G1004" i="10" s="1"/>
  <c r="G1004" i="21" s="1"/>
  <c r="AW31" i="13"/>
  <c r="AU31" i="13"/>
  <c r="AY31" i="13"/>
  <c r="AR31" i="13"/>
  <c r="BC31" i="13"/>
  <c r="AQ31" i="13"/>
  <c r="AT33" i="13"/>
  <c r="AQ33" i="13"/>
  <c r="AH33" i="13"/>
  <c r="AJ33" i="13"/>
  <c r="AK33" i="13"/>
  <c r="AI33" i="13"/>
  <c r="F50" i="12"/>
  <c r="AZ33" i="13"/>
  <c r="BE31" i="13" l="1"/>
  <c r="BF31" i="13" s="1"/>
  <c r="AL32" i="13" l="1"/>
  <c r="AV32" i="13"/>
  <c r="AN32" i="13"/>
  <c r="AG32" i="13"/>
  <c r="AX32" i="13"/>
  <c r="AD32" i="13"/>
  <c r="AE32" i="13"/>
  <c r="Y32" i="13"/>
  <c r="X32" i="13"/>
  <c r="AC32" i="13"/>
  <c r="AB32" i="13"/>
  <c r="BB32" i="13"/>
  <c r="AM32" i="13"/>
  <c r="AP32" i="13"/>
  <c r="Z32" i="13"/>
  <c r="AF32" i="13"/>
  <c r="AA32" i="13"/>
  <c r="AS32" i="13"/>
  <c r="AY32" i="13"/>
  <c r="AR32" i="13"/>
  <c r="D1006" i="10" a="1"/>
  <c r="D1006" i="10" s="1"/>
  <c r="D1006" i="21" s="1"/>
  <c r="BA32" i="13"/>
  <c r="G1007" i="10" a="1"/>
  <c r="G1007" i="10" s="1"/>
  <c r="G1007" i="21" s="1"/>
  <c r="AW32" i="13"/>
  <c r="BC32" i="13"/>
  <c r="AU32" i="13"/>
  <c r="AO32" i="13"/>
  <c r="AT34" i="13"/>
  <c r="AK34" i="13"/>
  <c r="AH34" i="13"/>
  <c r="AJ34" i="13"/>
  <c r="AI34" i="13"/>
  <c r="AQ34" i="13"/>
  <c r="F8" i="12"/>
  <c r="AZ34" i="13"/>
  <c r="BE32" i="13" l="1"/>
  <c r="BF32" i="13" s="1"/>
  <c r="AS33" i="13" l="1"/>
  <c r="AL33" i="13"/>
  <c r="AV33" i="13"/>
  <c r="AN33" i="13"/>
  <c r="AG33" i="13"/>
  <c r="AX33" i="13"/>
  <c r="AD33" i="13"/>
  <c r="AE33" i="13"/>
  <c r="X33" i="13"/>
  <c r="Y33" i="13"/>
  <c r="AB33" i="13"/>
  <c r="AC33" i="13"/>
  <c r="BB33" i="13"/>
  <c r="AA33" i="13"/>
  <c r="AF33" i="13"/>
  <c r="Z33" i="13"/>
  <c r="AM33" i="13"/>
  <c r="AP33" i="13"/>
  <c r="AY33" i="13"/>
  <c r="BA33" i="13"/>
  <c r="AU33" i="13"/>
  <c r="AO33" i="13"/>
  <c r="AW33" i="13"/>
  <c r="E977" i="10" a="1"/>
  <c r="E977" i="10" s="1"/>
  <c r="E977" i="21" s="1"/>
  <c r="AR33" i="13"/>
  <c r="D1008" i="10" a="1"/>
  <c r="D1008" i="10" s="1"/>
  <c r="D1008" i="21" s="1"/>
  <c r="BC33" i="13"/>
  <c r="AT35" i="13"/>
  <c r="AQ35" i="13"/>
  <c r="AH35" i="13"/>
  <c r="AK35" i="13"/>
  <c r="AI35" i="13"/>
  <c r="AJ35" i="13"/>
  <c r="F7" i="12"/>
  <c r="AZ35" i="13"/>
  <c r="BE33" i="13" l="1"/>
  <c r="BF33" i="13" s="1"/>
  <c r="AS34" i="13" l="1"/>
  <c r="AL34" i="13"/>
  <c r="AV34" i="13"/>
  <c r="AG34" i="13"/>
  <c r="AN34" i="13"/>
  <c r="AX34" i="13"/>
  <c r="Y34" i="13"/>
  <c r="AD34" i="13"/>
  <c r="AE34" i="13"/>
  <c r="X34" i="13"/>
  <c r="AB34" i="13"/>
  <c r="AC34" i="13"/>
  <c r="Z34" i="13"/>
  <c r="BB34" i="13"/>
  <c r="AP34" i="13"/>
  <c r="AM34" i="13"/>
  <c r="AA34" i="13"/>
  <c r="AF34" i="13"/>
  <c r="BC34" i="13"/>
  <c r="E979" i="10" a="1"/>
  <c r="E979" i="10" s="1"/>
  <c r="E979" i="21" s="1"/>
  <c r="F978" i="10" a="1"/>
  <c r="F978" i="10" s="1"/>
  <c r="F978" i="21" s="1"/>
  <c r="AO34" i="13"/>
  <c r="AW34" i="13"/>
  <c r="AY34" i="13"/>
  <c r="AR34" i="13"/>
  <c r="BA34" i="13"/>
  <c r="AU34" i="13"/>
  <c r="AT36" i="13"/>
  <c r="AH36" i="13"/>
  <c r="AQ36" i="13"/>
  <c r="AI36" i="13"/>
  <c r="AJ36" i="13"/>
  <c r="AK36" i="13"/>
  <c r="F10" i="12"/>
  <c r="AZ36" i="13"/>
  <c r="BE34" i="13" l="1"/>
  <c r="BF34" i="13" s="1"/>
  <c r="AS35" i="13" l="1"/>
  <c r="AL35" i="13"/>
  <c r="Z35" i="13"/>
  <c r="AV35" i="13"/>
  <c r="AG35" i="13"/>
  <c r="AN35" i="13"/>
  <c r="AX35" i="13"/>
  <c r="AY35" i="13"/>
  <c r="Y35" i="13"/>
  <c r="AD35" i="13"/>
  <c r="X35" i="13"/>
  <c r="AE35" i="13"/>
  <c r="AA35" i="13"/>
  <c r="AB35" i="13"/>
  <c r="AC35" i="13"/>
  <c r="BB35" i="13"/>
  <c r="BC35" i="13"/>
  <c r="AP35" i="13"/>
  <c r="AM35" i="13"/>
  <c r="AF35" i="13"/>
  <c r="F983" i="10" a="1"/>
  <c r="F983" i="10" s="1"/>
  <c r="F983" i="21" s="1"/>
  <c r="E986" i="10" a="1"/>
  <c r="E986" i="10" s="1"/>
  <c r="E986" i="21" s="1"/>
  <c r="AW35" i="13"/>
  <c r="AU35" i="13"/>
  <c r="AO35" i="13"/>
  <c r="AR35" i="13"/>
  <c r="BA35" i="13"/>
  <c r="AT37" i="13"/>
  <c r="AI37" i="13"/>
  <c r="AQ37" i="13"/>
  <c r="AJ37" i="13"/>
  <c r="AH37" i="13"/>
  <c r="AK37" i="13"/>
  <c r="F9" i="12"/>
  <c r="AZ37" i="13"/>
  <c r="BE35" i="13" l="1"/>
  <c r="BF35" i="13" s="1"/>
  <c r="AL36" i="13" s="1"/>
  <c r="AS36" i="13" l="1"/>
  <c r="AN36" i="13"/>
  <c r="Z36" i="13"/>
  <c r="AD36" i="13"/>
  <c r="AV36" i="13"/>
  <c r="AG36" i="13"/>
  <c r="AX36" i="13"/>
  <c r="AY36" i="13"/>
  <c r="Y36" i="13"/>
  <c r="AC36" i="13"/>
  <c r="AE36" i="13"/>
  <c r="X36" i="13"/>
  <c r="AA36" i="13"/>
  <c r="AB36" i="13"/>
  <c r="BB36" i="13"/>
  <c r="AP36" i="13"/>
  <c r="AM36" i="13"/>
  <c r="AF36" i="13"/>
  <c r="BC36" i="13"/>
  <c r="BA36" i="13"/>
  <c r="F16" i="12"/>
  <c r="D982" i="10" a="1"/>
  <c r="D982" i="10" s="1"/>
  <c r="D982" i="21" s="1"/>
  <c r="E984" i="10" a="1"/>
  <c r="E984" i="10" s="1"/>
  <c r="E984" i="21" s="1"/>
  <c r="F4" i="12"/>
  <c r="AO36" i="13"/>
  <c r="AU36" i="13"/>
  <c r="AR36" i="13"/>
  <c r="AW36" i="13"/>
  <c r="AT38" i="13"/>
  <c r="AK38" i="13"/>
  <c r="AI38" i="13"/>
  <c r="AJ38" i="13"/>
  <c r="AQ38" i="13"/>
  <c r="AH38" i="13"/>
  <c r="F13" i="12"/>
  <c r="AZ38" i="13"/>
  <c r="BE36" i="13" l="1"/>
  <c r="BF36" i="13" s="1"/>
  <c r="AL37" i="13" l="1"/>
  <c r="AD37" i="13"/>
  <c r="AS37" i="13"/>
  <c r="AN37" i="13"/>
  <c r="AU37" i="13"/>
  <c r="AU38" i="13"/>
  <c r="Z37" i="13"/>
  <c r="Z38" i="13"/>
  <c r="AV37" i="13"/>
  <c r="AC37" i="13"/>
  <c r="AC38" i="13"/>
  <c r="AG37" i="13"/>
  <c r="AP38" i="13"/>
  <c r="AP37" i="13"/>
  <c r="AX37" i="13"/>
  <c r="AY37" i="13"/>
  <c r="Y37" i="13"/>
  <c r="AE37" i="13"/>
  <c r="AB37" i="13"/>
  <c r="AB38" i="13"/>
  <c r="X37" i="13"/>
  <c r="AA37" i="13"/>
  <c r="AA38" i="13"/>
  <c r="BA37" i="13"/>
  <c r="BB37" i="13"/>
  <c r="BA38" i="13"/>
  <c r="BC37" i="13"/>
  <c r="AF37" i="13"/>
  <c r="AM37" i="13"/>
  <c r="F59" i="12"/>
  <c r="G981" i="10" a="1"/>
  <c r="G981" i="10" s="1"/>
  <c r="G981" i="21" s="1"/>
  <c r="F980" i="10" a="1"/>
  <c r="F980" i="10" s="1"/>
  <c r="F980" i="21" s="1"/>
  <c r="F38" i="12"/>
  <c r="AW37" i="13"/>
  <c r="AO37" i="13"/>
  <c r="AR37" i="13"/>
  <c r="F12" i="12"/>
  <c r="BE37" i="13" l="1"/>
  <c r="BF37" i="13" s="1"/>
  <c r="F66" i="12"/>
  <c r="F33" i="12"/>
  <c r="AL38" i="13" l="1"/>
  <c r="AD38" i="13"/>
  <c r="AS38" i="13"/>
  <c r="AN38" i="13"/>
  <c r="AV38" i="13"/>
  <c r="AW38" i="13"/>
  <c r="AG38" i="13"/>
  <c r="Y38" i="13"/>
  <c r="AX38" i="13"/>
  <c r="AY38" i="13"/>
  <c r="X38" i="13"/>
  <c r="AE38" i="13"/>
  <c r="BB38" i="13"/>
  <c r="BC38" i="13"/>
  <c r="AM38" i="13"/>
  <c r="AF38" i="13"/>
  <c r="F22" i="12"/>
  <c r="F988" i="10" a="1"/>
  <c r="F988" i="10" s="1"/>
  <c r="F988" i="21" s="1"/>
  <c r="E990" i="10" a="1"/>
  <c r="E990" i="10" s="1"/>
  <c r="E990" i="21" s="1"/>
  <c r="F44" i="12"/>
  <c r="AO38" i="13"/>
  <c r="AR38" i="13"/>
  <c r="F60" i="12"/>
  <c r="F27" i="12"/>
  <c r="BE38" i="13" l="1"/>
  <c r="BF38" i="13" s="1"/>
  <c r="G1005" i="10" a="1"/>
  <c r="G1005" i="10" s="1"/>
  <c r="G1005" i="21" s="1"/>
  <c r="D1003" i="10" a="1"/>
  <c r="D1003" i="10" s="1"/>
  <c r="D1003" i="21" s="1"/>
  <c r="F39" i="12"/>
  <c r="F36" i="12" l="1"/>
  <c r="F48" i="12" l="1"/>
  <c r="F45" i="12" l="1"/>
  <c r="F42" i="12" l="1"/>
  <c r="F11" i="12" l="1"/>
  <c r="F14" i="12" l="1"/>
  <c r="F15" i="12"/>
  <c r="F53" i="12" l="1"/>
  <c r="F18" i="12"/>
  <c r="F57" i="12" l="1"/>
  <c r="F26" i="12"/>
  <c r="F5" i="12" l="1"/>
  <c r="F23" i="12"/>
  <c r="F56" i="12" l="1"/>
  <c r="F24" i="12"/>
  <c r="F28" i="12"/>
  <c r="F25" i="12"/>
  <c r="F63" i="12"/>
  <c r="F62" i="12"/>
  <c r="F65" i="12" l="1"/>
  <c r="F32" i="12"/>
  <c r="F6" i="12" l="1"/>
</calcChain>
</file>

<file path=xl/comments1.xml><?xml version="1.0" encoding="utf-8"?>
<comments xmlns="http://schemas.openxmlformats.org/spreadsheetml/2006/main">
  <authors>
    <author>Alwin Wang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Alwin Wang:</t>
        </r>
        <r>
          <rPr>
            <sz val="9"/>
            <color indexed="81"/>
            <rFont val="Tahoma"/>
            <family val="2"/>
          </rPr>
          <t xml:space="preserve">
These are the raw coordinates</t>
        </r>
      </text>
    </comment>
  </commentList>
</comments>
</file>

<file path=xl/comments2.xml><?xml version="1.0" encoding="utf-8"?>
<comments xmlns="http://schemas.openxmlformats.org/spreadsheetml/2006/main">
  <authors>
    <author>Alwin Wang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Alwin Wang:</t>
        </r>
        <r>
          <rPr>
            <sz val="9"/>
            <color indexed="81"/>
            <rFont val="Tahoma"/>
            <family val="2"/>
          </rPr>
          <t xml:space="preserve">
why is this rounded??</t>
        </r>
      </text>
    </comment>
  </commentList>
</comments>
</file>

<file path=xl/connections.xml><?xml version="1.0" encoding="utf-8"?>
<connections xmlns="http://schemas.openxmlformats.org/spreadsheetml/2006/main">
  <connection id="1" name="mesh_temp" type="6" refreshedVersion="5" background="1" saveData="1">
    <textPr codePage="437" sourceFile="\\ad.monash.edu\home\User081\zhiyuenn\Desktop\1. Mesh files\MAE3401 MESH AEROFOIl\mesh_temp.msh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<sst xmlns="http://schemas.openxmlformats.org/spreadsheetml/2006/main" count="2104" uniqueCount="103">
  <si>
    <t>r</t>
  </si>
  <si>
    <t>transform</t>
  </si>
  <si>
    <t>id</t>
  </si>
  <si>
    <t>x</t>
  </si>
  <si>
    <t>y</t>
  </si>
  <si>
    <t>theta</t>
  </si>
  <si>
    <t>new_angle</t>
  </si>
  <si>
    <t>angle_raw</t>
  </si>
  <si>
    <t>nelem</t>
  </si>
  <si>
    <t>p1</t>
  </si>
  <si>
    <t>p2</t>
  </si>
  <si>
    <t>p3</t>
  </si>
  <si>
    <t>p4</t>
  </si>
  <si>
    <t>b1</t>
  </si>
  <si>
    <t>b2</t>
  </si>
  <si>
    <t>b3</t>
  </si>
  <si>
    <t>b4</t>
  </si>
  <si>
    <t>~</t>
  </si>
  <si>
    <t>if</t>
  </si>
  <si>
    <t>b6</t>
  </si>
  <si>
    <t>b7</t>
  </si>
  <si>
    <t>maxtag</t>
  </si>
  <si>
    <t>tagid</t>
  </si>
  <si>
    <t>vertexid</t>
  </si>
  <si>
    <t>p1tag6</t>
  </si>
  <si>
    <t>p2tag6</t>
  </si>
  <si>
    <t>p3tag6</t>
  </si>
  <si>
    <t>p4tag6</t>
  </si>
  <si>
    <t>p1tag7</t>
  </si>
  <si>
    <t>p2tag7</t>
  </si>
  <si>
    <t>p3tag7</t>
  </si>
  <si>
    <t>p4tag7</t>
  </si>
  <si>
    <t>p16</t>
  </si>
  <si>
    <t>p26</t>
  </si>
  <si>
    <t>p36</t>
  </si>
  <si>
    <t>p46</t>
  </si>
  <si>
    <t>p17</t>
  </si>
  <si>
    <t>p27</t>
  </si>
  <si>
    <t>p37</t>
  </si>
  <si>
    <t>p47</t>
  </si>
  <si>
    <t>order</t>
  </si>
  <si>
    <t>vertid</t>
  </si>
  <si>
    <t>nelem16</t>
  </si>
  <si>
    <t>nelem26</t>
  </si>
  <si>
    <t>nelem36</t>
  </si>
  <si>
    <t>nelem46</t>
  </si>
  <si>
    <t>nelem17</t>
  </si>
  <si>
    <t>nelem27</t>
  </si>
  <si>
    <t>nelem37</t>
  </si>
  <si>
    <t>nelem47</t>
  </si>
  <si>
    <t>elemid</t>
  </si>
  <si>
    <t>b8</t>
  </si>
  <si>
    <t>b9</t>
  </si>
  <si>
    <t>b10</t>
  </si>
  <si>
    <t>b12</t>
  </si>
  <si>
    <t>b13</t>
  </si>
  <si>
    <t>b14</t>
  </si>
  <si>
    <t>b15</t>
  </si>
  <si>
    <t>b16</t>
  </si>
  <si>
    <t>b18</t>
  </si>
  <si>
    <t>b19</t>
  </si>
  <si>
    <t>b20</t>
  </si>
  <si>
    <t>b21</t>
  </si>
  <si>
    <t>b22</t>
  </si>
  <si>
    <t>b23</t>
  </si>
  <si>
    <t>n</t>
  </si>
  <si>
    <t>distance</t>
  </si>
  <si>
    <t>NEW_b7</t>
  </si>
  <si>
    <t>ORI_b7</t>
  </si>
  <si>
    <t>p16_rep</t>
  </si>
  <si>
    <t>NEW_con</t>
  </si>
  <si>
    <t>ORI_con</t>
  </si>
  <si>
    <t>α (°)</t>
  </si>
  <si>
    <r>
      <rPr>
        <b/>
        <u/>
        <sz val="15"/>
        <color theme="1"/>
        <rFont val="Calibri"/>
        <family val="2"/>
        <scheme val="minor"/>
      </rPr>
      <t>To change the attack angle:</t>
    </r>
    <r>
      <rPr>
        <sz val="15"/>
        <color theme="1"/>
        <rFont val="Calibri"/>
        <family val="2"/>
        <scheme val="minor"/>
      </rPr>
      <t xml:space="preserve">
1) edit the </t>
    </r>
    <r>
      <rPr>
        <b/>
        <sz val="15"/>
        <color rgb="FF00B050"/>
        <rFont val="Calibri"/>
        <family val="2"/>
        <scheme val="minor"/>
      </rPr>
      <t>angle in the box</t>
    </r>
    <r>
      <rPr>
        <sz val="15"/>
        <color theme="1"/>
        <rFont val="Calibri"/>
        <family val="2"/>
        <scheme val="minor"/>
      </rPr>
      <t xml:space="preserve"> above (inclination as shown in the plots to the right).
2) copy the boxes </t>
    </r>
    <r>
      <rPr>
        <b/>
        <sz val="15"/>
        <color theme="4" tint="-0.249977111117893"/>
        <rFont val="Calibri"/>
        <family val="2"/>
        <scheme val="minor"/>
      </rPr>
      <t>highlighted in blue</t>
    </r>
    <r>
      <rPr>
        <sz val="15"/>
        <color theme="1"/>
        <rFont val="Calibri"/>
        <family val="2"/>
        <scheme val="minor"/>
      </rPr>
      <t xml:space="preserve"> to the right.
3) paste into Notepad, </t>
    </r>
    <r>
      <rPr>
        <b/>
        <sz val="15"/>
        <color theme="1"/>
        <rFont val="Calibri"/>
        <family val="2"/>
        <scheme val="minor"/>
      </rPr>
      <t>name meshfile with a '.msh' extension (NOT .TXT)</t>
    </r>
    <r>
      <rPr>
        <sz val="15"/>
        <color theme="1"/>
        <rFont val="Calibri"/>
        <family val="2"/>
        <scheme val="minor"/>
      </rPr>
      <t xml:space="preserve">.
4) make sure the mesh filename is also edited in the viper.cfg file.
</t>
    </r>
    <r>
      <rPr>
        <b/>
        <u/>
        <sz val="15"/>
        <color theme="1"/>
        <rFont val="Calibri"/>
        <family val="2"/>
        <scheme val="minor"/>
      </rPr>
      <t>For viper.cfg:</t>
    </r>
    <r>
      <rPr>
        <sz val="15"/>
        <color theme="1"/>
        <rFont val="Calibri"/>
        <family val="2"/>
        <scheme val="minor"/>
      </rPr>
      <t xml:space="preserve">
Boundary labels:
1 @ body
2 @ x = -20
3 @ y = 20
4 @ y = -20
5 @ x = 20
curvature is applied on the body boundary (</t>
    </r>
    <r>
      <rPr>
        <i/>
        <sz val="15"/>
        <color theme="1"/>
        <rFont val="Calibri"/>
        <family val="2"/>
        <scheme val="minor"/>
      </rPr>
      <t>gvar_curve 1</t>
    </r>
    <r>
      <rPr>
        <sz val="15"/>
        <color theme="1"/>
        <rFont val="Calibri"/>
        <family val="2"/>
        <scheme val="minor"/>
      </rPr>
      <t>)
kink at the tail of the body is applied  (</t>
    </r>
    <r>
      <rPr>
        <i/>
        <sz val="15"/>
        <color theme="1"/>
        <rFont val="Calibri"/>
        <family val="2"/>
        <scheme val="minor"/>
      </rPr>
      <t>gvar_kink 3 3</t>
    </r>
    <r>
      <rPr>
        <sz val="15"/>
        <color theme="1"/>
        <rFont val="Calibri"/>
        <family val="2"/>
        <scheme val="minor"/>
      </rPr>
      <t xml:space="preserve">)
suggested polynomial order: </t>
    </r>
    <r>
      <rPr>
        <i/>
        <sz val="15"/>
        <color theme="1"/>
        <rFont val="Calibri"/>
        <family val="2"/>
        <scheme val="minor"/>
      </rPr>
      <t xml:space="preserve">gvar_N = </t>
    </r>
    <r>
      <rPr>
        <sz val="15"/>
        <color theme="1"/>
        <rFont val="Calibri"/>
        <family val="2"/>
        <scheme val="minor"/>
      </rPr>
      <t xml:space="preserve">
* run with </t>
    </r>
    <r>
      <rPr>
        <i/>
        <sz val="15"/>
        <color theme="1"/>
        <rFont val="Calibri"/>
        <family val="2"/>
        <scheme val="minor"/>
      </rPr>
      <t>gvar_N = 5</t>
    </r>
    <r>
      <rPr>
        <sz val="15"/>
        <color theme="1"/>
        <rFont val="Calibri"/>
        <family val="2"/>
        <scheme val="minor"/>
      </rPr>
      <t xml:space="preserve"> to reach an approximate steady-state first, then increase to </t>
    </r>
    <r>
      <rPr>
        <i/>
        <sz val="15"/>
        <color theme="1"/>
        <rFont val="Calibri"/>
        <family val="2"/>
        <scheme val="minor"/>
      </rPr>
      <t xml:space="preserve">gvar_N = </t>
    </r>
    <r>
      <rPr>
        <sz val="15"/>
        <color theme="1"/>
        <rFont val="Calibri"/>
        <family val="2"/>
        <scheme val="minor"/>
      </rPr>
      <t xml:space="preserve"> to refine.
suggested time step:</t>
    </r>
    <r>
      <rPr>
        <i/>
        <sz val="15"/>
        <color theme="1"/>
        <rFont val="Calibri"/>
        <family val="2"/>
        <scheme val="minor"/>
      </rPr>
      <t xml:space="preserve"> dt = 0.001</t>
    </r>
    <r>
      <rPr>
        <sz val="15"/>
        <color theme="1"/>
        <rFont val="Calibri"/>
        <family val="2"/>
        <scheme val="minor"/>
      </rPr>
      <t xml:space="preserve">
suggested initial condition: </t>
    </r>
    <r>
      <rPr>
        <i/>
        <sz val="15"/>
        <color theme="1"/>
        <rFont val="Calibri"/>
        <family val="2"/>
        <scheme val="minor"/>
      </rPr>
      <t>gvar_init_field '1.0 '0.0' '0.0' '0.0'</t>
    </r>
  </si>
  <si>
    <t>filt_x</t>
  </si>
  <si>
    <t>filt_y</t>
  </si>
  <si>
    <t>airfoil</t>
  </si>
  <si>
    <t/>
  </si>
  <si>
    <t>index</t>
  </si>
  <si>
    <t>summ_x</t>
  </si>
  <si>
    <t>summ_y</t>
  </si>
  <si>
    <t>diff</t>
  </si>
  <si>
    <t>Camber</t>
  </si>
  <si>
    <t>dy_c/dx</t>
  </si>
  <si>
    <t>y_c</t>
  </si>
  <si>
    <t>y_t</t>
  </si>
  <si>
    <t>x_U</t>
  </si>
  <si>
    <t>x_L</t>
  </si>
  <si>
    <t>y_U</t>
  </si>
  <si>
    <t>y_L</t>
  </si>
  <si>
    <t>step</t>
  </si>
  <si>
    <t>x1</t>
  </si>
  <si>
    <t>x-1</t>
  </si>
  <si>
    <t>point</t>
  </si>
  <si>
    <t>dy/dx</t>
  </si>
  <si>
    <t>dy/dx_ave</t>
  </si>
  <si>
    <t>Error</t>
  </si>
  <si>
    <t>U</t>
  </si>
  <si>
    <t>L</t>
  </si>
  <si>
    <t>Tgrad</t>
  </si>
  <si>
    <t>Tint</t>
  </si>
  <si>
    <t>Ngrad</t>
  </si>
  <si>
    <t>Nint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</si>
</sst>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00000000000E+00"/>
    <numFmt numFmtId="166" formatCode="0.0000"/>
    <numFmt numFmtId="170" formatCode="0.0000%"/>
  </numFmts>
  <fonts count="13" x14ac:knownFonts="1">
    <font>
      <sz val="11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30"/>
      <color theme="1"/>
      <name val="Calibri"/>
      <family val="2"/>
    </font>
    <font>
      <sz val="15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i/>
      <sz val="15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  <font>
      <b/>
      <sz val="15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2" fillId="0" borderId="0" applyFont="0" applyFill="0" applyBorder="0" applyAlignment="0" applyProtection="0"/>
  </cellStyleXfs>
  <cellXfs count="36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1" fontId="0" fillId="3" borderId="4" xfId="0" applyNumberFormat="1" applyFill="1" applyBorder="1" applyAlignment="1" applyProtection="1">
      <alignment vertical="center"/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164" fontId="0" fillId="3" borderId="7" xfId="0" applyNumberFormat="1" applyFill="1" applyBorder="1" applyProtection="1">
      <protection locked="0"/>
    </xf>
    <xf numFmtId="164" fontId="0" fillId="3" borderId="0" xfId="0" applyNumberFormat="1" applyFill="1" applyBorder="1" applyProtection="1">
      <protection locked="0"/>
    </xf>
    <xf numFmtId="1" fontId="0" fillId="3" borderId="0" xfId="0" applyNumberFormat="1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8" xfId="0" applyFill="1" applyBorder="1" applyProtection="1">
      <protection locked="0"/>
    </xf>
    <xf numFmtId="1" fontId="0" fillId="3" borderId="7" xfId="0" applyNumberFormat="1" applyFill="1" applyBorder="1" applyProtection="1">
      <protection locked="0"/>
    </xf>
    <xf numFmtId="1" fontId="0" fillId="3" borderId="8" xfId="0" applyNumberFormat="1" applyFill="1" applyBorder="1" applyProtection="1">
      <protection locked="0"/>
    </xf>
    <xf numFmtId="1" fontId="0" fillId="3" borderId="9" xfId="0" applyNumberFormat="1" applyFill="1" applyBorder="1" applyProtection="1">
      <protection locked="0"/>
    </xf>
    <xf numFmtId="1" fontId="0" fillId="3" borderId="10" xfId="0" applyNumberFormat="1" applyFill="1" applyBorder="1" applyProtection="1">
      <protection locked="0"/>
    </xf>
    <xf numFmtId="1" fontId="0" fillId="3" borderId="11" xfId="0" applyNumberFormat="1" applyFill="1" applyBorder="1" applyProtection="1"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Alignment="1">
      <alignment horizontal="left" vertical="center" wrapText="1"/>
    </xf>
    <xf numFmtId="2" fontId="0" fillId="0" borderId="0" xfId="0" applyNumberFormat="1"/>
    <xf numFmtId="166" fontId="0" fillId="0" borderId="0" xfId="0" applyNumberFormat="1"/>
    <xf numFmtId="0" fontId="0" fillId="0" borderId="12" xfId="0" applyBorder="1"/>
    <xf numFmtId="166" fontId="0" fillId="0" borderId="12" xfId="0" applyNumberFormat="1" applyBorder="1"/>
    <xf numFmtId="170" fontId="0" fillId="0" borderId="0" xfId="1" applyNumberFormat="1" applyFont="1"/>
    <xf numFmtId="0" fontId="0" fillId="5" borderId="0" xfId="0" applyFill="1"/>
    <xf numFmtId="0" fontId="0" fillId="5" borderId="1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raw_vertexdata!$Q$3:$Q$40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raw_vertexdata!$R$3:$R$40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61-459F-B3B1-63A47F0D02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7385023"/>
        <c:axId val="75842575"/>
      </c:scatterChart>
      <c:valAx>
        <c:axId val="1527385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842575"/>
        <c:crosses val="autoZero"/>
        <c:crossBetween val="midCat"/>
      </c:valAx>
      <c:valAx>
        <c:axId val="7584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7385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5-4CF2-8F9B-8FEC531D5CF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raw_vertexdata!$Q$3:$Q$40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raw_vertexdata!$R$3:$R$40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35-4CF2-8F9B-8FEC531D5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D-4B52-B03D-B1962D925E57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ReAirfoil!$E$3:$E$40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ReAirfoil!$F$3:$F$40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2D-4B52-B03D-B1962D925E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F99-43AB-B8F4-3E2A21B9219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ReAirfoil!$E$3:$E$40</c:f>
              <c:numCache>
                <c:formatCode>General</c:formatCode>
                <c:ptCount val="38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-0.121713586</c:v>
                </c:pt>
                <c:pt idx="17">
                  <c:v>-0.12581033999999999</c:v>
                </c:pt>
                <c:pt idx="18">
                  <c:v>0.46681919664999999</c:v>
                </c:pt>
                <c:pt idx="19">
                  <c:v>0.43348275961999999</c:v>
                </c:pt>
                <c:pt idx="20">
                  <c:v>0.46666705919000001</c:v>
                </c:pt>
                <c:pt idx="21">
                  <c:v>0.43333372269999998</c:v>
                </c:pt>
                <c:pt idx="22">
                  <c:v>-0.49017804316000002</c:v>
                </c:pt>
                <c:pt idx="23">
                  <c:v>-0.49213436969000002</c:v>
                </c:pt>
                <c:pt idx="24">
                  <c:v>0.32528536528000002</c:v>
                </c:pt>
                <c:pt idx="25">
                  <c:v>0.18387753664000001</c:v>
                </c:pt>
                <c:pt idx="26">
                  <c:v>5.8819106231999999E-2</c:v>
                </c:pt>
                <c:pt idx="27">
                  <c:v>-6.0792824677999999E-2</c:v>
                </c:pt>
                <c:pt idx="28">
                  <c:v>-0.21101139696999999</c:v>
                </c:pt>
                <c:pt idx="29">
                  <c:v>-0.35041090982</c:v>
                </c:pt>
                <c:pt idx="30">
                  <c:v>-0.43853019107000002</c:v>
                </c:pt>
                <c:pt idx="31">
                  <c:v>-0.43777693153000002</c:v>
                </c:pt>
                <c:pt idx="32">
                  <c:v>-0.34999040137999998</c:v>
                </c:pt>
                <c:pt idx="33">
                  <c:v>-0.21291221123000001</c:v>
                </c:pt>
                <c:pt idx="34">
                  <c:v>-6.2908381297999999E-2</c:v>
                </c:pt>
                <c:pt idx="35">
                  <c:v>5.9286733245000001E-2</c:v>
                </c:pt>
                <c:pt idx="36">
                  <c:v>0.18428678101000001</c:v>
                </c:pt>
                <c:pt idx="37">
                  <c:v>0.32500089959</c:v>
                </c:pt>
              </c:numCache>
            </c:numRef>
          </c:xVal>
          <c:yVal>
            <c:numRef>
              <c:f>ReAirfoil!$F$3:$F$40</c:f>
              <c:numCache>
                <c:formatCode>General</c:formatCode>
                <c:ptCount val="38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9.7913145655999997E-2</c:v>
                </c:pt>
                <c:pt idx="17">
                  <c:v>-1.9187275640000001E-2</c:v>
                </c:pt>
                <c:pt idx="18">
                  <c:v>9.5900276627999999E-3</c:v>
                </c:pt>
                <c:pt idx="19">
                  <c:v>1.8624202098E-2</c:v>
                </c:pt>
                <c:pt idx="20">
                  <c:v>-7.5110368093999995E-4</c:v>
                </c:pt>
                <c:pt idx="21">
                  <c:v>-1.4844370837E-3</c:v>
                </c:pt>
                <c:pt idx="22">
                  <c:v>-1.3183388666000001E-2</c:v>
                </c:pt>
                <c:pt idx="23">
                  <c:v>2.0367676764999999E-2</c:v>
                </c:pt>
                <c:pt idx="24">
                  <c:v>4.3889765958000003E-2</c:v>
                </c:pt>
                <c:pt idx="25">
                  <c:v>6.9198635208000001E-2</c:v>
                </c:pt>
                <c:pt idx="26">
                  <c:v>8.6020004270000006E-2</c:v>
                </c:pt>
                <c:pt idx="27">
                  <c:v>9.6201371645000006E-2</c:v>
                </c:pt>
                <c:pt idx="28">
                  <c:v>9.5737101643000005E-2</c:v>
                </c:pt>
                <c:pt idx="29">
                  <c:v>7.8809320439999997E-2</c:v>
                </c:pt>
                <c:pt idx="30">
                  <c:v>5.2314510330000001E-2</c:v>
                </c:pt>
                <c:pt idx="31">
                  <c:v>-2.6332402740999999E-2</c:v>
                </c:pt>
                <c:pt idx="32">
                  <c:v>-2.8799884846000001E-2</c:v>
                </c:pt>
                <c:pt idx="33">
                  <c:v>-2.3144295264000001E-2</c:v>
                </c:pt>
                <c:pt idx="34">
                  <c:v>-1.651575215E-2</c:v>
                </c:pt>
                <c:pt idx="35">
                  <c:v>-1.1567495981000001E-2</c:v>
                </c:pt>
                <c:pt idx="36">
                  <c:v>-7.1430393958999997E-3</c:v>
                </c:pt>
                <c:pt idx="37">
                  <c:v>-3.7449794012000001E-3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99-43AB-B8F4-3E2A21B92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scatterChart>
        <c:scatterStyle val="smooth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ReAirfoil!$O$3:$O$53</c:f>
              <c:numCache>
                <c:formatCode>0.0000</c:formatCode>
                <c:ptCount val="51"/>
                <c:pt idx="0">
                  <c:v>-0.5</c:v>
                </c:pt>
                <c:pt idx="1">
                  <c:v>-0.4844047751924917</c:v>
                </c:pt>
                <c:pt idx="2">
                  <c:v>-0.46571800665288676</c:v>
                </c:pt>
                <c:pt idx="3">
                  <c:v>-0.4464316101445579</c:v>
                </c:pt>
                <c:pt idx="4">
                  <c:v>-0.42680500599580118</c:v>
                </c:pt>
                <c:pt idx="5">
                  <c:v>-0.40694642416548693</c:v>
                </c:pt>
                <c:pt idx="6">
                  <c:v>-0.38691597007091505</c:v>
                </c:pt>
                <c:pt idx="7">
                  <c:v>-0.36675248446948538</c:v>
                </c:pt>
                <c:pt idx="8">
                  <c:v>-0.34648357104372601</c:v>
                </c:pt>
                <c:pt idx="9">
                  <c:v>-0.32613015938629708</c:v>
                </c:pt>
                <c:pt idx="10">
                  <c:v>-0.30570886805621611</c:v>
                </c:pt>
                <c:pt idx="11">
                  <c:v>-0.2852333469110761</c:v>
                </c:pt>
                <c:pt idx="12">
                  <c:v>-0.26471509500147949</c:v>
                </c:pt>
                <c:pt idx="13">
                  <c:v>-0.24416398737651795</c:v>
                </c:pt>
                <c:pt idx="14">
                  <c:v>-0.22358863021082107</c:v>
                </c:pt>
                <c:pt idx="15">
                  <c:v>-0.20299660959588312</c:v>
                </c:pt>
                <c:pt idx="16">
                  <c:v>-0.18239467175623184</c:v>
                </c:pt>
                <c:pt idx="17">
                  <c:v>-0.16178885752267039</c:v>
                </c:pt>
                <c:pt idx="18">
                  <c:v>-0.14118460540609418</c:v>
                </c:pt>
                <c:pt idx="19">
                  <c:v>-0.12058683258181731</c:v>
                </c:pt>
                <c:pt idx="20">
                  <c:v>-0.1</c:v>
                </c:pt>
                <c:pt idx="21">
                  <c:v>-7.9745841303051013E-2</c:v>
                </c:pt>
                <c:pt idx="22">
                  <c:v>-5.9499933335088254E-2</c:v>
                </c:pt>
                <c:pt idx="23">
                  <c:v>-3.926372306326642E-2</c:v>
                </c:pt>
                <c:pt idx="24">
                  <c:v>-1.9038535917399339E-2</c:v>
                </c:pt>
                <c:pt idx="25">
                  <c:v>1.1744101024449654E-3</c:v>
                </c:pt>
                <c:pt idx="26">
                  <c:v>2.1373991795779534E-2</c:v>
                </c:pt>
                <c:pt idx="27">
                  <c:v>4.1559169312254715E-2</c:v>
                </c:pt>
                <c:pt idx="28">
                  <c:v>6.1728975655316785E-2</c:v>
                </c:pt>
                <c:pt idx="29">
                  <c:v>8.1882506962522167E-2</c:v>
                </c:pt>
                <c:pt idx="30">
                  <c:v>0.10201891342442264</c:v>
                </c:pt>
                <c:pt idx="31">
                  <c:v>0.12213739073304411</c:v>
                </c:pt>
                <c:pt idx="32">
                  <c:v>0.14223717197324337</c:v>
                </c:pt>
                <c:pt idx="33">
                  <c:v>0.16231751988749993</c:v>
                </c:pt>
                <c:pt idx="34">
                  <c:v>0.1823777194581428</c:v>
                </c:pt>
                <c:pt idx="35">
                  <c:v>0.20241707076161083</c:v>
                </c:pt>
                <c:pt idx="36">
                  <c:v>0.22243488205774822</c:v>
                </c:pt>
                <c:pt idx="37">
                  <c:v>0.24243046308384983</c:v>
                </c:pt>
                <c:pt idx="38">
                  <c:v>0.2624031185285699</c:v>
                </c:pt>
                <c:pt idx="39">
                  <c:v>0.28235214166517786</c:v>
                </c:pt>
                <c:pt idx="40">
                  <c:v>0.30227680812720154</c:v>
                </c:pt>
                <c:pt idx="41">
                  <c:v>0.32217636981240982</c:v>
                </c:pt>
                <c:pt idx="42">
                  <c:v>0.34205004890347929</c:v>
                </c:pt>
                <c:pt idx="43">
                  <c:v>0.36189703199567003</c:v>
                </c:pt>
                <c:pt idx="44">
                  <c:v>0.3817164643234745</c:v>
                </c:pt>
                <c:pt idx="45">
                  <c:v>0.40150744407957178</c:v>
                </c:pt>
                <c:pt idx="46">
                  <c:v>0.42126901682056167</c:v>
                </c:pt>
                <c:pt idx="47">
                  <c:v>0.44100016995490976</c:v>
                </c:pt>
                <c:pt idx="48">
                  <c:v>0.46069982730933984</c:v>
                </c:pt>
                <c:pt idx="49">
                  <c:v>0.48036684377058753</c:v>
                </c:pt>
                <c:pt idx="50">
                  <c:v>0.5</c:v>
                </c:pt>
              </c:numCache>
            </c:numRef>
          </c:xVal>
          <c:yVal>
            <c:numRef>
              <c:f>ReAirfoil!$P$3:$P$53</c:f>
              <c:numCache>
                <c:formatCode>0.0000</c:formatCode>
                <c:ptCount val="51"/>
                <c:pt idx="0">
                  <c:v>0</c:v>
                </c:pt>
                <c:pt idx="1">
                  <c:v>2.70830273289039E-2</c:v>
                </c:pt>
                <c:pt idx="2">
                  <c:v>3.9366703627148711E-2</c:v>
                </c:pt>
                <c:pt idx="3">
                  <c:v>4.8933000850340407E-2</c:v>
                </c:pt>
                <c:pt idx="4">
                  <c:v>5.6931287473757419E-2</c:v>
                </c:pt>
                <c:pt idx="5">
                  <c:v>6.3809494436579434E-2</c:v>
                </c:pt>
                <c:pt idx="6">
                  <c:v>6.9799786220821752E-2</c:v>
                </c:pt>
                <c:pt idx="7">
                  <c:v>7.5042188226810608E-2</c:v>
                </c:pt>
                <c:pt idx="8">
                  <c:v>7.9629758697716449E-2</c:v>
                </c:pt>
                <c:pt idx="9">
                  <c:v>8.362872169360977E-2</c:v>
                </c:pt>
                <c:pt idx="10">
                  <c:v>8.7088680562161513E-2</c:v>
                </c:pt>
                <c:pt idx="11">
                  <c:v>9.0048299011956628E-2</c:v>
                </c:pt>
                <c:pt idx="12">
                  <c:v>9.2538687518493895E-2</c:v>
                </c:pt>
                <c:pt idx="13">
                  <c:v>9.4585533950256609E-2</c:v>
                </c:pt>
                <c:pt idx="14">
                  <c:v>9.6210503513684292E-2</c:v>
                </c:pt>
                <c:pt idx="15">
                  <c:v>9.7432191917661892E-2</c:v>
                </c:pt>
                <c:pt idx="16">
                  <c:v>9.8266793905796068E-2</c:v>
                </c:pt>
                <c:pt idx="17">
                  <c:v>9.8728584089012944E-2</c:v>
                </c:pt>
                <c:pt idx="18">
                  <c:v>9.883027030470759E-2</c:v>
                </c:pt>
                <c:pt idx="19">
                  <c:v>9.8583258181730665E-2</c:v>
                </c:pt>
                <c:pt idx="20">
                  <c:v>9.7997852476479019E-2</c:v>
                </c:pt>
                <c:pt idx="21">
                  <c:v>9.7141262369077941E-2</c:v>
                </c:pt>
                <c:pt idx="22">
                  <c:v>9.6079722024793549E-2</c:v>
                </c:pt>
                <c:pt idx="23">
                  <c:v>9.4820770255018713E-2</c:v>
                </c:pt>
                <c:pt idx="24">
                  <c:v>9.3371243535176174E-2</c:v>
                </c:pt>
                <c:pt idx="25">
                  <c:v>9.1737343498912341E-2</c:v>
                </c:pt>
                <c:pt idx="26">
                  <c:v>8.9924692341732587E-2</c:v>
                </c:pt>
                <c:pt idx="27">
                  <c:v>8.7938378687552415E-2</c:v>
                </c:pt>
                <c:pt idx="28">
                  <c:v>8.5782995861337336E-2</c:v>
                </c:pt>
                <c:pt idx="29">
                  <c:v>8.3462674063028819E-2</c:v>
                </c:pt>
                <c:pt idx="30">
                  <c:v>8.098110760504193E-2</c:v>
                </c:pt>
                <c:pt idx="31">
                  <c:v>7.8341578125376746E-2</c:v>
                </c:pt>
                <c:pt idx="32">
                  <c:v>7.5546974498294173E-2</c:v>
                </c:pt>
                <c:pt idx="33">
                  <c:v>7.2599810018677935E-2</c:v>
                </c:pt>
                <c:pt idx="34">
                  <c:v>6.9502237323310706E-2</c:v>
                </c:pt>
                <c:pt idx="35">
                  <c:v>6.6256061424147361E-2</c:v>
                </c:pt>
                <c:pt idx="36">
                  <c:v>6.2862751159292421E-2</c:v>
                </c:pt>
                <c:pt idx="37">
                  <c:v>5.9323449312378262E-2</c:v>
                </c:pt>
                <c:pt idx="38">
                  <c:v>5.5638981607111157E-2</c:v>
                </c:pt>
                <c:pt idx="39">
                  <c:v>5.1809864748438961E-2</c:v>
                </c:pt>
                <c:pt idx="40">
                  <c:v>4.7836313653228213E-2</c:v>
                </c:pt>
                <c:pt idx="41">
                  <c:v>4.3718247990094154E-2</c:v>
                </c:pt>
                <c:pt idx="42">
                  <c:v>3.9455298129007568E-2</c:v>
                </c:pt>
                <c:pt idx="43">
                  <c:v>3.5046810585651109E-2</c:v>
                </c:pt>
                <c:pt idx="44">
                  <c:v>3.0491853032563822E-2</c:v>
                </c:pt>
                <c:pt idx="45">
                  <c:v>2.5789218938359018E-2</c:v>
                </c:pt>
                <c:pt idx="46">
                  <c:v>2.093743188733057E-2</c:v>
                </c:pt>
                <c:pt idx="47">
                  <c:v>1.5934749624239696E-2</c:v>
                </c:pt>
                <c:pt idx="48">
                  <c:v>1.0779167862742488E-2</c:v>
                </c:pt>
                <c:pt idx="49">
                  <c:v>5.4684238905661244E-3</c:v>
                </c:pt>
                <c:pt idx="50">
                  <c:v>-1.6507260569830784E-17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F99-43AB-B8F4-3E2A21B9219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ReAirfoil!$Q$3:$Q$53</c:f>
              <c:numCache>
                <c:formatCode>0.0000</c:formatCode>
                <c:ptCount val="51"/>
                <c:pt idx="0">
                  <c:v>-0.5</c:v>
                </c:pt>
                <c:pt idx="1">
                  <c:v>-0.47559522480750827</c:v>
                </c:pt>
                <c:pt idx="2">
                  <c:v>-0.45428199334711328</c:v>
                </c:pt>
                <c:pt idx="3">
                  <c:v>-0.4335683898554421</c:v>
                </c:pt>
                <c:pt idx="4">
                  <c:v>-0.41319499400419879</c:v>
                </c:pt>
                <c:pt idx="5">
                  <c:v>-0.39305357583451311</c:v>
                </c:pt>
                <c:pt idx="6">
                  <c:v>-0.37308402992908496</c:v>
                </c:pt>
                <c:pt idx="7">
                  <c:v>-0.35324751553051459</c:v>
                </c:pt>
                <c:pt idx="8">
                  <c:v>-0.33351642895627404</c:v>
                </c:pt>
                <c:pt idx="9">
                  <c:v>-0.31386984061370293</c:v>
                </c:pt>
                <c:pt idx="10">
                  <c:v>-0.29429113194378387</c:v>
                </c:pt>
                <c:pt idx="11">
                  <c:v>-0.27476665308892395</c:v>
                </c:pt>
                <c:pt idx="12">
                  <c:v>-0.25528490499852052</c:v>
                </c:pt>
                <c:pt idx="13">
                  <c:v>-0.23583601262348203</c:v>
                </c:pt>
                <c:pt idx="14">
                  <c:v>-0.21641136978917894</c:v>
                </c:pt>
                <c:pt idx="15">
                  <c:v>-0.19700339040411691</c:v>
                </c:pt>
                <c:pt idx="16">
                  <c:v>-0.17760532824376815</c:v>
                </c:pt>
                <c:pt idx="17">
                  <c:v>-0.15821114247732962</c:v>
                </c:pt>
                <c:pt idx="18">
                  <c:v>-0.13881539459390585</c:v>
                </c:pt>
                <c:pt idx="19">
                  <c:v>-0.11941316741818268</c:v>
                </c:pt>
                <c:pt idx="20">
                  <c:v>-0.1</c:v>
                </c:pt>
                <c:pt idx="21">
                  <c:v>-8.0254158696948991E-2</c:v>
                </c:pt>
                <c:pt idx="22">
                  <c:v>-6.0500066664911742E-2</c:v>
                </c:pt>
                <c:pt idx="23">
                  <c:v>-4.0736276936733581E-2</c:v>
                </c:pt>
                <c:pt idx="24">
                  <c:v>-2.0961464082600662E-2</c:v>
                </c:pt>
                <c:pt idx="25">
                  <c:v>-1.1744101024449654E-3</c:v>
                </c:pt>
                <c:pt idx="26">
                  <c:v>1.8626008204220466E-2</c:v>
                </c:pt>
                <c:pt idx="27">
                  <c:v>3.8440830687745287E-2</c:v>
                </c:pt>
                <c:pt idx="28">
                  <c:v>5.8271024344683418E-2</c:v>
                </c:pt>
                <c:pt idx="29">
                  <c:v>7.8117493037479835E-2</c:v>
                </c:pt>
                <c:pt idx="30">
                  <c:v>9.7981086575579371E-2</c:v>
                </c:pt>
                <c:pt idx="31">
                  <c:v>0.11786260926695788</c:v>
                </c:pt>
                <c:pt idx="32">
                  <c:v>0.13776282802675865</c:v>
                </c:pt>
                <c:pt idx="33">
                  <c:v>0.15768248011250208</c:v>
                </c:pt>
                <c:pt idx="34">
                  <c:v>0.17762228054185919</c:v>
                </c:pt>
                <c:pt idx="35">
                  <c:v>0.19758292923839119</c:v>
                </c:pt>
                <c:pt idx="36">
                  <c:v>0.21756511794225378</c:v>
                </c:pt>
                <c:pt idx="37">
                  <c:v>0.23756953691615215</c:v>
                </c:pt>
                <c:pt idx="38">
                  <c:v>0.25759688147143212</c:v>
                </c:pt>
                <c:pt idx="39">
                  <c:v>0.27764785833482419</c:v>
                </c:pt>
                <c:pt idx="40">
                  <c:v>0.29772319187280044</c:v>
                </c:pt>
                <c:pt idx="41">
                  <c:v>0.31782363018759219</c:v>
                </c:pt>
                <c:pt idx="42">
                  <c:v>0.33794995109652276</c:v>
                </c:pt>
                <c:pt idx="43">
                  <c:v>0.35810296800433195</c:v>
                </c:pt>
                <c:pt idx="44">
                  <c:v>0.3782835356765275</c:v>
                </c:pt>
                <c:pt idx="45">
                  <c:v>0.39849255592043026</c:v>
                </c:pt>
                <c:pt idx="46">
                  <c:v>0.4187309831794403</c:v>
                </c:pt>
                <c:pt idx="47">
                  <c:v>0.43899983004509224</c:v>
                </c:pt>
                <c:pt idx="48">
                  <c:v>0.4593001726906622</c:v>
                </c:pt>
                <c:pt idx="49">
                  <c:v>0.47963315622941444</c:v>
                </c:pt>
                <c:pt idx="50">
                  <c:v>0.5</c:v>
                </c:pt>
              </c:numCache>
            </c:numRef>
          </c:xVal>
          <c:yVal>
            <c:numRef>
              <c:f>ReAirfoil!$R$3:$R$53</c:f>
              <c:numCache>
                <c:formatCode>0.0000</c:formatCode>
                <c:ptCount val="51"/>
                <c:pt idx="0">
                  <c:v>0</c:v>
                </c:pt>
                <c:pt idx="1">
                  <c:v>-1.9283027328903898E-2</c:v>
                </c:pt>
                <c:pt idx="2">
                  <c:v>-2.416670362714872E-2</c:v>
                </c:pt>
                <c:pt idx="3">
                  <c:v>-2.6733000850340409E-2</c:v>
                </c:pt>
                <c:pt idx="4">
                  <c:v>-2.8131287473757424E-2</c:v>
                </c:pt>
                <c:pt idx="5">
                  <c:v>-2.8809494436579437E-2</c:v>
                </c:pt>
                <c:pt idx="6">
                  <c:v>-2.899978622082176E-2</c:v>
                </c:pt>
                <c:pt idx="7">
                  <c:v>-2.8842188226810613E-2</c:v>
                </c:pt>
                <c:pt idx="8">
                  <c:v>-2.8429758697716467E-2</c:v>
                </c:pt>
                <c:pt idx="9">
                  <c:v>-2.7828721693609785E-2</c:v>
                </c:pt>
                <c:pt idx="10">
                  <c:v>-2.7088680562161516E-2</c:v>
                </c:pt>
                <c:pt idx="11">
                  <c:v>-2.6248299011956654E-2</c:v>
                </c:pt>
                <c:pt idx="12">
                  <c:v>-2.5338687518493899E-2</c:v>
                </c:pt>
                <c:pt idx="13">
                  <c:v>-2.438553395025661E-2</c:v>
                </c:pt>
                <c:pt idx="14">
                  <c:v>-2.3410503513684296E-2</c:v>
                </c:pt>
                <c:pt idx="15">
                  <c:v>-2.2432191917661902E-2</c:v>
                </c:pt>
                <c:pt idx="16">
                  <c:v>-2.1466793905796075E-2</c:v>
                </c:pt>
                <c:pt idx="17">
                  <c:v>-2.0528584089012973E-2</c:v>
                </c:pt>
                <c:pt idx="18">
                  <c:v>-1.9630270304707619E-2</c:v>
                </c:pt>
                <c:pt idx="19">
                  <c:v>-1.8783258181730655E-2</c:v>
                </c:pt>
                <c:pt idx="20">
                  <c:v>-1.7997852476479018E-2</c:v>
                </c:pt>
                <c:pt idx="21">
                  <c:v>-1.7230151257966814E-2</c:v>
                </c:pt>
                <c:pt idx="22">
                  <c:v>-1.6435277580349086E-2</c:v>
                </c:pt>
                <c:pt idx="23">
                  <c:v>-1.5620770255018693E-2</c:v>
                </c:pt>
                <c:pt idx="24">
                  <c:v>-1.47934657573984E-2</c:v>
                </c:pt>
                <c:pt idx="25">
                  <c:v>-1.3959565721134562E-2</c:v>
                </c:pt>
                <c:pt idx="26">
                  <c:v>-1.3124692341732594E-2</c:v>
                </c:pt>
                <c:pt idx="27">
                  <c:v>-1.2293934243107978E-2</c:v>
                </c:pt>
                <c:pt idx="28">
                  <c:v>-1.1471884750226237E-2</c:v>
                </c:pt>
                <c:pt idx="29">
                  <c:v>-1.0662674063028871E-2</c:v>
                </c:pt>
                <c:pt idx="30">
                  <c:v>-9.8699964939308951E-3</c:v>
                </c:pt>
                <c:pt idx="31">
                  <c:v>-9.0971336809323872E-3</c:v>
                </c:pt>
                <c:pt idx="32">
                  <c:v>-8.3469744982942948E-3</c:v>
                </c:pt>
                <c:pt idx="33">
                  <c:v>-7.6220322409002866E-3</c:v>
                </c:pt>
                <c:pt idx="34">
                  <c:v>-6.924459545533071E-3</c:v>
                </c:pt>
                <c:pt idx="35">
                  <c:v>-6.256061424147516E-3</c:v>
                </c:pt>
                <c:pt idx="36">
                  <c:v>-5.6183067148481113E-3</c:v>
                </c:pt>
                <c:pt idx="37">
                  <c:v>-5.0123382012672753E-3</c:v>
                </c:pt>
                <c:pt idx="38">
                  <c:v>-4.4389816071113142E-3</c:v>
                </c:pt>
                <c:pt idx="39">
                  <c:v>-3.8987536373280181E-3</c:v>
                </c:pt>
                <c:pt idx="40">
                  <c:v>-3.3918692087839229E-3</c:v>
                </c:pt>
                <c:pt idx="41">
                  <c:v>-2.9182479900943248E-3</c:v>
                </c:pt>
                <c:pt idx="42">
                  <c:v>-2.477520351229983E-3</c:v>
                </c:pt>
                <c:pt idx="43">
                  <c:v>-2.0690328078735339E-3</c:v>
                </c:pt>
                <c:pt idx="44">
                  <c:v>-1.6918530325640314E-3</c:v>
                </c:pt>
                <c:pt idx="45">
                  <c:v>-1.3447744939147979E-3</c:v>
                </c:pt>
                <c:pt idx="46">
                  <c:v>-1.0263207762197021E-3</c:v>
                </c:pt>
                <c:pt idx="47">
                  <c:v>-7.3474962423993821E-4</c:v>
                </c:pt>
                <c:pt idx="48">
                  <c:v>-4.6805675163164809E-4</c:v>
                </c:pt>
                <c:pt idx="49">
                  <c:v>-2.2397944612193629E-4</c:v>
                </c:pt>
                <c:pt idx="50">
                  <c:v>1.6507260569830784E-17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F99-43AB-B8F4-3E2A21B9219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ReAirfoil!$AE$9:$AE$19</c:f>
              <c:numCache>
                <c:formatCode>0.0000</c:formatCode>
                <c:ptCount val="11"/>
                <c:pt idx="0">
                  <c:v>3.2192015844438246E-2</c:v>
                </c:pt>
                <c:pt idx="1">
                  <c:v>3.0984280219898422E-2</c:v>
                </c:pt>
                <c:pt idx="2">
                  <c:v>2.9776544595358598E-2</c:v>
                </c:pt>
                <c:pt idx="3">
                  <c:v>2.856880897081876E-2</c:v>
                </c:pt>
                <c:pt idx="4">
                  <c:v>2.7361073346278936E-2</c:v>
                </c:pt>
                <c:pt idx="5">
                  <c:v>2.6153337721739112E-2</c:v>
                </c:pt>
                <c:pt idx="6">
                  <c:v>2.4945602097199288E-2</c:v>
                </c:pt>
                <c:pt idx="7">
                  <c:v>2.3737866472659463E-2</c:v>
                </c:pt>
                <c:pt idx="8">
                  <c:v>2.2530130848119626E-2</c:v>
                </c:pt>
                <c:pt idx="9">
                  <c:v>2.1322395223579801E-2</c:v>
                </c:pt>
                <c:pt idx="10">
                  <c:v>2.0114659599039977E-2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F99-43AB-B8F4-3E2A21B9219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ReAirfoil!$AF$9:$AF$19</c:f>
              <c:numCache>
                <c:formatCode>0.0000</c:formatCode>
                <c:ptCount val="11"/>
                <c:pt idx="0">
                  <c:v>-8.3951040191906579E-2</c:v>
                </c:pt>
                <c:pt idx="1">
                  <c:v>-6.3251145701731515E-2</c:v>
                </c:pt>
                <c:pt idx="2">
                  <c:v>-4.2551251211556451E-2</c:v>
                </c:pt>
                <c:pt idx="3">
                  <c:v>-2.1851356721381388E-2</c:v>
                </c:pt>
                <c:pt idx="4">
                  <c:v>-1.1514622312063238E-3</c:v>
                </c:pt>
                <c:pt idx="5">
                  <c:v>1.9548432258968518E-2</c:v>
                </c:pt>
                <c:pt idx="6">
                  <c:v>4.0248326749143581E-2</c:v>
                </c:pt>
                <c:pt idx="7">
                  <c:v>6.0948221239318645E-2</c:v>
                </c:pt>
                <c:pt idx="8">
                  <c:v>8.1648115729493709E-2</c:v>
                </c:pt>
                <c:pt idx="9">
                  <c:v>0.10234801021966877</c:v>
                </c:pt>
                <c:pt idx="10">
                  <c:v>0.12304790470984361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F99-43AB-B8F4-3E2A21B9219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ReAirfoil!$AG$9:$AG$19</c:f>
              <c:numCache>
                <c:formatCode>0.0000</c:formatCode>
                <c:ptCount val="11"/>
                <c:pt idx="0">
                  <c:v>-1.7310181902562838E-3</c:v>
                </c:pt>
                <c:pt idx="1">
                  <c:v>-1.6488126401982758E-3</c:v>
                </c:pt>
                <c:pt idx="2">
                  <c:v>-1.566607090140267E-3</c:v>
                </c:pt>
                <c:pt idx="3">
                  <c:v>-1.4844015400822591E-3</c:v>
                </c:pt>
                <c:pt idx="4">
                  <c:v>-1.4021959900242503E-3</c:v>
                </c:pt>
                <c:pt idx="5">
                  <c:v>-1.3199904399662423E-3</c:v>
                </c:pt>
                <c:pt idx="6">
                  <c:v>-1.2377848899082335E-3</c:v>
                </c:pt>
                <c:pt idx="7">
                  <c:v>-1.1555793398502255E-3</c:v>
                </c:pt>
                <c:pt idx="8">
                  <c:v>-1.0733737897922167E-3</c:v>
                </c:pt>
                <c:pt idx="9">
                  <c:v>-9.9116823973420878E-4</c:v>
                </c:pt>
                <c:pt idx="10">
                  <c:v>-9.0896268967619997E-4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F99-43AB-B8F4-3E2A21B9219A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ReAirfoil!$AD$9:$AD$19</c:f>
              <c:numCache>
                <c:formatCode>0.00</c:formatCode>
                <c:ptCount val="11"/>
                <c:pt idx="0">
                  <c:v>0.375</c:v>
                </c:pt>
                <c:pt idx="1">
                  <c:v>0.38</c:v>
                </c:pt>
                <c:pt idx="2">
                  <c:v>0.38500000000000001</c:v>
                </c:pt>
                <c:pt idx="3">
                  <c:v>0.39</c:v>
                </c:pt>
                <c:pt idx="4">
                  <c:v>0.39500000000000002</c:v>
                </c:pt>
                <c:pt idx="5">
                  <c:v>0.4</c:v>
                </c:pt>
                <c:pt idx="6">
                  <c:v>0.40500000000000003</c:v>
                </c:pt>
                <c:pt idx="7">
                  <c:v>0.41000000000000003</c:v>
                </c:pt>
                <c:pt idx="8">
                  <c:v>0.41500000000000004</c:v>
                </c:pt>
                <c:pt idx="9">
                  <c:v>0.42000000000000004</c:v>
                </c:pt>
                <c:pt idx="10">
                  <c:v>0.42500000000000004</c:v>
                </c:pt>
              </c:numCache>
            </c:numRef>
          </c:xVal>
          <c:yVal>
            <c:numRef>
              <c:f>ReAirfoil!$AH$9:$AH$19</c:f>
              <c:numCache>
                <c:formatCode>0.0000</c:formatCode>
                <c:ptCount val="11"/>
                <c:pt idx="0">
                  <c:v>1.4275463346740054</c:v>
                </c:pt>
                <c:pt idx="1">
                  <c:v>1.1234306152078766</c:v>
                </c:pt>
                <c:pt idx="2">
                  <c:v>0.81931489574174776</c:v>
                </c:pt>
                <c:pt idx="3">
                  <c:v>0.51519917627561895</c:v>
                </c:pt>
                <c:pt idx="4">
                  <c:v>0.21108345680949014</c:v>
                </c:pt>
                <c:pt idx="5">
                  <c:v>-9.3032262656638665E-2</c:v>
                </c:pt>
                <c:pt idx="6">
                  <c:v>-0.39714798212276747</c:v>
                </c:pt>
                <c:pt idx="7">
                  <c:v>-0.70126370158889273</c:v>
                </c:pt>
                <c:pt idx="8">
                  <c:v>-1.0053794210550215</c:v>
                </c:pt>
                <c:pt idx="9">
                  <c:v>-1.3094951405211503</c:v>
                </c:pt>
                <c:pt idx="10">
                  <c:v>-1.6136108599872792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7F99-43AB-B8F4-3E2A21B92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filt_btag6!$P$3:$P$34</c:f>
              <c:numCache>
                <c:formatCode>General</c:formatCode>
                <c:ptCount val="32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-3</c:v>
                </c:pt>
                <c:pt idx="5">
                  <c:v>-1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-1</c:v>
                </c:pt>
                <c:pt idx="15">
                  <c:v>-3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-4</c:v>
                </c:pt>
                <c:pt idx="21">
                  <c:v>-2</c:v>
                </c:pt>
                <c:pt idx="22">
                  <c:v>0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-2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4</c:v>
                </c:pt>
                <c:pt idx="31">
                  <c:v>-4</c:v>
                </c:pt>
              </c:numCache>
            </c:numRef>
          </c:xVal>
          <c:yVal>
            <c:numRef>
              <c:f>filt_btag6!$Q$3:$Q$34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-1</c:v>
                </c:pt>
                <c:pt idx="3">
                  <c:v>-3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-3.0000000099999999</c:v>
                </c:pt>
                <c:pt idx="9">
                  <c:v>-1.0000000099999999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-2.0000000199999999</c:v>
                </c:pt>
                <c:pt idx="17">
                  <c:v>2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AE-4358-B438-6ECD1FEB88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2112"/>
        <c:axId val="215462504"/>
      </c:scatterChart>
      <c:valAx>
        <c:axId val="215462112"/>
        <c:scaling>
          <c:orientation val="minMax"/>
          <c:max val="5"/>
          <c:min val="-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2504"/>
        <c:crosses val="autoZero"/>
        <c:crossBetween val="midCat"/>
      </c:valAx>
      <c:valAx>
        <c:axId val="215462504"/>
        <c:scaling>
          <c:orientation val="minMax"/>
          <c:max val="5"/>
          <c:min val="-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filt_btag7!$R$3:$R$34</c:f>
              <c:numCache>
                <c:formatCode>General</c:formatCode>
                <c:ptCount val="32"/>
                <c:pt idx="0">
                  <c:v>-1.6667106990508112</c:v>
                </c:pt>
                <c:pt idx="1">
                  <c:v>-0.58527096601385653</c:v>
                </c:pt>
                <c:pt idx="2">
                  <c:v>0.5852709660138562</c:v>
                </c:pt>
                <c:pt idx="3">
                  <c:v>1.6667106990508118</c:v>
                </c:pt>
                <c:pt idx="4">
                  <c:v>2.4944088369019251</c:v>
                </c:pt>
                <c:pt idx="5">
                  <c:v>2.9423558412334199</c:v>
                </c:pt>
                <c:pt idx="6">
                  <c:v>2.9423558412334199</c:v>
                </c:pt>
                <c:pt idx="7">
                  <c:v>1.6667106990508109</c:v>
                </c:pt>
                <c:pt idx="8">
                  <c:v>2.4944088369019251</c:v>
                </c:pt>
                <c:pt idx="9">
                  <c:v>0.58527096601385875</c:v>
                </c:pt>
                <c:pt idx="10">
                  <c:v>-0.5852709660138572</c:v>
                </c:pt>
                <c:pt idx="11">
                  <c:v>-1.6667106990508096</c:v>
                </c:pt>
                <c:pt idx="12">
                  <c:v>-2.4944088369019264</c:v>
                </c:pt>
                <c:pt idx="13">
                  <c:v>-2.9423558412334203</c:v>
                </c:pt>
                <c:pt idx="14">
                  <c:v>-2.9423558412334199</c:v>
                </c:pt>
                <c:pt idx="15">
                  <c:v>-2.4944088369019251</c:v>
                </c:pt>
                <c:pt idx="16">
                  <c:v>2.7716385975132627</c:v>
                </c:pt>
                <c:pt idx="17">
                  <c:v>3.0000000000570739</c:v>
                </c:pt>
                <c:pt idx="18">
                  <c:v>2.7716385975132627</c:v>
                </c:pt>
                <c:pt idx="19">
                  <c:v>-2.7716385975132622</c:v>
                </c:pt>
                <c:pt idx="20">
                  <c:v>-3.0000000000570739</c:v>
                </c:pt>
                <c:pt idx="21">
                  <c:v>-2.7716385975132627</c:v>
                </c:pt>
                <c:pt idx="22">
                  <c:v>-1.1480502970679813</c:v>
                </c:pt>
                <c:pt idx="23">
                  <c:v>1.1480502970679818</c:v>
                </c:pt>
                <c:pt idx="24">
                  <c:v>-5.513168047193676E-16</c:v>
                </c:pt>
                <c:pt idx="25">
                  <c:v>1.8377226823978921E-16</c:v>
                </c:pt>
                <c:pt idx="26">
                  <c:v>1.1480502970679805</c:v>
                </c:pt>
                <c:pt idx="27">
                  <c:v>-1.1480502970679813</c:v>
                </c:pt>
                <c:pt idx="28">
                  <c:v>-2.1213203435596428</c:v>
                </c:pt>
                <c:pt idx="29">
                  <c:v>2.1213203435596428</c:v>
                </c:pt>
                <c:pt idx="30">
                  <c:v>2.1213203435596428</c:v>
                </c:pt>
                <c:pt idx="31">
                  <c:v>-2.1213203435596424</c:v>
                </c:pt>
              </c:numCache>
            </c:numRef>
          </c:xVal>
          <c:yVal>
            <c:numRef>
              <c:f>filt_btag7!$S$3:$S$34</c:f>
              <c:numCache>
                <c:formatCode>General</c:formatCode>
                <c:ptCount val="32"/>
                <c:pt idx="0">
                  <c:v>2.4944088369019255</c:v>
                </c:pt>
                <c:pt idx="1">
                  <c:v>2.9423558412334203</c:v>
                </c:pt>
                <c:pt idx="2">
                  <c:v>2.9423558412334203</c:v>
                </c:pt>
                <c:pt idx="3">
                  <c:v>2.4944088369019251</c:v>
                </c:pt>
                <c:pt idx="4">
                  <c:v>1.6667106990508118</c:v>
                </c:pt>
                <c:pt idx="5">
                  <c:v>0.58527096601385753</c:v>
                </c:pt>
                <c:pt idx="6">
                  <c:v>-0.58527096601385753</c:v>
                </c:pt>
                <c:pt idx="7">
                  <c:v>-2.4944088369019255</c:v>
                </c:pt>
                <c:pt idx="8">
                  <c:v>-1.6667106990508118</c:v>
                </c:pt>
                <c:pt idx="9">
                  <c:v>-2.9423558412334194</c:v>
                </c:pt>
                <c:pt idx="10">
                  <c:v>-2.9423558412334199</c:v>
                </c:pt>
                <c:pt idx="11">
                  <c:v>-2.4944088369019264</c:v>
                </c:pt>
                <c:pt idx="12">
                  <c:v>-1.6667106990508098</c:v>
                </c:pt>
                <c:pt idx="13">
                  <c:v>-0.58527096601385631</c:v>
                </c:pt>
                <c:pt idx="14">
                  <c:v>0.58527096601385709</c:v>
                </c:pt>
                <c:pt idx="15">
                  <c:v>1.6667106990508118</c:v>
                </c:pt>
                <c:pt idx="16">
                  <c:v>-1.1480502970679813</c:v>
                </c:pt>
                <c:pt idx="17">
                  <c:v>0</c:v>
                </c:pt>
                <c:pt idx="18">
                  <c:v>1.1480502970679816</c:v>
                </c:pt>
                <c:pt idx="19">
                  <c:v>-1.1480502970679818</c:v>
                </c:pt>
                <c:pt idx="20">
                  <c:v>3.6754453647957842E-16</c:v>
                </c:pt>
                <c:pt idx="21">
                  <c:v>1.1480502970679811</c:v>
                </c:pt>
                <c:pt idx="22">
                  <c:v>-2.7716385975132627</c:v>
                </c:pt>
                <c:pt idx="23">
                  <c:v>2.7716385975132622</c:v>
                </c:pt>
                <c:pt idx="24">
                  <c:v>-3.0000000000570739</c:v>
                </c:pt>
                <c:pt idx="25">
                  <c:v>3.0000000000570739</c:v>
                </c:pt>
                <c:pt idx="26">
                  <c:v>-2.7716385975132631</c:v>
                </c:pt>
                <c:pt idx="27">
                  <c:v>2.7716385975132627</c:v>
                </c:pt>
                <c:pt idx="28">
                  <c:v>-2.1213203435596424</c:v>
                </c:pt>
                <c:pt idx="29">
                  <c:v>2.1213203435596424</c:v>
                </c:pt>
                <c:pt idx="30">
                  <c:v>-2.1213203435596424</c:v>
                </c:pt>
                <c:pt idx="31">
                  <c:v>2.1213203435596428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D-44DA-A12D-1B20F79F6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3288"/>
        <c:axId val="215463680"/>
      </c:scatterChart>
      <c:valAx>
        <c:axId val="215463288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3680"/>
        <c:crosses val="autoZero"/>
        <c:crossBetween val="midCat"/>
      </c:valAx>
      <c:valAx>
        <c:axId val="215463680"/>
        <c:scaling>
          <c:orientation val="minMax"/>
          <c:max val="4"/>
          <c:min val="-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3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9156C221-83E1-463E-A868-C9F06940511A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2AAA-4C19-93C6-084723D7FD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078303C-A12D-4654-ACB9-1D045B0A322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AAA-4C19-93C6-084723D7FD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A5267F9-3743-4433-88B5-D3CC45F83F6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AAA-4C19-93C6-084723D7FD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DE09EBC6-D324-445D-8526-C7878BE05C5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AAA-4C19-93C6-084723D7FD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53A13F89-450A-471A-B03A-0A664921E6C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AAA-4C19-93C6-084723D7FD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DC8753A-6327-44A7-A191-5502DC66B9A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2AAA-4C19-93C6-084723D7FD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2AFA9A6-68A0-40DD-83E0-3E8DFDE4A2B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2AAA-4C19-93C6-084723D7FD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4DE50B71-7667-439D-9BF1-AB86BC70B41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2AAA-4C19-93C6-084723D7FD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F6A57CE-C594-47AE-B449-ADB35E63EF8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2AAA-4C19-93C6-084723D7FD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1AA03B6-E745-43C9-A0DF-30521D533B4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2AAA-4C19-93C6-084723D7FD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090D2B1-F81A-4FD8-B2DB-FE3F59806DE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2AAA-4C19-93C6-084723D7FD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78E71C22-5096-455F-86D8-48D16B2E902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2AAA-4C19-93C6-084723D7FD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F637229A-B17F-4C15-9D44-929A057AC29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2AAA-4C19-93C6-084723D7FD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C8BDDE65-D5C4-45F4-9A5A-719599F4996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2AAA-4C19-93C6-084723D7FD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D2358D3D-EB7D-488C-8ED9-0E754B7D4C7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2AAA-4C19-93C6-084723D7FD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46EF599-8D3B-4482-94F8-5BFD5374A5C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2AAA-4C19-93C6-084723D7FD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6BAF5D3-87E5-46B1-88BD-B03CE907E8F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2AAA-4C19-93C6-084723D7FD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D003D4E-6D00-4947-96FF-53E9A23ADE7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2AAA-4C19-93C6-084723D7FD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0B38FFF-27E3-4AAB-B0B5-7B6D12121BA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2AAA-4C19-93C6-084723D7FD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7A8DDC4-18DC-442E-BE3F-C57B387E5A52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AAA-4C19-93C6-084723D7FD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50C2957-60F2-4238-A24F-A517ABA683C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2AAA-4C19-93C6-084723D7FD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7E8F0CB-E7CE-4C93-9CA1-5AEC3038611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2AAA-4C19-93C6-084723D7FD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384EE656-8D83-459E-AEF4-A006EE02A82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2AAA-4C19-93C6-084723D7FD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989CCBB-75E7-4E2E-8DD3-B7780D61D2A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2AAA-4C19-93C6-084723D7FD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96AA39C0-6AF5-4C4A-B003-8BD3EF48915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2AAA-4C19-93C6-084723D7FD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6D66F2EE-AA68-46A8-9C75-1FFA9FC63D1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2AAA-4C19-93C6-084723D7FD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2535A95-BC75-4AD1-8E64-506CB7AC402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2AAA-4C19-93C6-084723D7FD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973C4B93-CE2B-45AF-874A-390450555254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2AAA-4C19-93C6-084723D7FD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9939862-8EB8-4256-B31F-E0FE51D76F0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2AAA-4C19-93C6-084723D7FD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E5F7337-47D8-4FE4-A90C-3976AFBE783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2AAA-4C19-93C6-084723D7FD0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E8C81AAE-B615-4E97-9857-4D40394AF46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2AAA-4C19-93C6-084723D7FD0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0C571C5-803D-4FFA-8BC7-E1BFA2BCD0C5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2AAA-4C19-93C6-084723D7FD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fix_btag!$D$3:$D$34</c:f>
              <c:numCache>
                <c:formatCode>General</c:formatCode>
                <c:ptCount val="32"/>
                <c:pt idx="0">
                  <c:v>-4</c:v>
                </c:pt>
                <c:pt idx="1">
                  <c:v>-4</c:v>
                </c:pt>
                <c:pt idx="2">
                  <c:v>-4</c:v>
                </c:pt>
                <c:pt idx="3">
                  <c:v>-4</c:v>
                </c:pt>
                <c:pt idx="4">
                  <c:v>-3</c:v>
                </c:pt>
                <c:pt idx="5">
                  <c:v>-1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3</c:v>
                </c:pt>
                <c:pt idx="13">
                  <c:v>1</c:v>
                </c:pt>
                <c:pt idx="14">
                  <c:v>-1</c:v>
                </c:pt>
                <c:pt idx="15">
                  <c:v>-3</c:v>
                </c:pt>
                <c:pt idx="16">
                  <c:v>4</c:v>
                </c:pt>
                <c:pt idx="17">
                  <c:v>4</c:v>
                </c:pt>
                <c:pt idx="18">
                  <c:v>2</c:v>
                </c:pt>
                <c:pt idx="19">
                  <c:v>4</c:v>
                </c:pt>
                <c:pt idx="20">
                  <c:v>-4</c:v>
                </c:pt>
                <c:pt idx="21">
                  <c:v>-2</c:v>
                </c:pt>
                <c:pt idx="22">
                  <c:v>0</c:v>
                </c:pt>
                <c:pt idx="23">
                  <c:v>-4</c:v>
                </c:pt>
                <c:pt idx="24">
                  <c:v>-4</c:v>
                </c:pt>
                <c:pt idx="25">
                  <c:v>-4</c:v>
                </c:pt>
                <c:pt idx="26">
                  <c:v>-2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4</c:v>
                </c:pt>
                <c:pt idx="31">
                  <c:v>-4</c:v>
                </c:pt>
              </c:numCache>
            </c:numRef>
          </c:xVal>
          <c:yVal>
            <c:numRef>
              <c:f>fix_btag!$E$3:$E$34</c:f>
              <c:numCache>
                <c:formatCode>General</c:formatCode>
                <c:ptCount val="32"/>
                <c:pt idx="0">
                  <c:v>3</c:v>
                </c:pt>
                <c:pt idx="1">
                  <c:v>1</c:v>
                </c:pt>
                <c:pt idx="2">
                  <c:v>-1</c:v>
                </c:pt>
                <c:pt idx="3">
                  <c:v>-3</c:v>
                </c:pt>
                <c:pt idx="4">
                  <c:v>-4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-3.0000000099999999</c:v>
                </c:pt>
                <c:pt idx="9">
                  <c:v>-1.0000000099999999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-2.0000000199999999</c:v>
                </c:pt>
                <c:pt idx="17">
                  <c:v>2</c:v>
                </c:pt>
                <c:pt idx="18">
                  <c:v>-4</c:v>
                </c:pt>
                <c:pt idx="19">
                  <c:v>-4</c:v>
                </c:pt>
                <c:pt idx="20">
                  <c:v>-4</c:v>
                </c:pt>
                <c:pt idx="21">
                  <c:v>-4</c:v>
                </c:pt>
                <c:pt idx="22">
                  <c:v>-4</c:v>
                </c:pt>
                <c:pt idx="23">
                  <c:v>-2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fix_btag!$B$3:$B$50</c15:f>
                <c15:dlblRangeCache>
                  <c:ptCount val="48"/>
                  <c:pt idx="0">
                    <c:v>247</c:v>
                  </c:pt>
                  <c:pt idx="1">
                    <c:v>246</c:v>
                  </c:pt>
                  <c:pt idx="2">
                    <c:v>245</c:v>
                  </c:pt>
                  <c:pt idx="3">
                    <c:v>244</c:v>
                  </c:pt>
                  <c:pt idx="4">
                    <c:v>243</c:v>
                  </c:pt>
                  <c:pt idx="5">
                    <c:v>242</c:v>
                  </c:pt>
                  <c:pt idx="6">
                    <c:v>241</c:v>
                  </c:pt>
                  <c:pt idx="7">
                    <c:v>240</c:v>
                  </c:pt>
                  <c:pt idx="8">
                    <c:v>239</c:v>
                  </c:pt>
                  <c:pt idx="9">
                    <c:v>238</c:v>
                  </c:pt>
                  <c:pt idx="10">
                    <c:v>237</c:v>
                  </c:pt>
                  <c:pt idx="11">
                    <c:v>236</c:v>
                  </c:pt>
                  <c:pt idx="12">
                    <c:v>235</c:v>
                  </c:pt>
                  <c:pt idx="13">
                    <c:v>234</c:v>
                  </c:pt>
                  <c:pt idx="14">
                    <c:v>233</c:v>
                  </c:pt>
                  <c:pt idx="15">
                    <c:v>232</c:v>
                  </c:pt>
                  <c:pt idx="16">
                    <c:v>129</c:v>
                  </c:pt>
                  <c:pt idx="17">
                    <c:v>126</c:v>
                  </c:pt>
                  <c:pt idx="18">
                    <c:v>116</c:v>
                  </c:pt>
                  <c:pt idx="19">
                    <c:v>100</c:v>
                  </c:pt>
                  <c:pt idx="20">
                    <c:v>98</c:v>
                  </c:pt>
                  <c:pt idx="21">
                    <c:v>97</c:v>
                  </c:pt>
                  <c:pt idx="22">
                    <c:v>96</c:v>
                  </c:pt>
                  <c:pt idx="23">
                    <c:v>94</c:v>
                  </c:pt>
                  <c:pt idx="24">
                    <c:v>92</c:v>
                  </c:pt>
                  <c:pt idx="25">
                    <c:v>90</c:v>
                  </c:pt>
                  <c:pt idx="26">
                    <c:v>89</c:v>
                  </c:pt>
                  <c:pt idx="27">
                    <c:v>87</c:v>
                  </c:pt>
                  <c:pt idx="28">
                    <c:v>86</c:v>
                  </c:pt>
                  <c:pt idx="29">
                    <c:v>85</c:v>
                  </c:pt>
                  <c:pt idx="30">
                    <c:v>83</c:v>
                  </c:pt>
                  <c:pt idx="31">
                    <c:v>81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20-2AAA-4C19-93C6-084723D7FD04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B008F59C-7C1A-4991-B3C3-45AD22F22734}" type="CELLRANGE">
                      <a:rPr lang="en-US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2AAA-4C19-93C6-084723D7FD0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24778FC-BC92-442D-B680-316AF343B45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2AAA-4C19-93C6-084723D7FD0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F2E346ED-3168-4D20-A9DD-8FB99B0C931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2AAA-4C19-93C6-084723D7FD0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35ABE95-4394-4A20-8D6D-FAAAF084DA7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2AAA-4C19-93C6-084723D7FD0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0B71145-9521-430B-867A-111852CAB98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2AAA-4C19-93C6-084723D7FD0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944D8835-FB72-406B-A66F-431E1FDBBD3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2AAA-4C19-93C6-084723D7FD0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824F750-2FDF-43A0-B2ED-83BD2B0D9626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2AAA-4C19-93C6-084723D7FD0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E6D482E-946B-4548-986B-E1B67C2DBBC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2AAA-4C19-93C6-084723D7FD0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6D3CBDB-3337-43DB-9AA9-DECBAA5D6D5F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2AAA-4C19-93C6-084723D7FD0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44B3FAF3-B6C4-4B9A-97A6-73D4DB1B77D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2AAA-4C19-93C6-084723D7FD0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6A81354-97E0-4EE0-9A24-73D7D09B882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2AAA-4C19-93C6-084723D7FD0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417FF8F8-E78E-4D44-85F2-63088055CAD8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2AAA-4C19-93C6-084723D7FD0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50465AFA-DBCB-4D02-84DE-CF79BBB64F5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2AAA-4C19-93C6-084723D7FD0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486DF79-296F-4D8A-BD7B-C39F4E5D176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2AAA-4C19-93C6-084723D7FD0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C4E5CCE-D5AB-44BF-A1CB-0327C596010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2AAA-4C19-93C6-084723D7FD0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76A80CB3-5DEA-4015-8D64-C4189039BEE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2AAA-4C19-93C6-084723D7FD0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166CA68-11D4-4D41-80DA-7DF17C71C7F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2AAA-4C19-93C6-084723D7FD0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A4191D46-7B31-4741-B5AF-E4139694B7F7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AAA-4C19-93C6-084723D7FD0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86D6742-B4AA-46E1-9160-A98A37B05B3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2AAA-4C19-93C6-084723D7FD0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7AD9E29-13EE-4EC4-8C57-955333FFB32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2AAA-4C19-93C6-084723D7FD0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DE376F4-DF59-421A-929E-24CC9EA3782E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2AAA-4C19-93C6-084723D7FD0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D81BF04D-E2D6-48A6-A1E4-EC1F5A9524F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2AAA-4C19-93C6-084723D7FD0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899BD31-207B-42FA-8675-63E9A588095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2AAA-4C19-93C6-084723D7FD0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AF1CFE4-410D-4956-AABA-8082129833A3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2AAA-4C19-93C6-084723D7FD0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8CAFD5-795A-4792-8D44-85255BE7DFDB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2AAA-4C19-93C6-084723D7FD0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80570FD-EA9B-4756-8BAB-890E514474D0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2AAA-4C19-93C6-084723D7FD0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F4622658-BE0E-4869-A861-1C969F6D25D1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2AAA-4C19-93C6-084723D7FD0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C1C83B6A-E919-4ECA-822E-805BBDEBDD39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2AAA-4C19-93C6-084723D7FD0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BF84DCA2-6D86-4A86-80E8-DA89594AE85A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2AAA-4C19-93C6-084723D7FD0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4C0A4E19-05EC-40B8-B325-8AC622CF8BBD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2AAA-4C19-93C6-084723D7FD0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8BE260E2-7342-44DB-A018-EB0CC32A873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2AAA-4C19-93C6-084723D7FD0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BFA3D6F-F63C-40F6-A72E-A8639174831C}" type="CELLRANGE">
                      <a:rPr lang="en-AU"/>
                      <a:pPr/>
                      <a:t>[CELLRANGE]</a:t>
                    </a:fld>
                    <a:endParaRPr lang="en-AU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2AAA-4C19-93C6-084723D7FD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fix_btag!$I$3:$I$34</c:f>
              <c:numCache>
                <c:formatCode>General</c:formatCode>
                <c:ptCount val="32"/>
                <c:pt idx="0">
                  <c:v>-1.6667106990508112</c:v>
                </c:pt>
                <c:pt idx="1">
                  <c:v>-0.58527096601385653</c:v>
                </c:pt>
                <c:pt idx="2">
                  <c:v>0.5852709660138562</c:v>
                </c:pt>
                <c:pt idx="3">
                  <c:v>1.6667106990508118</c:v>
                </c:pt>
                <c:pt idx="4">
                  <c:v>2.4944088369019251</c:v>
                </c:pt>
                <c:pt idx="5">
                  <c:v>2.9423558412334199</c:v>
                </c:pt>
                <c:pt idx="6">
                  <c:v>2.9423558412334199</c:v>
                </c:pt>
                <c:pt idx="7">
                  <c:v>1.6667106990508109</c:v>
                </c:pt>
                <c:pt idx="8">
                  <c:v>2.4944088369019251</c:v>
                </c:pt>
                <c:pt idx="9">
                  <c:v>0.58527096601385875</c:v>
                </c:pt>
                <c:pt idx="10">
                  <c:v>-0.5852709660138572</c:v>
                </c:pt>
                <c:pt idx="11">
                  <c:v>-1.6667106990508096</c:v>
                </c:pt>
                <c:pt idx="12">
                  <c:v>-2.4944088369019264</c:v>
                </c:pt>
                <c:pt idx="13">
                  <c:v>-2.9423558412334203</c:v>
                </c:pt>
                <c:pt idx="14">
                  <c:v>-2.9423558412334199</c:v>
                </c:pt>
                <c:pt idx="15">
                  <c:v>-2.4944088369019251</c:v>
                </c:pt>
                <c:pt idx="16">
                  <c:v>2.7716385975132627</c:v>
                </c:pt>
                <c:pt idx="17">
                  <c:v>3.0000000000570739</c:v>
                </c:pt>
                <c:pt idx="18">
                  <c:v>2.7716385975132627</c:v>
                </c:pt>
                <c:pt idx="19">
                  <c:v>-2.7716385975132622</c:v>
                </c:pt>
                <c:pt idx="20">
                  <c:v>-3.0000000000570739</c:v>
                </c:pt>
                <c:pt idx="21">
                  <c:v>-2.7716385975132627</c:v>
                </c:pt>
                <c:pt idx="22">
                  <c:v>-1.1480502970679813</c:v>
                </c:pt>
                <c:pt idx="23">
                  <c:v>1.1480502970679818</c:v>
                </c:pt>
                <c:pt idx="24">
                  <c:v>-5.513168047193676E-16</c:v>
                </c:pt>
                <c:pt idx="25">
                  <c:v>1.8377226823978921E-16</c:v>
                </c:pt>
                <c:pt idx="26">
                  <c:v>1.1480502970679805</c:v>
                </c:pt>
                <c:pt idx="27">
                  <c:v>-1.1480502970679813</c:v>
                </c:pt>
                <c:pt idx="28">
                  <c:v>-2.1213203435596428</c:v>
                </c:pt>
                <c:pt idx="29">
                  <c:v>2.1213203435596428</c:v>
                </c:pt>
                <c:pt idx="30">
                  <c:v>2.1213203435596428</c:v>
                </c:pt>
                <c:pt idx="31">
                  <c:v>-2.1213203435596424</c:v>
                </c:pt>
              </c:numCache>
            </c:numRef>
          </c:xVal>
          <c:yVal>
            <c:numRef>
              <c:f>fix_btag!$J$3:$J$34</c:f>
              <c:numCache>
                <c:formatCode>General</c:formatCode>
                <c:ptCount val="32"/>
                <c:pt idx="0">
                  <c:v>2.4944088369019255</c:v>
                </c:pt>
                <c:pt idx="1">
                  <c:v>2.9423558412334203</c:v>
                </c:pt>
                <c:pt idx="2">
                  <c:v>2.9423558412334203</c:v>
                </c:pt>
                <c:pt idx="3">
                  <c:v>2.4944088369019251</c:v>
                </c:pt>
                <c:pt idx="4">
                  <c:v>1.6667106990508118</c:v>
                </c:pt>
                <c:pt idx="5">
                  <c:v>0.58527096601385753</c:v>
                </c:pt>
                <c:pt idx="6">
                  <c:v>-0.58527096601385753</c:v>
                </c:pt>
                <c:pt idx="7">
                  <c:v>-2.4944088369019255</c:v>
                </c:pt>
                <c:pt idx="8">
                  <c:v>-1.6667106990508118</c:v>
                </c:pt>
                <c:pt idx="9">
                  <c:v>-2.9423558412334194</c:v>
                </c:pt>
                <c:pt idx="10">
                  <c:v>-2.9423558412334199</c:v>
                </c:pt>
                <c:pt idx="11">
                  <c:v>-2.4944088369019264</c:v>
                </c:pt>
                <c:pt idx="12">
                  <c:v>-1.6667106990508098</c:v>
                </c:pt>
                <c:pt idx="13">
                  <c:v>-0.58527096601385631</c:v>
                </c:pt>
                <c:pt idx="14">
                  <c:v>0.58527096601385709</c:v>
                </c:pt>
                <c:pt idx="15">
                  <c:v>1.6667106990508118</c:v>
                </c:pt>
                <c:pt idx="16">
                  <c:v>-1.1480502970679813</c:v>
                </c:pt>
                <c:pt idx="17">
                  <c:v>0</c:v>
                </c:pt>
                <c:pt idx="18">
                  <c:v>1.1480502970679816</c:v>
                </c:pt>
                <c:pt idx="19">
                  <c:v>-1.1480502970679818</c:v>
                </c:pt>
                <c:pt idx="20">
                  <c:v>3.6754453647957842E-16</c:v>
                </c:pt>
                <c:pt idx="21">
                  <c:v>1.1480502970679811</c:v>
                </c:pt>
                <c:pt idx="22">
                  <c:v>-2.7716385975132627</c:v>
                </c:pt>
                <c:pt idx="23">
                  <c:v>2.7716385975132622</c:v>
                </c:pt>
                <c:pt idx="24">
                  <c:v>-3.0000000000570739</c:v>
                </c:pt>
                <c:pt idx="25">
                  <c:v>3.0000000000570739</c:v>
                </c:pt>
                <c:pt idx="26">
                  <c:v>-2.7716385975132631</c:v>
                </c:pt>
                <c:pt idx="27">
                  <c:v>2.7716385975132627</c:v>
                </c:pt>
                <c:pt idx="28">
                  <c:v>-2.1213203435596424</c:v>
                </c:pt>
                <c:pt idx="29">
                  <c:v>2.1213203435596424</c:v>
                </c:pt>
                <c:pt idx="30">
                  <c:v>-2.1213203435596424</c:v>
                </c:pt>
                <c:pt idx="31">
                  <c:v>2.1213203435596428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fix_btag!$G$3:$G$50</c15:f>
                <c15:dlblRangeCache>
                  <c:ptCount val="48"/>
                  <c:pt idx="0">
                    <c:v>263</c:v>
                  </c:pt>
                  <c:pt idx="1">
                    <c:v>262</c:v>
                  </c:pt>
                  <c:pt idx="2">
                    <c:v>261</c:v>
                  </c:pt>
                  <c:pt idx="3">
                    <c:v>260</c:v>
                  </c:pt>
                  <c:pt idx="4">
                    <c:v>259</c:v>
                  </c:pt>
                  <c:pt idx="5">
                    <c:v>258</c:v>
                  </c:pt>
                  <c:pt idx="6">
                    <c:v>257</c:v>
                  </c:pt>
                  <c:pt idx="7">
                    <c:v>256</c:v>
                  </c:pt>
                  <c:pt idx="8">
                    <c:v>255</c:v>
                  </c:pt>
                  <c:pt idx="9">
                    <c:v>254</c:v>
                  </c:pt>
                  <c:pt idx="10">
                    <c:v>253</c:v>
                  </c:pt>
                  <c:pt idx="11">
                    <c:v>252</c:v>
                  </c:pt>
                  <c:pt idx="12">
                    <c:v>251</c:v>
                  </c:pt>
                  <c:pt idx="13">
                    <c:v>250</c:v>
                  </c:pt>
                  <c:pt idx="14">
                    <c:v>249</c:v>
                  </c:pt>
                  <c:pt idx="15">
                    <c:v>248</c:v>
                  </c:pt>
                  <c:pt idx="16">
                    <c:v>76</c:v>
                  </c:pt>
                  <c:pt idx="17">
                    <c:v>72</c:v>
                  </c:pt>
                  <c:pt idx="18">
                    <c:v>68</c:v>
                  </c:pt>
                  <c:pt idx="19">
                    <c:v>64</c:v>
                  </c:pt>
                  <c:pt idx="20">
                    <c:v>60</c:v>
                  </c:pt>
                  <c:pt idx="21">
                    <c:v>56</c:v>
                  </c:pt>
                  <c:pt idx="22">
                    <c:v>53</c:v>
                  </c:pt>
                  <c:pt idx="23">
                    <c:v>49</c:v>
                  </c:pt>
                  <c:pt idx="24">
                    <c:v>45</c:v>
                  </c:pt>
                  <c:pt idx="25">
                    <c:v>41</c:v>
                  </c:pt>
                  <c:pt idx="26">
                    <c:v>37</c:v>
                  </c:pt>
                  <c:pt idx="27">
                    <c:v>33</c:v>
                  </c:pt>
                  <c:pt idx="28">
                    <c:v>30</c:v>
                  </c:pt>
                  <c:pt idx="29">
                    <c:v>26</c:v>
                  </c:pt>
                  <c:pt idx="30">
                    <c:v>22</c:v>
                  </c:pt>
                  <c:pt idx="31">
                    <c:v>19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41-2AAA-4C19-93C6-084723D7F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0152"/>
        <c:axId val="215458584"/>
      </c:scatterChart>
      <c:valAx>
        <c:axId val="215460152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58584"/>
        <c:crosses val="autoZero"/>
        <c:crossBetween val="midCat"/>
      </c:valAx>
      <c:valAx>
        <c:axId val="215458584"/>
        <c:scaling>
          <c:orientation val="minMax"/>
          <c:max val="4"/>
          <c:min val="-4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0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raw_vertexdata!$B$3:$B$882</c:f>
              <c:numCache>
                <c:formatCode>0.00E+00</c:formatCode>
                <c:ptCount val="880"/>
                <c:pt idx="0">
                  <c:v>0.4</c:v>
                </c:pt>
                <c:pt idx="1">
                  <c:v>0.25</c:v>
                </c:pt>
                <c:pt idx="2">
                  <c:v>0</c:v>
                </c:pt>
                <c:pt idx="3">
                  <c:v>-0.3</c:v>
                </c:pt>
                <c:pt idx="4">
                  <c:v>-0.4</c:v>
                </c:pt>
                <c:pt idx="5">
                  <c:v>-0.4</c:v>
                </c:pt>
                <c:pt idx="6">
                  <c:v>-0.3</c:v>
                </c:pt>
                <c:pt idx="7">
                  <c:v>0</c:v>
                </c:pt>
                <c:pt idx="8">
                  <c:v>0.118581884</c:v>
                </c:pt>
                <c:pt idx="9">
                  <c:v>0.25</c:v>
                </c:pt>
                <c:pt idx="10">
                  <c:v>0.4</c:v>
                </c:pt>
                <c:pt idx="11">
                  <c:v>0.5</c:v>
                </c:pt>
                <c:pt idx="12">
                  <c:v>-0.47499999999999998</c:v>
                </c:pt>
                <c:pt idx="13">
                  <c:v>-0.5</c:v>
                </c:pt>
                <c:pt idx="14">
                  <c:v>-0.47499999999999998</c:v>
                </c:pt>
                <c:pt idx="15">
                  <c:v>0.11749652064</c:v>
                </c:pt>
                <c:pt idx="16">
                  <c:v>-0.9</c:v>
                </c:pt>
                <c:pt idx="17">
                  <c:v>-1.4</c:v>
                </c:pt>
                <c:pt idx="18">
                  <c:v>-3</c:v>
                </c:pt>
                <c:pt idx="19">
                  <c:v>0.7</c:v>
                </c:pt>
                <c:pt idx="20">
                  <c:v>1.2</c:v>
                </c:pt>
                <c:pt idx="21">
                  <c:v>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-1.8369095307000001E-16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-1.8369095307000001E-16</c:v>
                </c:pt>
                <c:pt idx="30">
                  <c:v>-0.57932006621999999</c:v>
                </c:pt>
                <c:pt idx="31">
                  <c:v>-1.0912571861</c:v>
                </c:pt>
                <c:pt idx="32">
                  <c:v>-2.7716385975</c:v>
                </c:pt>
                <c:pt idx="33">
                  <c:v>0.48921618594999999</c:v>
                </c:pt>
                <c:pt idx="34">
                  <c:v>0.96670747349999997</c:v>
                </c:pt>
                <c:pt idx="35">
                  <c:v>1.7969722911999999</c:v>
                </c:pt>
                <c:pt idx="36">
                  <c:v>2.7716385975</c:v>
                </c:pt>
                <c:pt idx="37">
                  <c:v>-0.29121084093999999</c:v>
                </c:pt>
                <c:pt idx="38">
                  <c:v>-0.63765365854</c:v>
                </c:pt>
                <c:pt idx="39">
                  <c:v>-1.2943790165</c:v>
                </c:pt>
                <c:pt idx="40">
                  <c:v>-2.1213203435999999</c:v>
                </c:pt>
                <c:pt idx="41">
                  <c:v>0.2670323147</c:v>
                </c:pt>
                <c:pt idx="42">
                  <c:v>0.59164207961000004</c:v>
                </c:pt>
                <c:pt idx="43">
                  <c:v>1.2961942769999999</c:v>
                </c:pt>
                <c:pt idx="44">
                  <c:v>2.1213203435999999</c:v>
                </c:pt>
                <c:pt idx="45">
                  <c:v>-0.12376335795</c:v>
                </c:pt>
                <c:pt idx="46">
                  <c:v>-0.28697103781</c:v>
                </c:pt>
                <c:pt idx="47">
                  <c:v>-0.66454157670000003</c:v>
                </c:pt>
                <c:pt idx="48">
                  <c:v>-1.1480502971</c:v>
                </c:pt>
                <c:pt idx="49">
                  <c:v>0.11957905185000001</c:v>
                </c:pt>
                <c:pt idx="50">
                  <c:v>0.27834744061</c:v>
                </c:pt>
                <c:pt idx="51">
                  <c:v>0.66476069305999996</c:v>
                </c:pt>
                <c:pt idx="52">
                  <c:v>1.1480502971</c:v>
                </c:pt>
                <c:pt idx="53">
                  <c:v>-0.57913612715999996</c:v>
                </c:pt>
                <c:pt idx="54">
                  <c:v>-1.0920538822999999</c:v>
                </c:pt>
                <c:pt idx="55">
                  <c:v>-2.7716385975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-0.12422683807</c:v>
                </c:pt>
                <c:pt idx="61">
                  <c:v>-0.28696842980999998</c:v>
                </c:pt>
                <c:pt idx="62">
                  <c:v>-0.66526684162000005</c:v>
                </c:pt>
                <c:pt idx="63">
                  <c:v>-1.1480502971</c:v>
                </c:pt>
                <c:pt idx="64">
                  <c:v>0.11934641819</c:v>
                </c:pt>
                <c:pt idx="65">
                  <c:v>0.27769211640000002</c:v>
                </c:pt>
                <c:pt idx="66">
                  <c:v>0.66443408683000005</c:v>
                </c:pt>
                <c:pt idx="67">
                  <c:v>1.1480502971</c:v>
                </c:pt>
                <c:pt idx="68">
                  <c:v>0.26671721304000001</c:v>
                </c:pt>
                <c:pt idx="69">
                  <c:v>0.59237711486</c:v>
                </c:pt>
                <c:pt idx="70">
                  <c:v>1.2951838375</c:v>
                </c:pt>
                <c:pt idx="71">
                  <c:v>2.1213203435999999</c:v>
                </c:pt>
                <c:pt idx="72">
                  <c:v>0.48962231975999998</c:v>
                </c:pt>
                <c:pt idx="73">
                  <c:v>0.96673945895000002</c:v>
                </c:pt>
                <c:pt idx="74">
                  <c:v>1.7978504958999999</c:v>
                </c:pt>
                <c:pt idx="75">
                  <c:v>2.7716385975</c:v>
                </c:pt>
                <c:pt idx="76">
                  <c:v>0.59586848112000002</c:v>
                </c:pt>
                <c:pt idx="77">
                  <c:v>0.59375780093999997</c:v>
                </c:pt>
                <c:pt idx="78">
                  <c:v>-0.121713586</c:v>
                </c:pt>
                <c:pt idx="79">
                  <c:v>-0.12581033999999999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-1.91</c:v>
                </c:pt>
                <c:pt idx="117">
                  <c:v>-0.73122527593999997</c:v>
                </c:pt>
                <c:pt idx="118">
                  <c:v>-0.73102247855000002</c:v>
                </c:pt>
                <c:pt idx="119">
                  <c:v>-1.4000000008</c:v>
                </c:pt>
                <c:pt idx="120">
                  <c:v>-1.4000000005</c:v>
                </c:pt>
                <c:pt idx="121">
                  <c:v>-2.1395064906000001</c:v>
                </c:pt>
                <c:pt idx="122">
                  <c:v>-2.1620850449</c:v>
                </c:pt>
                <c:pt idx="123">
                  <c:v>-2.1639012983999999</c:v>
                </c:pt>
                <c:pt idx="124">
                  <c:v>-2.1682608202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1.1190369937</c:v>
                </c:pt>
                <c:pt idx="130">
                  <c:v>1.1189241031999999</c:v>
                </c:pt>
                <c:pt idx="131">
                  <c:v>1.6714509968</c:v>
                </c:pt>
                <c:pt idx="132">
                  <c:v>2.02</c:v>
                </c:pt>
                <c:pt idx="133">
                  <c:v>2.223865</c:v>
                </c:pt>
                <c:pt idx="134">
                  <c:v>2.5</c:v>
                </c:pt>
                <c:pt idx="135">
                  <c:v>2.223865</c:v>
                </c:pt>
                <c:pt idx="136">
                  <c:v>1.6718358981000001</c:v>
                </c:pt>
                <c:pt idx="137">
                  <c:v>1.6714509969</c:v>
                </c:pt>
                <c:pt idx="138">
                  <c:v>-1.0666666667</c:v>
                </c:pt>
                <c:pt idx="139">
                  <c:v>-1.2333333333000001</c:v>
                </c:pt>
                <c:pt idx="140">
                  <c:v>0.77022035513999998</c:v>
                </c:pt>
                <c:pt idx="141">
                  <c:v>0.94457222917000006</c:v>
                </c:pt>
                <c:pt idx="142">
                  <c:v>0.76885086521000001</c:v>
                </c:pt>
                <c:pt idx="143">
                  <c:v>0.94394392948000005</c:v>
                </c:pt>
                <c:pt idx="144">
                  <c:v>0.64837994847000002</c:v>
                </c:pt>
                <c:pt idx="145">
                  <c:v>0.80754371099</c:v>
                </c:pt>
                <c:pt idx="146">
                  <c:v>0.86666666667000003</c:v>
                </c:pt>
                <c:pt idx="147">
                  <c:v>1.0333333333000001</c:v>
                </c:pt>
                <c:pt idx="148">
                  <c:v>0.64866136616000003</c:v>
                </c:pt>
                <c:pt idx="149">
                  <c:v>0.80770041255000002</c:v>
                </c:pt>
                <c:pt idx="150">
                  <c:v>0.37527051365000003</c:v>
                </c:pt>
                <c:pt idx="151">
                  <c:v>0.48382381424999998</c:v>
                </c:pt>
                <c:pt idx="152">
                  <c:v>0.37523556966999999</c:v>
                </c:pt>
                <c:pt idx="153">
                  <c:v>0.48343882463999999</c:v>
                </c:pt>
                <c:pt idx="154">
                  <c:v>-0.95401498585</c:v>
                </c:pt>
                <c:pt idx="155">
                  <c:v>-1.1770074932000001</c:v>
                </c:pt>
                <c:pt idx="156">
                  <c:v>-0.95415018421999997</c:v>
                </c:pt>
                <c:pt idx="157">
                  <c:v>-1.1770750925</c:v>
                </c:pt>
                <c:pt idx="158">
                  <c:v>0.46681919664999999</c:v>
                </c:pt>
                <c:pt idx="159">
                  <c:v>0.43348275961999999</c:v>
                </c:pt>
                <c:pt idx="160">
                  <c:v>0.46666705919000001</c:v>
                </c:pt>
                <c:pt idx="161">
                  <c:v>0.43333372269999998</c:v>
                </c:pt>
                <c:pt idx="162">
                  <c:v>0.55904597387999999</c:v>
                </c:pt>
                <c:pt idx="163">
                  <c:v>0.52433414682000001</c:v>
                </c:pt>
                <c:pt idx="164">
                  <c:v>2.4064561992</c:v>
                </c:pt>
                <c:pt idx="165">
                  <c:v>2.5890473984</c:v>
                </c:pt>
                <c:pt idx="166">
                  <c:v>2.6666666666999999</c:v>
                </c:pt>
                <c:pt idx="167">
                  <c:v>2.8333333333000001</c:v>
                </c:pt>
                <c:pt idx="168">
                  <c:v>2.4064561992</c:v>
                </c:pt>
                <c:pt idx="169">
                  <c:v>2.5890473984</c:v>
                </c:pt>
                <c:pt idx="170">
                  <c:v>0.52476695101000004</c:v>
                </c:pt>
                <c:pt idx="171">
                  <c:v>0.56031771606000003</c:v>
                </c:pt>
                <c:pt idx="172">
                  <c:v>-0.81551123927000002</c:v>
                </c:pt>
                <c:pt idx="173">
                  <c:v>-0.49017804316000002</c:v>
                </c:pt>
                <c:pt idx="174">
                  <c:v>-0.49213436969000002</c:v>
                </c:pt>
                <c:pt idx="175">
                  <c:v>-0.81561263797000005</c:v>
                </c:pt>
                <c:pt idx="176">
                  <c:v>-2.0369506492</c:v>
                </c:pt>
                <c:pt idx="177">
                  <c:v>-2.0391304100999998</c:v>
                </c:pt>
                <c:pt idx="178">
                  <c:v>-2.5841304101000002</c:v>
                </c:pt>
                <c:pt idx="179">
                  <c:v>-2.5819506491999999</c:v>
                </c:pt>
                <c:pt idx="180">
                  <c:v>-2.4555725440999998</c:v>
                </c:pt>
                <c:pt idx="181">
                  <c:v>2.2847445466999998</c:v>
                </c:pt>
                <c:pt idx="182">
                  <c:v>1.9478504490999999</c:v>
                </c:pt>
                <c:pt idx="183">
                  <c:v>1.8457254984</c:v>
                </c:pt>
                <c:pt idx="184">
                  <c:v>1.9476579984</c:v>
                </c:pt>
                <c:pt idx="185">
                  <c:v>2.2843054444000002</c:v>
                </c:pt>
                <c:pt idx="186">
                  <c:v>-2.4668618212000002</c:v>
                </c:pt>
                <c:pt idx="187">
                  <c:v>1.3952439953</c:v>
                </c:pt>
                <c:pt idx="188">
                  <c:v>1.3953800006999999</c:v>
                </c:pt>
                <c:pt idx="189">
                  <c:v>1.4357254984000001</c:v>
                </c:pt>
                <c:pt idx="190">
                  <c:v>1.3822949774</c:v>
                </c:pt>
                <c:pt idx="191">
                  <c:v>1.3818398824</c:v>
                </c:pt>
                <c:pt idx="192">
                  <c:v>0.94378047616000005</c:v>
                </c:pt>
                <c:pt idx="193">
                  <c:v>-1.6153818384</c:v>
                </c:pt>
                <c:pt idx="194">
                  <c:v>-1.7841304103</c:v>
                </c:pt>
                <c:pt idx="195">
                  <c:v>-1.7819506495999999</c:v>
                </c:pt>
                <c:pt idx="196">
                  <c:v>-1.6270694636</c:v>
                </c:pt>
                <c:pt idx="197">
                  <c:v>-1.655</c:v>
                </c:pt>
                <c:pt idx="198">
                  <c:v>0.94391817832000002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-2.9423558411999999</c:v>
                </c:pt>
                <c:pt idx="248">
                  <c:v>-2.4944088368999999</c:v>
                </c:pt>
                <c:pt idx="249">
                  <c:v>-1.6667106991</c:v>
                </c:pt>
                <c:pt idx="250">
                  <c:v>-0.58527096604999995</c:v>
                </c:pt>
                <c:pt idx="251">
                  <c:v>0.58527096604999995</c:v>
                </c:pt>
                <c:pt idx="252">
                  <c:v>1.6667106991</c:v>
                </c:pt>
                <c:pt idx="253">
                  <c:v>2.4944088368999999</c:v>
                </c:pt>
                <c:pt idx="254">
                  <c:v>2.9423558411999999</c:v>
                </c:pt>
                <c:pt idx="255">
                  <c:v>2.9423558411999999</c:v>
                </c:pt>
                <c:pt idx="256">
                  <c:v>2.4944088368999999</c:v>
                </c:pt>
                <c:pt idx="257">
                  <c:v>1.6667106991</c:v>
                </c:pt>
                <c:pt idx="258">
                  <c:v>0.58527096604999995</c:v>
                </c:pt>
                <c:pt idx="259">
                  <c:v>-0.58527096604999995</c:v>
                </c:pt>
                <c:pt idx="260">
                  <c:v>-1.6667106991</c:v>
                </c:pt>
                <c:pt idx="261">
                  <c:v>-2.4944088368999999</c:v>
                </c:pt>
                <c:pt idx="262">
                  <c:v>-2.9423558411999999</c:v>
                </c:pt>
                <c:pt idx="263">
                  <c:v>-1.7169427535999999</c:v>
                </c:pt>
                <c:pt idx="264">
                  <c:v>-0.86445542232999895</c:v>
                </c:pt>
                <c:pt idx="265">
                  <c:v>-0.9794602966</c:v>
                </c:pt>
                <c:pt idx="266">
                  <c:v>-0.33227078835000001</c:v>
                </c:pt>
                <c:pt idx="267">
                  <c:v>0.33221704342000002</c:v>
                </c:pt>
                <c:pt idx="268">
                  <c:v>0.97980896215000002</c:v>
                </c:pt>
                <c:pt idx="269">
                  <c:v>1.5465171666999999</c:v>
                </c:pt>
                <c:pt idx="270">
                  <c:v>-2.1517038945000002</c:v>
                </c:pt>
                <c:pt idx="271">
                  <c:v>-1.2456285934</c:v>
                </c:pt>
                <c:pt idx="272">
                  <c:v>-0.46231234818</c:v>
                </c:pt>
                <c:pt idx="273">
                  <c:v>-0.14348551891</c:v>
                </c:pt>
                <c:pt idx="274">
                  <c:v>0.13884605820000001</c:v>
                </c:pt>
                <c:pt idx="275">
                  <c:v>0.43503461563000001</c:v>
                </c:pt>
                <c:pt idx="276">
                  <c:v>-1.7286147987</c:v>
                </c:pt>
                <c:pt idx="277">
                  <c:v>-0.86507492700999999</c:v>
                </c:pt>
                <c:pt idx="278">
                  <c:v>-0.43512848251000003</c:v>
                </c:pt>
                <c:pt idx="279">
                  <c:v>-0.98020569709000005</c:v>
                </c:pt>
                <c:pt idx="280">
                  <c:v>-0.46253220075000001</c:v>
                </c:pt>
                <c:pt idx="281">
                  <c:v>-0.33263342081000002</c:v>
                </c:pt>
                <c:pt idx="282">
                  <c:v>-0.14348421489999999</c:v>
                </c:pt>
                <c:pt idx="283">
                  <c:v>0.1391737203</c:v>
                </c:pt>
                <c:pt idx="284">
                  <c:v>0.43499476010999999</c:v>
                </c:pt>
                <c:pt idx="285">
                  <c:v>0.98047748503999999</c:v>
                </c:pt>
                <c:pt idx="286">
                  <c:v>0.33238034652999998</c:v>
                </c:pt>
                <c:pt idx="287">
                  <c:v>1.5465832841</c:v>
                </c:pt>
                <c:pt idx="288">
                  <c:v>2.3619325</c:v>
                </c:pt>
                <c:pt idx="289">
                  <c:v>2.1219325000000002</c:v>
                </c:pt>
                <c:pt idx="290">
                  <c:v>0.64687890046999996</c:v>
                </c:pt>
                <c:pt idx="291">
                  <c:v>0.54793424055999995</c:v>
                </c:pt>
                <c:pt idx="292">
                  <c:v>-0.60301123927</c:v>
                </c:pt>
                <c:pt idx="293">
                  <c:v>-0.7</c:v>
                </c:pt>
                <c:pt idx="294">
                  <c:v>-0.60311263797000003</c:v>
                </c:pt>
                <c:pt idx="295">
                  <c:v>0.54687890046999998</c:v>
                </c:pt>
                <c:pt idx="296">
                  <c:v>0.64793424056000004</c:v>
                </c:pt>
                <c:pt idx="297">
                  <c:v>2.1219325000000002</c:v>
                </c:pt>
                <c:pt idx="298">
                  <c:v>2.3619325</c:v>
                </c:pt>
                <c:pt idx="299">
                  <c:v>-0.20767383797</c:v>
                </c:pt>
                <c:pt idx="300">
                  <c:v>-6.2113419037000003E-2</c:v>
                </c:pt>
                <c:pt idx="301">
                  <c:v>5.9789525923999998E-2</c:v>
                </c:pt>
                <c:pt idx="302">
                  <c:v>0.19330568327</c:v>
                </c:pt>
                <c:pt idx="303">
                  <c:v>0.37812425033000002</c:v>
                </c:pt>
                <c:pt idx="304">
                  <c:v>-2.1651729326</c:v>
                </c:pt>
                <c:pt idx="305">
                  <c:v>-1.2460269414</c:v>
                </c:pt>
                <c:pt idx="306">
                  <c:v>-0.65507930285000004</c:v>
                </c:pt>
                <c:pt idx="307">
                  <c:v>-0.65527267107999998</c:v>
                </c:pt>
                <c:pt idx="308">
                  <c:v>-0.43526545358000002</c:v>
                </c:pt>
                <c:pt idx="309">
                  <c:v>-0.20748709943999999</c:v>
                </c:pt>
                <c:pt idx="310">
                  <c:v>-6.1881678974000001E-2</c:v>
                </c:pt>
                <c:pt idx="311">
                  <c:v>5.9673209095999998E-2</c:v>
                </c:pt>
                <c:pt idx="312">
                  <c:v>0.32528536528000002</c:v>
                </c:pt>
                <c:pt idx="313">
                  <c:v>0.18387753664000001</c:v>
                </c:pt>
                <c:pt idx="314">
                  <c:v>5.8819106231999999E-2</c:v>
                </c:pt>
                <c:pt idx="315">
                  <c:v>-6.0792824677999999E-2</c:v>
                </c:pt>
                <c:pt idx="316">
                  <c:v>-0.21101139696999999</c:v>
                </c:pt>
                <c:pt idx="317">
                  <c:v>-0.35041090982</c:v>
                </c:pt>
                <c:pt idx="318">
                  <c:v>-0.43853019107000002</c:v>
                </c:pt>
                <c:pt idx="319">
                  <c:v>-0.43777693153000002</c:v>
                </c:pt>
                <c:pt idx="320">
                  <c:v>-0.34999040137999998</c:v>
                </c:pt>
                <c:pt idx="321">
                  <c:v>-0.21291221123000001</c:v>
                </c:pt>
                <c:pt idx="322">
                  <c:v>-6.2908381297999999E-2</c:v>
                </c:pt>
                <c:pt idx="323">
                  <c:v>5.9286733245000001E-2</c:v>
                </c:pt>
                <c:pt idx="324">
                  <c:v>0.18428678101000001</c:v>
                </c:pt>
                <c:pt idx="325">
                  <c:v>0.32500089959</c:v>
                </c:pt>
                <c:pt idx="326">
                  <c:v>0.19303181561999999</c:v>
                </c:pt>
                <c:pt idx="327">
                  <c:v>0.3781697664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0.59740657051000001</c:v>
                </c:pt>
                <c:pt idx="333">
                  <c:v>-1.0104084254000001</c:v>
                </c:pt>
                <c:pt idx="334">
                  <c:v>-1.2052042129</c:v>
                </c:pt>
                <c:pt idx="335">
                  <c:v>-1.4000000003999999</c:v>
                </c:pt>
                <c:pt idx="336">
                  <c:v>-1.7184753248</c:v>
                </c:pt>
                <c:pt idx="337">
                  <c:v>-2.3105405296999999</c:v>
                </c:pt>
                <c:pt idx="338">
                  <c:v>-1.0103408263</c:v>
                </c:pt>
                <c:pt idx="339">
                  <c:v>-1.2051704132000001</c:v>
                </c:pt>
                <c:pt idx="340">
                  <c:v>-1.4000000001999999</c:v>
                </c:pt>
                <c:pt idx="341">
                  <c:v>-1.7195652051999999</c:v>
                </c:pt>
                <c:pt idx="342">
                  <c:v>2.2419324999999999</c:v>
                </c:pt>
                <c:pt idx="343">
                  <c:v>0.68899341735999997</c:v>
                </c:pt>
                <c:pt idx="344">
                  <c:v>0.85321988372000002</c:v>
                </c:pt>
                <c:pt idx="345">
                  <c:v>1.0174463501</c:v>
                </c:pt>
                <c:pt idx="346">
                  <c:v>1.3863532551</c:v>
                </c:pt>
                <c:pt idx="347">
                  <c:v>1.7552601602</c:v>
                </c:pt>
                <c:pt idx="348">
                  <c:v>2.1721537792999999</c:v>
                </c:pt>
                <c:pt idx="349">
                  <c:v>0.72960688625000003</c:v>
                </c:pt>
                <c:pt idx="350">
                  <c:v>0.89889605644000004</c:v>
                </c:pt>
                <c:pt idx="351">
                  <c:v>1.0681852266</c:v>
                </c:pt>
                <c:pt idx="352">
                  <c:v>1.3908666278999999</c:v>
                </c:pt>
                <c:pt idx="353">
                  <c:v>1.7135480292</c:v>
                </c:pt>
                <c:pt idx="354">
                  <c:v>2.0600021142</c:v>
                </c:pt>
                <c:pt idx="355">
                  <c:v>0.81844351091</c:v>
                </c:pt>
                <c:pt idx="356">
                  <c:v>0.98895278124999997</c:v>
                </c:pt>
                <c:pt idx="357">
                  <c:v>1.1594620516</c:v>
                </c:pt>
                <c:pt idx="358">
                  <c:v>1.4155527495</c:v>
                </c:pt>
                <c:pt idx="359">
                  <c:v>1.6716434474999999</c:v>
                </c:pt>
                <c:pt idx="360">
                  <c:v>1.8967879737</c:v>
                </c:pt>
                <c:pt idx="361">
                  <c:v>0.81775876593999997</c:v>
                </c:pt>
                <c:pt idx="362">
                  <c:v>0.98863863140999997</c:v>
                </c:pt>
                <c:pt idx="363">
                  <c:v>1.1595184969000001</c:v>
                </c:pt>
                <c:pt idx="364">
                  <c:v>1.4154847469</c:v>
                </c:pt>
                <c:pt idx="365">
                  <c:v>1.6714509968</c:v>
                </c:pt>
                <c:pt idx="366">
                  <c:v>1.8966917484000001</c:v>
                </c:pt>
                <c:pt idx="367">
                  <c:v>0.72878769886000005</c:v>
                </c:pt>
                <c:pt idx="368">
                  <c:v>0.89852942384000001</c:v>
                </c:pt>
                <c:pt idx="369">
                  <c:v>1.0682711488000001</c:v>
                </c:pt>
                <c:pt idx="370">
                  <c:v>1.3909276559999999</c:v>
                </c:pt>
                <c:pt idx="371">
                  <c:v>1.7135841632</c:v>
                </c:pt>
                <c:pt idx="372">
                  <c:v>2.0600201812000001</c:v>
                </c:pt>
                <c:pt idx="373">
                  <c:v>0.68872453250999999</c:v>
                </c:pt>
                <c:pt idx="374">
                  <c:v>0.85311491818999996</c:v>
                </c:pt>
                <c:pt idx="375">
                  <c:v>1.0175053038999999</c:v>
                </c:pt>
                <c:pt idx="376">
                  <c:v>1.3866113167</c:v>
                </c:pt>
                <c:pt idx="377">
                  <c:v>1.7557173295999999</c:v>
                </c:pt>
                <c:pt idx="378">
                  <c:v>2.1723823640000002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-0.54690143108</c:v>
                </c:pt>
                <c:pt idx="415">
                  <c:v>-0.48966003311</c:v>
                </c:pt>
                <c:pt idx="416">
                  <c:v>-0.39283818170000001</c:v>
                </c:pt>
                <c:pt idx="417">
                  <c:v>-0.29560542046999999</c:v>
                </c:pt>
                <c:pt idx="418">
                  <c:v>-0.20924924820999999</c:v>
                </c:pt>
                <c:pt idx="419">
                  <c:v>-0.12273847197</c:v>
                </c:pt>
                <c:pt idx="420">
                  <c:v>-6.1337251826E-2</c:v>
                </c:pt>
                <c:pt idx="421">
                  <c:v>1.1102230246E-16</c:v>
                </c:pt>
                <c:pt idx="422">
                  <c:v>5.9246157664000001E-2</c:v>
                </c:pt>
                <c:pt idx="423">
                  <c:v>0.11842146941999999</c:v>
                </c:pt>
                <c:pt idx="424">
                  <c:v>0.18845467613</c:v>
                </c:pt>
                <c:pt idx="425">
                  <c:v>0.25835860651999998</c:v>
                </c:pt>
                <c:pt idx="426">
                  <c:v>0.35172756583999998</c:v>
                </c:pt>
                <c:pt idx="427">
                  <c:v>0.44481115987999997</c:v>
                </c:pt>
                <c:pt idx="428">
                  <c:v>0.47890845321999997</c:v>
                </c:pt>
                <c:pt idx="429">
                  <c:v>0.51293258525999996</c:v>
                </c:pt>
                <c:pt idx="430">
                  <c:v>0.51349238763000005</c:v>
                </c:pt>
                <c:pt idx="431">
                  <c:v>0.47905033685999998</c:v>
                </c:pt>
                <c:pt idx="432">
                  <c:v>0.44460809297999998</c:v>
                </c:pt>
                <c:pt idx="433">
                  <c:v>0.35156257495999998</c:v>
                </c:pt>
                <c:pt idx="434">
                  <c:v>0.25851615735</c:v>
                </c:pt>
                <c:pt idx="435">
                  <c:v>0.18879623213999999</c:v>
                </c:pt>
                <c:pt idx="436">
                  <c:v>0.11908046792</c:v>
                </c:pt>
                <c:pt idx="437">
                  <c:v>5.9538129584000003E-2</c:v>
                </c:pt>
                <c:pt idx="438">
                  <c:v>0</c:v>
                </c:pt>
                <c:pt idx="439">
                  <c:v>-6.2510900167000005E-2</c:v>
                </c:pt>
                <c:pt idx="440">
                  <c:v>-0.12501858903999999</c:v>
                </c:pt>
                <c:pt idx="441">
                  <c:v>-0.21029302459999999</c:v>
                </c:pt>
                <c:pt idx="442">
                  <c:v>-0.29556041893000001</c:v>
                </c:pt>
                <c:pt idx="443">
                  <c:v>-0.39255944194999998</c:v>
                </c:pt>
                <c:pt idx="444">
                  <c:v>-0.48956806357999999</c:v>
                </c:pt>
                <c:pt idx="445">
                  <c:v>-0.54642811718999995</c:v>
                </c:pt>
                <c:pt idx="446">
                  <c:v>-0.65284464121999997</c:v>
                </c:pt>
                <c:pt idx="447">
                  <c:v>-0.65387350382999998</c:v>
                </c:pt>
                <c:pt idx="448">
                  <c:v>-0.85205797852999998</c:v>
                </c:pt>
                <c:pt idx="449">
                  <c:v>-0.74996577284999999</c:v>
                </c:pt>
                <c:pt idx="450">
                  <c:v>-0.57832877649000003</c:v>
                </c:pt>
                <c:pt idx="451">
                  <c:v>-0.40669178014000001</c:v>
                </c:pt>
                <c:pt idx="452">
                  <c:v>-0.29242884901999999</c:v>
                </c:pt>
                <c:pt idx="453">
                  <c:v>-0.1781659179</c:v>
                </c:pt>
                <c:pt idx="454">
                  <c:v>-8.9082958951999996E-2</c:v>
                </c:pt>
                <c:pt idx="455">
                  <c:v>-2.7755575615999999E-17</c:v>
                </c:pt>
                <c:pt idx="456">
                  <c:v>8.6064158798000001E-2</c:v>
                </c:pt>
                <c:pt idx="457">
                  <c:v>0.1721283176</c:v>
                </c:pt>
                <c:pt idx="458">
                  <c:v>0.27369941562</c:v>
                </c:pt>
                <c:pt idx="459">
                  <c:v>-1.0488432860000001</c:v>
                </c:pt>
                <c:pt idx="460">
                  <c:v>-0.92061147947999999</c:v>
                </c:pt>
                <c:pt idx="461">
                  <c:v>-0.72139209941000004</c:v>
                </c:pt>
                <c:pt idx="462">
                  <c:v>-0.52217271933999998</c:v>
                </c:pt>
                <c:pt idx="463">
                  <c:v>-0.3773705986</c:v>
                </c:pt>
                <c:pt idx="464">
                  <c:v>-0.23256847786000001</c:v>
                </c:pt>
                <c:pt idx="465">
                  <c:v>-0.11628423893000001</c:v>
                </c:pt>
                <c:pt idx="466">
                  <c:v>5.5511151230999999E-17</c:v>
                </c:pt>
                <c:pt idx="467">
                  <c:v>0.1124551085</c:v>
                </c:pt>
                <c:pt idx="468">
                  <c:v>0.224910217</c:v>
                </c:pt>
                <c:pt idx="469">
                  <c:v>0.35436701563</c:v>
                </c:pt>
                <c:pt idx="470">
                  <c:v>-0.85206184903000004</c:v>
                </c:pt>
                <c:pt idx="471">
                  <c:v>-0.75010871220999997</c:v>
                </c:pt>
                <c:pt idx="472">
                  <c:v>-0.57844396400999998</c:v>
                </c:pt>
                <c:pt idx="473">
                  <c:v>-0.40677921580999998</c:v>
                </c:pt>
                <c:pt idx="474">
                  <c:v>-0.29262662556000002</c:v>
                </c:pt>
                <c:pt idx="475">
                  <c:v>-0.17847403532</c:v>
                </c:pt>
                <c:pt idx="476">
                  <c:v>-8.9237017658999995E-2</c:v>
                </c:pt>
                <c:pt idx="477">
                  <c:v>2.7755575615999999E-17</c:v>
                </c:pt>
                <c:pt idx="478">
                  <c:v>8.6250924051000002E-2</c:v>
                </c:pt>
                <c:pt idx="479">
                  <c:v>0.17250184809999999</c:v>
                </c:pt>
                <c:pt idx="480">
                  <c:v>0.27386870888999998</c:v>
                </c:pt>
                <c:pt idx="481">
                  <c:v>-1.0490443951999999</c:v>
                </c:pt>
                <c:pt idx="482">
                  <c:v>-0.92108129726999999</c:v>
                </c:pt>
                <c:pt idx="483">
                  <c:v>-0.72175944551000004</c:v>
                </c:pt>
                <c:pt idx="484">
                  <c:v>-0.52243759374999998</c:v>
                </c:pt>
                <c:pt idx="485">
                  <c:v>-0.37757941315999999</c:v>
                </c:pt>
                <c:pt idx="486">
                  <c:v>-0.23272123255999999</c:v>
                </c:pt>
                <c:pt idx="487">
                  <c:v>-0.11636061628</c:v>
                </c:pt>
                <c:pt idx="488">
                  <c:v>0</c:v>
                </c:pt>
                <c:pt idx="489">
                  <c:v>0.11271232218</c:v>
                </c:pt>
                <c:pt idx="490">
                  <c:v>0.22542464436000001</c:v>
                </c:pt>
                <c:pt idx="491">
                  <c:v>0.35443173449999998</c:v>
                </c:pt>
                <c:pt idx="492">
                  <c:v>1.1628790303000001</c:v>
                </c:pt>
                <c:pt idx="493">
                  <c:v>0.77917477656</c:v>
                </c:pt>
                <c:pt idx="494">
                  <c:v>0.64549126780999999</c:v>
                </c:pt>
                <c:pt idx="495">
                  <c:v>0.51180775906999998</c:v>
                </c:pt>
                <c:pt idx="496">
                  <c:v>1.1630377268000001</c:v>
                </c:pt>
                <c:pt idx="497">
                  <c:v>0.77955828689999995</c:v>
                </c:pt>
                <c:pt idx="498">
                  <c:v>0.6457621134</c:v>
                </c:pt>
                <c:pt idx="499">
                  <c:v>0.51196593990000006</c:v>
                </c:pt>
                <c:pt idx="500">
                  <c:v>-1.2906990879</c:v>
                </c:pt>
                <c:pt idx="501">
                  <c:v>-0.96601633753000005</c:v>
                </c:pt>
                <c:pt idx="502">
                  <c:v>-0.72088632238999895</c:v>
                </c:pt>
                <c:pt idx="503">
                  <c:v>-0.47575630726000001</c:v>
                </c:pt>
                <c:pt idx="504">
                  <c:v>-0.23787815363000001</c:v>
                </c:pt>
                <c:pt idx="505">
                  <c:v>-2.2204460493E-16</c:v>
                </c:pt>
                <c:pt idx="506">
                  <c:v>0.23553155080999999</c:v>
                </c:pt>
                <c:pt idx="507">
                  <c:v>0.47106310161999998</c:v>
                </c:pt>
                <c:pt idx="508">
                  <c:v>0.70742178888999996</c:v>
                </c:pt>
                <c:pt idx="509">
                  <c:v>-1.2968448629</c:v>
                </c:pt>
                <c:pt idx="510">
                  <c:v>-0.96662026212999996</c:v>
                </c:pt>
                <c:pt idx="511">
                  <c:v>-0.72136894892000003</c:v>
                </c:pt>
                <c:pt idx="512">
                  <c:v>-0.47611763570999999</c:v>
                </c:pt>
                <c:pt idx="513">
                  <c:v>-0.23805881785999999</c:v>
                </c:pt>
                <c:pt idx="514">
                  <c:v>-2.7755575615999999E-17</c:v>
                </c:pt>
                <c:pt idx="515">
                  <c:v>0.23577703342</c:v>
                </c:pt>
                <c:pt idx="516">
                  <c:v>0.47155406684000001</c:v>
                </c:pt>
                <c:pt idx="517">
                  <c:v>0.70773612257999996</c:v>
                </c:pt>
                <c:pt idx="518">
                  <c:v>-2.1115118177999999</c:v>
                </c:pt>
                <c:pt idx="519">
                  <c:v>-1.7082324481</c:v>
                </c:pt>
                <c:pt idx="520">
                  <c:v>-1.3234581981</c:v>
                </c:pt>
                <c:pt idx="521">
                  <c:v>-0.90665856936</c:v>
                </c:pt>
                <c:pt idx="522">
                  <c:v>-0.45895219342999999</c:v>
                </c:pt>
                <c:pt idx="523">
                  <c:v>1.1102230246E-16</c:v>
                </c:pt>
                <c:pt idx="524">
                  <c:v>0.45882565628999999</c:v>
                </c:pt>
                <c:pt idx="525">
                  <c:v>0.90640549508000001</c:v>
                </c:pt>
                <c:pt idx="526">
                  <c:v>1.3235940921</c:v>
                </c:pt>
                <c:pt idx="527">
                  <c:v>1.7087573103</c:v>
                </c:pt>
                <c:pt idx="528">
                  <c:v>2.0204960605000002</c:v>
                </c:pt>
                <c:pt idx="529">
                  <c:v>2.7488813941000001</c:v>
                </c:pt>
                <c:pt idx="530">
                  <c:v>2.5554069470999998</c:v>
                </c:pt>
                <c:pt idx="531">
                  <c:v>2.7488813941000001</c:v>
                </c:pt>
                <c:pt idx="532">
                  <c:v>2.5554069470999998</c:v>
                </c:pt>
                <c:pt idx="533">
                  <c:v>-2.1056757951999998</c:v>
                </c:pt>
                <c:pt idx="534">
                  <c:v>-1.70784968</c:v>
                </c:pt>
                <c:pt idx="535">
                  <c:v>-1.3230854978</c:v>
                </c:pt>
                <c:pt idx="536">
                  <c:v>-0.90629593689999999</c:v>
                </c:pt>
                <c:pt idx="537">
                  <c:v>-0.45877087719999998</c:v>
                </c:pt>
                <c:pt idx="538">
                  <c:v>2.2204460493E-16</c:v>
                </c:pt>
                <c:pt idx="539">
                  <c:v>0.45874400472999999</c:v>
                </c:pt>
                <c:pt idx="540">
                  <c:v>0.90624219196</c:v>
                </c:pt>
                <c:pt idx="541">
                  <c:v>1.3232598306000001</c:v>
                </c:pt>
                <c:pt idx="542">
                  <c:v>1.7082520905</c:v>
                </c:pt>
                <c:pt idx="543">
                  <c:v>2.0204630018</c:v>
                </c:pt>
                <c:pt idx="544">
                  <c:v>-2.5470298679000001</c:v>
                </c:pt>
                <c:pt idx="545">
                  <c:v>-2.5537643869000002</c:v>
                </c:pt>
                <c:pt idx="546">
                  <c:v>-1.698666244</c:v>
                </c:pt>
                <c:pt idx="547">
                  <c:v>-1.7055999369999999</c:v>
                </c:pt>
              </c:numCache>
            </c:numRef>
          </c:xVal>
          <c:yVal>
            <c:numRef>
              <c:f>raw_vertexdata!$C$3:$C$882</c:f>
              <c:numCache>
                <c:formatCode>0.00E+00</c:formatCode>
                <c:ptCount val="880"/>
                <c:pt idx="0">
                  <c:v>2.7099999999999999E-2</c:v>
                </c:pt>
                <c:pt idx="1">
                  <c:v>5.79E-2</c:v>
                </c:pt>
                <c:pt idx="2">
                  <c:v>9.1899999999999996E-2</c:v>
                </c:pt>
                <c:pt idx="3">
                  <c:v>8.7999999999999898E-2</c:v>
                </c:pt>
                <c:pt idx="4">
                  <c:v>6.59E-2</c:v>
                </c:pt>
                <c:pt idx="5">
                  <c:v>-2.86E-2</c:v>
                </c:pt>
                <c:pt idx="6">
                  <c:v>-2.7400000000000001E-2</c:v>
                </c:pt>
                <c:pt idx="7">
                  <c:v>-1.4E-2</c:v>
                </c:pt>
                <c:pt idx="8">
                  <c:v>-9.3496340600000005E-3</c:v>
                </c:pt>
                <c:pt idx="9">
                  <c:v>-5.1999999999999998E-3</c:v>
                </c:pt>
                <c:pt idx="10">
                  <c:v>-2.2000000000000001E-3</c:v>
                </c:pt>
                <c:pt idx="11">
                  <c:v>0</c:v>
                </c:pt>
                <c:pt idx="12">
                  <c:v>3.39E-2</c:v>
                </c:pt>
                <c:pt idx="13">
                  <c:v>0</c:v>
                </c:pt>
                <c:pt idx="14">
                  <c:v>-1.95E-2</c:v>
                </c:pt>
                <c:pt idx="15">
                  <c:v>7.8863004506999998E-2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3.6738190615000002E-16</c:v>
                </c:pt>
                <c:pt idx="22">
                  <c:v>0.3</c:v>
                </c:pt>
                <c:pt idx="23">
                  <c:v>0.7</c:v>
                </c:pt>
                <c:pt idx="24">
                  <c:v>1.7</c:v>
                </c:pt>
                <c:pt idx="25">
                  <c:v>3</c:v>
                </c:pt>
                <c:pt idx="26">
                  <c:v>-0.3</c:v>
                </c:pt>
                <c:pt idx="27">
                  <c:v>-0.7</c:v>
                </c:pt>
                <c:pt idx="28">
                  <c:v>-1.7</c:v>
                </c:pt>
                <c:pt idx="29">
                  <c:v>-3</c:v>
                </c:pt>
                <c:pt idx="30">
                  <c:v>0.24028916609000001</c:v>
                </c:pt>
                <c:pt idx="31">
                  <c:v>0.45293757676000002</c:v>
                </c:pt>
                <c:pt idx="32">
                  <c:v>1.1480502971</c:v>
                </c:pt>
                <c:pt idx="33">
                  <c:v>-0.20306731747000001</c:v>
                </c:pt>
                <c:pt idx="34">
                  <c:v>-0.40046291328</c:v>
                </c:pt>
                <c:pt idx="35">
                  <c:v>-0.74433029422999997</c:v>
                </c:pt>
                <c:pt idx="36">
                  <c:v>-1.1480502971</c:v>
                </c:pt>
                <c:pt idx="37">
                  <c:v>0.29131125189000001</c:v>
                </c:pt>
                <c:pt idx="38">
                  <c:v>0.63730661045000003</c:v>
                </c:pt>
                <c:pt idx="39">
                  <c:v>1.2943790165</c:v>
                </c:pt>
                <c:pt idx="40">
                  <c:v>2.1213203435999999</c:v>
                </c:pt>
                <c:pt idx="41">
                  <c:v>-0.26663356909000002</c:v>
                </c:pt>
                <c:pt idx="42">
                  <c:v>-0.59271744115000002</c:v>
                </c:pt>
                <c:pt idx="43">
                  <c:v>-1.2946499341</c:v>
                </c:pt>
                <c:pt idx="44">
                  <c:v>-2.1213203435999999</c:v>
                </c:pt>
                <c:pt idx="45">
                  <c:v>0.29965407245999998</c:v>
                </c:pt>
                <c:pt idx="46">
                  <c:v>0.69280937149999999</c:v>
                </c:pt>
                <c:pt idx="47">
                  <c:v>1.6034167899</c:v>
                </c:pt>
                <c:pt idx="48">
                  <c:v>2.7716385975</c:v>
                </c:pt>
                <c:pt idx="49">
                  <c:v>-0.28827697028999999</c:v>
                </c:pt>
                <c:pt idx="50">
                  <c:v>-0.66970715657000002</c:v>
                </c:pt>
                <c:pt idx="51">
                  <c:v>-1.6033430996</c:v>
                </c:pt>
                <c:pt idx="52">
                  <c:v>-2.7716385975</c:v>
                </c:pt>
                <c:pt idx="53">
                  <c:v>-0.23988603833</c:v>
                </c:pt>
                <c:pt idx="54">
                  <c:v>-0.45234352890000001</c:v>
                </c:pt>
                <c:pt idx="55">
                  <c:v>-1.1480502971</c:v>
                </c:pt>
                <c:pt idx="56">
                  <c:v>-0.29112083785999998</c:v>
                </c:pt>
                <c:pt idx="57">
                  <c:v>-0.63809597169999999</c:v>
                </c:pt>
                <c:pt idx="58">
                  <c:v>-1.2951445526000001</c:v>
                </c:pt>
                <c:pt idx="59">
                  <c:v>-2.1213203435999999</c:v>
                </c:pt>
                <c:pt idx="60">
                  <c:v>-0.29991011729</c:v>
                </c:pt>
                <c:pt idx="61">
                  <c:v>-0.69280307521999995</c:v>
                </c:pt>
                <c:pt idx="62">
                  <c:v>-1.6031994249999999</c:v>
                </c:pt>
                <c:pt idx="63">
                  <c:v>-2.7716385975</c:v>
                </c:pt>
                <c:pt idx="64">
                  <c:v>0.28812774142000003</c:v>
                </c:pt>
                <c:pt idx="65">
                  <c:v>0.66981463147999998</c:v>
                </c:pt>
                <c:pt idx="66">
                  <c:v>1.6034489822</c:v>
                </c:pt>
                <c:pt idx="67">
                  <c:v>2.7716385975</c:v>
                </c:pt>
                <c:pt idx="68">
                  <c:v>0.26671721304000001</c:v>
                </c:pt>
                <c:pt idx="69">
                  <c:v>0.59246765212999997</c:v>
                </c:pt>
                <c:pt idx="70">
                  <c:v>1.2953808512</c:v>
                </c:pt>
                <c:pt idx="71">
                  <c:v>2.1213203435999999</c:v>
                </c:pt>
                <c:pt idx="72">
                  <c:v>0.20280820528999999</c:v>
                </c:pt>
                <c:pt idx="73">
                  <c:v>0.40043797713000001</c:v>
                </c:pt>
                <c:pt idx="74">
                  <c:v>0.74478263959000002</c:v>
                </c:pt>
                <c:pt idx="75">
                  <c:v>1.1480502971</c:v>
                </c:pt>
                <c:pt idx="76">
                  <c:v>-0.10031941162000001</c:v>
                </c:pt>
                <c:pt idx="77">
                  <c:v>0.1024195613</c:v>
                </c:pt>
                <c:pt idx="78">
                  <c:v>9.7913145655999997E-2</c:v>
                </c:pt>
                <c:pt idx="79">
                  <c:v>-1.9187275640000001E-2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0</c:v>
                </c:pt>
                <c:pt idx="117">
                  <c:v>0.15982346850000001</c:v>
                </c:pt>
                <c:pt idx="118">
                  <c:v>-0.15952037547</c:v>
                </c:pt>
                <c:pt idx="119">
                  <c:v>0.2264688094</c:v>
                </c:pt>
                <c:pt idx="120">
                  <c:v>-0.226469</c:v>
                </c:pt>
                <c:pt idx="121">
                  <c:v>0.88621260519</c:v>
                </c:pt>
                <c:pt idx="122">
                  <c:v>-0.89556494860000002</c:v>
                </c:pt>
                <c:pt idx="123">
                  <c:v>0.35841765242000001</c:v>
                </c:pt>
                <c:pt idx="124">
                  <c:v>-0.37349172102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0.20812866887000001</c:v>
                </c:pt>
                <c:pt idx="130">
                  <c:v>-0.20829370296999999</c:v>
                </c:pt>
                <c:pt idx="131">
                  <c:v>0</c:v>
                </c:pt>
                <c:pt idx="132">
                  <c:v>0</c:v>
                </c:pt>
                <c:pt idx="133">
                  <c:v>0.27912399999999998</c:v>
                </c:pt>
                <c:pt idx="134">
                  <c:v>0</c:v>
                </c:pt>
                <c:pt idx="135">
                  <c:v>-0.27912399999999998</c:v>
                </c:pt>
                <c:pt idx="136">
                  <c:v>-0.24373714323000001</c:v>
                </c:pt>
                <c:pt idx="137">
                  <c:v>0.24362633443000001</c:v>
                </c:pt>
                <c:pt idx="138">
                  <c:v>0</c:v>
                </c:pt>
                <c:pt idx="139">
                  <c:v>0</c:v>
                </c:pt>
                <c:pt idx="140">
                  <c:v>-0.13631084206999999</c:v>
                </c:pt>
                <c:pt idx="141">
                  <c:v>-0.17230227251999999</c:v>
                </c:pt>
                <c:pt idx="142">
                  <c:v>0.13765593048999999</c:v>
                </c:pt>
                <c:pt idx="143">
                  <c:v>0.17289229968</c:v>
                </c:pt>
                <c:pt idx="144">
                  <c:v>-0.26886584940000002</c:v>
                </c:pt>
                <c:pt idx="145">
                  <c:v>-0.33466438133999998</c:v>
                </c:pt>
                <c:pt idx="146">
                  <c:v>0</c:v>
                </c:pt>
                <c:pt idx="147">
                  <c:v>0</c:v>
                </c:pt>
                <c:pt idx="148">
                  <c:v>0.2686847959</c:v>
                </c:pt>
                <c:pt idx="149">
                  <c:v>0.33456138652</c:v>
                </c:pt>
                <c:pt idx="150">
                  <c:v>0.37530069274</c:v>
                </c:pt>
                <c:pt idx="151">
                  <c:v>0.48388417242999998</c:v>
                </c:pt>
                <c:pt idx="152">
                  <c:v>-0.37532819310999999</c:v>
                </c:pt>
                <c:pt idx="153">
                  <c:v>-0.48402281713</c:v>
                </c:pt>
                <c:pt idx="154">
                  <c:v>-0.18183658364999999</c:v>
                </c:pt>
                <c:pt idx="155">
                  <c:v>-0.20415279182000001</c:v>
                </c:pt>
                <c:pt idx="156">
                  <c:v>0.18203858212999999</c:v>
                </c:pt>
                <c:pt idx="157">
                  <c:v>0.20425369576999999</c:v>
                </c:pt>
                <c:pt idx="158">
                  <c:v>9.5900276627999999E-3</c:v>
                </c:pt>
                <c:pt idx="159">
                  <c:v>1.8624202098E-2</c:v>
                </c:pt>
                <c:pt idx="160">
                  <c:v>-7.5110368093999995E-4</c:v>
                </c:pt>
                <c:pt idx="161">
                  <c:v>-1.4844370837E-3</c:v>
                </c:pt>
                <c:pt idx="162">
                  <c:v>0.13588244262999999</c:v>
                </c:pt>
                <c:pt idx="163">
                  <c:v>0.16934532395999999</c:v>
                </c:pt>
                <c:pt idx="164">
                  <c:v>0.56876609902999997</c:v>
                </c:pt>
                <c:pt idx="165">
                  <c:v>0.85840819806000002</c:v>
                </c:pt>
                <c:pt idx="166">
                  <c:v>1.2246063538E-16</c:v>
                </c:pt>
                <c:pt idx="167">
                  <c:v>2.4492127076E-16</c:v>
                </c:pt>
                <c:pt idx="168">
                  <c:v>-0.56876609902999997</c:v>
                </c:pt>
                <c:pt idx="169">
                  <c:v>-0.85840819806000002</c:v>
                </c:pt>
                <c:pt idx="170">
                  <c:v>-0.16881801552</c:v>
                </c:pt>
                <c:pt idx="171">
                  <c:v>-0.13456871357</c:v>
                </c:pt>
                <c:pt idx="172">
                  <c:v>-7.9760187736999999E-2</c:v>
                </c:pt>
                <c:pt idx="173">
                  <c:v>-1.3183388666000001E-2</c:v>
                </c:pt>
                <c:pt idx="174">
                  <c:v>2.0367676764999999E-2</c:v>
                </c:pt>
                <c:pt idx="175">
                  <c:v>7.9911734250999997E-2</c:v>
                </c:pt>
                <c:pt idx="176">
                  <c:v>0.17920882621000001</c:v>
                </c:pt>
                <c:pt idx="177">
                  <c:v>-0.18674586051</c:v>
                </c:pt>
                <c:pt idx="178">
                  <c:v>-0.18674586051</c:v>
                </c:pt>
                <c:pt idx="179">
                  <c:v>0.17920882621000001</c:v>
                </c:pt>
                <c:pt idx="180">
                  <c:v>1.0171314511</c:v>
                </c:pt>
                <c:pt idx="181">
                  <c:v>0.94641646834000004</c:v>
                </c:pt>
                <c:pt idx="182">
                  <c:v>-0.26143057161</c:v>
                </c:pt>
                <c:pt idx="183">
                  <c:v>0</c:v>
                </c:pt>
                <c:pt idx="184">
                  <c:v>0.26137516721999998</c:v>
                </c:pt>
                <c:pt idx="185">
                  <c:v>-0.94619029566000001</c:v>
                </c:pt>
                <c:pt idx="186">
                  <c:v>-1.0218076227999999</c:v>
                </c:pt>
                <c:pt idx="187">
                  <c:v>0.22587750165000001</c:v>
                </c:pt>
                <c:pt idx="188">
                  <c:v>-0.2260154231</c:v>
                </c:pt>
                <c:pt idx="189">
                  <c:v>0</c:v>
                </c:pt>
                <c:pt idx="190">
                  <c:v>0.57261030836000004</c:v>
                </c:pt>
                <c:pt idx="191">
                  <c:v>-0.57239660376000001</c:v>
                </c:pt>
                <c:pt idx="192">
                  <c:v>0.94392425166000005</c:v>
                </c:pt>
                <c:pt idx="193">
                  <c:v>0.66957509098000001</c:v>
                </c:pt>
                <c:pt idx="194">
                  <c:v>-0.29998036050999999</c:v>
                </c:pt>
                <c:pt idx="195">
                  <c:v>0.29244323091000002</c:v>
                </c:pt>
                <c:pt idx="196">
                  <c:v>-0.67395423875000005</c:v>
                </c:pt>
                <c:pt idx="197">
                  <c:v>0</c:v>
                </c:pt>
                <c:pt idx="198">
                  <c:v>-0.94368368759999999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-0.58527096604999995</c:v>
                </c:pt>
                <c:pt idx="248">
                  <c:v>-1.6667106991</c:v>
                </c:pt>
                <c:pt idx="249">
                  <c:v>-2.4944088368999999</c:v>
                </c:pt>
                <c:pt idx="250">
                  <c:v>-2.9423558411999999</c:v>
                </c:pt>
                <c:pt idx="251">
                  <c:v>-2.9423558411999999</c:v>
                </c:pt>
                <c:pt idx="252">
                  <c:v>-2.4944088368999999</c:v>
                </c:pt>
                <c:pt idx="253">
                  <c:v>-1.6667106991</c:v>
                </c:pt>
                <c:pt idx="254">
                  <c:v>0.58527096604999995</c:v>
                </c:pt>
                <c:pt idx="255">
                  <c:v>-0.58527096604999995</c:v>
                </c:pt>
                <c:pt idx="256">
                  <c:v>1.6667106991</c:v>
                </c:pt>
                <c:pt idx="257">
                  <c:v>2.4944088368999999</c:v>
                </c:pt>
                <c:pt idx="258">
                  <c:v>2.9423558411999999</c:v>
                </c:pt>
                <c:pt idx="259">
                  <c:v>2.9423558411999999</c:v>
                </c:pt>
                <c:pt idx="260">
                  <c:v>2.4944088368999999</c:v>
                </c:pt>
                <c:pt idx="261">
                  <c:v>1.6667106991</c:v>
                </c:pt>
                <c:pt idx="262">
                  <c:v>0.58527096604999995</c:v>
                </c:pt>
                <c:pt idx="263">
                  <c:v>1.0902958109000001</c:v>
                </c:pt>
                <c:pt idx="264">
                  <c:v>0.54512209360999997</c:v>
                </c:pt>
                <c:pt idx="265">
                  <c:v>1.4488979032</c:v>
                </c:pt>
                <c:pt idx="266">
                  <c:v>1.6517083949</c:v>
                </c:pt>
                <c:pt idx="267">
                  <c:v>1.6517244911</c:v>
                </c:pt>
                <c:pt idx="268">
                  <c:v>1.4494149166999999</c:v>
                </c:pt>
                <c:pt idx="269">
                  <c:v>1.0200817454</c:v>
                </c:pt>
                <c:pt idx="270">
                  <c:v>0.62231512880999995</c:v>
                </c:pt>
                <c:pt idx="271">
                  <c:v>0.33970319308000002</c:v>
                </c:pt>
                <c:pt idx="272">
                  <c:v>0.66505799097999996</c:v>
                </c:pt>
                <c:pt idx="273">
                  <c:v>0.69640468575000003</c:v>
                </c:pt>
                <c:pt idx="274">
                  <c:v>0.68490731573999997</c:v>
                </c:pt>
                <c:pt idx="275">
                  <c:v>0.63114114181000003</c:v>
                </c:pt>
                <c:pt idx="276">
                  <c:v>-1.0953547506000001</c:v>
                </c:pt>
                <c:pt idx="277">
                  <c:v>-0.54521975030000003</c:v>
                </c:pt>
                <c:pt idx="278">
                  <c:v>-0.26550343809999999</c:v>
                </c:pt>
                <c:pt idx="279">
                  <c:v>-1.4491719888000001</c:v>
                </c:pt>
                <c:pt idx="280">
                  <c:v>-0.66544952345999997</c:v>
                </c:pt>
                <c:pt idx="281">
                  <c:v>-1.6515997124999999</c:v>
                </c:pt>
                <c:pt idx="282">
                  <c:v>-0.69640153761000001</c:v>
                </c:pt>
                <c:pt idx="283">
                  <c:v>-0.68485357828000004</c:v>
                </c:pt>
                <c:pt idx="284">
                  <c:v>-0.63121229885999997</c:v>
                </c:pt>
                <c:pt idx="285">
                  <c:v>-1.4489965168000001</c:v>
                </c:pt>
                <c:pt idx="286">
                  <c:v>-1.6516715498000001</c:v>
                </c:pt>
                <c:pt idx="287">
                  <c:v>-1.0194901140999999</c:v>
                </c:pt>
                <c:pt idx="288">
                  <c:v>-0.13956199999999999</c:v>
                </c:pt>
                <c:pt idx="289">
                  <c:v>0.13956199999999999</c:v>
                </c:pt>
                <c:pt idx="290">
                  <c:v>5.1209780649000003E-2</c:v>
                </c:pt>
                <c:pt idx="291">
                  <c:v>-5.0159705807999999E-2</c:v>
                </c:pt>
                <c:pt idx="292">
                  <c:v>-8.9510187736999897E-2</c:v>
                </c:pt>
                <c:pt idx="293">
                  <c:v>0</c:v>
                </c:pt>
                <c:pt idx="294">
                  <c:v>9.6861734251000003E-2</c:v>
                </c:pt>
                <c:pt idx="295">
                  <c:v>5.1209780649000003E-2</c:v>
                </c:pt>
                <c:pt idx="296">
                  <c:v>-5.0159705807999999E-2</c:v>
                </c:pt>
                <c:pt idx="297">
                  <c:v>-0.13956199999999999</c:v>
                </c:pt>
                <c:pt idx="298">
                  <c:v>0.13956199999999999</c:v>
                </c:pt>
                <c:pt idx="299">
                  <c:v>-0.29551547758000002</c:v>
                </c:pt>
                <c:pt idx="300">
                  <c:v>-0.29995505863999999</c:v>
                </c:pt>
                <c:pt idx="301">
                  <c:v>-0.29413848514000002</c:v>
                </c:pt>
                <c:pt idx="302">
                  <c:v>-0.27745526969000001</c:v>
                </c:pt>
                <c:pt idx="303">
                  <c:v>-0.23485044327999999</c:v>
                </c:pt>
                <c:pt idx="304">
                  <c:v>-0.63452833481000004</c:v>
                </c:pt>
                <c:pt idx="305">
                  <c:v>-0.33940626444999999</c:v>
                </c:pt>
                <c:pt idx="306">
                  <c:v>-0.19970320690000001</c:v>
                </c:pt>
                <c:pt idx="307">
                  <c:v>0.20005631729000001</c:v>
                </c:pt>
                <c:pt idx="308">
                  <c:v>0.26580020899000001</c:v>
                </c:pt>
                <c:pt idx="309">
                  <c:v>0.29548266218000002</c:v>
                </c:pt>
                <c:pt idx="310">
                  <c:v>0.29982703623000001</c:v>
                </c:pt>
                <c:pt idx="311">
                  <c:v>0.29406387071000001</c:v>
                </c:pt>
                <c:pt idx="312">
                  <c:v>4.3889765958000003E-2</c:v>
                </c:pt>
                <c:pt idx="313">
                  <c:v>6.9198635208000001E-2</c:v>
                </c:pt>
                <c:pt idx="314">
                  <c:v>8.6020004270000006E-2</c:v>
                </c:pt>
                <c:pt idx="315">
                  <c:v>9.6201371645000006E-2</c:v>
                </c:pt>
                <c:pt idx="316">
                  <c:v>9.5737101643000005E-2</c:v>
                </c:pt>
                <c:pt idx="317">
                  <c:v>7.8809320439999997E-2</c:v>
                </c:pt>
                <c:pt idx="318">
                  <c:v>5.2314510330000001E-2</c:v>
                </c:pt>
                <c:pt idx="319">
                  <c:v>-2.6332402740999999E-2</c:v>
                </c:pt>
                <c:pt idx="320">
                  <c:v>-2.8799884846000001E-2</c:v>
                </c:pt>
                <c:pt idx="321">
                  <c:v>-2.3144295264000001E-2</c:v>
                </c:pt>
                <c:pt idx="322">
                  <c:v>-1.651575215E-2</c:v>
                </c:pt>
                <c:pt idx="323">
                  <c:v>-1.1567495981000001E-2</c:v>
                </c:pt>
                <c:pt idx="324">
                  <c:v>-7.1430393958999997E-3</c:v>
                </c:pt>
                <c:pt idx="325">
                  <c:v>-3.7449794012000001E-3</c:v>
                </c:pt>
                <c:pt idx="326">
                  <c:v>0.27742247723000002</c:v>
                </c:pt>
                <c:pt idx="327">
                  <c:v>0.23476270916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5.2503742075999998E-4</c:v>
                </c:pt>
                <c:pt idx="333">
                  <c:v>9.1019291067000005E-2</c:v>
                </c:pt>
                <c:pt idx="334">
                  <c:v>0.10212684788</c:v>
                </c:pt>
                <c:pt idx="335">
                  <c:v>0.1132344047</c:v>
                </c:pt>
                <c:pt idx="336">
                  <c:v>0.14622161545000001</c:v>
                </c:pt>
                <c:pt idx="337">
                  <c:v>-3.7685171497000001E-3</c:v>
                </c:pt>
                <c:pt idx="338">
                  <c:v>-9.0918291824999997E-2</c:v>
                </c:pt>
                <c:pt idx="339">
                  <c:v>-0.10207639591000001</c:v>
                </c:pt>
                <c:pt idx="340">
                  <c:v>-0.1132345</c:v>
                </c:pt>
                <c:pt idx="341">
                  <c:v>-0.14999018025999999</c:v>
                </c:pt>
                <c:pt idx="342">
                  <c:v>0</c:v>
                </c:pt>
                <c:pt idx="343">
                  <c:v>-0.22468084696000001</c:v>
                </c:pt>
                <c:pt idx="344">
                  <c:v>-0.2805436784</c:v>
                </c:pt>
                <c:pt idx="345">
                  <c:v>-0.33640650983999998</c:v>
                </c:pt>
                <c:pt idx="346">
                  <c:v>-0.45693621020000003</c:v>
                </c:pt>
                <c:pt idx="347">
                  <c:v>-0.57746591055999996</c:v>
                </c:pt>
                <c:pt idx="348">
                  <c:v>-0.71793705430999999</c:v>
                </c:pt>
                <c:pt idx="349">
                  <c:v>-0.18049584451</c:v>
                </c:pt>
                <c:pt idx="350">
                  <c:v>-0.22642297546000001</c:v>
                </c:pt>
                <c:pt idx="351">
                  <c:v>-0.27235010641000001</c:v>
                </c:pt>
                <c:pt idx="352">
                  <c:v>-0.34147581664999999</c:v>
                </c:pt>
                <c:pt idx="353">
                  <c:v>-0.41060152690000001</c:v>
                </c:pt>
                <c:pt idx="354">
                  <c:v>-0.48968381296000002</c:v>
                </c:pt>
                <c:pt idx="355">
                  <c:v>-6.8155421032999999E-2</c:v>
                </c:pt>
                <c:pt idx="356">
                  <c:v>-8.6151136259000005E-2</c:v>
                </c:pt>
                <c:pt idx="357">
                  <c:v>-0.10414685148</c:v>
                </c:pt>
                <c:pt idx="358">
                  <c:v>-0.11300771155</c:v>
                </c:pt>
                <c:pt idx="359">
                  <c:v>-0.12186857161</c:v>
                </c:pt>
                <c:pt idx="360">
                  <c:v>-0.13071528581</c:v>
                </c:pt>
                <c:pt idx="361">
                  <c:v>6.8827965244999997E-2</c:v>
                </c:pt>
                <c:pt idx="362">
                  <c:v>8.644614984E-2</c:v>
                </c:pt>
                <c:pt idx="363">
                  <c:v>0.10406433443</c:v>
                </c:pt>
                <c:pt idx="364">
                  <c:v>0.11293875083</c:v>
                </c:pt>
                <c:pt idx="365">
                  <c:v>0.12181316722</c:v>
                </c:pt>
                <c:pt idx="366">
                  <c:v>0.13068758360999999</c:v>
                </c:pt>
                <c:pt idx="367">
                  <c:v>0.18133221896000001</c:v>
                </c:pt>
                <c:pt idx="368">
                  <c:v>0.22678199529000001</c:v>
                </c:pt>
                <c:pt idx="369">
                  <c:v>0.27223177162000001</c:v>
                </c:pt>
                <c:pt idx="370">
                  <c:v>0.34145510389</c:v>
                </c:pt>
                <c:pt idx="371">
                  <c:v>0.41067843614999999</c:v>
                </c:pt>
                <c:pt idx="372">
                  <c:v>0.48972226758999998</c:v>
                </c:pt>
                <c:pt idx="373">
                  <c:v>0.22500850743</c:v>
                </c:pt>
                <c:pt idx="374">
                  <c:v>0.28067169089999999</c:v>
                </c:pt>
                <c:pt idx="375">
                  <c:v>0.33633487437999998</c:v>
                </c:pt>
                <c:pt idx="376">
                  <c:v>0.45703270612000002</c:v>
                </c:pt>
                <c:pt idx="377">
                  <c:v>0.57773053786999895</c:v>
                </c:pt>
                <c:pt idx="378">
                  <c:v>0.71806936796999998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0.12618541381000001</c:v>
                </c:pt>
                <c:pt idx="415">
                  <c:v>0.15309458304000001</c:v>
                </c:pt>
                <c:pt idx="416">
                  <c:v>0.17230476471</c:v>
                </c:pt>
                <c:pt idx="417">
                  <c:v>0.18965562594999999</c:v>
                </c:pt>
                <c:pt idx="418">
                  <c:v>0.19560988191000001</c:v>
                </c:pt>
                <c:pt idx="419">
                  <c:v>0.19878360906</c:v>
                </c:pt>
                <c:pt idx="420">
                  <c:v>0.19801420393999999</c:v>
                </c:pt>
                <c:pt idx="421">
                  <c:v>0.19595000000000001</c:v>
                </c:pt>
                <c:pt idx="422">
                  <c:v>0.19004193749000001</c:v>
                </c:pt>
                <c:pt idx="423">
                  <c:v>0.18349537296000001</c:v>
                </c:pt>
                <c:pt idx="424">
                  <c:v>0.17331055621999999</c:v>
                </c:pt>
                <c:pt idx="425">
                  <c:v>0.16230860652000001</c:v>
                </c:pt>
                <c:pt idx="426">
                  <c:v>0.13932623756000001</c:v>
                </c:pt>
                <c:pt idx="427">
                  <c:v>0.11495410264</c:v>
                </c:pt>
                <c:pt idx="428">
                  <c:v>9.3984763028000004E-2</c:v>
                </c:pt>
                <c:pt idx="429">
                  <c:v>7.2736235144999897E-2</c:v>
                </c:pt>
                <c:pt idx="430">
                  <c:v>-6.7659908623000004E-2</c:v>
                </c:pt>
                <c:pt idx="431">
                  <c:v>-8.5151226299999896E-2</c:v>
                </c:pt>
                <c:pt idx="432">
                  <c:v>-0.10263365872999999</c:v>
                </c:pt>
                <c:pt idx="433">
                  <c:v>-0.11929771134</c:v>
                </c:pt>
                <c:pt idx="434">
                  <c:v>-0.13591678454</c:v>
                </c:pt>
                <c:pt idx="435">
                  <c:v>-0.14229915454</c:v>
                </c:pt>
                <c:pt idx="436">
                  <c:v>-0.14881330216999999</c:v>
                </c:pt>
                <c:pt idx="437">
                  <c:v>-0.15285299056000001</c:v>
                </c:pt>
                <c:pt idx="438">
                  <c:v>-0.157</c:v>
                </c:pt>
                <c:pt idx="439">
                  <c:v>-0.1582354054</c:v>
                </c:pt>
                <c:pt idx="440">
                  <c:v>-0.15954869646</c:v>
                </c:pt>
                <c:pt idx="441">
                  <c:v>-0.15932988642000001</c:v>
                </c:pt>
                <c:pt idx="442">
                  <c:v>-0.15926041893000001</c:v>
                </c:pt>
                <c:pt idx="443">
                  <c:v>-0.14715166147</c:v>
                </c:pt>
                <c:pt idx="444">
                  <c:v>-0.13424301916</c:v>
                </c:pt>
                <c:pt idx="445">
                  <c:v>-0.11301780482</c:v>
                </c:pt>
                <c:pt idx="446">
                  <c:v>-4.6471788201000001E-2</c:v>
                </c:pt>
                <c:pt idx="447">
                  <c:v>5.0139705508000003E-2</c:v>
                </c:pt>
                <c:pt idx="448">
                  <c:v>0.24660527589</c:v>
                </c:pt>
                <c:pt idx="449">
                  <c:v>0.31117196963999999</c:v>
                </c:pt>
                <c:pt idx="450">
                  <c:v>0.35890750385999998</c:v>
                </c:pt>
                <c:pt idx="451">
                  <c:v>0.40664303808000002</c:v>
                </c:pt>
                <c:pt idx="452">
                  <c:v>0.41867443844000002</c:v>
                </c:pt>
                <c:pt idx="453">
                  <c:v>0.43070583881000002</c:v>
                </c:pt>
                <c:pt idx="454">
                  <c:v>0.43201958607000002</c:v>
                </c:pt>
                <c:pt idx="455">
                  <c:v>0.43333333333000001</c:v>
                </c:pt>
                <c:pt idx="456">
                  <c:v>0.42434501904999999</c:v>
                </c:pt>
                <c:pt idx="457">
                  <c:v>0.41535670476999997</c:v>
                </c:pt>
                <c:pt idx="458">
                  <c:v>0.39532869875999999</c:v>
                </c:pt>
                <c:pt idx="459">
                  <c:v>0.29315423448</c:v>
                </c:pt>
                <c:pt idx="460">
                  <c:v>0.38205477319999998</c:v>
                </c:pt>
                <c:pt idx="461">
                  <c:v>0.45201479873</c:v>
                </c:pt>
                <c:pt idx="462">
                  <c:v>0.52197482426999997</c:v>
                </c:pt>
                <c:pt idx="463">
                  <c:v>0.54186621470999996</c:v>
                </c:pt>
                <c:pt idx="464">
                  <c:v>0.56175760514999995</c:v>
                </c:pt>
                <c:pt idx="465">
                  <c:v>0.56421213590999997</c:v>
                </c:pt>
                <c:pt idx="466">
                  <c:v>0.56666666666999999</c:v>
                </c:pt>
                <c:pt idx="467">
                  <c:v>0.55462616740000004</c:v>
                </c:pt>
                <c:pt idx="468">
                  <c:v>0.54258566812999998</c:v>
                </c:pt>
                <c:pt idx="469">
                  <c:v>0.51323492027999995</c:v>
                </c:pt>
                <c:pt idx="470">
                  <c:v>-0.24627089275</c:v>
                </c:pt>
                <c:pt idx="471">
                  <c:v>-0.31070520185</c:v>
                </c:pt>
                <c:pt idx="472">
                  <c:v>-0.35874220883000002</c:v>
                </c:pt>
                <c:pt idx="473">
                  <c:v>-0.40677921580999998</c:v>
                </c:pt>
                <c:pt idx="474">
                  <c:v>-0.4188268262</c:v>
                </c:pt>
                <c:pt idx="475">
                  <c:v>-0.43087443660000002</c:v>
                </c:pt>
                <c:pt idx="476">
                  <c:v>-0.43210388496000002</c:v>
                </c:pt>
                <c:pt idx="477">
                  <c:v>-0.43333333333000001</c:v>
                </c:pt>
                <c:pt idx="478">
                  <c:v>-0.42437684951999999</c:v>
                </c:pt>
                <c:pt idx="479">
                  <c:v>-0.41542036571000002</c:v>
                </c:pt>
                <c:pt idx="480">
                  <c:v>-0.39537427940999997</c:v>
                </c:pt>
                <c:pt idx="481">
                  <c:v>-0.29283857860000001</c:v>
                </c:pt>
                <c:pt idx="482">
                  <c:v>-0.38152436538000001</c:v>
                </c:pt>
                <c:pt idx="483">
                  <c:v>-0.45198097957</c:v>
                </c:pt>
                <c:pt idx="484">
                  <c:v>-0.52243759374999998</c:v>
                </c:pt>
                <c:pt idx="485">
                  <c:v>-0.54213817483000004</c:v>
                </c:pt>
                <c:pt idx="486">
                  <c:v>-0.56183875590999999</c:v>
                </c:pt>
                <c:pt idx="487">
                  <c:v>-0.56425271128999999</c:v>
                </c:pt>
                <c:pt idx="488">
                  <c:v>-0.56666666666999999</c:v>
                </c:pt>
                <c:pt idx="489">
                  <c:v>-0.55461521390000001</c:v>
                </c:pt>
                <c:pt idx="490">
                  <c:v>-0.54256376114000004</c:v>
                </c:pt>
                <c:pt idx="491">
                  <c:v>-0.51329328913000005</c:v>
                </c:pt>
                <c:pt idx="492">
                  <c:v>-0.75804014568</c:v>
                </c:pt>
                <c:pt idx="493">
                  <c:v>-0.49659017720999998</c:v>
                </c:pt>
                <c:pt idx="494">
                  <c:v>-0.40934359923000002</c:v>
                </c:pt>
                <c:pt idx="495">
                  <c:v>-0.32209702126</c:v>
                </c:pt>
                <c:pt idx="496">
                  <c:v>0.75826728000999999</c:v>
                </c:pt>
                <c:pt idx="497">
                  <c:v>0.49645281463000002</c:v>
                </c:pt>
                <c:pt idx="498">
                  <c:v>0.40922277948000002</c:v>
                </c:pt>
                <c:pt idx="499">
                  <c:v>0.32199274432000002</c:v>
                </c:pt>
                <c:pt idx="500">
                  <c:v>0.81770895222999995</c:v>
                </c:pt>
                <c:pt idx="501">
                  <c:v>0.96584281348000001</c:v>
                </c:pt>
                <c:pt idx="502">
                  <c:v>1.0569779471</c:v>
                </c:pt>
                <c:pt idx="503">
                  <c:v>1.1481130807</c:v>
                </c:pt>
                <c:pt idx="504">
                  <c:v>1.1740565403000001</c:v>
                </c:pt>
                <c:pt idx="505">
                  <c:v>1.2</c:v>
                </c:pt>
                <c:pt idx="506">
                  <c:v>1.1683159033999999</c:v>
                </c:pt>
                <c:pt idx="507">
                  <c:v>1.1366318069000001</c:v>
                </c:pt>
                <c:pt idx="508">
                  <c:v>1.0402780293</c:v>
                </c:pt>
                <c:pt idx="509">
                  <c:v>-0.82028725043999895</c:v>
                </c:pt>
                <c:pt idx="510">
                  <c:v>-0.96662026212999996</c:v>
                </c:pt>
                <c:pt idx="511">
                  <c:v>-1.0573107560999999</c:v>
                </c:pt>
                <c:pt idx="512">
                  <c:v>-1.1480012501000001</c:v>
                </c:pt>
                <c:pt idx="513">
                  <c:v>-1.1740006250999999</c:v>
                </c:pt>
                <c:pt idx="514">
                  <c:v>-1.2</c:v>
                </c:pt>
                <c:pt idx="515">
                  <c:v>-1.1682625641</c:v>
                </c:pt>
                <c:pt idx="516">
                  <c:v>-1.1365251280999999</c:v>
                </c:pt>
                <c:pt idx="517">
                  <c:v>-1.0401044078999999</c:v>
                </c:pt>
                <c:pt idx="518">
                  <c:v>-1.3810327248000001</c:v>
                </c:pt>
                <c:pt idx="519">
                  <c:v>-1.7082324481</c:v>
                </c:pt>
                <c:pt idx="520">
                  <c:v>-1.9717904127999999</c:v>
                </c:pt>
                <c:pt idx="521">
                  <c:v>-2.1874190112999998</c:v>
                </c:pt>
                <c:pt idx="522">
                  <c:v>-2.2969777768999999</c:v>
                </c:pt>
                <c:pt idx="523">
                  <c:v>-2.35</c:v>
                </c:pt>
                <c:pt idx="524">
                  <c:v>-2.2970136955</c:v>
                </c:pt>
                <c:pt idx="525">
                  <c:v>-2.1874908486</c:v>
                </c:pt>
                <c:pt idx="526">
                  <c:v>-1.9717026768999999</c:v>
                </c:pt>
                <c:pt idx="527">
                  <c:v>-1.7079851388</c:v>
                </c:pt>
                <c:pt idx="528">
                  <c:v>-1.3431004066000001</c:v>
                </c:pt>
                <c:pt idx="529">
                  <c:v>0.43670131070000001</c:v>
                </c:pt>
                <c:pt idx="530">
                  <c:v>0.28813165535000002</c:v>
                </c:pt>
                <c:pt idx="531">
                  <c:v>-0.43670131070000001</c:v>
                </c:pt>
                <c:pt idx="532">
                  <c:v>-0.28813165535000002</c:v>
                </c:pt>
                <c:pt idx="533">
                  <c:v>1.378503255</c:v>
                </c:pt>
                <c:pt idx="534">
                  <c:v>1.70784968</c:v>
                </c:pt>
                <c:pt idx="535">
                  <c:v>1.9716533701000001</c:v>
                </c:pt>
                <c:pt idx="536">
                  <c:v>2.1875276936999999</c:v>
                </c:pt>
                <c:pt idx="537">
                  <c:v>2.2970321181000002</c:v>
                </c:pt>
                <c:pt idx="538">
                  <c:v>2.35</c:v>
                </c:pt>
                <c:pt idx="539">
                  <c:v>2.2970401662</c:v>
                </c:pt>
                <c:pt idx="540">
                  <c:v>2.1875437898999999</c:v>
                </c:pt>
                <c:pt idx="541">
                  <c:v>1.9719118767999999</c:v>
                </c:pt>
                <c:pt idx="542">
                  <c:v>1.7083505973999999</c:v>
                </c:pt>
                <c:pt idx="543">
                  <c:v>1.3433962222</c:v>
                </c:pt>
                <c:pt idx="544">
                  <c:v>0.60379304742999995</c:v>
                </c:pt>
                <c:pt idx="545">
                  <c:v>-0.60989965043000005</c:v>
                </c:pt>
                <c:pt idx="546">
                  <c:v>0.48100916094000001</c:v>
                </c:pt>
                <c:pt idx="547">
                  <c:v>-0.48696729963000002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A-4B86-BC20-D7D5B0FCC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464072"/>
        <c:axId val="215464464"/>
      </c:scatterChart>
      <c:valAx>
        <c:axId val="215464072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464"/>
        <c:crosses val="autoZero"/>
        <c:crossBetween val="midCat"/>
      </c:valAx>
      <c:valAx>
        <c:axId val="215464464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4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rotated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SUMMARY!$C$2:$C$549</c:f>
              <c:numCache>
                <c:formatCode>0.000000000000000E+00</c:formatCode>
                <c:ptCount val="548"/>
                <c:pt idx="0">
                  <c:v>0.32383732147009664</c:v>
                </c:pt>
                <c:pt idx="1">
                  <c:v>0.22872851338059508</c:v>
                </c:pt>
                <c:pt idx="2">
                  <c:v>5.9072181330192965E-2</c:v>
                </c:pt>
                <c:pt idx="3">
                  <c:v>-0.1732480232832779</c:v>
                </c:pt>
                <c:pt idx="4">
                  <c:v>-0.26405807376924817</c:v>
                </c:pt>
                <c:pt idx="5">
                  <c:v>-0.32480150288462628</c:v>
                </c:pt>
                <c:pt idx="6">
                  <c:v>-0.24742571344110456</c:v>
                </c:pt>
                <c:pt idx="7">
                  <c:v>-8.9990265356115536E-3</c:v>
                </c:pt>
                <c:pt idx="8">
                  <c:v>8.482916436390793E-2</c:v>
                </c:pt>
                <c:pt idx="9">
                  <c:v>0.1881686152093745</c:v>
                </c:pt>
                <c:pt idx="10">
                  <c:v>0.30500364450628087</c:v>
                </c:pt>
                <c:pt idx="11">
                  <c:v>0.3830222215594889</c:v>
                </c:pt>
                <c:pt idx="12">
                  <c:v>-0.34208061051314076</c:v>
                </c:pt>
                <c:pt idx="13">
                  <c:v>-0.38302222155948895</c:v>
                </c:pt>
                <c:pt idx="14">
                  <c:v>-0.37640546887040199</c:v>
                </c:pt>
                <c:pt idx="15">
                  <c:v>0.14069971888183963</c:v>
                </c:pt>
                <c:pt idx="16">
                  <c:v>-0.68943999880708018</c:v>
                </c:pt>
                <c:pt idx="17">
                  <c:v>-1.072462220366569</c:v>
                </c:pt>
                <c:pt idx="18">
                  <c:v>-2.2981333293569337</c:v>
                </c:pt>
                <c:pt idx="19">
                  <c:v>0.5362311101832844</c:v>
                </c:pt>
                <c:pt idx="20">
                  <c:v>0.91925333174277335</c:v>
                </c:pt>
                <c:pt idx="21">
                  <c:v>2.2981333293569333</c:v>
                </c:pt>
                <c:pt idx="22">
                  <c:v>0.1928362829059618</c:v>
                </c:pt>
                <c:pt idx="23">
                  <c:v>0.44995132678057759</c:v>
                </c:pt>
                <c:pt idx="24">
                  <c:v>1.0927389364671172</c:v>
                </c:pt>
                <c:pt idx="25">
                  <c:v>1.9283628290596184</c:v>
                </c:pt>
                <c:pt idx="26">
                  <c:v>-0.19283628290596186</c:v>
                </c:pt>
                <c:pt idx="27">
                  <c:v>-0.44995132678057759</c:v>
                </c:pt>
                <c:pt idx="28">
                  <c:v>-1.0927389364671172</c:v>
                </c:pt>
                <c:pt idx="29">
                  <c:v>-1.9283628290596184</c:v>
                </c:pt>
                <c:pt idx="30">
                  <c:v>-0.28933001881058651</c:v>
                </c:pt>
                <c:pt idx="31">
                  <c:v>-0.54480884112278372</c:v>
                </c:pt>
                <c:pt idx="32">
                  <c:v>-1.3852458396761216</c:v>
                </c:pt>
                <c:pt idx="33">
                  <c:v>0.24423218512885939</c:v>
                </c:pt>
                <c:pt idx="34">
                  <c:v>0.48312828940090263</c:v>
                </c:pt>
                <c:pt idx="35">
                  <c:v>0.89811434746715502</c:v>
                </c:pt>
                <c:pt idx="36">
                  <c:v>1.3852458396761238</c:v>
                </c:pt>
                <c:pt idx="37">
                  <c:v>-3.582918320092518E-2</c:v>
                </c:pt>
                <c:pt idx="38">
                  <c:v>-7.8818248990466841E-2</c:v>
                </c:pt>
                <c:pt idx="39">
                  <c:v>-0.15954105883518443</c:v>
                </c:pt>
                <c:pt idx="40">
                  <c:v>-0.26146722824794905</c:v>
                </c:pt>
                <c:pt idx="41">
                  <c:v>3.3169866271581354E-2</c:v>
                </c:pt>
                <c:pt idx="42">
                  <c:v>7.2232700184266002E-2</c:v>
                </c:pt>
                <c:pt idx="43">
                  <c:v>0.16075748657749578</c:v>
                </c:pt>
                <c:pt idx="44">
                  <c:v>0.26146722824794799</c:v>
                </c:pt>
                <c:pt idx="45">
                  <c:v>9.7805692350057954E-2</c:v>
                </c:pt>
                <c:pt idx="46">
                  <c:v>0.22549671102448202</c:v>
                </c:pt>
                <c:pt idx="47">
                  <c:v>0.52158806365852628</c:v>
                </c:pt>
                <c:pt idx="48">
                  <c:v>0.90211739848743044</c:v>
                </c:pt>
                <c:pt idx="49">
                  <c:v>-9.3697996477258003E-2</c:v>
                </c:pt>
                <c:pt idx="50">
                  <c:v>-0.21725295222591928</c:v>
                </c:pt>
                <c:pt idx="51">
                  <c:v>-0.52137284357675717</c:v>
                </c:pt>
                <c:pt idx="52">
                  <c:v>-0.90211739848743089</c:v>
                </c:pt>
                <c:pt idx="53">
                  <c:v>-0.59783978519567793</c:v>
                </c:pt>
                <c:pt idx="54">
                  <c:v>-1.1273226238212264</c:v>
                </c:pt>
                <c:pt idx="55">
                  <c:v>-2.8611508522217828</c:v>
                </c:pt>
                <c:pt idx="56">
                  <c:v>-0.41014036761676592</c:v>
                </c:pt>
                <c:pt idx="57">
                  <c:v>-0.8989700576970423</c:v>
                </c:pt>
                <c:pt idx="58">
                  <c:v>-1.8246411587193414</c:v>
                </c:pt>
                <c:pt idx="59">
                  <c:v>-2.9885840943320932</c:v>
                </c:pt>
                <c:pt idx="60">
                  <c:v>-0.28794178640341345</c:v>
                </c:pt>
                <c:pt idx="61">
                  <c:v>-0.66515580371067662</c:v>
                </c:pt>
                <c:pt idx="62">
                  <c:v>-1.5401406934608981</c:v>
                </c:pt>
                <c:pt idx="63">
                  <c:v>-2.6610324995165238</c:v>
                </c:pt>
                <c:pt idx="64">
                  <c:v>0.27662960265234632</c:v>
                </c:pt>
                <c:pt idx="65">
                  <c:v>0.64327304856826784</c:v>
                </c:pt>
                <c:pt idx="66">
                  <c:v>1.5396631785576063</c:v>
                </c:pt>
                <c:pt idx="67">
                  <c:v>2.6610324995165247</c:v>
                </c:pt>
                <c:pt idx="68">
                  <c:v>0.37575975876570972</c:v>
                </c:pt>
                <c:pt idx="69">
                  <c:v>0.83461806299859431</c:v>
                </c:pt>
                <c:pt idx="70">
                  <c:v>1.8248231425109511</c:v>
                </c:pt>
                <c:pt idx="71">
                  <c:v>2.9885840943320932</c:v>
                </c:pt>
                <c:pt idx="72">
                  <c:v>0.5054350587823474</c:v>
                </c:pt>
                <c:pt idx="73">
                  <c:v>0.99796196061960063</c:v>
                </c:pt>
                <c:pt idx="74">
                  <c:v>1.8559704345809809</c:v>
                </c:pt>
                <c:pt idx="75">
                  <c:v>2.8611508522217828</c:v>
                </c:pt>
                <c:pt idx="76">
                  <c:v>0.3919776639913421</c:v>
                </c:pt>
                <c:pt idx="77">
                  <c:v>0.52067888896180214</c:v>
                </c:pt>
                <c:pt idx="78">
                  <c:v>-3.0300659354273632E-2</c:v>
                </c:pt>
                <c:pt idx="79">
                  <c:v>-0.10870965488894162</c:v>
                </c:pt>
                <c:pt idx="80">
                  <c:v>-4</c:v>
                </c:pt>
                <c:pt idx="81">
                  <c:v>-20</c:v>
                </c:pt>
                <c:pt idx="82">
                  <c:v>4</c:v>
                </c:pt>
                <c:pt idx="83">
                  <c:v>20</c:v>
                </c:pt>
                <c:pt idx="84">
                  <c:v>0</c:v>
                </c:pt>
                <c:pt idx="85">
                  <c:v>2</c:v>
                </c:pt>
                <c:pt idx="86">
                  <c:v>4</c:v>
                </c:pt>
                <c:pt idx="87">
                  <c:v>20</c:v>
                </c:pt>
                <c:pt idx="88">
                  <c:v>-2</c:v>
                </c:pt>
                <c:pt idx="89">
                  <c:v>-4</c:v>
                </c:pt>
                <c:pt idx="90">
                  <c:v>-20</c:v>
                </c:pt>
                <c:pt idx="91">
                  <c:v>-4</c:v>
                </c:pt>
                <c:pt idx="92">
                  <c:v>-20</c:v>
                </c:pt>
                <c:pt idx="93">
                  <c:v>-4</c:v>
                </c:pt>
                <c:pt idx="94">
                  <c:v>-20</c:v>
                </c:pt>
                <c:pt idx="95">
                  <c:v>0</c:v>
                </c:pt>
                <c:pt idx="96">
                  <c:v>-2</c:v>
                </c:pt>
                <c:pt idx="97">
                  <c:v>-4</c:v>
                </c:pt>
                <c:pt idx="98">
                  <c:v>-20</c:v>
                </c:pt>
                <c:pt idx="99">
                  <c:v>4</c:v>
                </c:pt>
                <c:pt idx="100">
                  <c:v>20</c:v>
                </c:pt>
                <c:pt idx="101">
                  <c:v>0</c:v>
                </c:pt>
                <c:pt idx="102">
                  <c:v>2</c:v>
                </c:pt>
                <c:pt idx="103">
                  <c:v>4</c:v>
                </c:pt>
                <c:pt idx="104">
                  <c:v>20</c:v>
                </c:pt>
                <c:pt idx="105">
                  <c:v>-2</c:v>
                </c:pt>
                <c:pt idx="106">
                  <c:v>-4</c:v>
                </c:pt>
                <c:pt idx="107">
                  <c:v>-20</c:v>
                </c:pt>
                <c:pt idx="108">
                  <c:v>0</c:v>
                </c:pt>
                <c:pt idx="109">
                  <c:v>2</c:v>
                </c:pt>
                <c:pt idx="110">
                  <c:v>4</c:v>
                </c:pt>
                <c:pt idx="111">
                  <c:v>20</c:v>
                </c:pt>
                <c:pt idx="112">
                  <c:v>-2</c:v>
                </c:pt>
                <c:pt idx="113">
                  <c:v>-4</c:v>
                </c:pt>
                <c:pt idx="114">
                  <c:v>-20</c:v>
                </c:pt>
                <c:pt idx="115">
                  <c:v>2</c:v>
                </c:pt>
                <c:pt idx="116">
                  <c:v>-1.4631448863572478</c:v>
                </c:pt>
                <c:pt idx="117">
                  <c:v>-0.4574185140130515</c:v>
                </c:pt>
                <c:pt idx="118">
                  <c:v>-0.66253342833295015</c:v>
                </c:pt>
                <c:pt idx="119">
                  <c:v>-0.92689087631662248</c:v>
                </c:pt>
                <c:pt idx="120">
                  <c:v>-1.2180336879276925</c:v>
                </c:pt>
                <c:pt idx="121">
                  <c:v>-1.0693105759769543</c:v>
                </c:pt>
                <c:pt idx="122">
                  <c:v>-2.2319112868259334</c:v>
                </c:pt>
                <c:pt idx="123">
                  <c:v>-1.4272581390287482</c:v>
                </c:pt>
                <c:pt idx="124">
                  <c:v>-1.9010600031389651</c:v>
                </c:pt>
                <c:pt idx="125">
                  <c:v>4</c:v>
                </c:pt>
                <c:pt idx="126">
                  <c:v>20</c:v>
                </c:pt>
                <c:pt idx="127">
                  <c:v>20</c:v>
                </c:pt>
                <c:pt idx="128">
                  <c:v>4</c:v>
                </c:pt>
                <c:pt idx="129">
                  <c:v>0.99101460023864085</c:v>
                </c:pt>
                <c:pt idx="130">
                  <c:v>0.72325698008340111</c:v>
                </c:pt>
                <c:pt idx="131">
                  <c:v>1.2804057480443163</c:v>
                </c:pt>
                <c:pt idx="132">
                  <c:v>1.5474097751003351</c:v>
                </c:pt>
                <c:pt idx="133">
                  <c:v>1.8829968742629308</c:v>
                </c:pt>
                <c:pt idx="134">
                  <c:v>1.9151111077974445</c:v>
                </c:pt>
                <c:pt idx="135">
                  <c:v>1.5241619767306407</c:v>
                </c:pt>
                <c:pt idx="136">
                  <c:v>1.1240293838576942</c:v>
                </c:pt>
                <c:pt idx="137">
                  <c:v>1.4370057372858738</c:v>
                </c:pt>
                <c:pt idx="138">
                  <c:v>-0.81711407268577785</c:v>
                </c:pt>
                <c:pt idx="139">
                  <c:v>-0.94478814648787135</c:v>
                </c:pt>
                <c:pt idx="140">
                  <c:v>0.50240410268358837</c:v>
                </c:pt>
                <c:pt idx="141">
                  <c:v>0.6128305413834948</c:v>
                </c:pt>
                <c:pt idx="142">
                  <c:v>0.67745745940018209</c:v>
                </c:pt>
                <c:pt idx="143">
                  <c:v>0.83423602983856271</c:v>
                </c:pt>
                <c:pt idx="144">
                  <c:v>0.32386421989304554</c:v>
                </c:pt>
                <c:pt idx="145">
                  <c:v>0.40349625465080435</c:v>
                </c:pt>
                <c:pt idx="146">
                  <c:v>0.6639051840390009</c:v>
                </c:pt>
                <c:pt idx="147">
                  <c:v>0.79157925786407568</c:v>
                </c:pt>
                <c:pt idx="148">
                  <c:v>0.66961069272850948</c:v>
                </c:pt>
                <c:pt idx="149">
                  <c:v>0.83378632667343866</c:v>
                </c:pt>
                <c:pt idx="150">
                  <c:v>0.52871252684803416</c:v>
                </c:pt>
                <c:pt idx="151">
                  <c:v>0.68166529491627026</c:v>
                </c:pt>
                <c:pt idx="152">
                  <c:v>4.6190810909142933E-2</c:v>
                </c:pt>
                <c:pt idx="153">
                  <c:v>5.9211755546704929E-2</c:v>
                </c:pt>
                <c:pt idx="154">
                  <c:v>-0.8477001815205728</c:v>
                </c:pt>
                <c:pt idx="155">
                  <c:v>-1.0328669347400699</c:v>
                </c:pt>
                <c:pt idx="156">
                  <c:v>-0.61390930144461098</c:v>
                </c:pt>
                <c:pt idx="157">
                  <c:v>-0.77040008886974187</c:v>
                </c:pt>
                <c:pt idx="158">
                  <c:v>0.36376860249319676</c:v>
                </c:pt>
                <c:pt idx="159">
                  <c:v>0.34403846554367329</c:v>
                </c:pt>
                <c:pt idx="160">
                  <c:v>0.35700490733947654</c:v>
                </c:pt>
                <c:pt idx="161">
                  <c:v>0.33099871252563362</c:v>
                </c:pt>
                <c:pt idx="162">
                  <c:v>0.5155976122353173</c:v>
                </c:pt>
                <c:pt idx="163">
                  <c:v>0.51051633550883246</c:v>
                </c:pt>
                <c:pt idx="164">
                  <c:v>2.209048200272608</c:v>
                </c:pt>
                <c:pt idx="165">
                  <c:v>2.5350995262822837</c:v>
                </c:pt>
                <c:pt idx="166">
                  <c:v>2.042785181676142</c:v>
                </c:pt>
                <c:pt idx="167">
                  <c:v>2.1704592554782356</c:v>
                </c:pt>
                <c:pt idx="168">
                  <c:v>1.4778565977401457</c:v>
                </c:pt>
                <c:pt idx="169">
                  <c:v>1.4315512187496502</c:v>
                </c:pt>
                <c:pt idx="170">
                  <c:v>0.29348067808557365</c:v>
                </c:pt>
                <c:pt idx="171">
                  <c:v>0.34272917103462763</c:v>
                </c:pt>
                <c:pt idx="172">
                  <c:v>-0.67598671356747075</c:v>
                </c:pt>
                <c:pt idx="173">
                  <c:v>-0.38397228498983915</c:v>
                </c:pt>
                <c:pt idx="174">
                  <c:v>-0.36390470890624321</c:v>
                </c:pt>
                <c:pt idx="175">
                  <c:v>-0.57342925640942299</c:v>
                </c:pt>
                <c:pt idx="176">
                  <c:v>-1.4452015126929989</c:v>
                </c:pt>
                <c:pt idx="177">
                  <c:v>-1.6821024447481059</c:v>
                </c:pt>
                <c:pt idx="178">
                  <c:v>-2.0995966662479497</c:v>
                </c:pt>
                <c:pt idx="179">
                  <c:v>-1.8626957341928407</c:v>
                </c:pt>
                <c:pt idx="180">
                  <c:v>-1.2272782078937656</c:v>
                </c:pt>
                <c:pt idx="181">
                  <c:v>2.3585606433981678</c:v>
                </c:pt>
                <c:pt idx="182">
                  <c:v>1.3240956803356834</c:v>
                </c:pt>
                <c:pt idx="183">
                  <c:v>1.4139077615723257</c:v>
                </c:pt>
                <c:pt idx="184">
                  <c:v>1.6600013057393153</c:v>
                </c:pt>
                <c:pt idx="185">
                  <c:v>1.1416800936131573</c:v>
                </c:pt>
                <c:pt idx="186">
                  <c:v>-2.5465310694917198</c:v>
                </c:pt>
                <c:pt idx="187">
                  <c:v>1.2140101687622571</c:v>
                </c:pt>
                <c:pt idx="188">
                  <c:v>0.92364318200884987</c:v>
                </c:pt>
                <c:pt idx="189">
                  <c:v>1.0998295398935449</c:v>
                </c:pt>
                <c:pt idx="190">
                  <c:v>1.4269661975811399</c:v>
                </c:pt>
                <c:pt idx="191">
                  <c:v>0.69062131846911823</c:v>
                </c:pt>
                <c:pt idx="192">
                  <c:v>1.329720602736238</c:v>
                </c:pt>
                <c:pt idx="193">
                  <c:v>-0.80705970858495735</c:v>
                </c:pt>
                <c:pt idx="194">
                  <c:v>-1.559546845495027</c:v>
                </c:pt>
                <c:pt idx="195">
                  <c:v>-1.1770745076726861</c:v>
                </c:pt>
                <c:pt idx="196">
                  <c:v>-1.67961695532358</c:v>
                </c:pt>
                <c:pt idx="197">
                  <c:v>-1.2678035533619085</c:v>
                </c:pt>
                <c:pt idx="198">
                  <c:v>0.11649509340844104</c:v>
                </c:pt>
                <c:pt idx="199">
                  <c:v>5.6112919338999996</c:v>
                </c:pt>
                <c:pt idx="200">
                  <c:v>7.5448422544999998</c:v>
                </c:pt>
                <c:pt idx="201">
                  <c:v>9.8651026392999999</c:v>
                </c:pt>
                <c:pt idx="202">
                  <c:v>12.649415101000001</c:v>
                </c:pt>
                <c:pt idx="203">
                  <c:v>15.990590055</c:v>
                </c:pt>
                <c:pt idx="204">
                  <c:v>5.6112919338999996</c:v>
                </c:pt>
                <c:pt idx="205">
                  <c:v>7.5448422544999998</c:v>
                </c:pt>
                <c:pt idx="206">
                  <c:v>9.8651026392999999</c:v>
                </c:pt>
                <c:pt idx="207">
                  <c:v>12.649415101000001</c:v>
                </c:pt>
                <c:pt idx="208">
                  <c:v>15.990590055</c:v>
                </c:pt>
                <c:pt idx="209">
                  <c:v>5.6112919338999996</c:v>
                </c:pt>
                <c:pt idx="210">
                  <c:v>7.5448422544999998</c:v>
                </c:pt>
                <c:pt idx="211">
                  <c:v>9.8651026392999999</c:v>
                </c:pt>
                <c:pt idx="212">
                  <c:v>12.649415101000001</c:v>
                </c:pt>
                <c:pt idx="213">
                  <c:v>15.990590055</c:v>
                </c:pt>
                <c:pt idx="214">
                  <c:v>5.6112919338999996</c:v>
                </c:pt>
                <c:pt idx="215">
                  <c:v>7.5448422544999998</c:v>
                </c:pt>
                <c:pt idx="216">
                  <c:v>9.8651026392999999</c:v>
                </c:pt>
                <c:pt idx="217">
                  <c:v>12.649415101000001</c:v>
                </c:pt>
                <c:pt idx="218">
                  <c:v>15.990590055</c:v>
                </c:pt>
                <c:pt idx="219">
                  <c:v>20</c:v>
                </c:pt>
                <c:pt idx="220">
                  <c:v>20</c:v>
                </c:pt>
                <c:pt idx="221">
                  <c:v>20</c:v>
                </c:pt>
                <c:pt idx="222">
                  <c:v>20</c:v>
                </c:pt>
                <c:pt idx="223">
                  <c:v>-3</c:v>
                </c:pt>
                <c:pt idx="224">
                  <c:v>-1</c:v>
                </c:pt>
                <c:pt idx="225">
                  <c:v>1</c:v>
                </c:pt>
                <c:pt idx="226">
                  <c:v>3</c:v>
                </c:pt>
                <c:pt idx="227">
                  <c:v>-3</c:v>
                </c:pt>
                <c:pt idx="228">
                  <c:v>-1</c:v>
                </c:pt>
                <c:pt idx="229">
                  <c:v>1</c:v>
                </c:pt>
                <c:pt idx="230">
                  <c:v>3</c:v>
                </c:pt>
                <c:pt idx="231">
                  <c:v>-3</c:v>
                </c:pt>
                <c:pt idx="232">
                  <c:v>-1</c:v>
                </c:pt>
                <c:pt idx="233">
                  <c:v>1</c:v>
                </c:pt>
                <c:pt idx="234">
                  <c:v>3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3</c:v>
                </c:pt>
                <c:pt idx="240">
                  <c:v>1</c:v>
                </c:pt>
                <c:pt idx="241">
                  <c:v>-1</c:v>
                </c:pt>
                <c:pt idx="242">
                  <c:v>-3</c:v>
                </c:pt>
                <c:pt idx="243">
                  <c:v>-4</c:v>
                </c:pt>
                <c:pt idx="244">
                  <c:v>-4</c:v>
                </c:pt>
                <c:pt idx="245">
                  <c:v>-4</c:v>
                </c:pt>
                <c:pt idx="246">
                  <c:v>-4</c:v>
                </c:pt>
                <c:pt idx="247">
                  <c:v>-2.6301802671161374</c:v>
                </c:pt>
                <c:pt idx="248">
                  <c:v>-2.9821690146875879</c:v>
                </c:pt>
                <c:pt idx="249">
                  <c:v>-2.8801495631844336</c:v>
                </c:pt>
                <c:pt idx="250">
                  <c:v>-2.3396534492736558</c:v>
                </c:pt>
                <c:pt idx="251">
                  <c:v>-1.4429663067506941</c:v>
                </c:pt>
                <c:pt idx="252">
                  <c:v>-0.32660062451942978</c:v>
                </c:pt>
                <c:pt idx="253">
                  <c:v>0.83948704206064917</c:v>
                </c:pt>
                <c:pt idx="254">
                  <c:v>2.6301802671161369</c:v>
                </c:pt>
                <c:pt idx="255">
                  <c:v>1.8777704165437139</c:v>
                </c:pt>
                <c:pt idx="256">
                  <c:v>2.9821690146875879</c:v>
                </c:pt>
                <c:pt idx="257">
                  <c:v>2.8801495631844336</c:v>
                </c:pt>
                <c:pt idx="258">
                  <c:v>2.3396534492736532</c:v>
                </c:pt>
                <c:pt idx="259">
                  <c:v>1.4429663067506961</c:v>
                </c:pt>
                <c:pt idx="260">
                  <c:v>0.32660062451942873</c:v>
                </c:pt>
                <c:pt idx="261">
                  <c:v>-0.8394870420606465</c:v>
                </c:pt>
                <c:pt idx="262">
                  <c:v>-1.8777704165437132</c:v>
                </c:pt>
                <c:pt idx="263">
                  <c:v>-0.61442581740901803</c:v>
                </c:pt>
                <c:pt idx="264">
                  <c:v>-0.31181354506107073</c:v>
                </c:pt>
                <c:pt idx="265">
                  <c:v>0.18102350241167051</c:v>
                </c:pt>
                <c:pt idx="266">
                  <c:v>0.80716350003068182</c:v>
                </c:pt>
                <c:pt idx="267">
                  <c:v>1.3162010575161918</c:v>
                </c:pt>
                <c:pt idx="268">
                  <c:v>1.6822431605227881</c:v>
                </c:pt>
                <c:pt idx="269">
                  <c:v>1.8403967885491799</c:v>
                </c:pt>
                <c:pt idx="270">
                  <c:v>-1.2482843574996381</c:v>
                </c:pt>
                <c:pt idx="271">
                  <c:v>-0.73584985868139996</c:v>
                </c:pt>
                <c:pt idx="272">
                  <c:v>7.3339231016391157E-2</c:v>
                </c:pt>
                <c:pt idx="273">
                  <c:v>0.33772401889869968</c:v>
                </c:pt>
                <c:pt idx="274">
                  <c:v>0.54661218767442266</c:v>
                </c:pt>
                <c:pt idx="275">
                  <c:v>0.73894555578664511</c:v>
                </c:pt>
                <c:pt idx="276">
                  <c:v>-2.0282762227343354</c:v>
                </c:pt>
                <c:pt idx="277">
                  <c:v>-1.0131463407667951</c:v>
                </c:pt>
                <c:pt idx="278">
                  <c:v>-0.50399007640943605</c:v>
                </c:pt>
                <c:pt idx="279">
                  <c:v>-1.6823909260747991</c:v>
                </c:pt>
                <c:pt idx="280">
                  <c:v>-0.78206293070002919</c:v>
                </c:pt>
                <c:pt idx="281">
                  <c:v>-1.3164398149640075</c:v>
                </c:pt>
                <c:pt idx="282">
                  <c:v>-0.55755356524179689</c:v>
                </c:pt>
                <c:pt idx="283">
                  <c:v>-0.33360213950386491</c:v>
                </c:pt>
                <c:pt idx="284">
                  <c:v>-7.2510126020827223E-2</c:v>
                </c:pt>
                <c:pt idx="285">
                  <c:v>-0.1803076784598312</c:v>
                </c:pt>
                <c:pt idx="286">
                  <c:v>-0.80705589002193723</c:v>
                </c:pt>
                <c:pt idx="287">
                  <c:v>0.52943591706410864</c:v>
                </c:pt>
                <c:pt idx="288">
                  <c:v>1.7196365422640421</c:v>
                </c:pt>
                <c:pt idx="289">
                  <c:v>1.7152033246816329</c:v>
                </c:pt>
                <c:pt idx="290">
                  <c:v>0.52845499957190067</c:v>
                </c:pt>
                <c:pt idx="291">
                  <c:v>0.3874999427767008</c:v>
                </c:pt>
                <c:pt idx="292">
                  <c:v>-0.51946944859913158</c:v>
                </c:pt>
                <c:pt idx="293">
                  <c:v>-0.53623111018328451</c:v>
                </c:pt>
                <c:pt idx="294">
                  <c:v>-0.39974956226245345</c:v>
                </c:pt>
                <c:pt idx="295">
                  <c:v>0.45185055526000273</c:v>
                </c:pt>
                <c:pt idx="296">
                  <c:v>0.46410438708859891</c:v>
                </c:pt>
                <c:pt idx="297">
                  <c:v>1.535785875915489</c:v>
                </c:pt>
                <c:pt idx="298">
                  <c:v>1.899053991030188</c:v>
                </c:pt>
                <c:pt idx="299">
                  <c:v>-0.34904107701713388</c:v>
                </c:pt>
                <c:pt idx="300">
                  <c:v>-0.24038903465300582</c:v>
                </c:pt>
                <c:pt idx="301">
                  <c:v>-0.14326713968916194</c:v>
                </c:pt>
                <c:pt idx="302">
                  <c:v>-3.0264065106668611E-2</c:v>
                </c:pt>
                <c:pt idx="303">
                  <c:v>0.13870102570405066</c:v>
                </c:pt>
                <c:pt idx="304">
                  <c:v>-2.0664856450207516</c:v>
                </c:pt>
                <c:pt idx="305">
                  <c:v>-1.1726781558744594</c:v>
                </c:pt>
                <c:pt idx="306">
                  <c:v>-0.63018660676048399</c:v>
                </c:pt>
                <c:pt idx="307">
                  <c:v>-0.37337426641503269</c:v>
                </c:pt>
                <c:pt idx="308">
                  <c:v>-0.16257960100575566</c:v>
                </c:pt>
                <c:pt idx="309">
                  <c:v>3.0988254581610468E-2</c:v>
                </c:pt>
                <c:pt idx="310">
                  <c:v>0.14532098762877599</c:v>
                </c:pt>
                <c:pt idx="311">
                  <c:v>0.23473294277992013</c:v>
                </c:pt>
                <c:pt idx="312">
                  <c:v>0.2773948442505153</c:v>
                </c:pt>
                <c:pt idx="313">
                  <c:v>0.18533839047639938</c:v>
                </c:pt>
                <c:pt idx="314">
                  <c:v>0.10035064240818767</c:v>
                </c:pt>
                <c:pt idx="315">
                  <c:v>1.5267044202167799E-2</c:v>
                </c:pt>
                <c:pt idx="316">
                  <c:v>-0.10010548536022001</c:v>
                </c:pt>
                <c:pt idx="317">
                  <c:v>-0.21777267556922811</c:v>
                </c:pt>
                <c:pt idx="318">
                  <c:v>-0.30230649696213452</c:v>
                </c:pt>
                <c:pt idx="319">
                  <c:v>-0.35228272793942444</c:v>
                </c:pt>
                <c:pt idx="320">
                  <c:v>-0.2866204112615377</c:v>
                </c:pt>
                <c:pt idx="321">
                  <c:v>-0.17797708251554156</c:v>
                </c:pt>
                <c:pt idx="322">
                  <c:v>-5.8806736765616568E-2</c:v>
                </c:pt>
                <c:pt idx="323">
                  <c:v>3.7980829461323695E-2</c:v>
                </c:pt>
                <c:pt idx="324">
                  <c:v>0.13658040731380708</c:v>
                </c:pt>
                <c:pt idx="325">
                  <c:v>0.24655790678196549</c:v>
                </c:pt>
                <c:pt idx="326">
                  <c:v>0.32619468071285823</c:v>
                </c:pt>
                <c:pt idx="327">
                  <c:v>0.44059740877081466</c:v>
                </c:pt>
                <c:pt idx="328">
                  <c:v>-20</c:v>
                </c:pt>
                <c:pt idx="329">
                  <c:v>-20</c:v>
                </c:pt>
                <c:pt idx="330">
                  <c:v>-20</c:v>
                </c:pt>
                <c:pt idx="331">
                  <c:v>-20</c:v>
                </c:pt>
                <c:pt idx="332">
                  <c:v>0.45797747117063781</c:v>
                </c:pt>
                <c:pt idx="333">
                  <c:v>-0.71551168701794632</c:v>
                </c:pt>
                <c:pt idx="334">
                  <c:v>-0.85759411768202054</c:v>
                </c:pt>
                <c:pt idx="335">
                  <c:v>-0.99967654834159536</c:v>
                </c:pt>
                <c:pt idx="336">
                  <c:v>-1.2224390305205113</c:v>
                </c:pt>
                <c:pt idx="337">
                  <c:v>-1.7723990895085835</c:v>
                </c:pt>
                <c:pt idx="338">
                  <c:v>-0.83240712712232634</c:v>
                </c:pt>
                <c:pt idx="339">
                  <c:v>-0.98882754057566824</c:v>
                </c:pt>
                <c:pt idx="340">
                  <c:v>-1.1452479541088283</c:v>
                </c:pt>
                <c:pt idx="341">
                  <c:v>-1.4136751994699834</c:v>
                </c:pt>
                <c:pt idx="342">
                  <c:v>1.7174199334728375</c:v>
                </c:pt>
                <c:pt idx="343">
                  <c:v>0.38337751415441729</c:v>
                </c:pt>
                <c:pt idx="344">
                  <c:v>0.47327435023092135</c:v>
                </c:pt>
                <c:pt idx="345">
                  <c:v>0.56317118632274632</c:v>
                </c:pt>
                <c:pt idx="346">
                  <c:v>0.76829527293557776</c:v>
                </c:pt>
                <c:pt idx="347">
                  <c:v>0.97341935962501269</c:v>
                </c:pt>
                <c:pt idx="348">
                  <c:v>1.2024852891873321</c:v>
                </c:pt>
                <c:pt idx="349">
                  <c:v>0.44289080842221645</c:v>
                </c:pt>
                <c:pt idx="350">
                  <c:v>0.54305244580337741</c:v>
                </c:pt>
                <c:pt idx="351">
                  <c:v>0.64321408316155748</c:v>
                </c:pt>
                <c:pt idx="352">
                  <c:v>0.8459692274722137</c:v>
                </c:pt>
                <c:pt idx="353">
                  <c:v>1.0487243717764418</c:v>
                </c:pt>
                <c:pt idx="354">
                  <c:v>1.2632904847615085</c:v>
                </c:pt>
                <c:pt idx="355">
                  <c:v>0.58315464336641021</c:v>
                </c:pt>
                <c:pt idx="356">
                  <c:v>0.7022048996359187</c:v>
                </c:pt>
                <c:pt idx="357">
                  <c:v>0.8212551559163016</c:v>
                </c:pt>
                <c:pt idx="358">
                  <c:v>1.0117363609128949</c:v>
                </c:pt>
                <c:pt idx="359">
                  <c:v>1.2022175659925212</c:v>
                </c:pt>
                <c:pt idx="360">
                  <c:v>1.3690017209124883</c:v>
                </c:pt>
                <c:pt idx="361">
                  <c:v>0.67068132171959161</c:v>
                </c:pt>
                <c:pt idx="362">
                  <c:v>0.81290764386664005</c:v>
                </c:pt>
                <c:pt idx="363">
                  <c:v>0.95513396602579537</c:v>
                </c:pt>
                <c:pt idx="364">
                  <c:v>1.156919854369417</c:v>
                </c:pt>
                <c:pt idx="365">
                  <c:v>1.3587057426300073</c:v>
                </c:pt>
                <c:pt idx="366">
                  <c:v>1.5369545336558199</c:v>
                </c:pt>
                <c:pt idx="367">
                  <c:v>0.67484187050962474</c:v>
                </c:pt>
                <c:pt idx="368">
                  <c:v>0.83408612878393174</c:v>
                </c:pt>
                <c:pt idx="369">
                  <c:v>0.99333038704291887</c:v>
                </c:pt>
                <c:pt idx="370">
                  <c:v>1.2849955117040279</c:v>
                </c:pt>
                <c:pt idx="371">
                  <c:v>1.5766606363587083</c:v>
                </c:pt>
                <c:pt idx="372">
                  <c:v>1.8928544183156584</c:v>
                </c:pt>
                <c:pt idx="373">
                  <c:v>0.67222628161906717</c:v>
                </c:pt>
                <c:pt idx="374">
                  <c:v>0.83393622772164155</c:v>
                </c:pt>
                <c:pt idx="375">
                  <c:v>0.99564617385362419</c:v>
                </c:pt>
                <c:pt idx="376">
                  <c:v>1.3559808546393697</c:v>
                </c:pt>
                <c:pt idx="377">
                  <c:v>1.7163155355081459</c:v>
                </c:pt>
                <c:pt idx="378">
                  <c:v>2.1257075308984295</c:v>
                </c:pt>
                <c:pt idx="379">
                  <c:v>15.990590055</c:v>
                </c:pt>
                <c:pt idx="380">
                  <c:v>15.990590055</c:v>
                </c:pt>
                <c:pt idx="381">
                  <c:v>15.990590055</c:v>
                </c:pt>
                <c:pt idx="382">
                  <c:v>15.990590055</c:v>
                </c:pt>
                <c:pt idx="383">
                  <c:v>15.990590055</c:v>
                </c:pt>
                <c:pt idx="384">
                  <c:v>15.990590055</c:v>
                </c:pt>
                <c:pt idx="385">
                  <c:v>15.990590055</c:v>
                </c:pt>
                <c:pt idx="386">
                  <c:v>12.649415101000001</c:v>
                </c:pt>
                <c:pt idx="387">
                  <c:v>12.649415101000001</c:v>
                </c:pt>
                <c:pt idx="388">
                  <c:v>12.649415101000001</c:v>
                </c:pt>
                <c:pt idx="389">
                  <c:v>12.649415101000001</c:v>
                </c:pt>
                <c:pt idx="390">
                  <c:v>12.649415101000001</c:v>
                </c:pt>
                <c:pt idx="391">
                  <c:v>12.649415101000001</c:v>
                </c:pt>
                <c:pt idx="392">
                  <c:v>12.649415101000001</c:v>
                </c:pt>
                <c:pt idx="393">
                  <c:v>9.8651026392999999</c:v>
                </c:pt>
                <c:pt idx="394">
                  <c:v>9.8651026392999999</c:v>
                </c:pt>
                <c:pt idx="395">
                  <c:v>9.8651026392999999</c:v>
                </c:pt>
                <c:pt idx="396">
                  <c:v>9.8651026392999999</c:v>
                </c:pt>
                <c:pt idx="397">
                  <c:v>9.8651026392999999</c:v>
                </c:pt>
                <c:pt idx="398">
                  <c:v>9.8651026392999999</c:v>
                </c:pt>
                <c:pt idx="399">
                  <c:v>9.8651026392999999</c:v>
                </c:pt>
                <c:pt idx="400">
                  <c:v>7.5448422544999998</c:v>
                </c:pt>
                <c:pt idx="401">
                  <c:v>7.5448422544999998</c:v>
                </c:pt>
                <c:pt idx="402">
                  <c:v>7.5448422544999998</c:v>
                </c:pt>
                <c:pt idx="403">
                  <c:v>7.5448422544999998</c:v>
                </c:pt>
                <c:pt idx="404">
                  <c:v>7.5448422544999998</c:v>
                </c:pt>
                <c:pt idx="405">
                  <c:v>7.5448422544999998</c:v>
                </c:pt>
                <c:pt idx="406">
                  <c:v>7.5448422544999998</c:v>
                </c:pt>
                <c:pt idx="407">
                  <c:v>5.6112919338999996</c:v>
                </c:pt>
                <c:pt idx="408">
                  <c:v>5.6112919338999996</c:v>
                </c:pt>
                <c:pt idx="409">
                  <c:v>5.6112919338999996</c:v>
                </c:pt>
                <c:pt idx="410">
                  <c:v>5.6112919338999996</c:v>
                </c:pt>
                <c:pt idx="411">
                  <c:v>5.6112919338999996</c:v>
                </c:pt>
                <c:pt idx="412">
                  <c:v>5.6112919338999996</c:v>
                </c:pt>
                <c:pt idx="413">
                  <c:v>5.6112919338999996</c:v>
                </c:pt>
                <c:pt idx="414">
                  <c:v>-0.33784038169241393</c:v>
                </c:pt>
                <c:pt idx="415">
                  <c:v>-0.2766940462931311</c:v>
                </c:pt>
                <c:pt idx="416">
                  <c:v>-0.1901761382907059</c:v>
                </c:pt>
                <c:pt idx="417">
                  <c:v>-0.10453860323888758</c:v>
                </c:pt>
                <c:pt idx="418">
                  <c:v>-3.4558615394099192E-2</c:v>
                </c:pt>
                <c:pt idx="419">
                  <c:v>3.3752516503007979E-2</c:v>
                </c:pt>
                <c:pt idx="420">
                  <c:v>8.0294015917078798E-2</c:v>
                </c:pt>
                <c:pt idx="421">
                  <c:v>0.12595423211807746</c:v>
                </c:pt>
                <c:pt idx="422">
                  <c:v>0.16754179259405391</c:v>
                </c:pt>
                <c:pt idx="423">
                  <c:v>0.20866466076867346</c:v>
                </c:pt>
                <c:pt idx="424">
                  <c:v>0.25576653559527157</c:v>
                </c:pt>
                <c:pt idx="425">
                  <c:v>0.30224413607315243</c:v>
                </c:pt>
                <c:pt idx="426">
                  <c:v>0.35899612651130769</c:v>
                </c:pt>
                <c:pt idx="427">
                  <c:v>0.41463619012300795</c:v>
                </c:pt>
                <c:pt idx="428">
                  <c:v>0.42727740052561008</c:v>
                </c:pt>
                <c:pt idx="429">
                  <c:v>0.43968310735952676</c:v>
                </c:pt>
                <c:pt idx="430">
                  <c:v>0.34986703919246992</c:v>
                </c:pt>
                <c:pt idx="431">
                  <c:v>0.31223969531062301</c:v>
                </c:pt>
                <c:pt idx="432">
                  <c:v>0.27461791482461356</c:v>
                </c:pt>
                <c:pt idx="433">
                  <c:v>0.19262946624339361</c:v>
                </c:pt>
                <c:pt idx="434">
                  <c:v>0.11066924074369192</c:v>
                </c:pt>
                <c:pt idx="435">
                  <c:v>5.3158171105465502E-2</c:v>
                </c:pt>
                <c:pt idx="436">
                  <c:v>-4.4344160572912534E-3</c:v>
                </c:pt>
                <c:pt idx="437">
                  <c:v>-5.2643155113980732E-2</c:v>
                </c:pt>
                <c:pt idx="438">
                  <c:v>-0.1009176547207867</c:v>
                </c:pt>
                <c:pt idx="439">
                  <c:v>-0.14959788571214205</c:v>
                </c:pt>
                <c:pt idx="440">
                  <c:v>-0.19832572064679377</c:v>
                </c:pt>
                <c:pt idx="441">
                  <c:v>-0.26350907976505217</c:v>
                </c:pt>
                <c:pt idx="442">
                  <c:v>-0.32878304052893531</c:v>
                </c:pt>
                <c:pt idx="443">
                  <c:v>-0.39530524383738869</c:v>
                </c:pt>
                <c:pt idx="444">
                  <c:v>-0.46132064403693818</c:v>
                </c:pt>
                <c:pt idx="445">
                  <c:v>-0.49123466734963284</c:v>
                </c:pt>
                <c:pt idx="446">
                  <c:v>-0.52997949928216392</c:v>
                </c:pt>
                <c:pt idx="447">
                  <c:v>-0.46866698265783308</c:v>
                </c:pt>
                <c:pt idx="448">
                  <c:v>-0.49419946384267294</c:v>
                </c:pt>
                <c:pt idx="449">
                  <c:v>-0.3744896262548239</c:v>
                </c:pt>
                <c:pt idx="450">
                  <c:v>-0.21232424902123004</c:v>
                </c:pt>
                <c:pt idx="451">
                  <c:v>-5.0158871795296302E-2</c:v>
                </c:pt>
                <c:pt idx="452">
                  <c:v>4.5105246722252253E-2</c:v>
                </c:pt>
                <c:pt idx="453">
                  <c:v>0.14036936524622881</c:v>
                </c:pt>
                <c:pt idx="454">
                  <c:v>0.20945533138592787</c:v>
                </c:pt>
                <c:pt idx="455">
                  <c:v>0.27854129752869117</c:v>
                </c:pt>
                <c:pt idx="456">
                  <c:v>0.33869269107645572</c:v>
                </c:pt>
                <c:pt idx="457">
                  <c:v>0.39884408462728449</c:v>
                </c:pt>
                <c:pt idx="458">
                  <c:v>0.46377830573704298</c:v>
                </c:pt>
                <c:pt idx="459">
                  <c:v>-0.61502466129206235</c:v>
                </c:pt>
                <c:pt idx="460">
                  <c:v>-0.45964923369263438</c:v>
                </c:pt>
                <c:pt idx="461">
                  <c:v>-0.26206889704436465</c:v>
                </c:pt>
                <c:pt idx="462">
                  <c:v>-6.4488560389667743E-2</c:v>
                </c:pt>
                <c:pt idx="463">
                  <c:v>5.9222238869321653E-2</c:v>
                </c:pt>
                <c:pt idx="464">
                  <c:v>0.18293303812831113</c:v>
                </c:pt>
                <c:pt idx="465">
                  <c:v>0.2735896751430798</c:v>
                </c:pt>
                <c:pt idx="466">
                  <c:v>0.36424631215784825</c:v>
                </c:pt>
                <c:pt idx="467">
                  <c:v>0.44265243937941923</c:v>
                </c:pt>
                <c:pt idx="468">
                  <c:v>0.52105856660099004</c:v>
                </c:pt>
                <c:pt idx="469">
                  <c:v>0.60136193076246036</c:v>
                </c:pt>
                <c:pt idx="470">
                  <c:v>-0.81101712312925578</c:v>
                </c:pt>
                <c:pt idx="471">
                  <c:v>-0.77433406473793831</c:v>
                </c:pt>
                <c:pt idx="472">
                  <c:v>-0.67370883119307978</c:v>
                </c:pt>
                <c:pt idx="473">
                  <c:v>-0.57308359764822081</c:v>
                </c:pt>
                <c:pt idx="474">
                  <c:v>-0.49338169490459355</c:v>
                </c:pt>
                <c:pt idx="475">
                  <c:v>-0.41367979217505463</c:v>
                </c:pt>
                <c:pt idx="476">
                  <c:v>-0.34611054484789289</c:v>
                </c:pt>
                <c:pt idx="477">
                  <c:v>-0.27854129752869117</c:v>
                </c:pt>
                <c:pt idx="478">
                  <c:v>-0.20671213962611959</c:v>
                </c:pt>
                <c:pt idx="479">
                  <c:v>-0.1348829817250797</c:v>
                </c:pt>
                <c:pt idx="480">
                  <c:v>-4.4346085404138549E-2</c:v>
                </c:pt>
                <c:pt idx="481">
                  <c:v>-0.99184763949036681</c:v>
                </c:pt>
                <c:pt idx="482">
                  <c:v>-0.95082834429428709</c:v>
                </c:pt>
                <c:pt idx="483">
                  <c:v>-0.84342758598315115</c:v>
                </c:pt>
                <c:pt idx="484">
                  <c:v>-0.73602682766558747</c:v>
                </c:pt>
                <c:pt idx="485">
                  <c:v>-0.63772231280614167</c:v>
                </c:pt>
                <c:pt idx="486">
                  <c:v>-0.53941779793903533</c:v>
                </c:pt>
                <c:pt idx="487">
                  <c:v>-0.45183205504844176</c:v>
                </c:pt>
                <c:pt idx="488">
                  <c:v>-0.36424631215784831</c:v>
                </c:pt>
                <c:pt idx="489">
                  <c:v>-0.27015713956154469</c:v>
                </c:pt>
                <c:pt idx="490">
                  <c:v>-0.17606796697166932</c:v>
                </c:pt>
                <c:pt idx="491">
                  <c:v>-5.8428105709268673E-2</c:v>
                </c:pt>
                <c:pt idx="492">
                  <c:v>0.40355820589281821</c:v>
                </c:pt>
                <c:pt idx="493">
                  <c:v>0.27768049479962831</c:v>
                </c:pt>
                <c:pt idx="494">
                  <c:v>0.23135400509813772</c:v>
                </c:pt>
                <c:pt idx="495">
                  <c:v>0.18502751539788065</c:v>
                </c:pt>
                <c:pt idx="496">
                  <c:v>1.3783434001740098</c:v>
                </c:pt>
                <c:pt idx="497">
                  <c:v>0.91629001180526726</c:v>
                </c:pt>
                <c:pt idx="498">
                  <c:v>0.75772581079806822</c:v>
                </c:pt>
                <c:pt idx="499">
                  <c:v>0.59916160978444155</c:v>
                </c:pt>
                <c:pt idx="500">
                  <c:v>-0.46311968120132191</c:v>
                </c:pt>
                <c:pt idx="501">
                  <c:v>-0.119179653917272</c:v>
                </c:pt>
                <c:pt idx="502">
                  <c:v>0.12718136672045996</c:v>
                </c:pt>
                <c:pt idx="503">
                  <c:v>0.37354238733767381</c:v>
                </c:pt>
                <c:pt idx="504">
                  <c:v>0.57244375944862103</c:v>
                </c:pt>
                <c:pt idx="505">
                  <c:v>0.77134513162384699</c:v>
                </c:pt>
                <c:pt idx="506">
                  <c:v>0.93140662258245133</c:v>
                </c:pt>
                <c:pt idx="507">
                  <c:v>1.0914681136053346</c:v>
                </c:pt>
                <c:pt idx="508">
                  <c:v>1.2105943581836418</c:v>
                </c:pt>
                <c:pt idx="509">
                  <c:v>-1.5207112817786084</c:v>
                </c:pt>
                <c:pt idx="510">
                  <c:v>-1.3618056081800152</c:v>
                </c:pt>
                <c:pt idx="511">
                  <c:v>-1.2322269283681306</c:v>
                </c:pt>
                <c:pt idx="512">
                  <c:v>-1.1026482485755293</c:v>
                </c:pt>
                <c:pt idx="513">
                  <c:v>-0.93699669013565778</c:v>
                </c:pt>
                <c:pt idx="514">
                  <c:v>-0.77134513162384744</c:v>
                </c:pt>
                <c:pt idx="515">
                  <c:v>-0.57032901479763731</c:v>
                </c:pt>
                <c:pt idx="516">
                  <c:v>-0.36931289790715033</c:v>
                </c:pt>
                <c:pt idx="517">
                  <c:v>-0.12640890228149282</c:v>
                </c:pt>
                <c:pt idx="518">
                  <c:v>-2.5052226186788227</c:v>
                </c:pt>
                <c:pt idx="519">
                  <c:v>-2.4066126265257175</c:v>
                </c:pt>
                <c:pt idx="520">
                  <c:v>-2.2812702446013073</c:v>
                </c:pt>
                <c:pt idx="521">
                  <c:v>-2.1005865965208503</c:v>
                </c:pt>
                <c:pt idx="522">
                  <c:v>-1.8280466321509694</c:v>
                </c:pt>
                <c:pt idx="523">
                  <c:v>-1.5105508827633678</c:v>
                </c:pt>
                <c:pt idx="524">
                  <c:v>-1.1250110983863186</c:v>
                </c:pt>
                <c:pt idx="525">
                  <c:v>-0.71174512106423271</c:v>
                </c:pt>
                <c:pt idx="526">
                  <c:v>-0.25345415149878847</c:v>
                </c:pt>
                <c:pt idx="527">
                  <c:v>0.21111235744486195</c:v>
                </c:pt>
                <c:pt idx="528">
                  <c:v>0.68446147956237646</c:v>
                </c:pt>
                <c:pt idx="529">
                  <c:v>2.3864715083952857</c:v>
                </c:pt>
                <c:pt idx="530">
                  <c:v>2.1427627497510384</c:v>
                </c:pt>
                <c:pt idx="531">
                  <c:v>1.8250591250916222</c:v>
                </c:pt>
                <c:pt idx="532">
                  <c:v>1.7723478337161347</c:v>
                </c:pt>
                <c:pt idx="533">
                  <c:v>-0.72695642969653074</c:v>
                </c:pt>
                <c:pt idx="534">
                  <c:v>-0.21050414353540392</c:v>
                </c:pt>
                <c:pt idx="535">
                  <c:v>0.25381206353599178</c:v>
                </c:pt>
                <c:pt idx="536">
                  <c:v>0.71185273107297842</c:v>
                </c:pt>
                <c:pt idx="537">
                  <c:v>1.1250649034228288</c:v>
                </c:pt>
                <c:pt idx="538">
                  <c:v>1.5105508827633678</c:v>
                </c:pt>
                <c:pt idx="539">
                  <c:v>1.8279272534232314</c:v>
                </c:pt>
                <c:pt idx="540">
                  <c:v>2.1003478390653743</c:v>
                </c:pt>
                <c:pt idx="541">
                  <c:v>2.2811963618344597</c:v>
                </c:pt>
                <c:pt idx="542">
                  <c:v>2.40670361838322</c:v>
                </c:pt>
                <c:pt idx="543">
                  <c:v>2.4112829015862447</c:v>
                </c:pt>
                <c:pt idx="544">
                  <c:v>-1.5630273870599785</c:v>
                </c:pt>
                <c:pt idx="545">
                  <c:v>-2.3483329560684445</c:v>
                </c:pt>
                <c:pt idx="546">
                  <c:v>-0.99206710813203525</c:v>
                </c:pt>
                <c:pt idx="547">
                  <c:v>-1.6195819004476055</c:v>
                </c:pt>
              </c:numCache>
            </c:numRef>
          </c:xVal>
          <c:yVal>
            <c:numRef>
              <c:f>SUMMARY!$D$2:$D$549</c:f>
              <c:numCache>
                <c:formatCode>0.000000000000000E+00</c:formatCode>
                <c:ptCount val="548"/>
                <c:pt idx="0">
                  <c:v>-0.23635523946609127</c:v>
                </c:pt>
                <c:pt idx="1">
                  <c:v>-0.11634292916504609</c:v>
                </c:pt>
                <c:pt idx="2">
                  <c:v>7.0399484322634057E-2</c:v>
                </c:pt>
                <c:pt idx="3">
                  <c:v>0.26024819390043186</c:v>
                </c:pt>
                <c:pt idx="4">
                  <c:v>0.30759737267615656</c:v>
                </c:pt>
                <c:pt idx="5">
                  <c:v>0.23520617280141298</c:v>
                </c:pt>
                <c:pt idx="6">
                  <c:v>0.17184666516450181</c:v>
                </c:pt>
                <c:pt idx="7">
                  <c:v>-1.0724622203665692E-2</c:v>
                </c:pt>
                <c:pt idx="8">
                  <c:v>-8.3385200985345478E-2</c:v>
                </c:pt>
                <c:pt idx="9">
                  <c:v>-0.16468033352585351</c:v>
                </c:pt>
                <c:pt idx="10">
                  <c:v>-0.25880034164947752</c:v>
                </c:pt>
                <c:pt idx="11">
                  <c:v>-0.32139380484326979</c:v>
                </c:pt>
                <c:pt idx="12">
                  <c:v>0.3312930212228396</c:v>
                </c:pt>
                <c:pt idx="13">
                  <c:v>0.32139380484326974</c:v>
                </c:pt>
                <c:pt idx="14">
                  <c:v>0.29038624796028617</c:v>
                </c:pt>
                <c:pt idx="15">
                  <c:v>-1.5112741278416464E-2</c:v>
                </c:pt>
                <c:pt idx="16">
                  <c:v>0.57850884871788555</c:v>
                </c:pt>
                <c:pt idx="17">
                  <c:v>0.89990265356115517</c:v>
                </c:pt>
                <c:pt idx="18">
                  <c:v>1.9283628290596184</c:v>
                </c:pt>
                <c:pt idx="19">
                  <c:v>-0.4499513267805777</c:v>
                </c:pt>
                <c:pt idx="20">
                  <c:v>-0.77134513162384744</c:v>
                </c:pt>
                <c:pt idx="21">
                  <c:v>-1.9283628290596186</c:v>
                </c:pt>
                <c:pt idx="22">
                  <c:v>0.22981333293569339</c:v>
                </c:pt>
                <c:pt idx="23">
                  <c:v>0.53623111018328451</c:v>
                </c:pt>
                <c:pt idx="24">
                  <c:v>1.3022755533022623</c:v>
                </c:pt>
                <c:pt idx="25">
                  <c:v>2.2981333293569337</c:v>
                </c:pt>
                <c:pt idx="26">
                  <c:v>-0.22981333293569339</c:v>
                </c:pt>
                <c:pt idx="27">
                  <c:v>-0.53623111018328451</c:v>
                </c:pt>
                <c:pt idx="28">
                  <c:v>-1.3022755533022625</c:v>
                </c:pt>
                <c:pt idx="29">
                  <c:v>-2.2981333293569337</c:v>
                </c:pt>
                <c:pt idx="30">
                  <c:v>0.55645194103393913</c:v>
                </c:pt>
                <c:pt idx="31">
                  <c:v>1.0484169119632514</c:v>
                </c:pt>
                <c:pt idx="32">
                  <c:v>2.6610324995165242</c:v>
                </c:pt>
                <c:pt idx="33">
                  <c:v>-0.47002069291373683</c:v>
                </c:pt>
                <c:pt idx="34">
                  <c:v>-0.92815997555055973</c:v>
                </c:pt>
                <c:pt idx="35">
                  <c:v>-1.7252616094733988</c:v>
                </c:pt>
                <c:pt idx="36">
                  <c:v>-2.6610324995165238</c:v>
                </c:pt>
                <c:pt idx="37">
                  <c:v>0.4103440860909971</c:v>
                </c:pt>
                <c:pt idx="38">
                  <c:v>0.89808105847901698</c:v>
                </c:pt>
                <c:pt idx="39">
                  <c:v>1.8235626469240815</c:v>
                </c:pt>
                <c:pt idx="40">
                  <c:v>2.9885840943320932</c:v>
                </c:pt>
                <c:pt idx="41">
                  <c:v>-0.37589822722545135</c:v>
                </c:pt>
                <c:pt idx="42">
                  <c:v>-0.83434810027514261</c:v>
                </c:pt>
                <c:pt idx="43">
                  <c:v>-1.8249370088038581</c:v>
                </c:pt>
                <c:pt idx="44">
                  <c:v>-2.9885840943320932</c:v>
                </c:pt>
                <c:pt idx="45">
                  <c:v>0.30910189008941463</c:v>
                </c:pt>
                <c:pt idx="46">
                  <c:v>0.71518419662148203</c:v>
                </c:pt>
                <c:pt idx="47">
                  <c:v>1.655447613530882</c:v>
                </c:pt>
                <c:pt idx="48">
                  <c:v>2.8611508522217828</c:v>
                </c:pt>
                <c:pt idx="49">
                  <c:v>-0.29769690407707339</c:v>
                </c:pt>
                <c:pt idx="50">
                  <c:v>-0.69194373181952773</c:v>
                </c:pt>
                <c:pt idx="51">
                  <c:v>-1.6555320087673429</c:v>
                </c:pt>
                <c:pt idx="52">
                  <c:v>-2.8611508522217828</c:v>
                </c:pt>
                <c:pt idx="53">
                  <c:v>0.18849816021577331</c:v>
                </c:pt>
                <c:pt idx="54">
                  <c:v>0.35544345795784887</c:v>
                </c:pt>
                <c:pt idx="55">
                  <c:v>0.90211739848743067</c:v>
                </c:pt>
                <c:pt idx="56">
                  <c:v>-3.5882632620821919E-2</c:v>
                </c:pt>
                <c:pt idx="57">
                  <c:v>-7.8649688897736811E-2</c:v>
                </c:pt>
                <c:pt idx="58">
                  <c:v>-0.15963541639074813</c:v>
                </c:pt>
                <c:pt idx="59">
                  <c:v>-0.26146722824794816</c:v>
                </c:pt>
                <c:pt idx="60">
                  <c:v>-0.14989300648323331</c:v>
                </c:pt>
                <c:pt idx="61">
                  <c:v>-0.34625819489495069</c:v>
                </c:pt>
                <c:pt idx="62">
                  <c:v>-0.80049672780415804</c:v>
                </c:pt>
                <c:pt idx="63">
                  <c:v>-1.3852458396761225</c:v>
                </c:pt>
                <c:pt idx="64">
                  <c:v>0.14400425635021261</c:v>
                </c:pt>
                <c:pt idx="65">
                  <c:v>0.33461072463548786</c:v>
                </c:pt>
                <c:pt idx="66">
                  <c:v>0.80122318417137717</c:v>
                </c:pt>
                <c:pt idx="67">
                  <c:v>1.3852458396761229</c:v>
                </c:pt>
                <c:pt idx="68">
                  <c:v>3.2874719101235544E-2</c:v>
                </c:pt>
                <c:pt idx="69">
                  <c:v>7.3083882948066295E-2</c:v>
                </c:pt>
                <c:pt idx="70">
                  <c:v>0.15979117977322754</c:v>
                </c:pt>
                <c:pt idx="71">
                  <c:v>0.26146722824794882</c:v>
                </c:pt>
                <c:pt idx="72">
                  <c:v>-0.15936306188637164</c:v>
                </c:pt>
                <c:pt idx="73">
                  <c:v>-0.31465485881388777</c:v>
                </c:pt>
                <c:pt idx="74">
                  <c:v>-0.58509942044391727</c:v>
                </c:pt>
                <c:pt idx="75">
                  <c:v>-0.902117398487431</c:v>
                </c:pt>
                <c:pt idx="76">
                  <c:v>-0.45986600447513981</c:v>
                </c:pt>
                <c:pt idx="77">
                  <c:v>-0.30320222179841033</c:v>
                </c:pt>
                <c:pt idx="78">
                  <c:v>0.15324180614939492</c:v>
                </c:pt>
                <c:pt idx="79">
                  <c:v>6.6171021839836697E-2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2</c:v>
                </c:pt>
                <c:pt idx="93">
                  <c:v>-2</c:v>
                </c:pt>
                <c:pt idx="94">
                  <c:v>-2</c:v>
                </c:pt>
                <c:pt idx="95">
                  <c:v>-4</c:v>
                </c:pt>
                <c:pt idx="96">
                  <c:v>-4</c:v>
                </c:pt>
                <c:pt idx="97">
                  <c:v>-4</c:v>
                </c:pt>
                <c:pt idx="98">
                  <c:v>-4</c:v>
                </c:pt>
                <c:pt idx="99">
                  <c:v>-4</c:v>
                </c:pt>
                <c:pt idx="100">
                  <c:v>-4</c:v>
                </c:pt>
                <c:pt idx="101">
                  <c:v>20</c:v>
                </c:pt>
                <c:pt idx="102">
                  <c:v>20</c:v>
                </c:pt>
                <c:pt idx="103">
                  <c:v>20</c:v>
                </c:pt>
                <c:pt idx="104">
                  <c:v>20</c:v>
                </c:pt>
                <c:pt idx="105">
                  <c:v>20</c:v>
                </c:pt>
                <c:pt idx="106">
                  <c:v>20</c:v>
                </c:pt>
                <c:pt idx="107">
                  <c:v>20</c:v>
                </c:pt>
                <c:pt idx="108">
                  <c:v>-20</c:v>
                </c:pt>
                <c:pt idx="109">
                  <c:v>-20</c:v>
                </c:pt>
                <c:pt idx="110">
                  <c:v>-20</c:v>
                </c:pt>
                <c:pt idx="111">
                  <c:v>-20</c:v>
                </c:pt>
                <c:pt idx="112">
                  <c:v>-20</c:v>
                </c:pt>
                <c:pt idx="113">
                  <c:v>-20</c:v>
                </c:pt>
                <c:pt idx="114">
                  <c:v>-20</c:v>
                </c:pt>
                <c:pt idx="115">
                  <c:v>-4</c:v>
                </c:pt>
                <c:pt idx="116">
                  <c:v>1.2277243345012903</c:v>
                </c:pt>
                <c:pt idx="117">
                  <c:v>0.5924544271882789</c:v>
                </c:pt>
                <c:pt idx="118">
                  <c:v>0.34769249442123779</c:v>
                </c:pt>
                <c:pt idx="119">
                  <c:v>1.0733878270560258</c:v>
                </c:pt>
                <c:pt idx="120">
                  <c:v>0.72641733489383697</c:v>
                </c:pt>
                <c:pt idx="121">
                  <c:v>2.0541265046294028</c:v>
                </c:pt>
                <c:pt idx="122">
                  <c:v>0.70371892562312233</c:v>
                </c:pt>
                <c:pt idx="123">
                  <c:v>1.6654927941482256</c:v>
                </c:pt>
                <c:pt idx="124">
                  <c:v>1.1076199323550189</c:v>
                </c:pt>
                <c:pt idx="125">
                  <c:v>2</c:v>
                </c:pt>
                <c:pt idx="126">
                  <c:v>2</c:v>
                </c:pt>
                <c:pt idx="127">
                  <c:v>-2</c:v>
                </c:pt>
                <c:pt idx="128">
                  <c:v>-2.0000000199999999</c:v>
                </c:pt>
                <c:pt idx="129">
                  <c:v>-0.55986730408961982</c:v>
                </c:pt>
                <c:pt idx="130">
                  <c:v>-0.87879278341342648</c:v>
                </c:pt>
                <c:pt idx="131">
                  <c:v>-1.0743879909412559</c:v>
                </c:pt>
                <c:pt idx="132">
                  <c:v>-1.2984309715668099</c:v>
                </c:pt>
                <c:pt idx="133">
                  <c:v>-1.2156514784744155</c:v>
                </c:pt>
                <c:pt idx="134">
                  <c:v>-1.606969024216349</c:v>
                </c:pt>
                <c:pt idx="135">
                  <c:v>-1.6432942567566975</c:v>
                </c:pt>
                <c:pt idx="136">
                  <c:v>-1.2613488848808834</c:v>
                </c:pt>
                <c:pt idx="137">
                  <c:v>-0.88775939131798753</c:v>
                </c:pt>
                <c:pt idx="138">
                  <c:v>0.68564011702040173</c:v>
                </c:pt>
                <c:pt idx="139">
                  <c:v>0.79277138525863911</c:v>
                </c:pt>
                <c:pt idx="140">
                  <c:v>-0.59950826411694991</c:v>
                </c:pt>
                <c:pt idx="141">
                  <c:v>-0.73915052376518819</c:v>
                </c:pt>
                <c:pt idx="142">
                  <c:v>-0.38875724923952709</c:v>
                </c:pt>
                <c:pt idx="143">
                  <c:v>-0.4743122766806433</c:v>
                </c:pt>
                <c:pt idx="144">
                  <c:v>-0.62273378712304717</c:v>
                </c:pt>
                <c:pt idx="145">
                  <c:v>-0.77544688134001727</c:v>
                </c:pt>
                <c:pt idx="146">
                  <c:v>-0.5570825950638103</c:v>
                </c:pt>
                <c:pt idx="147">
                  <c:v>-0.66421386332133137</c:v>
                </c:pt>
                <c:pt idx="148">
                  <c:v>-0.21112699420023975</c:v>
                </c:pt>
                <c:pt idx="149">
                  <c:v>-0.26289092650001933</c:v>
                </c:pt>
                <c:pt idx="150">
                  <c:v>4.62777737172567E-2</c:v>
                </c:pt>
                <c:pt idx="151">
                  <c:v>5.9680828332045223E-2</c:v>
                </c:pt>
                <c:pt idx="152">
                  <c:v>-0.52871485157534837</c:v>
                </c:pt>
                <c:pt idx="153">
                  <c:v>-0.68153147592524554</c:v>
                </c:pt>
                <c:pt idx="154">
                  <c:v>0.4739341078988375</c:v>
                </c:pt>
                <c:pt idx="155">
                  <c:v>0.60017572141623721</c:v>
                </c:pt>
                <c:pt idx="156">
                  <c:v>0.75276556047068899</c:v>
                </c:pt>
                <c:pt idx="157">
                  <c:v>0.91307669376076028</c:v>
                </c:pt>
                <c:pt idx="158">
                  <c:v>-0.29271920816999897</c:v>
                </c:pt>
                <c:pt idx="159">
                  <c:v>-0.26437038037176674</c:v>
                </c:pt>
                <c:pt idx="160">
                  <c:v>-0.30054318229717714</c:v>
                </c:pt>
                <c:pt idx="161">
                  <c:v>-0.27967869259003075</c:v>
                </c:pt>
                <c:pt idx="162">
                  <c:v>-0.25525583516106393</c:v>
                </c:pt>
                <c:pt idx="163">
                  <c:v>-0.20730944852371763</c:v>
                </c:pt>
                <c:pt idx="164">
                  <c:v>-1.1111401185027325</c:v>
                </c:pt>
                <c:pt idx="165">
                  <c:v>-1.0066287585310509</c:v>
                </c:pt>
                <c:pt idx="166">
                  <c:v>-1.7141002925188651</c:v>
                </c:pt>
                <c:pt idx="167">
                  <c:v>-1.8212315607571026</c:v>
                </c:pt>
                <c:pt idx="168">
                  <c:v>-1.9825403376955122</c:v>
                </c:pt>
                <c:pt idx="169">
                  <c:v>-2.3217864186343271</c:v>
                </c:pt>
                <c:pt idx="170">
                  <c:v>-0.46663579676968053</c:v>
                </c:pt>
                <c:pt idx="171">
                  <c:v>-0.46325090061919638</c:v>
                </c:pt>
                <c:pt idx="172">
                  <c:v>0.46310067156481544</c:v>
                </c:pt>
                <c:pt idx="173">
                  <c:v>0.30498131105457477</c:v>
                </c:pt>
                <c:pt idx="174">
                  <c:v>0.33194042074269825</c:v>
                </c:pt>
                <c:pt idx="175">
                  <c:v>0.58548163795384822</c:v>
                </c:pt>
                <c:pt idx="176">
                  <c:v>1.4466085643247577</c:v>
                </c:pt>
                <c:pt idx="177">
                  <c:v>1.1676721334281546</c:v>
                </c:pt>
                <c:pt idx="178">
                  <c:v>1.5179913807073186</c:v>
                </c:pt>
                <c:pt idx="179">
                  <c:v>1.7969278116039227</c:v>
                </c:pt>
                <c:pt idx="180">
                  <c:v>2.3575795020706307</c:v>
                </c:pt>
                <c:pt idx="181">
                  <c:v>-0.74360840946950502</c:v>
                </c:pt>
                <c:pt idx="182">
                  <c:v>-1.4523215708470998</c:v>
                </c:pt>
                <c:pt idx="183">
                  <c:v>-1.1864094812540329</c:v>
                </c:pt>
                <c:pt idx="184">
                  <c:v>-1.0517054348602304</c:v>
                </c:pt>
                <c:pt idx="185">
                  <c:v>-2.1931470545232701</c:v>
                </c:pt>
                <c:pt idx="186">
                  <c:v>0.80291816209357658</c:v>
                </c:pt>
                <c:pt idx="187">
                  <c:v>-0.72381334770380434</c:v>
                </c:pt>
                <c:pt idx="188">
                  <c:v>-1.0700708341792942</c:v>
                </c:pt>
                <c:pt idx="189">
                  <c:v>-0.92286656128255173</c:v>
                </c:pt>
                <c:pt idx="190">
                  <c:v>-0.44987713961283243</c:v>
                </c:pt>
                <c:pt idx="191">
                  <c:v>-1.3267107925479484</c:v>
                </c:pt>
                <c:pt idx="192">
                  <c:v>0.11643753136967258</c:v>
                </c:pt>
                <c:pt idx="193">
                  <c:v>1.5512717083322971</c:v>
                </c:pt>
                <c:pt idx="194">
                  <c:v>0.91701863359228808</c:v>
                </c:pt>
                <c:pt idx="195">
                  <c:v>1.3694403106021253</c:v>
                </c:pt>
                <c:pt idx="196">
                  <c:v>0.52958119179048579</c:v>
                </c:pt>
                <c:pt idx="197">
                  <c:v>1.0638134940312229</c:v>
                </c:pt>
                <c:pt idx="198">
                  <c:v>-1.329642554529991</c:v>
                </c:pt>
                <c:pt idx="199">
                  <c:v>20</c:v>
                </c:pt>
                <c:pt idx="200">
                  <c:v>20</c:v>
                </c:pt>
                <c:pt idx="201">
                  <c:v>20</c:v>
                </c:pt>
                <c:pt idx="202">
                  <c:v>20</c:v>
                </c:pt>
                <c:pt idx="203">
                  <c:v>20</c:v>
                </c:pt>
                <c:pt idx="204">
                  <c:v>-20</c:v>
                </c:pt>
                <c:pt idx="205">
                  <c:v>-20</c:v>
                </c:pt>
                <c:pt idx="206">
                  <c:v>-20</c:v>
                </c:pt>
                <c:pt idx="207">
                  <c:v>-20</c:v>
                </c:pt>
                <c:pt idx="208">
                  <c:v>-20</c:v>
                </c:pt>
                <c:pt idx="209">
                  <c:v>-4</c:v>
                </c:pt>
                <c:pt idx="210">
                  <c:v>-4</c:v>
                </c:pt>
                <c:pt idx="211">
                  <c:v>-4</c:v>
                </c:pt>
                <c:pt idx="212">
                  <c:v>-4</c:v>
                </c:pt>
                <c:pt idx="213">
                  <c:v>-4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3</c:v>
                </c:pt>
                <c:pt idx="220">
                  <c:v>1</c:v>
                </c:pt>
                <c:pt idx="221">
                  <c:v>-1</c:v>
                </c:pt>
                <c:pt idx="222">
                  <c:v>-3</c:v>
                </c:pt>
                <c:pt idx="223">
                  <c:v>-20</c:v>
                </c:pt>
                <c:pt idx="224">
                  <c:v>-20</c:v>
                </c:pt>
                <c:pt idx="225">
                  <c:v>-20</c:v>
                </c:pt>
                <c:pt idx="226">
                  <c:v>-20</c:v>
                </c:pt>
                <c:pt idx="227">
                  <c:v>20</c:v>
                </c:pt>
                <c:pt idx="228">
                  <c:v>20</c:v>
                </c:pt>
                <c:pt idx="229">
                  <c:v>20</c:v>
                </c:pt>
                <c:pt idx="230">
                  <c:v>20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1</c:v>
                </c:pt>
                <c:pt idx="237">
                  <c:v>-1.0000000099999999</c:v>
                </c:pt>
                <c:pt idx="238">
                  <c:v>-3.0000000099999999</c:v>
                </c:pt>
                <c:pt idx="239">
                  <c:v>-4</c:v>
                </c:pt>
                <c:pt idx="240">
                  <c:v>-4</c:v>
                </c:pt>
                <c:pt idx="241">
                  <c:v>-4</c:v>
                </c:pt>
                <c:pt idx="242">
                  <c:v>-4</c:v>
                </c:pt>
                <c:pt idx="243">
                  <c:v>-3</c:v>
                </c:pt>
                <c:pt idx="244">
                  <c:v>-1</c:v>
                </c:pt>
                <c:pt idx="245">
                  <c:v>1</c:v>
                </c:pt>
                <c:pt idx="246">
                  <c:v>3</c:v>
                </c:pt>
                <c:pt idx="247">
                  <c:v>1.4429663067506964</c:v>
                </c:pt>
                <c:pt idx="248">
                  <c:v>0.32660062451942828</c:v>
                </c:pt>
                <c:pt idx="249">
                  <c:v>-0.83948704206064684</c:v>
                </c:pt>
                <c:pt idx="250">
                  <c:v>-1.8777704165437121</c:v>
                </c:pt>
                <c:pt idx="251">
                  <c:v>-2.6301802671161387</c:v>
                </c:pt>
                <c:pt idx="252">
                  <c:v>-2.9821690146875879</c:v>
                </c:pt>
                <c:pt idx="253">
                  <c:v>-2.8801495631844332</c:v>
                </c:pt>
                <c:pt idx="254">
                  <c:v>-1.4429663067506968</c:v>
                </c:pt>
                <c:pt idx="255">
                  <c:v>-2.339653449273654</c:v>
                </c:pt>
                <c:pt idx="256">
                  <c:v>-0.32660062451942995</c:v>
                </c:pt>
                <c:pt idx="257">
                  <c:v>0.83948704206064839</c:v>
                </c:pt>
                <c:pt idx="258">
                  <c:v>1.8777704165437152</c:v>
                </c:pt>
                <c:pt idx="259">
                  <c:v>2.6301802671161374</c:v>
                </c:pt>
                <c:pt idx="260">
                  <c:v>2.9821690146875879</c:v>
                </c:pt>
                <c:pt idx="261">
                  <c:v>2.8801495631844345</c:v>
                </c:pt>
                <c:pt idx="262">
                  <c:v>2.3396534492736545</c:v>
                </c:pt>
                <c:pt idx="263">
                  <c:v>1.9388445758510142</c:v>
                </c:pt>
                <c:pt idx="264">
                  <c:v>0.97324898523139192</c:v>
                </c:pt>
                <c:pt idx="265">
                  <c:v>1.7395051302274818</c:v>
                </c:pt>
                <c:pt idx="266">
                  <c:v>1.4788615833782701</c:v>
                </c:pt>
                <c:pt idx="267">
                  <c:v>1.0517493687336061</c:v>
                </c:pt>
                <c:pt idx="268">
                  <c:v>0.48050718198194409</c:v>
                </c:pt>
                <c:pt idx="269">
                  <c:v>-0.21265412033151559</c:v>
                </c:pt>
                <c:pt idx="270">
                  <c:v>1.8598096493926444</c:v>
                </c:pt>
                <c:pt idx="271">
                  <c:v>1.0609023694774999</c:v>
                </c:pt>
                <c:pt idx="272">
                  <c:v>0.8066326275572937</c:v>
                </c:pt>
                <c:pt idx="273">
                  <c:v>0.62570765340559731</c:v>
                </c:pt>
                <c:pt idx="274">
                  <c:v>0.43542091740938627</c:v>
                </c:pt>
                <c:pt idx="275">
                  <c:v>0.20384730379560737</c:v>
                </c:pt>
                <c:pt idx="276">
                  <c:v>0.27204175458404789</c:v>
                </c:pt>
                <c:pt idx="277">
                  <c:v>0.13839688453648283</c:v>
                </c:pt>
                <c:pt idx="278">
                  <c:v>7.6307763793645636E-2</c:v>
                </c:pt>
                <c:pt idx="279">
                  <c:v>-0.48006607211030911</c:v>
                </c:pt>
                <c:pt idx="280">
                  <c:v>-0.21245394189955788</c:v>
                </c:pt>
                <c:pt idx="281">
                  <c:v>-1.0513861405532103</c:v>
                </c:pt>
                <c:pt idx="282">
                  <c:v>-0.44124465254233181</c:v>
                </c:pt>
                <c:pt idx="283">
                  <c:v>-0.61408742099436175</c:v>
                </c:pt>
                <c:pt idx="284">
                  <c:v>-0.76314591604733506</c:v>
                </c:pt>
                <c:pt idx="285">
                  <c:v>-1.7402345087537263</c:v>
                </c:pt>
                <c:pt idx="286">
                  <c:v>-1.4789037810348027</c:v>
                </c:pt>
                <c:pt idx="287">
                  <c:v>-1.7750993090888343</c:v>
                </c:pt>
                <c:pt idx="288">
                  <c:v>-1.6251316404865237</c:v>
                </c:pt>
                <c:pt idx="289">
                  <c:v>-1.2570412250206127</c:v>
                </c:pt>
                <c:pt idx="290">
                  <c:v>-0.37657677429025971</c:v>
                </c:pt>
                <c:pt idx="291">
                  <c:v>-0.390629904657673</c:v>
                </c:pt>
                <c:pt idx="292">
                  <c:v>0.31903937118601577</c:v>
                </c:pt>
                <c:pt idx="293">
                  <c:v>0.44995132678057759</c:v>
                </c:pt>
                <c:pt idx="294">
                  <c:v>0.46187372420632516</c:v>
                </c:pt>
                <c:pt idx="295">
                  <c:v>-0.31229801332160601</c:v>
                </c:pt>
                <c:pt idx="296">
                  <c:v>-0.45490866562632659</c:v>
                </c:pt>
                <c:pt idx="297">
                  <c:v>-1.4708626141617522</c:v>
                </c:pt>
                <c:pt idx="298">
                  <c:v>-1.4113102513453817</c:v>
                </c:pt>
                <c:pt idx="299">
                  <c:v>-9.2887819552643927E-2</c:v>
                </c:pt>
                <c:pt idx="300">
                  <c:v>-0.18985316970434749</c:v>
                </c:pt>
                <c:pt idx="301">
                  <c:v>-0.26375511850191047</c:v>
                </c:pt>
                <c:pt idx="302">
                  <c:v>-0.33679756564804847</c:v>
                </c:pt>
                <c:pt idx="303">
                  <c:v>-0.42295946007280805</c:v>
                </c:pt>
                <c:pt idx="304">
                  <c:v>0.90566942902120962</c:v>
                </c:pt>
                <c:pt idx="305">
                  <c:v>0.54093039642584284</c:v>
                </c:pt>
                <c:pt idx="306">
                  <c:v>0.26809532731529162</c:v>
                </c:pt>
                <c:pt idx="307">
                  <c:v>0.57445318410727886</c:v>
                </c:pt>
                <c:pt idx="308">
                  <c:v>0.48339801356246814</c:v>
                </c:pt>
                <c:pt idx="309">
                  <c:v>0.35972298809082215</c:v>
                </c:pt>
                <c:pt idx="310">
                  <c:v>0.26945761151191122</c:v>
                </c:pt>
                <c:pt idx="311">
                  <c:v>0.18690879464231033</c:v>
                </c:pt>
                <c:pt idx="312">
                  <c:v>-0.1754678910924258</c:v>
                </c:pt>
                <c:pt idx="313">
                  <c:v>-6.5184972279368966E-2</c:v>
                </c:pt>
                <c:pt idx="314">
                  <c:v>2.8086953569338373E-2</c:v>
                </c:pt>
                <c:pt idx="315">
                  <c:v>0.11277140062994034</c:v>
                </c:pt>
                <c:pt idx="316">
                  <c:v>0.20897438618890071</c:v>
                </c:pt>
                <c:pt idx="317">
                  <c:v>0.28561123312032821</c:v>
                </c:pt>
                <c:pt idx="318">
                  <c:v>0.32195701322605375</c:v>
                </c:pt>
                <c:pt idx="319">
                  <c:v>0.26122579660036271</c:v>
                </c:pt>
                <c:pt idx="320">
                  <c:v>0.20290750176753777</c:v>
                </c:pt>
                <c:pt idx="321">
                  <c:v>0.11912777255271523</c:v>
                </c:pt>
                <c:pt idx="322">
                  <c:v>2.7784927885353014E-2</c:v>
                </c:pt>
                <c:pt idx="323">
                  <c:v>-4.6969993565723261E-2</c:v>
                </c:pt>
                <c:pt idx="324">
                  <c:v>-0.12392914509845386</c:v>
                </c:pt>
                <c:pt idx="325">
                  <c:v>-0.21177537205331573</c:v>
                </c:pt>
                <c:pt idx="326">
                  <c:v>8.8439487722510132E-2</c:v>
                </c:pt>
                <c:pt idx="327">
                  <c:v>-6.3244171396398208E-2</c:v>
                </c:pt>
                <c:pt idx="328">
                  <c:v>3</c:v>
                </c:pt>
                <c:pt idx="329">
                  <c:v>1</c:v>
                </c:pt>
                <c:pt idx="330">
                  <c:v>-1</c:v>
                </c:pt>
                <c:pt idx="331">
                  <c:v>-3</c:v>
                </c:pt>
                <c:pt idx="332">
                  <c:v>-0.38360333947055314</c:v>
                </c:pt>
                <c:pt idx="333">
                  <c:v>0.71920283870851032</c:v>
                </c:pt>
                <c:pt idx="334">
                  <c:v>0.85292403950586937</c:v>
                </c:pt>
                <c:pt idx="335">
                  <c:v>0.98664524030859091</c:v>
                </c:pt>
                <c:pt idx="336">
                  <c:v>1.2166269023128435</c:v>
                </c:pt>
                <c:pt idx="337">
                  <c:v>1.4822999725484065</c:v>
                </c:pt>
                <c:pt idx="338">
                  <c:v>0.57978711247568948</c:v>
                </c:pt>
                <c:pt idx="339">
                  <c:v>0.69647355330529914</c:v>
                </c:pt>
                <c:pt idx="340">
                  <c:v>0.81315999419535689</c:v>
                </c:pt>
                <c:pt idx="341">
                  <c:v>0.99041606384006486</c:v>
                </c:pt>
                <c:pt idx="342">
                  <c:v>-1.4410864327535677</c:v>
                </c:pt>
                <c:pt idx="343">
                  <c:v>-0.614991946123568</c:v>
                </c:pt>
                <c:pt idx="344">
                  <c:v>-0.7633480954838836</c:v>
                </c:pt>
                <c:pt idx="345">
                  <c:v>-0.91170424485705448</c:v>
                </c:pt>
                <c:pt idx="346">
                  <c:v>-1.2411641397104374</c:v>
                </c:pt>
                <c:pt idx="347">
                  <c:v>-1.5706240346280995</c:v>
                </c:pt>
                <c:pt idx="348">
                  <c:v>-1.9462052266312126</c:v>
                </c:pt>
                <c:pt idx="349">
                  <c:v>-0.60725010511642907</c:v>
                </c:pt>
                <c:pt idx="350">
                  <c:v>-0.75124930962132219</c:v>
                </c:pt>
                <c:pt idx="351">
                  <c:v>-0.89524851410693151</c:v>
                </c:pt>
                <c:pt idx="352">
                  <c:v>-1.1556174869448661</c:v>
                </c:pt>
                <c:pt idx="353">
                  <c:v>-1.415986459790461</c:v>
                </c:pt>
                <c:pt idx="354">
                  <c:v>-1.6992633987391559</c:v>
                </c:pt>
                <c:pt idx="355">
                  <c:v>-0.57829542959206215</c:v>
                </c:pt>
                <c:pt idx="356">
                  <c:v>-0.70168219355213513</c:v>
                </c:pt>
                <c:pt idx="357">
                  <c:v>-0.82506895751480624</c:v>
                </c:pt>
                <c:pt idx="358">
                  <c:v>-0.99646869769878399</c:v>
                </c:pt>
                <c:pt idx="359">
                  <c:v>-1.1678684379393789</c:v>
                </c:pt>
                <c:pt idx="360">
                  <c:v>-1.3193655260222572</c:v>
                </c:pt>
                <c:pt idx="361">
                  <c:v>-0.47291992215166861</c:v>
                </c:pt>
                <c:pt idx="362">
                  <c:v>-0.5692630700138428</c:v>
                </c:pt>
                <c:pt idx="363">
                  <c:v>-0.66560621789270369</c:v>
                </c:pt>
                <c:pt idx="364">
                  <c:v>-0.82333995452148689</c:v>
                </c:pt>
                <c:pt idx="365">
                  <c:v>-0.98107369109365117</c:v>
                </c:pt>
                <c:pt idx="366">
                  <c:v>-1.1190574580571324</c:v>
                </c:pt>
                <c:pt idx="367">
                  <c:v>-0.32954716422643116</c:v>
                </c:pt>
                <c:pt idx="368">
                  <c:v>-0.40383849329179883</c:v>
                </c:pt>
                <c:pt idx="369">
                  <c:v>-0.4781298223443094</c:v>
                </c:pt>
                <c:pt idx="370">
                  <c:v>-0.63250127833759251</c:v>
                </c:pt>
                <c:pt idx="371">
                  <c:v>-0.78687273433853799</c:v>
                </c:pt>
                <c:pt idx="372">
                  <c:v>-0.9490064264206346</c:v>
                </c:pt>
                <c:pt idx="373">
                  <c:v>-0.27033707921333527</c:v>
                </c:pt>
                <c:pt idx="374">
                  <c:v>-0.33336470989652467</c:v>
                </c:pt>
                <c:pt idx="375">
                  <c:v>-0.3963923405913391</c:v>
                </c:pt>
                <c:pt idx="376">
                  <c:v>-0.54118920897904388</c:v>
                </c:pt>
                <c:pt idx="377">
                  <c:v>-0.68598607742336848</c:v>
                </c:pt>
                <c:pt idx="378">
                  <c:v>-0.84630741797337949</c:v>
                </c:pt>
                <c:pt idx="379">
                  <c:v>3</c:v>
                </c:pt>
                <c:pt idx="380">
                  <c:v>2</c:v>
                </c:pt>
                <c:pt idx="381">
                  <c:v>1</c:v>
                </c:pt>
                <c:pt idx="382">
                  <c:v>0</c:v>
                </c:pt>
                <c:pt idx="383">
                  <c:v>-1.0000000025</c:v>
                </c:pt>
                <c:pt idx="384">
                  <c:v>-2.000000005</c:v>
                </c:pt>
                <c:pt idx="385">
                  <c:v>-3.0000000025000002</c:v>
                </c:pt>
                <c:pt idx="386">
                  <c:v>3</c:v>
                </c:pt>
                <c:pt idx="387">
                  <c:v>2</c:v>
                </c:pt>
                <c:pt idx="388">
                  <c:v>1</c:v>
                </c:pt>
                <c:pt idx="389">
                  <c:v>0</c:v>
                </c:pt>
                <c:pt idx="390">
                  <c:v>-1.0000000045999999</c:v>
                </c:pt>
                <c:pt idx="391">
                  <c:v>-2.0000000091999999</c:v>
                </c:pt>
                <c:pt idx="392">
                  <c:v>-3.0000000045999999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0</c:v>
                </c:pt>
                <c:pt idx="397">
                  <c:v>-1.0000000063000001</c:v>
                </c:pt>
                <c:pt idx="398">
                  <c:v>-2.0000000127000002</c:v>
                </c:pt>
                <c:pt idx="399">
                  <c:v>-3.0000000063000001</c:v>
                </c:pt>
                <c:pt idx="400">
                  <c:v>3</c:v>
                </c:pt>
                <c:pt idx="401">
                  <c:v>2</c:v>
                </c:pt>
                <c:pt idx="402">
                  <c:v>1</c:v>
                </c:pt>
                <c:pt idx="403">
                  <c:v>0</c:v>
                </c:pt>
                <c:pt idx="404">
                  <c:v>-1.0000000078</c:v>
                </c:pt>
                <c:pt idx="405">
                  <c:v>-2.0000000156</c:v>
                </c:pt>
                <c:pt idx="406">
                  <c:v>-3.0000000078000002</c:v>
                </c:pt>
                <c:pt idx="407">
                  <c:v>3</c:v>
                </c:pt>
                <c:pt idx="408">
                  <c:v>2</c:v>
                </c:pt>
                <c:pt idx="409">
                  <c:v>1</c:v>
                </c:pt>
                <c:pt idx="410">
                  <c:v>0</c:v>
                </c:pt>
                <c:pt idx="411">
                  <c:v>-1.0000000090000001</c:v>
                </c:pt>
                <c:pt idx="412">
                  <c:v>-2.0000000180000002</c:v>
                </c:pt>
                <c:pt idx="413">
                  <c:v>-3.0000000089999999</c:v>
                </c:pt>
                <c:pt idx="414">
                  <c:v>0.44820509866988018</c:v>
                </c:pt>
                <c:pt idx="415">
                  <c:v>0.43202465685121766</c:v>
                </c:pt>
                <c:pt idx="416">
                  <c:v>0.38450462333756802</c:v>
                </c:pt>
                <c:pt idx="417">
                  <c:v>0.33529613999954466</c:v>
                </c:pt>
                <c:pt idx="418">
                  <c:v>0.28434868714192624</c:v>
                </c:pt>
                <c:pt idx="419">
                  <c:v>0.23117184811772293</c:v>
                </c:pt>
                <c:pt idx="420">
                  <c:v>0.19111450607284089</c:v>
                </c:pt>
                <c:pt idx="421">
                  <c:v>0.15010640862916369</c:v>
                </c:pt>
                <c:pt idx="422">
                  <c:v>0.10749787410582431</c:v>
                </c:pt>
                <c:pt idx="423">
                  <c:v>6.4445757530002992E-2</c:v>
                </c:pt>
                <c:pt idx="424">
                  <c:v>1.1627257722336644E-2</c:v>
                </c:pt>
                <c:pt idx="425">
                  <c:v>-4.1734105031905229E-2</c:v>
                </c:pt>
                <c:pt idx="426">
                  <c:v>-0.11935603124364608</c:v>
                </c:pt>
                <c:pt idx="427">
                  <c:v>-0.19785915068006174</c:v>
                </c:pt>
                <c:pt idx="428">
                  <c:v>-0.23583991444850819</c:v>
                </c:pt>
                <c:pt idx="429">
                  <c:v>-0.27398752166339008</c:v>
                </c:pt>
                <c:pt idx="430">
                  <c:v>-0.38189704145950859</c:v>
                </c:pt>
                <c:pt idx="431">
                  <c:v>-0.37315724468165234</c:v>
                </c:pt>
                <c:pt idx="432">
                  <c:v>-0.36441051728099133</c:v>
                </c:pt>
                <c:pt idx="433">
                  <c:v>-0.31736741606260221</c:v>
                </c:pt>
                <c:pt idx="434">
                  <c:v>-0.27028928037182215</c:v>
                </c:pt>
                <c:pt idx="435">
                  <c:v>-0.23036335537099129</c:v>
                </c:pt>
                <c:pt idx="436">
                  <c:v>-0.19054105252416528</c:v>
                </c:pt>
                <c:pt idx="437">
                  <c:v>-0.15536255603311239</c:v>
                </c:pt>
                <c:pt idx="438">
                  <c:v>-0.12026897756967952</c:v>
                </c:pt>
                <c:pt idx="439">
                  <c:v>-8.1034120913648894E-2</c:v>
                </c:pt>
                <c:pt idx="440">
                  <c:v>-4.1860992314654233E-2</c:v>
                </c:pt>
                <c:pt idx="441">
                  <c:v>1.3119976501567706E-2</c:v>
                </c:pt>
                <c:pt idx="442">
                  <c:v>6.7982016271839918E-2</c:v>
                </c:pt>
                <c:pt idx="443">
                  <c:v>0.13960763278610364</c:v>
                </c:pt>
                <c:pt idx="444">
                  <c:v>0.21185216651242345</c:v>
                </c:pt>
                <c:pt idx="445">
                  <c:v>0.26466056195821003</c:v>
                </c:pt>
                <c:pt idx="446">
                  <c:v>0.38404099131329184</c:v>
                </c:pt>
                <c:pt idx="447">
                  <c:v>0.45871102934827318</c:v>
                </c:pt>
                <c:pt idx="448">
                  <c:v>0.73660291257300059</c:v>
                </c:pt>
                <c:pt idx="449">
                  <c:v>0.72044026467407896</c:v>
                </c:pt>
                <c:pt idx="450">
                  <c:v>0.64668167077860417</c:v>
                </c:pt>
                <c:pt idx="451">
                  <c:v>0.57292307688955735</c:v>
                </c:pt>
                <c:pt idx="452">
                  <c:v>0.50869286790787249</c:v>
                </c:pt>
                <c:pt idx="453">
                  <c:v>0.44446265893384801</c:v>
                </c:pt>
                <c:pt idx="454">
                  <c:v>0.3882076254760447</c:v>
                </c:pt>
                <c:pt idx="455">
                  <c:v>0.33195259201567029</c:v>
                </c:pt>
                <c:pt idx="456">
                  <c:v>0.26974616889502023</c:v>
                </c:pt>
                <c:pt idx="457">
                  <c:v>0.20753974577179893</c:v>
                </c:pt>
                <c:pt idx="458">
                  <c:v>0.12690875975157195</c:v>
                </c:pt>
                <c:pt idx="459">
                  <c:v>0.8987526410439175</c:v>
                </c:pt>
                <c:pt idx="460">
                  <c:v>0.88442858832187898</c:v>
                </c:pt>
                <c:pt idx="461">
                  <c:v>0.80996532800116827</c:v>
                </c:pt>
                <c:pt idx="462">
                  <c:v>0.73550206768811743</c:v>
                </c:pt>
                <c:pt idx="463">
                  <c:v>0.65766274773258293</c:v>
                </c:pt>
                <c:pt idx="464">
                  <c:v>0.57982342777704865</c:v>
                </c:pt>
                <c:pt idx="465">
                  <c:v>0.50695763944017813</c:v>
                </c:pt>
                <c:pt idx="466">
                  <c:v>0.43409185110330767</c:v>
                </c:pt>
                <c:pt idx="467">
                  <c:v>0.35258354315539064</c:v>
                </c:pt>
                <c:pt idx="468">
                  <c:v>0.27107523520747367</c:v>
                </c:pt>
                <c:pt idx="469">
                  <c:v>0.16537803176654542</c:v>
                </c:pt>
                <c:pt idx="470">
                  <c:v>0.35904035034999904</c:v>
                </c:pt>
                <c:pt idx="471">
                  <c:v>0.24414659280116149</c:v>
                </c:pt>
                <c:pt idx="472">
                  <c:v>9.70041373771445E-2</c:v>
                </c:pt>
                <c:pt idx="473">
                  <c:v>-5.0138318046871071E-2</c:v>
                </c:pt>
                <c:pt idx="474">
                  <c:v>-0.1327431936653177</c:v>
                </c:pt>
                <c:pt idx="475">
                  <c:v>-0.21534806928499661</c:v>
                </c:pt>
                <c:pt idx="476">
                  <c:v>-0.27365033064714606</c:v>
                </c:pt>
                <c:pt idx="477">
                  <c:v>-0.33195259201567034</c:v>
                </c:pt>
                <c:pt idx="478">
                  <c:v>-0.3805325526671321</c:v>
                </c:pt>
                <c:pt idx="479">
                  <c:v>-0.42911251331730871</c:v>
                </c:pt>
                <c:pt idx="480">
                  <c:v>-0.47891368244954241</c:v>
                </c:pt>
                <c:pt idx="481">
                  <c:v>0.44998537337827937</c:v>
                </c:pt>
                <c:pt idx="482">
                  <c:v>0.29979502538531683</c:v>
                </c:pt>
                <c:pt idx="483">
                  <c:v>0.1177005109529843</c:v>
                </c:pt>
                <c:pt idx="484">
                  <c:v>-6.4394003471687666E-2</c:v>
                </c:pt>
                <c:pt idx="485">
                  <c:v>-0.17259856777922392</c:v>
                </c:pt>
                <c:pt idx="486">
                  <c:v>-0.28080313209318764</c:v>
                </c:pt>
                <c:pt idx="487">
                  <c:v>-0.35744749159824774</c:v>
                </c:pt>
                <c:pt idx="488">
                  <c:v>-0.43409185110330761</c:v>
                </c:pt>
                <c:pt idx="489">
                  <c:v>-0.49730998683363975</c:v>
                </c:pt>
                <c:pt idx="490">
                  <c:v>-0.56052812257163209</c:v>
                </c:pt>
                <c:pt idx="491">
                  <c:v>-0.62102979924460855</c:v>
                </c:pt>
                <c:pt idx="492">
                  <c:v>-1.3281766735004021</c:v>
                </c:pt>
                <c:pt idx="493">
                  <c:v>-0.88125403791223489</c:v>
                </c:pt>
                <c:pt idx="494">
                  <c:v>-0.72848917862558726</c:v>
                </c:pt>
                <c:pt idx="495">
                  <c:v>-0.5757243193530277</c:v>
                </c:pt>
                <c:pt idx="496">
                  <c:v>-0.16671980413443621</c:v>
                </c:pt>
                <c:pt idx="497">
                  <c:v>-0.12078548792969689</c:v>
                </c:pt>
                <c:pt idx="498">
                  <c:v>-0.10160504908015741</c:v>
                </c:pt>
                <c:pt idx="499">
                  <c:v>-8.2424610238277421E-2</c:v>
                </c:pt>
                <c:pt idx="500">
                  <c:v>1.4560467804802713</c:v>
                </c:pt>
                <c:pt idx="501">
                  <c:v>1.3608218527118077</c:v>
                </c:pt>
                <c:pt idx="502">
                  <c:v>1.2730688789000475</c:v>
                </c:pt>
                <c:pt idx="503">
                  <c:v>1.185315905079396</c:v>
                </c:pt>
                <c:pt idx="504">
                  <c:v>1.0522846183727828</c:v>
                </c:pt>
                <c:pt idx="505">
                  <c:v>0.91925333174277368</c:v>
                </c:pt>
                <c:pt idx="506">
                  <c:v>0.74358514305617507</c:v>
                </c:pt>
                <c:pt idx="507">
                  <c:v>0.56791695444618118</c:v>
                </c:pt>
                <c:pt idx="508">
                  <c:v>0.34217724292324769</c:v>
                </c:pt>
                <c:pt idx="509">
                  <c:v>0.20521931959685205</c:v>
                </c:pt>
                <c:pt idx="510">
                  <c:v>-0.11914255264177734</c:v>
                </c:pt>
                <c:pt idx="511">
                  <c:v>-0.34626000698195158</c:v>
                </c:pt>
                <c:pt idx="512">
                  <c:v>-0.57337746134510792</c:v>
                </c:pt>
                <c:pt idx="513">
                  <c:v>-0.7463153965790289</c:v>
                </c:pt>
                <c:pt idx="514">
                  <c:v>-0.91925333174277357</c:v>
                </c:pt>
                <c:pt idx="515">
                  <c:v>-1.0464956010637592</c:v>
                </c:pt>
                <c:pt idx="516">
                  <c:v>-1.1737378703081396</c:v>
                </c:pt>
                <c:pt idx="517">
                  <c:v>-1.2516902124573679</c:v>
                </c:pt>
                <c:pt idx="518">
                  <c:v>0.29932118959004067</c:v>
                </c:pt>
                <c:pt idx="519">
                  <c:v>-0.21055132231934814</c:v>
                </c:pt>
                <c:pt idx="520">
                  <c:v>-0.65977655704396154</c:v>
                </c:pt>
                <c:pt idx="521">
                  <c:v>-1.0928712837784418</c:v>
                </c:pt>
                <c:pt idx="522">
                  <c:v>-1.4645782785867649</c:v>
                </c:pt>
                <c:pt idx="523">
                  <c:v>-1.8002044413295981</c:v>
                </c:pt>
                <c:pt idx="524">
                  <c:v>-2.0545420240754684</c:v>
                </c:pt>
                <c:pt idx="525">
                  <c:v>-2.2583414305328655</c:v>
                </c:pt>
                <c:pt idx="526">
                  <c:v>-2.361201761778243</c:v>
                </c:pt>
                <c:pt idx="527">
                  <c:v>-2.4067605515296728</c:v>
                </c:pt>
                <c:pt idx="528">
                  <c:v>-2.3276244361366354</c:v>
                </c:pt>
                <c:pt idx="529">
                  <c:v>-1.4324142882608322</c:v>
                </c:pt>
                <c:pt idx="530">
                  <c:v>-1.421862269835247</c:v>
                </c:pt>
                <c:pt idx="531">
                  <c:v>-2.1014795129898514</c:v>
                </c:pt>
                <c:pt idx="532">
                  <c:v>-1.8633055767703257</c:v>
                </c:pt>
                <c:pt idx="533">
                  <c:v>2.4094970694855844</c:v>
                </c:pt>
                <c:pt idx="534">
                  <c:v>2.406073370557646</c:v>
                </c:pt>
                <c:pt idx="535">
                  <c:v>2.3608370724636978</c:v>
                </c:pt>
                <c:pt idx="536">
                  <c:v>2.2582992328763321</c:v>
                </c:pt>
                <c:pt idx="537">
                  <c:v>2.0545209252855057</c:v>
                </c:pt>
                <c:pt idx="538">
                  <c:v>1.8002044413295981</c:v>
                </c:pt>
                <c:pt idx="539">
                  <c:v>1.4647598926801766</c:v>
                </c:pt>
                <c:pt idx="540">
                  <c:v>1.0932345119652653</c:v>
                </c:pt>
                <c:pt idx="541">
                  <c:v>0.65999711203736577</c:v>
                </c:pt>
                <c:pt idx="542">
                  <c:v>0.21062920404272753</c:v>
                </c:pt>
                <c:pt idx="543">
                  <c:v>-0.26962737246377377</c:v>
                </c:pt>
                <c:pt idx="544">
                  <c:v>2.0997315493652877</c:v>
                </c:pt>
                <c:pt idx="545">
                  <c:v>1.1743178678859532</c:v>
                </c:pt>
                <c:pt idx="546">
                  <c:v>1.4603560094633807</c:v>
                </c:pt>
                <c:pt idx="547">
                  <c:v>0.72329991272352656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D9-4D16-9DB2-FE4F5D021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072608"/>
        <c:axId val="418073000"/>
      </c:scatterChart>
      <c:valAx>
        <c:axId val="418072608"/>
        <c:scaling>
          <c:orientation val="minMax"/>
          <c:max val="0.5"/>
          <c:min val="-0.5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3000"/>
        <c:crosses val="autoZero"/>
        <c:crossBetween val="midCat"/>
      </c:valAx>
      <c:valAx>
        <c:axId val="418073000"/>
        <c:scaling>
          <c:orientation val="minMax"/>
          <c:max val="0.5"/>
          <c:min val="-0.5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072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4</xdr:row>
      <xdr:rowOff>0</xdr:rowOff>
    </xdr:from>
    <xdr:to>
      <xdr:col>26</xdr:col>
      <xdr:colOff>430306</xdr:colOff>
      <xdr:row>13</xdr:row>
      <xdr:rowOff>80680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AE4D59-F9D1-485F-B9CC-C692CE5B2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26</xdr:col>
      <xdr:colOff>365760</xdr:colOff>
      <xdr:row>44</xdr:row>
      <xdr:rowOff>11340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59CC58-875D-4B7B-AAA1-903011E842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40</xdr:row>
      <xdr:rowOff>0</xdr:rowOff>
    </xdr:from>
    <xdr:to>
      <xdr:col>9</xdr:col>
      <xdr:colOff>0</xdr:colOff>
      <xdr:row>64</xdr:row>
      <xdr:rowOff>63591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028C42-195D-41F7-AA84-F110D1616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13</xdr:row>
      <xdr:rowOff>0</xdr:rowOff>
    </xdr:from>
    <xdr:to>
      <xdr:col>27</xdr:col>
      <xdr:colOff>303685</xdr:colOff>
      <xdr:row>40</xdr:row>
      <xdr:rowOff>124434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87B4203-BE5A-4514-8605-E89B121AF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582705</xdr:colOff>
      <xdr:row>2</xdr:row>
      <xdr:rowOff>0</xdr:rowOff>
    </xdr:from>
    <xdr:to>
      <xdr:col>22</xdr:col>
      <xdr:colOff>549176</xdr:colOff>
      <xdr:row>17</xdr:row>
      <xdr:rowOff>22500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582705</xdr:colOff>
      <xdr:row>2</xdr:row>
      <xdr:rowOff>0</xdr:rowOff>
    </xdr:from>
    <xdr:to>
      <xdr:col>24</xdr:col>
      <xdr:colOff>549176</xdr:colOff>
      <xdr:row>17</xdr:row>
      <xdr:rowOff>22500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0</xdr:rowOff>
    </xdr:from>
    <xdr:to>
      <xdr:col>15</xdr:col>
      <xdr:colOff>441600</xdr:colOff>
      <xdr:row>17</xdr:row>
      <xdr:rowOff>22500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17</xdr:col>
      <xdr:colOff>459528</xdr:colOff>
      <xdr:row>16</xdr:row>
      <xdr:rowOff>22500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17</xdr:col>
      <xdr:colOff>459528</xdr:colOff>
      <xdr:row>32</xdr:row>
      <xdr:rowOff>22500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esh_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882"/>
  <sheetViews>
    <sheetView zoomScaleNormal="100" workbookViewId="0">
      <pane ySplit="2" topLeftCell="A3" activePane="bottomLeft" state="frozen"/>
      <selection activeCell="A2" sqref="A2:A5"/>
      <selection pane="bottomLeft" activeCell="B1" sqref="B1:D1048576"/>
    </sheetView>
  </sheetViews>
  <sheetFormatPr defaultColWidth="8.6640625" defaultRowHeight="14.4" x14ac:dyDescent="0.3"/>
  <cols>
    <col min="2" max="3" width="9.44140625" bestFit="1" customWidth="1"/>
    <col min="10" max="11" width="9.44140625" bestFit="1" customWidth="1"/>
  </cols>
  <sheetData>
    <row r="1" spans="2:18" x14ac:dyDescent="0.3">
      <c r="B1" t="s">
        <v>3</v>
      </c>
      <c r="C1" t="s">
        <v>4</v>
      </c>
      <c r="D1" t="s">
        <v>2</v>
      </c>
      <c r="E1" t="s">
        <v>1</v>
      </c>
      <c r="F1" t="s">
        <v>0</v>
      </c>
      <c r="G1" t="s">
        <v>7</v>
      </c>
      <c r="H1" t="s">
        <v>7</v>
      </c>
      <c r="I1" t="s">
        <v>6</v>
      </c>
      <c r="J1" t="s">
        <v>3</v>
      </c>
      <c r="K1" t="s">
        <v>4</v>
      </c>
      <c r="L1" t="s">
        <v>2</v>
      </c>
      <c r="N1" t="s">
        <v>76</v>
      </c>
      <c r="O1" t="s">
        <v>74</v>
      </c>
      <c r="P1" t="s">
        <v>75</v>
      </c>
      <c r="Q1" t="s">
        <v>74</v>
      </c>
      <c r="R1" t="s">
        <v>75</v>
      </c>
    </row>
    <row r="2" spans="2:18" x14ac:dyDescent="0.3">
      <c r="B2">
        <v>548</v>
      </c>
    </row>
    <row r="3" spans="2:18" x14ac:dyDescent="0.3">
      <c r="B3" s="1">
        <v>0.4</v>
      </c>
      <c r="C3" s="1">
        <v>2.7099999999999999E-2</v>
      </c>
      <c r="D3">
        <v>1</v>
      </c>
      <c r="E3">
        <f>IF(AND(ABS(B3)&lt;4,ABS(C3)&lt;4),D3,"")</f>
        <v>1</v>
      </c>
      <c r="F3" s="1">
        <f t="shared" ref="F3:F66" si="0">IF(E3="","",SQRT(B3^2+C3^2))</f>
        <v>0.40091696147706202</v>
      </c>
      <c r="G3">
        <f t="shared" ref="G3:G66" si="1">IF(E3="","",DEGREES(ATAN2(B3,C3)))</f>
        <v>3.8758661472682836</v>
      </c>
      <c r="H3">
        <f t="shared" ref="H3:H66" si="2">IF(E3="","",IF(G3&lt;0,360+G3,IF(G3&lt;0.000001,0,G3)))</f>
        <v>3.8758661472682836</v>
      </c>
      <c r="I3">
        <f>IF(E3="","",H3+final_elemfixed!$A$2)</f>
        <v>-41.124133852731717</v>
      </c>
      <c r="J3" s="1">
        <f t="shared" ref="J3:J66" si="3">IF(E3="",B3,F3*COS(RADIANS(I3)))</f>
        <v>0.30200530624477451</v>
      </c>
      <c r="K3" s="1">
        <f t="shared" ref="K3:K66" si="4">IF(E3="",C3,F3*SIN(RADIANS(I3)))</f>
        <v>-0.26368011870446356</v>
      </c>
      <c r="L3">
        <f>D3</f>
        <v>1</v>
      </c>
      <c r="N3" t="b">
        <f>AND(B3&gt;=-0.5,B3&lt;=0.5,C3&gt;-0.05,C3&lt;0.1,0.5*B3+C3&lt;0.3)</f>
        <v>1</v>
      </c>
      <c r="O3">
        <f>IF($N3,B3,"")</f>
        <v>0.4</v>
      </c>
      <c r="P3">
        <f>IF($N3,C3,"")</f>
        <v>2.7099999999999999E-2</v>
      </c>
      <c r="Q3">
        <v>0.4</v>
      </c>
      <c r="R3">
        <v>2.7099999999999999E-2</v>
      </c>
    </row>
    <row r="4" spans="2:18" x14ac:dyDescent="0.3">
      <c r="B4" s="1">
        <v>0.25</v>
      </c>
      <c r="C4" s="1">
        <v>5.79E-2</v>
      </c>
      <c r="D4">
        <v>2</v>
      </c>
      <c r="E4">
        <f t="shared" ref="E4:E67" si="5">IF(AND(ABS(B4)&lt;4,ABS(C4)&lt;4),D4,"")</f>
        <v>2</v>
      </c>
      <c r="F4" s="1">
        <f t="shared" si="0"/>
        <v>0.25661724415946796</v>
      </c>
      <c r="G4">
        <f t="shared" si="1"/>
        <v>13.039801408738997</v>
      </c>
      <c r="H4">
        <f t="shared" si="2"/>
        <v>13.039801408738997</v>
      </c>
      <c r="I4">
        <f>IF(E4="","",H4+final_elemfixed!$A$2)</f>
        <v>-31.960198591261005</v>
      </c>
      <c r="J4" s="1">
        <f t="shared" si="3"/>
        <v>0.217718177927338</v>
      </c>
      <c r="K4" s="1">
        <f t="shared" si="4"/>
        <v>-0.13583521266593576</v>
      </c>
      <c r="L4">
        <f t="shared" ref="L4:L67" si="6">D4</f>
        <v>2</v>
      </c>
      <c r="N4" t="b">
        <f t="shared" ref="N4:N67" si="7">AND(B4&gt;=-0.5,B4&lt;=0.5,C4&gt;-0.05,C4&lt;0.1,0.5*B4+C4&lt;0.3)</f>
        <v>1</v>
      </c>
      <c r="O4">
        <f t="shared" ref="O4:P67" si="8">IF($N4,B4,"")</f>
        <v>0.25</v>
      </c>
      <c r="P4">
        <f t="shared" si="8"/>
        <v>5.79E-2</v>
      </c>
      <c r="Q4">
        <v>0.25</v>
      </c>
      <c r="R4">
        <v>5.79E-2</v>
      </c>
    </row>
    <row r="5" spans="2:18" x14ac:dyDescent="0.3">
      <c r="B5" s="1">
        <v>0</v>
      </c>
      <c r="C5" s="1">
        <v>9.1899999999999996E-2</v>
      </c>
      <c r="D5">
        <v>3</v>
      </c>
      <c r="E5">
        <f t="shared" si="5"/>
        <v>3</v>
      </c>
      <c r="F5" s="1">
        <f t="shared" si="0"/>
        <v>9.1899999999999996E-2</v>
      </c>
      <c r="G5">
        <f t="shared" si="1"/>
        <v>90</v>
      </c>
      <c r="H5">
        <f t="shared" si="2"/>
        <v>90</v>
      </c>
      <c r="I5">
        <f>IF(E5="","",H5+final_elemfixed!$A$2)</f>
        <v>45</v>
      </c>
      <c r="J5" s="1">
        <f t="shared" si="3"/>
        <v>6.4983113191043718E-2</v>
      </c>
      <c r="K5" s="1">
        <f t="shared" si="4"/>
        <v>6.4983113191043704E-2</v>
      </c>
      <c r="L5">
        <f t="shared" si="6"/>
        <v>3</v>
      </c>
      <c r="N5" t="b">
        <f t="shared" si="7"/>
        <v>1</v>
      </c>
      <c r="O5">
        <f t="shared" si="8"/>
        <v>0</v>
      </c>
      <c r="P5">
        <f t="shared" si="8"/>
        <v>9.1899999999999996E-2</v>
      </c>
      <c r="Q5">
        <v>0</v>
      </c>
      <c r="R5">
        <v>9.1899999999999996E-2</v>
      </c>
    </row>
    <row r="6" spans="2:18" x14ac:dyDescent="0.3">
      <c r="B6" s="1">
        <v>-0.3</v>
      </c>
      <c r="C6" s="1">
        <v>8.7999999999999898E-2</v>
      </c>
      <c r="D6">
        <v>4</v>
      </c>
      <c r="E6">
        <f t="shared" si="5"/>
        <v>4</v>
      </c>
      <c r="F6" s="1">
        <f t="shared" si="0"/>
        <v>0.31264036847470605</v>
      </c>
      <c r="G6">
        <f t="shared" si="1"/>
        <v>163.65182845264874</v>
      </c>
      <c r="H6">
        <f t="shared" si="2"/>
        <v>163.65182845264874</v>
      </c>
      <c r="I6">
        <f>IF(E6="","",H6+final_elemfixed!$A$2)</f>
        <v>118.65182845264874</v>
      </c>
      <c r="J6" s="1">
        <f t="shared" si="3"/>
        <v>-0.14990663761154807</v>
      </c>
      <c r="K6" s="1">
        <f t="shared" si="4"/>
        <v>0.27435743110038041</v>
      </c>
      <c r="L6">
        <f t="shared" si="6"/>
        <v>4</v>
      </c>
      <c r="N6" t="b">
        <f t="shared" si="7"/>
        <v>1</v>
      </c>
      <c r="O6">
        <f t="shared" si="8"/>
        <v>-0.3</v>
      </c>
      <c r="P6">
        <f t="shared" si="8"/>
        <v>8.7999999999999898E-2</v>
      </c>
      <c r="Q6">
        <v>-0.3</v>
      </c>
      <c r="R6">
        <v>8.7999999999999898E-2</v>
      </c>
    </row>
    <row r="7" spans="2:18" x14ac:dyDescent="0.3">
      <c r="B7" s="1">
        <v>-0.4</v>
      </c>
      <c r="C7" s="1">
        <v>6.59E-2</v>
      </c>
      <c r="D7">
        <v>5</v>
      </c>
      <c r="E7">
        <f t="shared" si="5"/>
        <v>5</v>
      </c>
      <c r="F7" s="1">
        <f t="shared" si="0"/>
        <v>0.40539216815325879</v>
      </c>
      <c r="G7">
        <f t="shared" si="1"/>
        <v>170.64455977422861</v>
      </c>
      <c r="H7">
        <f t="shared" si="2"/>
        <v>170.64455977422861</v>
      </c>
      <c r="I7">
        <f>IF(E7="","",H7+final_elemfixed!$A$2)</f>
        <v>125.64455977422861</v>
      </c>
      <c r="J7" s="1">
        <f t="shared" si="3"/>
        <v>-0.23624437559442549</v>
      </c>
      <c r="K7" s="1">
        <f t="shared" si="4"/>
        <v>0.32944104935481261</v>
      </c>
      <c r="L7">
        <f t="shared" si="6"/>
        <v>5</v>
      </c>
      <c r="N7" t="b">
        <f t="shared" si="7"/>
        <v>1</v>
      </c>
      <c r="O7">
        <f t="shared" si="8"/>
        <v>-0.4</v>
      </c>
      <c r="P7">
        <f t="shared" si="8"/>
        <v>6.59E-2</v>
      </c>
      <c r="Q7">
        <v>-0.4</v>
      </c>
      <c r="R7">
        <v>6.59E-2</v>
      </c>
    </row>
    <row r="8" spans="2:18" x14ac:dyDescent="0.3">
      <c r="B8" s="1">
        <v>-0.4</v>
      </c>
      <c r="C8" s="1">
        <v>-2.86E-2</v>
      </c>
      <c r="D8">
        <v>6</v>
      </c>
      <c r="E8">
        <f t="shared" si="5"/>
        <v>6</v>
      </c>
      <c r="F8" s="1">
        <f t="shared" si="0"/>
        <v>0.40102114657459154</v>
      </c>
      <c r="G8">
        <f t="shared" si="1"/>
        <v>-175.91031145941562</v>
      </c>
      <c r="H8">
        <f t="shared" si="2"/>
        <v>184.08968854058438</v>
      </c>
      <c r="I8">
        <f>IF(E8="","",H8+final_elemfixed!$A$2)</f>
        <v>139.08968854058438</v>
      </c>
      <c r="J8" s="1">
        <f t="shared" si="3"/>
        <v>-0.30306596641655431</v>
      </c>
      <c r="K8" s="1">
        <f t="shared" si="4"/>
        <v>0.26261945853268376</v>
      </c>
      <c r="L8">
        <f t="shared" si="6"/>
        <v>6</v>
      </c>
      <c r="N8" t="b">
        <f t="shared" si="7"/>
        <v>1</v>
      </c>
      <c r="O8">
        <f t="shared" si="8"/>
        <v>-0.4</v>
      </c>
      <c r="P8">
        <f t="shared" si="8"/>
        <v>-2.86E-2</v>
      </c>
      <c r="Q8">
        <v>-0.4</v>
      </c>
      <c r="R8">
        <v>-2.86E-2</v>
      </c>
    </row>
    <row r="9" spans="2:18" x14ac:dyDescent="0.3">
      <c r="B9" s="1">
        <v>-0.3</v>
      </c>
      <c r="C9" s="1">
        <v>-2.7400000000000001E-2</v>
      </c>
      <c r="D9">
        <v>7</v>
      </c>
      <c r="E9">
        <f t="shared" si="5"/>
        <v>7</v>
      </c>
      <c r="F9" s="1">
        <f t="shared" si="0"/>
        <v>0.30124866804684797</v>
      </c>
      <c r="G9">
        <f t="shared" si="1"/>
        <v>-174.78146395558645</v>
      </c>
      <c r="H9">
        <f t="shared" si="2"/>
        <v>185.21853604441355</v>
      </c>
      <c r="I9">
        <f>IF(E9="","",H9+final_elemfixed!$A$2)</f>
        <v>140.21853604441355</v>
      </c>
      <c r="J9" s="1">
        <f t="shared" si="3"/>
        <v>-0.23150676016047567</v>
      </c>
      <c r="K9" s="1">
        <f t="shared" si="4"/>
        <v>0.19275730855145284</v>
      </c>
      <c r="L9">
        <f t="shared" si="6"/>
        <v>7</v>
      </c>
      <c r="N9" t="b">
        <f t="shared" si="7"/>
        <v>1</v>
      </c>
      <c r="O9">
        <f t="shared" si="8"/>
        <v>-0.3</v>
      </c>
      <c r="P9">
        <f t="shared" si="8"/>
        <v>-2.7400000000000001E-2</v>
      </c>
      <c r="Q9">
        <v>-0.3</v>
      </c>
      <c r="R9">
        <v>-2.7400000000000001E-2</v>
      </c>
    </row>
    <row r="10" spans="2:18" x14ac:dyDescent="0.3">
      <c r="B10" s="1">
        <v>0</v>
      </c>
      <c r="C10" s="1">
        <v>-1.4E-2</v>
      </c>
      <c r="D10">
        <v>8</v>
      </c>
      <c r="E10">
        <f t="shared" si="5"/>
        <v>8</v>
      </c>
      <c r="F10" s="1">
        <f t="shared" si="0"/>
        <v>1.4E-2</v>
      </c>
      <c r="G10">
        <f t="shared" si="1"/>
        <v>-90</v>
      </c>
      <c r="H10">
        <f t="shared" si="2"/>
        <v>270</v>
      </c>
      <c r="I10">
        <f>IF(E10="","",H10+final_elemfixed!$A$2)</f>
        <v>225</v>
      </c>
      <c r="J10" s="1">
        <f t="shared" si="3"/>
        <v>-9.8994949366116684E-3</v>
      </c>
      <c r="K10" s="1">
        <f t="shared" si="4"/>
        <v>-9.899494936611665E-3</v>
      </c>
      <c r="L10">
        <f t="shared" si="6"/>
        <v>8</v>
      </c>
      <c r="N10" t="b">
        <f t="shared" si="7"/>
        <v>1</v>
      </c>
      <c r="O10">
        <f t="shared" si="8"/>
        <v>0</v>
      </c>
      <c r="P10">
        <f t="shared" si="8"/>
        <v>-1.4E-2</v>
      </c>
      <c r="Q10">
        <v>0</v>
      </c>
      <c r="R10">
        <v>-1.4E-2</v>
      </c>
    </row>
    <row r="11" spans="2:18" x14ac:dyDescent="0.3">
      <c r="B11" s="1">
        <v>0.118581884</v>
      </c>
      <c r="C11" s="1">
        <v>-9.3496340600000005E-3</v>
      </c>
      <c r="D11">
        <v>9</v>
      </c>
      <c r="E11">
        <f t="shared" si="5"/>
        <v>9</v>
      </c>
      <c r="F11" s="1">
        <f t="shared" si="0"/>
        <v>0.11894990067270073</v>
      </c>
      <c r="G11">
        <f t="shared" si="1"/>
        <v>-4.5081812710385849</v>
      </c>
      <c r="H11">
        <f t="shared" si="2"/>
        <v>355.49181872896139</v>
      </c>
      <c r="I11">
        <f>IF(E11="","",H11+final_elemfixed!$A$2)</f>
        <v>310.49181872896139</v>
      </c>
      <c r="J11" s="1">
        <f t="shared" si="3"/>
        <v>7.7238864656837797E-2</v>
      </c>
      <c r="K11" s="1">
        <f t="shared" si="4"/>
        <v>-9.046124394771532E-2</v>
      </c>
      <c r="L11">
        <f t="shared" si="6"/>
        <v>9</v>
      </c>
      <c r="N11" t="b">
        <f t="shared" si="7"/>
        <v>1</v>
      </c>
      <c r="O11">
        <f t="shared" si="8"/>
        <v>0.118581884</v>
      </c>
      <c r="P11">
        <f t="shared" si="8"/>
        <v>-9.3496340600000005E-3</v>
      </c>
      <c r="Q11">
        <v>0.118581884</v>
      </c>
      <c r="R11">
        <v>-9.3496340600000005E-3</v>
      </c>
    </row>
    <row r="12" spans="2:18" x14ac:dyDescent="0.3">
      <c r="B12" s="1">
        <v>0.25</v>
      </c>
      <c r="C12" s="1">
        <v>-5.1999999999999998E-3</v>
      </c>
      <c r="D12">
        <v>10</v>
      </c>
      <c r="E12">
        <f t="shared" si="5"/>
        <v>10</v>
      </c>
      <c r="F12" s="1">
        <f t="shared" si="0"/>
        <v>0.25005407415197217</v>
      </c>
      <c r="G12">
        <f t="shared" si="1"/>
        <v>-1.1915803919128689</v>
      </c>
      <c r="H12">
        <f t="shared" si="2"/>
        <v>358.80841960808715</v>
      </c>
      <c r="I12">
        <f>IF(E12="","",H12+final_elemfixed!$A$2)</f>
        <v>313.80841960808715</v>
      </c>
      <c r="J12" s="1">
        <f t="shared" si="3"/>
        <v>0.17309974003446685</v>
      </c>
      <c r="K12" s="1">
        <f t="shared" si="4"/>
        <v>-0.18045365055880688</v>
      </c>
      <c r="L12">
        <f t="shared" si="6"/>
        <v>10</v>
      </c>
      <c r="N12" t="b">
        <f t="shared" si="7"/>
        <v>1</v>
      </c>
      <c r="O12">
        <f t="shared" si="8"/>
        <v>0.25</v>
      </c>
      <c r="P12">
        <f t="shared" si="8"/>
        <v>-5.1999999999999998E-3</v>
      </c>
      <c r="Q12">
        <v>0.25</v>
      </c>
      <c r="R12">
        <v>-5.1999999999999998E-3</v>
      </c>
    </row>
    <row r="13" spans="2:18" x14ac:dyDescent="0.3">
      <c r="B13" s="1">
        <v>0.4</v>
      </c>
      <c r="C13" s="1">
        <v>-2.2000000000000001E-3</v>
      </c>
      <c r="D13">
        <v>11</v>
      </c>
      <c r="E13">
        <f t="shared" si="5"/>
        <v>11</v>
      </c>
      <c r="F13" s="1">
        <f t="shared" si="0"/>
        <v>0.4000060499542476</v>
      </c>
      <c r="G13">
        <f t="shared" si="1"/>
        <v>-0.31512360985118482</v>
      </c>
      <c r="H13">
        <f t="shared" si="2"/>
        <v>359.68487639014882</v>
      </c>
      <c r="I13">
        <f>IF(E13="","",H13+final_elemfixed!$A$2)</f>
        <v>314.68487639014882</v>
      </c>
      <c r="J13" s="1">
        <f t="shared" si="3"/>
        <v>0.28128707755600868</v>
      </c>
      <c r="K13" s="1">
        <f t="shared" si="4"/>
        <v>-0.28439834739322939</v>
      </c>
      <c r="L13">
        <f t="shared" si="6"/>
        <v>11</v>
      </c>
      <c r="N13" t="b">
        <f t="shared" si="7"/>
        <v>1</v>
      </c>
      <c r="O13">
        <f t="shared" si="8"/>
        <v>0.4</v>
      </c>
      <c r="P13">
        <f t="shared" si="8"/>
        <v>-2.2000000000000001E-3</v>
      </c>
      <c r="Q13">
        <v>0.4</v>
      </c>
      <c r="R13">
        <v>-2.2000000000000001E-3</v>
      </c>
    </row>
    <row r="14" spans="2:18" x14ac:dyDescent="0.3">
      <c r="B14" s="1">
        <v>0.5</v>
      </c>
      <c r="C14" s="1">
        <v>0</v>
      </c>
      <c r="D14">
        <v>12</v>
      </c>
      <c r="E14">
        <f t="shared" si="5"/>
        <v>12</v>
      </c>
      <c r="F14" s="1">
        <f t="shared" si="0"/>
        <v>0.5</v>
      </c>
      <c r="G14">
        <f t="shared" si="1"/>
        <v>0</v>
      </c>
      <c r="H14">
        <f t="shared" si="2"/>
        <v>0</v>
      </c>
      <c r="I14">
        <f>IF(E14="","",H14+final_elemfixed!$A$2)</f>
        <v>-45</v>
      </c>
      <c r="J14" s="1">
        <f t="shared" si="3"/>
        <v>0.35355339059327379</v>
      </c>
      <c r="K14" s="1">
        <f t="shared" si="4"/>
        <v>-0.35355339059327373</v>
      </c>
      <c r="L14">
        <f t="shared" si="6"/>
        <v>12</v>
      </c>
      <c r="N14" t="b">
        <f t="shared" si="7"/>
        <v>1</v>
      </c>
      <c r="O14">
        <f t="shared" si="8"/>
        <v>0.5</v>
      </c>
      <c r="P14">
        <f t="shared" si="8"/>
        <v>0</v>
      </c>
      <c r="Q14">
        <v>0.5</v>
      </c>
      <c r="R14">
        <v>0</v>
      </c>
    </row>
    <row r="15" spans="2:18" x14ac:dyDescent="0.3">
      <c r="B15" s="1">
        <v>-0.47499999999999998</v>
      </c>
      <c r="C15" s="1">
        <v>3.39E-2</v>
      </c>
      <c r="D15">
        <v>13</v>
      </c>
      <c r="E15">
        <f t="shared" si="5"/>
        <v>13</v>
      </c>
      <c r="F15" s="1">
        <f t="shared" si="0"/>
        <v>0.47620815826694946</v>
      </c>
      <c r="G15">
        <f t="shared" si="1"/>
        <v>175.91781210312897</v>
      </c>
      <c r="H15">
        <f t="shared" si="2"/>
        <v>175.91781210312897</v>
      </c>
      <c r="I15">
        <f>IF(E15="","",H15+final_elemfixed!$A$2)</f>
        <v>130.91781210312897</v>
      </c>
      <c r="J15" s="1">
        <f t="shared" si="3"/>
        <v>-0.31190480118138603</v>
      </c>
      <c r="K15" s="1">
        <f t="shared" si="4"/>
        <v>0.35984664094583407</v>
      </c>
      <c r="L15">
        <f t="shared" si="6"/>
        <v>13</v>
      </c>
      <c r="N15" t="b">
        <f t="shared" si="7"/>
        <v>1</v>
      </c>
      <c r="O15">
        <f t="shared" si="8"/>
        <v>-0.47499999999999998</v>
      </c>
      <c r="P15">
        <f t="shared" si="8"/>
        <v>3.39E-2</v>
      </c>
      <c r="Q15">
        <v>-0.47499999999999998</v>
      </c>
      <c r="R15">
        <v>3.39E-2</v>
      </c>
    </row>
    <row r="16" spans="2:18" x14ac:dyDescent="0.3">
      <c r="B16" s="1">
        <v>-0.5</v>
      </c>
      <c r="C16" s="1">
        <v>0</v>
      </c>
      <c r="D16">
        <v>14</v>
      </c>
      <c r="E16">
        <f t="shared" si="5"/>
        <v>14</v>
      </c>
      <c r="F16" s="1">
        <f t="shared" si="0"/>
        <v>0.5</v>
      </c>
      <c r="G16">
        <f t="shared" si="1"/>
        <v>180</v>
      </c>
      <c r="H16">
        <f t="shared" si="2"/>
        <v>180</v>
      </c>
      <c r="I16">
        <f>IF(E16="","",H16+final_elemfixed!$A$2)</f>
        <v>135</v>
      </c>
      <c r="J16" s="1">
        <f t="shared" si="3"/>
        <v>-0.35355339059327373</v>
      </c>
      <c r="K16" s="1">
        <f t="shared" si="4"/>
        <v>0.35355339059327379</v>
      </c>
      <c r="L16">
        <f t="shared" si="6"/>
        <v>14</v>
      </c>
      <c r="N16" t="b">
        <f t="shared" si="7"/>
        <v>1</v>
      </c>
      <c r="O16">
        <f t="shared" si="8"/>
        <v>-0.5</v>
      </c>
      <c r="P16">
        <f t="shared" si="8"/>
        <v>0</v>
      </c>
      <c r="Q16">
        <v>-0.5</v>
      </c>
      <c r="R16">
        <v>0</v>
      </c>
    </row>
    <row r="17" spans="2:18" x14ac:dyDescent="0.3">
      <c r="B17" s="1">
        <v>-0.47499999999999998</v>
      </c>
      <c r="C17" s="1">
        <v>-1.95E-2</v>
      </c>
      <c r="D17">
        <v>15</v>
      </c>
      <c r="E17">
        <f t="shared" si="5"/>
        <v>15</v>
      </c>
      <c r="F17" s="1">
        <f t="shared" si="0"/>
        <v>0.47540009465712141</v>
      </c>
      <c r="G17">
        <f t="shared" si="1"/>
        <v>-177.64917750788845</v>
      </c>
      <c r="H17">
        <f t="shared" si="2"/>
        <v>182.35082249211155</v>
      </c>
      <c r="I17">
        <f>IF(E17="","",H17+final_elemfixed!$A$2)</f>
        <v>137.35082249211155</v>
      </c>
      <c r="J17" s="1">
        <f t="shared" si="3"/>
        <v>-0.34966430329674769</v>
      </c>
      <c r="K17" s="1">
        <f t="shared" si="4"/>
        <v>0.32208713883047241</v>
      </c>
      <c r="L17">
        <f t="shared" si="6"/>
        <v>15</v>
      </c>
      <c r="N17" t="b">
        <f t="shared" si="7"/>
        <v>1</v>
      </c>
      <c r="O17">
        <f t="shared" si="8"/>
        <v>-0.47499999999999998</v>
      </c>
      <c r="P17">
        <f t="shared" si="8"/>
        <v>-1.95E-2</v>
      </c>
      <c r="Q17">
        <v>-0.47499999999999998</v>
      </c>
      <c r="R17">
        <v>-1.95E-2</v>
      </c>
    </row>
    <row r="18" spans="2:18" x14ac:dyDescent="0.3">
      <c r="B18" s="1">
        <v>0.11749652064</v>
      </c>
      <c r="C18" s="1">
        <v>7.8863004506999998E-2</v>
      </c>
      <c r="D18">
        <v>16</v>
      </c>
      <c r="E18">
        <f t="shared" si="5"/>
        <v>16</v>
      </c>
      <c r="F18" s="1">
        <f t="shared" si="0"/>
        <v>0.14150903095695713</v>
      </c>
      <c r="G18">
        <f t="shared" si="1"/>
        <v>33.869290153820991</v>
      </c>
      <c r="H18">
        <f t="shared" si="2"/>
        <v>33.869290153820991</v>
      </c>
      <c r="I18">
        <f>IF(E18="","",H18+final_elemfixed!$A$2)</f>
        <v>-11.130709846179009</v>
      </c>
      <c r="J18" s="1">
        <f t="shared" si="3"/>
        <v>0.13884715178201412</v>
      </c>
      <c r="K18" s="1">
        <f t="shared" si="4"/>
        <v>-2.7318021238724188E-2</v>
      </c>
      <c r="L18">
        <f t="shared" si="6"/>
        <v>16</v>
      </c>
      <c r="N18" t="b">
        <f t="shared" si="7"/>
        <v>1</v>
      </c>
      <c r="O18">
        <f t="shared" si="8"/>
        <v>0.11749652064</v>
      </c>
      <c r="P18">
        <f t="shared" si="8"/>
        <v>7.8863004506999998E-2</v>
      </c>
      <c r="Q18">
        <v>0.11749652064</v>
      </c>
      <c r="R18">
        <v>7.8863004506999998E-2</v>
      </c>
    </row>
    <row r="19" spans="2:18" x14ac:dyDescent="0.3">
      <c r="B19" s="1">
        <v>-0.9</v>
      </c>
      <c r="C19" s="1">
        <v>0</v>
      </c>
      <c r="D19">
        <v>17</v>
      </c>
      <c r="E19">
        <f t="shared" si="5"/>
        <v>17</v>
      </c>
      <c r="F19" s="1">
        <f t="shared" si="0"/>
        <v>0.9</v>
      </c>
      <c r="G19">
        <f t="shared" si="1"/>
        <v>180</v>
      </c>
      <c r="H19">
        <f t="shared" si="2"/>
        <v>180</v>
      </c>
      <c r="I19">
        <f>IF(E19="","",H19+final_elemfixed!$A$2)</f>
        <v>135</v>
      </c>
      <c r="J19" s="1">
        <f t="shared" si="3"/>
        <v>-0.63639610306789274</v>
      </c>
      <c r="K19" s="1">
        <f t="shared" si="4"/>
        <v>0.63639610306789285</v>
      </c>
      <c r="L19">
        <f t="shared" si="6"/>
        <v>17</v>
      </c>
      <c r="N19" t="b">
        <f t="shared" si="7"/>
        <v>0</v>
      </c>
      <c r="O19" t="str">
        <f t="shared" si="8"/>
        <v/>
      </c>
      <c r="P19" t="str">
        <f t="shared" si="8"/>
        <v/>
      </c>
      <c r="Q19">
        <v>-0.121713586</v>
      </c>
      <c r="R19">
        <v>9.7913145655999997E-2</v>
      </c>
    </row>
    <row r="20" spans="2:18" x14ac:dyDescent="0.3">
      <c r="B20" s="1">
        <v>-1.4</v>
      </c>
      <c r="C20" s="1">
        <v>0</v>
      </c>
      <c r="D20">
        <v>18</v>
      </c>
      <c r="E20">
        <f t="shared" si="5"/>
        <v>18</v>
      </c>
      <c r="F20" s="1">
        <f t="shared" si="0"/>
        <v>1.4</v>
      </c>
      <c r="G20">
        <f t="shared" si="1"/>
        <v>180</v>
      </c>
      <c r="H20">
        <f t="shared" si="2"/>
        <v>180</v>
      </c>
      <c r="I20">
        <f>IF(E20="","",H20+final_elemfixed!$A$2)</f>
        <v>135</v>
      </c>
      <c r="J20" s="1">
        <f t="shared" si="3"/>
        <v>-0.98994949366116636</v>
      </c>
      <c r="K20" s="1">
        <f t="shared" si="4"/>
        <v>0.98994949366116658</v>
      </c>
      <c r="L20">
        <f t="shared" si="6"/>
        <v>18</v>
      </c>
      <c r="N20" t="b">
        <f t="shared" si="7"/>
        <v>0</v>
      </c>
      <c r="O20" t="str">
        <f t="shared" si="8"/>
        <v/>
      </c>
      <c r="P20" t="str">
        <f t="shared" si="8"/>
        <v/>
      </c>
      <c r="Q20">
        <v>-0.12581033999999999</v>
      </c>
      <c r="R20">
        <v>-1.9187275640000001E-2</v>
      </c>
    </row>
    <row r="21" spans="2:18" x14ac:dyDescent="0.3">
      <c r="B21" s="1">
        <v>-3</v>
      </c>
      <c r="C21" s="1">
        <v>0</v>
      </c>
      <c r="D21">
        <v>19</v>
      </c>
      <c r="E21">
        <f t="shared" si="5"/>
        <v>19</v>
      </c>
      <c r="F21" s="1">
        <f t="shared" si="0"/>
        <v>3</v>
      </c>
      <c r="G21">
        <f t="shared" si="1"/>
        <v>180</v>
      </c>
      <c r="H21">
        <f t="shared" si="2"/>
        <v>180</v>
      </c>
      <c r="I21">
        <f>IF(E21="","",H21+final_elemfixed!$A$2)</f>
        <v>135</v>
      </c>
      <c r="J21" s="1">
        <f t="shared" si="3"/>
        <v>-2.1213203435596424</v>
      </c>
      <c r="K21" s="1">
        <f t="shared" si="4"/>
        <v>2.1213203435596428</v>
      </c>
      <c r="L21">
        <f t="shared" si="6"/>
        <v>19</v>
      </c>
      <c r="N21" t="b">
        <f t="shared" si="7"/>
        <v>0</v>
      </c>
      <c r="O21" t="str">
        <f t="shared" si="8"/>
        <v/>
      </c>
      <c r="P21" t="str">
        <f t="shared" si="8"/>
        <v/>
      </c>
      <c r="Q21">
        <v>0.46681919664999999</v>
      </c>
      <c r="R21">
        <v>9.5900276627999999E-3</v>
      </c>
    </row>
    <row r="22" spans="2:18" x14ac:dyDescent="0.3">
      <c r="B22" s="1">
        <v>0.7</v>
      </c>
      <c r="C22" s="1">
        <v>0</v>
      </c>
      <c r="D22">
        <v>20</v>
      </c>
      <c r="E22">
        <f t="shared" si="5"/>
        <v>20</v>
      </c>
      <c r="F22" s="1">
        <f t="shared" si="0"/>
        <v>0.7</v>
      </c>
      <c r="G22">
        <f t="shared" si="1"/>
        <v>0</v>
      </c>
      <c r="H22">
        <f t="shared" si="2"/>
        <v>0</v>
      </c>
      <c r="I22">
        <f>IF(E22="","",H22+final_elemfixed!$A$2)</f>
        <v>-45</v>
      </c>
      <c r="J22" s="1">
        <f t="shared" si="3"/>
        <v>0.49497474683058329</v>
      </c>
      <c r="K22" s="1">
        <f t="shared" si="4"/>
        <v>-0.49497474683058318</v>
      </c>
      <c r="L22">
        <f t="shared" si="6"/>
        <v>20</v>
      </c>
      <c r="N22" t="b">
        <f t="shared" si="7"/>
        <v>0</v>
      </c>
      <c r="O22" t="str">
        <f t="shared" si="8"/>
        <v/>
      </c>
      <c r="P22" t="str">
        <f t="shared" si="8"/>
        <v/>
      </c>
      <c r="Q22">
        <v>0.43348275961999999</v>
      </c>
      <c r="R22">
        <v>1.8624202098E-2</v>
      </c>
    </row>
    <row r="23" spans="2:18" x14ac:dyDescent="0.3">
      <c r="B23" s="1">
        <v>1.2</v>
      </c>
      <c r="C23" s="1">
        <v>0</v>
      </c>
      <c r="D23">
        <v>21</v>
      </c>
      <c r="E23">
        <f t="shared" si="5"/>
        <v>21</v>
      </c>
      <c r="F23" s="1">
        <f t="shared" si="0"/>
        <v>1.2</v>
      </c>
      <c r="G23">
        <f t="shared" si="1"/>
        <v>0</v>
      </c>
      <c r="H23">
        <f t="shared" si="2"/>
        <v>0</v>
      </c>
      <c r="I23">
        <f>IF(E23="","",H23+final_elemfixed!$A$2)</f>
        <v>-45</v>
      </c>
      <c r="J23" s="1">
        <f t="shared" si="3"/>
        <v>0.84852813742385702</v>
      </c>
      <c r="K23" s="1">
        <f t="shared" si="4"/>
        <v>-0.84852813742385691</v>
      </c>
      <c r="L23">
        <f t="shared" si="6"/>
        <v>21</v>
      </c>
      <c r="N23" t="b">
        <f t="shared" si="7"/>
        <v>0</v>
      </c>
      <c r="O23" t="str">
        <f t="shared" si="8"/>
        <v/>
      </c>
      <c r="P23" t="str">
        <f t="shared" si="8"/>
        <v/>
      </c>
      <c r="Q23">
        <v>0.46666705919000001</v>
      </c>
      <c r="R23">
        <v>-7.5110368093999995E-4</v>
      </c>
    </row>
    <row r="24" spans="2:18" x14ac:dyDescent="0.3">
      <c r="B24" s="1">
        <v>3</v>
      </c>
      <c r="C24" s="1">
        <v>3.6738190615000002E-16</v>
      </c>
      <c r="D24">
        <v>22</v>
      </c>
      <c r="E24">
        <f t="shared" si="5"/>
        <v>22</v>
      </c>
      <c r="F24" s="1">
        <f t="shared" si="0"/>
        <v>3</v>
      </c>
      <c r="G24">
        <f t="shared" si="1"/>
        <v>7.0164775639554342E-15</v>
      </c>
      <c r="H24">
        <f t="shared" si="2"/>
        <v>0</v>
      </c>
      <c r="I24">
        <f>IF(E24="","",H24+final_elemfixed!$A$2)</f>
        <v>-45</v>
      </c>
      <c r="J24" s="1">
        <f t="shared" si="3"/>
        <v>2.1213203435596428</v>
      </c>
      <c r="K24" s="1">
        <f t="shared" si="4"/>
        <v>-2.1213203435596424</v>
      </c>
      <c r="L24">
        <f t="shared" si="6"/>
        <v>22</v>
      </c>
      <c r="N24" t="b">
        <f t="shared" si="7"/>
        <v>0</v>
      </c>
      <c r="O24" t="str">
        <f t="shared" si="8"/>
        <v/>
      </c>
      <c r="P24" t="str">
        <f t="shared" si="8"/>
        <v/>
      </c>
      <c r="Q24">
        <v>0.43333372269999998</v>
      </c>
      <c r="R24">
        <v>-1.4844370837E-3</v>
      </c>
    </row>
    <row r="25" spans="2:18" x14ac:dyDescent="0.3">
      <c r="B25" s="1">
        <v>0</v>
      </c>
      <c r="C25" s="1">
        <v>0.3</v>
      </c>
      <c r="D25">
        <v>23</v>
      </c>
      <c r="E25">
        <f t="shared" si="5"/>
        <v>23</v>
      </c>
      <c r="F25" s="1">
        <f t="shared" si="0"/>
        <v>0.3</v>
      </c>
      <c r="G25">
        <f t="shared" si="1"/>
        <v>90</v>
      </c>
      <c r="H25">
        <f t="shared" si="2"/>
        <v>90</v>
      </c>
      <c r="I25">
        <f>IF(E25="","",H25+final_elemfixed!$A$2)</f>
        <v>45</v>
      </c>
      <c r="J25" s="1">
        <f t="shared" si="3"/>
        <v>0.21213203435596426</v>
      </c>
      <c r="K25" s="1">
        <f t="shared" si="4"/>
        <v>0.21213203435596423</v>
      </c>
      <c r="L25">
        <f t="shared" si="6"/>
        <v>23</v>
      </c>
      <c r="N25" t="b">
        <f t="shared" si="7"/>
        <v>0</v>
      </c>
      <c r="O25" t="str">
        <f t="shared" si="8"/>
        <v/>
      </c>
      <c r="P25" t="str">
        <f t="shared" si="8"/>
        <v/>
      </c>
      <c r="Q25">
        <v>-0.49017804316000002</v>
      </c>
      <c r="R25">
        <v>-1.3183388666000001E-2</v>
      </c>
    </row>
    <row r="26" spans="2:18" x14ac:dyDescent="0.3">
      <c r="B26" s="1">
        <v>0</v>
      </c>
      <c r="C26" s="1">
        <v>0.7</v>
      </c>
      <c r="D26">
        <v>24</v>
      </c>
      <c r="E26">
        <f t="shared" si="5"/>
        <v>24</v>
      </c>
      <c r="F26" s="1">
        <f t="shared" si="0"/>
        <v>0.7</v>
      </c>
      <c r="G26">
        <f t="shared" si="1"/>
        <v>90</v>
      </c>
      <c r="H26">
        <f t="shared" si="2"/>
        <v>90</v>
      </c>
      <c r="I26">
        <f>IF(E26="","",H26+final_elemfixed!$A$2)</f>
        <v>45</v>
      </c>
      <c r="J26" s="1">
        <f t="shared" si="3"/>
        <v>0.49497474683058329</v>
      </c>
      <c r="K26" s="1">
        <f t="shared" si="4"/>
        <v>0.49497474683058318</v>
      </c>
      <c r="L26">
        <f t="shared" si="6"/>
        <v>24</v>
      </c>
      <c r="N26" t="b">
        <f t="shared" si="7"/>
        <v>0</v>
      </c>
      <c r="O26" t="str">
        <f t="shared" si="8"/>
        <v/>
      </c>
      <c r="P26" t="str">
        <f t="shared" si="8"/>
        <v/>
      </c>
      <c r="Q26">
        <v>-0.49213436969000002</v>
      </c>
      <c r="R26">
        <v>2.0367676764999999E-2</v>
      </c>
    </row>
    <row r="27" spans="2:18" x14ac:dyDescent="0.3">
      <c r="B27" s="1">
        <v>0</v>
      </c>
      <c r="C27" s="1">
        <v>1.7</v>
      </c>
      <c r="D27">
        <v>25</v>
      </c>
      <c r="E27">
        <f t="shared" si="5"/>
        <v>25</v>
      </c>
      <c r="F27" s="1">
        <f t="shared" si="0"/>
        <v>1.7</v>
      </c>
      <c r="G27">
        <f t="shared" si="1"/>
        <v>90</v>
      </c>
      <c r="H27">
        <f t="shared" si="2"/>
        <v>90</v>
      </c>
      <c r="I27">
        <f>IF(E27="","",H27+final_elemfixed!$A$2)</f>
        <v>45</v>
      </c>
      <c r="J27" s="1">
        <f t="shared" si="3"/>
        <v>1.2020815280171309</v>
      </c>
      <c r="K27" s="1">
        <f t="shared" si="4"/>
        <v>1.2020815280171306</v>
      </c>
      <c r="L27">
        <f t="shared" si="6"/>
        <v>25</v>
      </c>
      <c r="N27" t="b">
        <f t="shared" si="7"/>
        <v>0</v>
      </c>
      <c r="O27" t="str">
        <f t="shared" si="8"/>
        <v/>
      </c>
      <c r="P27" t="str">
        <f t="shared" si="8"/>
        <v/>
      </c>
      <c r="Q27">
        <v>0.32528536528000002</v>
      </c>
      <c r="R27">
        <v>4.3889765958000003E-2</v>
      </c>
    </row>
    <row r="28" spans="2:18" x14ac:dyDescent="0.3">
      <c r="B28" s="1">
        <v>-1.8369095307000001E-16</v>
      </c>
      <c r="C28" s="1">
        <v>3</v>
      </c>
      <c r="D28">
        <v>26</v>
      </c>
      <c r="E28">
        <f t="shared" si="5"/>
        <v>26</v>
      </c>
      <c r="F28" s="1">
        <f t="shared" si="0"/>
        <v>3</v>
      </c>
      <c r="G28">
        <f t="shared" si="1"/>
        <v>90</v>
      </c>
      <c r="H28">
        <f t="shared" si="2"/>
        <v>90</v>
      </c>
      <c r="I28">
        <f>IF(E28="","",H28+final_elemfixed!$A$2)</f>
        <v>45</v>
      </c>
      <c r="J28" s="1">
        <f t="shared" si="3"/>
        <v>2.1213203435596428</v>
      </c>
      <c r="K28" s="1">
        <f t="shared" si="4"/>
        <v>2.1213203435596424</v>
      </c>
      <c r="L28">
        <f t="shared" si="6"/>
        <v>26</v>
      </c>
      <c r="N28" t="b">
        <f t="shared" si="7"/>
        <v>0</v>
      </c>
      <c r="O28" t="str">
        <f t="shared" si="8"/>
        <v/>
      </c>
      <c r="P28" t="str">
        <f t="shared" si="8"/>
        <v/>
      </c>
      <c r="Q28">
        <v>0.18387753664000001</v>
      </c>
      <c r="R28">
        <v>6.9198635208000001E-2</v>
      </c>
    </row>
    <row r="29" spans="2:18" x14ac:dyDescent="0.3">
      <c r="B29" s="1">
        <v>0</v>
      </c>
      <c r="C29" s="1">
        <v>-0.3</v>
      </c>
      <c r="D29">
        <v>27</v>
      </c>
      <c r="E29">
        <f t="shared" si="5"/>
        <v>27</v>
      </c>
      <c r="F29" s="1">
        <f t="shared" si="0"/>
        <v>0.3</v>
      </c>
      <c r="G29">
        <f t="shared" si="1"/>
        <v>-90</v>
      </c>
      <c r="H29">
        <f t="shared" si="2"/>
        <v>270</v>
      </c>
      <c r="I29">
        <f>IF(E29="","",H29+final_elemfixed!$A$2)</f>
        <v>225</v>
      </c>
      <c r="J29" s="1">
        <f t="shared" si="3"/>
        <v>-0.21213203435596431</v>
      </c>
      <c r="K29" s="1">
        <f t="shared" si="4"/>
        <v>-0.21213203435596423</v>
      </c>
      <c r="L29">
        <f t="shared" si="6"/>
        <v>27</v>
      </c>
      <c r="N29" t="b">
        <f t="shared" si="7"/>
        <v>0</v>
      </c>
      <c r="O29" t="str">
        <f t="shared" si="8"/>
        <v/>
      </c>
      <c r="P29" t="str">
        <f t="shared" si="8"/>
        <v/>
      </c>
      <c r="Q29">
        <v>5.8819106231999999E-2</v>
      </c>
      <c r="R29">
        <v>8.6020004270000006E-2</v>
      </c>
    </row>
    <row r="30" spans="2:18" x14ac:dyDescent="0.3">
      <c r="B30" s="1">
        <v>0</v>
      </c>
      <c r="C30" s="1">
        <v>-0.7</v>
      </c>
      <c r="D30">
        <v>28</v>
      </c>
      <c r="E30">
        <f t="shared" si="5"/>
        <v>28</v>
      </c>
      <c r="F30" s="1">
        <f t="shared" si="0"/>
        <v>0.7</v>
      </c>
      <c r="G30">
        <f t="shared" si="1"/>
        <v>-90</v>
      </c>
      <c r="H30">
        <f t="shared" si="2"/>
        <v>270</v>
      </c>
      <c r="I30">
        <f>IF(E30="","",H30+final_elemfixed!$A$2)</f>
        <v>225</v>
      </c>
      <c r="J30" s="1">
        <f t="shared" si="3"/>
        <v>-0.49497474683058335</v>
      </c>
      <c r="K30" s="1">
        <f t="shared" si="4"/>
        <v>-0.49497474683058318</v>
      </c>
      <c r="L30">
        <f t="shared" si="6"/>
        <v>28</v>
      </c>
      <c r="N30" t="b">
        <f t="shared" si="7"/>
        <v>0</v>
      </c>
      <c r="O30" t="str">
        <f t="shared" si="8"/>
        <v/>
      </c>
      <c r="P30" t="str">
        <f t="shared" si="8"/>
        <v/>
      </c>
      <c r="Q30">
        <v>-6.0792824677999999E-2</v>
      </c>
      <c r="R30">
        <v>9.6201371645000006E-2</v>
      </c>
    </row>
    <row r="31" spans="2:18" x14ac:dyDescent="0.3">
      <c r="B31" s="1">
        <v>0</v>
      </c>
      <c r="C31" s="1">
        <v>-1.7</v>
      </c>
      <c r="D31">
        <v>29</v>
      </c>
      <c r="E31">
        <f t="shared" si="5"/>
        <v>29</v>
      </c>
      <c r="F31" s="1">
        <f t="shared" si="0"/>
        <v>1.7</v>
      </c>
      <c r="G31">
        <f t="shared" si="1"/>
        <v>-90</v>
      </c>
      <c r="H31">
        <f t="shared" si="2"/>
        <v>270</v>
      </c>
      <c r="I31">
        <f>IF(E31="","",H31+final_elemfixed!$A$2)</f>
        <v>225</v>
      </c>
      <c r="J31" s="1">
        <f t="shared" si="3"/>
        <v>-1.2020815280171311</v>
      </c>
      <c r="K31" s="1">
        <f t="shared" si="4"/>
        <v>-1.2020815280171306</v>
      </c>
      <c r="L31">
        <f t="shared" si="6"/>
        <v>29</v>
      </c>
      <c r="N31" t="b">
        <f t="shared" si="7"/>
        <v>0</v>
      </c>
      <c r="O31" t="str">
        <f t="shared" si="8"/>
        <v/>
      </c>
      <c r="P31" t="str">
        <f t="shared" si="8"/>
        <v/>
      </c>
      <c r="Q31">
        <v>-0.21101139696999999</v>
      </c>
      <c r="R31">
        <v>9.5737101643000005E-2</v>
      </c>
    </row>
    <row r="32" spans="2:18" x14ac:dyDescent="0.3">
      <c r="B32" s="1">
        <v>-1.8369095307000001E-16</v>
      </c>
      <c r="C32" s="1">
        <v>-3</v>
      </c>
      <c r="D32">
        <v>30</v>
      </c>
      <c r="E32">
        <f t="shared" si="5"/>
        <v>30</v>
      </c>
      <c r="F32" s="1">
        <f t="shared" si="0"/>
        <v>3</v>
      </c>
      <c r="G32">
        <f t="shared" si="1"/>
        <v>-90</v>
      </c>
      <c r="H32">
        <f t="shared" si="2"/>
        <v>270</v>
      </c>
      <c r="I32">
        <f>IF(E32="","",H32+final_elemfixed!$A$2)</f>
        <v>225</v>
      </c>
      <c r="J32" s="1">
        <f t="shared" si="3"/>
        <v>-2.1213203435596428</v>
      </c>
      <c r="K32" s="1">
        <f t="shared" si="4"/>
        <v>-2.1213203435596424</v>
      </c>
      <c r="L32">
        <f t="shared" si="6"/>
        <v>30</v>
      </c>
      <c r="N32" t="b">
        <f t="shared" si="7"/>
        <v>0</v>
      </c>
      <c r="O32" t="str">
        <f t="shared" si="8"/>
        <v/>
      </c>
      <c r="P32" t="str">
        <f t="shared" si="8"/>
        <v/>
      </c>
      <c r="Q32">
        <v>-0.35041090982</v>
      </c>
      <c r="R32">
        <v>7.8809320439999997E-2</v>
      </c>
    </row>
    <row r="33" spans="2:18" x14ac:dyDescent="0.3">
      <c r="B33" s="1">
        <v>-0.57932006621999999</v>
      </c>
      <c r="C33" s="1">
        <v>0.24028916609000001</v>
      </c>
      <c r="D33">
        <v>31</v>
      </c>
      <c r="E33">
        <f t="shared" si="5"/>
        <v>31</v>
      </c>
      <c r="F33" s="1">
        <f t="shared" si="0"/>
        <v>0.62717670752776911</v>
      </c>
      <c r="G33">
        <f t="shared" si="1"/>
        <v>157.47240609998545</v>
      </c>
      <c r="H33">
        <f t="shared" si="2"/>
        <v>157.47240609998545</v>
      </c>
      <c r="I33">
        <f>IF(E33="","",H33+final_elemfixed!$A$2)</f>
        <v>112.47240609998545</v>
      </c>
      <c r="J33" s="1">
        <f t="shared" si="3"/>
        <v>-0.23973104851370217</v>
      </c>
      <c r="K33" s="1">
        <f t="shared" si="4"/>
        <v>0.57955124608950137</v>
      </c>
      <c r="L33">
        <f t="shared" si="6"/>
        <v>31</v>
      </c>
      <c r="N33" t="b">
        <f t="shared" si="7"/>
        <v>0</v>
      </c>
      <c r="O33" t="str">
        <f t="shared" si="8"/>
        <v/>
      </c>
      <c r="P33" t="str">
        <f t="shared" si="8"/>
        <v/>
      </c>
      <c r="Q33">
        <v>-0.43853019107000002</v>
      </c>
      <c r="R33">
        <v>5.2314510330000001E-2</v>
      </c>
    </row>
    <row r="34" spans="2:18" x14ac:dyDescent="0.3">
      <c r="B34" s="1">
        <v>-1.0912571861</v>
      </c>
      <c r="C34" s="1">
        <v>0.45293757676000002</v>
      </c>
      <c r="D34">
        <v>32</v>
      </c>
      <c r="E34">
        <f t="shared" si="5"/>
        <v>32</v>
      </c>
      <c r="F34" s="1">
        <f t="shared" si="0"/>
        <v>1.1815221938906229</v>
      </c>
      <c r="G34">
        <f t="shared" si="1"/>
        <v>157.45860082214949</v>
      </c>
      <c r="H34">
        <f t="shared" si="2"/>
        <v>157.45860082214949</v>
      </c>
      <c r="I34">
        <f>IF(E34="","",H34+final_elemfixed!$A$2)</f>
        <v>112.45860082214949</v>
      </c>
      <c r="J34" s="1">
        <f t="shared" si="3"/>
        <v>-0.45136012432866179</v>
      </c>
      <c r="K34" s="1">
        <f t="shared" si="4"/>
        <v>1.0919105882910585</v>
      </c>
      <c r="L34">
        <f t="shared" si="6"/>
        <v>32</v>
      </c>
      <c r="N34" t="b">
        <f t="shared" si="7"/>
        <v>0</v>
      </c>
      <c r="O34" t="str">
        <f t="shared" si="8"/>
        <v/>
      </c>
      <c r="P34" t="str">
        <f t="shared" si="8"/>
        <v/>
      </c>
      <c r="Q34">
        <v>-0.43777693153000002</v>
      </c>
      <c r="R34">
        <v>-2.6332402740999999E-2</v>
      </c>
    </row>
    <row r="35" spans="2:18" x14ac:dyDescent="0.3">
      <c r="B35" s="1">
        <v>-2.7716385975</v>
      </c>
      <c r="C35" s="1">
        <v>1.1480502971</v>
      </c>
      <c r="D35">
        <v>33</v>
      </c>
      <c r="E35">
        <f t="shared" si="5"/>
        <v>33</v>
      </c>
      <c r="F35" s="1">
        <f t="shared" si="0"/>
        <v>2.9999999999705276</v>
      </c>
      <c r="G35">
        <f t="shared" si="1"/>
        <v>157.49999999966906</v>
      </c>
      <c r="H35">
        <f t="shared" si="2"/>
        <v>157.49999999966906</v>
      </c>
      <c r="I35">
        <f>IF(E35="","",H35+final_elemfixed!$A$2)</f>
        <v>112.49999999966906</v>
      </c>
      <c r="J35" s="1">
        <f t="shared" si="3"/>
        <v>-1.1480502970679813</v>
      </c>
      <c r="K35" s="1">
        <f t="shared" si="4"/>
        <v>2.7716385975132627</v>
      </c>
      <c r="L35">
        <f t="shared" si="6"/>
        <v>33</v>
      </c>
      <c r="N35" t="b">
        <f t="shared" si="7"/>
        <v>0</v>
      </c>
      <c r="O35" t="str">
        <f t="shared" si="8"/>
        <v/>
      </c>
      <c r="P35" t="str">
        <f t="shared" si="8"/>
        <v/>
      </c>
      <c r="Q35">
        <v>-0.34999040137999998</v>
      </c>
      <c r="R35">
        <v>-2.8799884846000001E-2</v>
      </c>
    </row>
    <row r="36" spans="2:18" x14ac:dyDescent="0.3">
      <c r="B36" s="1">
        <v>0.48921618594999999</v>
      </c>
      <c r="C36" s="1">
        <v>-0.20306731747000001</v>
      </c>
      <c r="D36">
        <v>34</v>
      </c>
      <c r="E36">
        <f t="shared" si="5"/>
        <v>34</v>
      </c>
      <c r="F36" s="1">
        <f t="shared" si="0"/>
        <v>0.52968746636099173</v>
      </c>
      <c r="G36">
        <f t="shared" si="1"/>
        <v>-22.542706124052444</v>
      </c>
      <c r="H36">
        <f t="shared" si="2"/>
        <v>337.45729387594758</v>
      </c>
      <c r="I36">
        <f>IF(E36="","",H36+final_elemfixed!$A$2)</f>
        <v>292.45729387594758</v>
      </c>
      <c r="J36" s="1">
        <f t="shared" si="3"/>
        <v>0.20233780533106574</v>
      </c>
      <c r="K36" s="1">
        <f t="shared" si="4"/>
        <v>-0.48951835977186242</v>
      </c>
      <c r="L36">
        <f t="shared" si="6"/>
        <v>34</v>
      </c>
      <c r="N36" t="b">
        <f t="shared" si="7"/>
        <v>0</v>
      </c>
      <c r="O36" t="str">
        <f t="shared" si="8"/>
        <v/>
      </c>
      <c r="P36" t="str">
        <f t="shared" si="8"/>
        <v/>
      </c>
      <c r="Q36">
        <v>-0.21291221123000001</v>
      </c>
      <c r="R36">
        <v>-2.3144295264000001E-2</v>
      </c>
    </row>
    <row r="37" spans="2:18" x14ac:dyDescent="0.3">
      <c r="B37" s="1">
        <v>0.96670747349999997</v>
      </c>
      <c r="C37" s="1">
        <v>-0.40046291328</v>
      </c>
      <c r="D37">
        <v>35</v>
      </c>
      <c r="E37">
        <f t="shared" si="5"/>
        <v>35</v>
      </c>
      <c r="F37" s="1">
        <f t="shared" si="0"/>
        <v>1.0463717715197873</v>
      </c>
      <c r="G37">
        <f t="shared" si="1"/>
        <v>-22.502001631312005</v>
      </c>
      <c r="H37">
        <f t="shared" si="2"/>
        <v>337.497998368688</v>
      </c>
      <c r="I37">
        <f>IF(E37="","",H37+final_elemfixed!$A$2)</f>
        <v>292.497998368688</v>
      </c>
      <c r="J37" s="1">
        <f t="shared" si="3"/>
        <v>0.40039536834155648</v>
      </c>
      <c r="K37" s="1">
        <f t="shared" si="4"/>
        <v>-0.96673545152957296</v>
      </c>
      <c r="L37">
        <f t="shared" si="6"/>
        <v>35</v>
      </c>
      <c r="N37" t="b">
        <f t="shared" si="7"/>
        <v>0</v>
      </c>
      <c r="O37" t="str">
        <f t="shared" si="8"/>
        <v/>
      </c>
      <c r="P37" t="str">
        <f t="shared" si="8"/>
        <v/>
      </c>
      <c r="Q37">
        <v>-6.2908381297999999E-2</v>
      </c>
      <c r="R37">
        <v>-1.651575215E-2</v>
      </c>
    </row>
    <row r="38" spans="2:18" x14ac:dyDescent="0.3">
      <c r="B38" s="1">
        <v>1.7969722911999999</v>
      </c>
      <c r="C38" s="1">
        <v>-0.74433029422999997</v>
      </c>
      <c r="D38">
        <v>36</v>
      </c>
      <c r="E38">
        <f t="shared" si="5"/>
        <v>36</v>
      </c>
      <c r="F38" s="1">
        <f t="shared" si="0"/>
        <v>1.9450287921388454</v>
      </c>
      <c r="G38">
        <f t="shared" si="1"/>
        <v>-22.5000000001716</v>
      </c>
      <c r="H38">
        <f t="shared" si="2"/>
        <v>337.49999999982839</v>
      </c>
      <c r="I38">
        <f>IF(E38="","",H38+final_elemfixed!$A$2)</f>
        <v>292.49999999982839</v>
      </c>
      <c r="J38" s="1">
        <f t="shared" si="3"/>
        <v>0.74433029421923513</v>
      </c>
      <c r="K38" s="1">
        <f t="shared" si="4"/>
        <v>-1.796972291204459</v>
      </c>
      <c r="L38">
        <f t="shared" si="6"/>
        <v>36</v>
      </c>
      <c r="N38" t="b">
        <f t="shared" si="7"/>
        <v>0</v>
      </c>
      <c r="O38" t="str">
        <f t="shared" si="8"/>
        <v/>
      </c>
      <c r="P38" t="str">
        <f t="shared" si="8"/>
        <v/>
      </c>
      <c r="Q38">
        <v>5.9286733245000001E-2</v>
      </c>
      <c r="R38">
        <v>-1.1567495981000001E-2</v>
      </c>
    </row>
    <row r="39" spans="2:18" x14ac:dyDescent="0.3">
      <c r="B39" s="1">
        <v>2.7716385975</v>
      </c>
      <c r="C39" s="1">
        <v>-1.1480502971</v>
      </c>
      <c r="D39">
        <v>37</v>
      </c>
      <c r="E39">
        <f t="shared" si="5"/>
        <v>37</v>
      </c>
      <c r="F39" s="1">
        <f t="shared" si="0"/>
        <v>2.9999999999705276</v>
      </c>
      <c r="G39">
        <f t="shared" si="1"/>
        <v>-22.500000000330946</v>
      </c>
      <c r="H39">
        <f t="shared" si="2"/>
        <v>337.49999999966906</v>
      </c>
      <c r="I39">
        <f>IF(E39="","",H39+final_elemfixed!$A$2)</f>
        <v>292.49999999966906</v>
      </c>
      <c r="J39" s="1">
        <f t="shared" si="3"/>
        <v>1.1480502970679805</v>
      </c>
      <c r="K39" s="1">
        <f t="shared" si="4"/>
        <v>-2.7716385975132631</v>
      </c>
      <c r="L39">
        <f t="shared" si="6"/>
        <v>37</v>
      </c>
      <c r="N39" t="b">
        <f t="shared" si="7"/>
        <v>0</v>
      </c>
      <c r="O39" t="str">
        <f t="shared" si="8"/>
        <v/>
      </c>
      <c r="P39" t="str">
        <f t="shared" si="8"/>
        <v/>
      </c>
      <c r="Q39">
        <v>0.18428678101000001</v>
      </c>
      <c r="R39">
        <v>-7.1430393958999997E-3</v>
      </c>
    </row>
    <row r="40" spans="2:18" x14ac:dyDescent="0.3">
      <c r="B40" s="1">
        <v>-0.29121084093999999</v>
      </c>
      <c r="C40" s="1">
        <v>0.29131125189000001</v>
      </c>
      <c r="D40">
        <v>38</v>
      </c>
      <c r="E40">
        <f t="shared" si="5"/>
        <v>38</v>
      </c>
      <c r="F40" s="1">
        <f t="shared" si="0"/>
        <v>0.41190532815041497</v>
      </c>
      <c r="G40">
        <f t="shared" si="1"/>
        <v>134.99012376755195</v>
      </c>
      <c r="H40">
        <f t="shared" si="2"/>
        <v>134.99012376755195</v>
      </c>
      <c r="I40">
        <f>IF(E40="","",H40+final_elemfixed!$A$2)</f>
        <v>89.99012376755195</v>
      </c>
      <c r="J40" s="1">
        <f t="shared" si="3"/>
        <v>7.1001263650302403E-5</v>
      </c>
      <c r="K40" s="1">
        <f t="shared" si="4"/>
        <v>0.41190532203107261</v>
      </c>
      <c r="L40">
        <f t="shared" si="6"/>
        <v>38</v>
      </c>
      <c r="N40" t="b">
        <f t="shared" si="7"/>
        <v>0</v>
      </c>
      <c r="O40" t="str">
        <f t="shared" si="8"/>
        <v/>
      </c>
      <c r="P40" t="str">
        <f t="shared" si="8"/>
        <v/>
      </c>
      <c r="Q40">
        <v>0.32500089959</v>
      </c>
      <c r="R40">
        <v>-3.7449794012000001E-3</v>
      </c>
    </row>
    <row r="41" spans="2:18" x14ac:dyDescent="0.3">
      <c r="B41" s="1">
        <v>-0.63765365854</v>
      </c>
      <c r="C41" s="1">
        <v>0.63730661045000003</v>
      </c>
      <c r="D41">
        <v>39</v>
      </c>
      <c r="E41">
        <f t="shared" si="5"/>
        <v>39</v>
      </c>
      <c r="F41" s="1">
        <f t="shared" si="0"/>
        <v>0.90153308534557675</v>
      </c>
      <c r="G41">
        <f t="shared" si="1"/>
        <v>135.01559608627625</v>
      </c>
      <c r="H41">
        <f t="shared" si="2"/>
        <v>135.01559608627625</v>
      </c>
      <c r="I41">
        <f>IF(E41="","",H41+final_elemfixed!$A$2)</f>
        <v>90.015596086276247</v>
      </c>
      <c r="J41" s="1">
        <f t="shared" si="3"/>
        <v>-2.4540005783666742E-4</v>
      </c>
      <c r="K41" s="1">
        <f t="shared" si="4"/>
        <v>0.90153305194625366</v>
      </c>
      <c r="L41">
        <f t="shared" si="6"/>
        <v>39</v>
      </c>
      <c r="N41" t="b">
        <f t="shared" si="7"/>
        <v>0</v>
      </c>
      <c r="O41" t="str">
        <f t="shared" si="8"/>
        <v/>
      </c>
      <c r="P41" t="str">
        <f t="shared" si="8"/>
        <v/>
      </c>
    </row>
    <row r="42" spans="2:18" x14ac:dyDescent="0.3">
      <c r="B42" s="1">
        <v>-1.2943790165</v>
      </c>
      <c r="C42" s="1">
        <v>1.2943790165</v>
      </c>
      <c r="D42">
        <v>40</v>
      </c>
      <c r="E42">
        <f t="shared" si="5"/>
        <v>40</v>
      </c>
      <c r="F42" s="1">
        <f t="shared" si="0"/>
        <v>1.8305283599854481</v>
      </c>
      <c r="G42">
        <f t="shared" si="1"/>
        <v>135</v>
      </c>
      <c r="H42">
        <f t="shared" si="2"/>
        <v>135</v>
      </c>
      <c r="I42">
        <f>IF(E42="","",H42+final_elemfixed!$A$2)</f>
        <v>90</v>
      </c>
      <c r="J42" s="1">
        <f t="shared" si="3"/>
        <v>1.121334495951291E-16</v>
      </c>
      <c r="K42" s="1">
        <f t="shared" si="4"/>
        <v>1.8305283599854481</v>
      </c>
      <c r="L42">
        <f t="shared" si="6"/>
        <v>40</v>
      </c>
      <c r="N42" t="b">
        <f t="shared" si="7"/>
        <v>0</v>
      </c>
      <c r="O42" t="str">
        <f t="shared" si="8"/>
        <v/>
      </c>
      <c r="P42" t="str">
        <f t="shared" si="8"/>
        <v/>
      </c>
    </row>
    <row r="43" spans="2:18" x14ac:dyDescent="0.3">
      <c r="B43" s="1">
        <v>-2.1213203435999999</v>
      </c>
      <c r="C43" s="1">
        <v>2.1213203435999999</v>
      </c>
      <c r="D43">
        <v>41</v>
      </c>
      <c r="E43">
        <f t="shared" si="5"/>
        <v>41</v>
      </c>
      <c r="F43" s="1">
        <f t="shared" si="0"/>
        <v>3.0000000000570739</v>
      </c>
      <c r="G43">
        <f t="shared" si="1"/>
        <v>135</v>
      </c>
      <c r="H43">
        <f t="shared" si="2"/>
        <v>135</v>
      </c>
      <c r="I43">
        <f>IF(E43="","",H43+final_elemfixed!$A$2)</f>
        <v>90</v>
      </c>
      <c r="J43" s="1">
        <f t="shared" si="3"/>
        <v>1.8377226823978921E-16</v>
      </c>
      <c r="K43" s="1">
        <f t="shared" si="4"/>
        <v>3.0000000000570739</v>
      </c>
      <c r="L43">
        <f t="shared" si="6"/>
        <v>41</v>
      </c>
      <c r="N43" t="b">
        <f t="shared" si="7"/>
        <v>0</v>
      </c>
      <c r="O43" t="str">
        <f t="shared" si="8"/>
        <v/>
      </c>
      <c r="P43" t="str">
        <f t="shared" si="8"/>
        <v/>
      </c>
    </row>
    <row r="44" spans="2:18" x14ac:dyDescent="0.3">
      <c r="B44" s="1">
        <v>0.2670323147</v>
      </c>
      <c r="C44" s="1">
        <v>-0.26663356909000002</v>
      </c>
      <c r="D44">
        <v>42</v>
      </c>
      <c r="E44">
        <f t="shared" si="5"/>
        <v>42</v>
      </c>
      <c r="F44" s="1">
        <f t="shared" si="0"/>
        <v>0.3773588706519454</v>
      </c>
      <c r="G44">
        <f t="shared" si="1"/>
        <v>-44.957189625578948</v>
      </c>
      <c r="H44">
        <f t="shared" si="2"/>
        <v>315.04281037442104</v>
      </c>
      <c r="I44">
        <f>IF(E44="","",H44+final_elemfixed!$A$2)</f>
        <v>270.04281037442104</v>
      </c>
      <c r="J44" s="1">
        <f t="shared" si="3"/>
        <v>2.8195572479906833E-4</v>
      </c>
      <c r="K44" s="1">
        <f t="shared" si="4"/>
        <v>-0.37735876531582108</v>
      </c>
      <c r="L44">
        <f t="shared" si="6"/>
        <v>42</v>
      </c>
      <c r="N44" t="b">
        <f t="shared" si="7"/>
        <v>0</v>
      </c>
      <c r="O44" t="str">
        <f t="shared" si="8"/>
        <v/>
      </c>
      <c r="P44" t="str">
        <f t="shared" si="8"/>
        <v/>
      </c>
    </row>
    <row r="45" spans="2:18" x14ac:dyDescent="0.3">
      <c r="B45" s="1">
        <v>0.59164207961000004</v>
      </c>
      <c r="C45" s="1">
        <v>-0.59271744115000002</v>
      </c>
      <c r="D45">
        <v>43</v>
      </c>
      <c r="E45">
        <f t="shared" si="5"/>
        <v>43</v>
      </c>
      <c r="F45" s="1">
        <f t="shared" si="0"/>
        <v>0.83746899369985595</v>
      </c>
      <c r="G45">
        <f t="shared" si="1"/>
        <v>-45.052022768155375</v>
      </c>
      <c r="H45">
        <f t="shared" si="2"/>
        <v>314.94797723184462</v>
      </c>
      <c r="I45">
        <f>IF(E45="","",H45+final_elemfixed!$A$2)</f>
        <v>269.94797723184462</v>
      </c>
      <c r="J45" s="1">
        <f t="shared" si="3"/>
        <v>-7.6039543716110969E-4</v>
      </c>
      <c r="K45" s="1">
        <f t="shared" si="4"/>
        <v>-0.83746864849224567</v>
      </c>
      <c r="L45">
        <f t="shared" si="6"/>
        <v>43</v>
      </c>
      <c r="N45" t="b">
        <f t="shared" si="7"/>
        <v>0</v>
      </c>
      <c r="O45" t="str">
        <f t="shared" si="8"/>
        <v/>
      </c>
      <c r="P45" t="str">
        <f t="shared" si="8"/>
        <v/>
      </c>
    </row>
    <row r="46" spans="2:18" x14ac:dyDescent="0.3">
      <c r="B46" s="1">
        <v>1.2961942769999999</v>
      </c>
      <c r="C46" s="1">
        <v>-1.2946499341</v>
      </c>
      <c r="D46">
        <v>44</v>
      </c>
      <c r="E46">
        <f t="shared" si="5"/>
        <v>44</v>
      </c>
      <c r="F46" s="1">
        <f t="shared" si="0"/>
        <v>1.8320038361293589</v>
      </c>
      <c r="G46">
        <f t="shared" si="1"/>
        <v>-44.965847302036849</v>
      </c>
      <c r="H46">
        <f t="shared" si="2"/>
        <v>315.03415269796312</v>
      </c>
      <c r="I46">
        <f>IF(E46="","",H46+final_elemfixed!$A$2)</f>
        <v>270.03415269796312</v>
      </c>
      <c r="J46" s="1">
        <f t="shared" si="3"/>
        <v>1.0920153370665684E-3</v>
      </c>
      <c r="K46" s="1">
        <f t="shared" si="4"/>
        <v>-1.832003510666721</v>
      </c>
      <c r="L46">
        <f t="shared" si="6"/>
        <v>44</v>
      </c>
      <c r="N46" t="b">
        <f t="shared" si="7"/>
        <v>0</v>
      </c>
      <c r="O46" t="str">
        <f t="shared" si="8"/>
        <v/>
      </c>
      <c r="P46" t="str">
        <f t="shared" si="8"/>
        <v/>
      </c>
    </row>
    <row r="47" spans="2:18" x14ac:dyDescent="0.3">
      <c r="B47" s="1">
        <v>2.1213203435999999</v>
      </c>
      <c r="C47" s="1">
        <v>-2.1213203435999999</v>
      </c>
      <c r="D47">
        <v>45</v>
      </c>
      <c r="E47">
        <f t="shared" si="5"/>
        <v>45</v>
      </c>
      <c r="F47" s="1">
        <f t="shared" si="0"/>
        <v>3.0000000000570739</v>
      </c>
      <c r="G47">
        <f t="shared" si="1"/>
        <v>-45</v>
      </c>
      <c r="H47">
        <f t="shared" si="2"/>
        <v>315</v>
      </c>
      <c r="I47">
        <f>IF(E47="","",H47+final_elemfixed!$A$2)</f>
        <v>270</v>
      </c>
      <c r="J47" s="1">
        <f t="shared" si="3"/>
        <v>-5.513168047193676E-16</v>
      </c>
      <c r="K47" s="1">
        <f t="shared" si="4"/>
        <v>-3.0000000000570739</v>
      </c>
      <c r="L47">
        <f t="shared" si="6"/>
        <v>45</v>
      </c>
      <c r="N47" t="b">
        <f t="shared" si="7"/>
        <v>0</v>
      </c>
      <c r="O47" t="str">
        <f t="shared" si="8"/>
        <v/>
      </c>
      <c r="P47" t="str">
        <f t="shared" si="8"/>
        <v/>
      </c>
    </row>
    <row r="48" spans="2:18" x14ac:dyDescent="0.3">
      <c r="B48" s="1">
        <v>-0.12376335795</v>
      </c>
      <c r="C48" s="1">
        <v>0.29965407245999998</v>
      </c>
      <c r="D48">
        <v>46</v>
      </c>
      <c r="E48">
        <f t="shared" si="5"/>
        <v>46</v>
      </c>
      <c r="F48" s="1">
        <f t="shared" si="0"/>
        <v>0.32420661916889165</v>
      </c>
      <c r="G48">
        <f t="shared" si="1"/>
        <v>112.44164225124815</v>
      </c>
      <c r="H48">
        <f t="shared" si="2"/>
        <v>112.44164225124815</v>
      </c>
      <c r="I48">
        <f>IF(E48="","",H48+final_elemfixed!$A$2)</f>
        <v>67.441642251248155</v>
      </c>
      <c r="J48" s="1">
        <f t="shared" si="3"/>
        <v>0.12437351697776811</v>
      </c>
      <c r="K48" s="1">
        <f t="shared" si="4"/>
        <v>0.29940133631549404</v>
      </c>
      <c r="L48">
        <f t="shared" si="6"/>
        <v>46</v>
      </c>
      <c r="N48" t="b">
        <f t="shared" si="7"/>
        <v>0</v>
      </c>
      <c r="O48" t="str">
        <f t="shared" si="8"/>
        <v/>
      </c>
      <c r="P48" t="str">
        <f t="shared" si="8"/>
        <v/>
      </c>
    </row>
    <row r="49" spans="2:18" x14ac:dyDescent="0.3">
      <c r="B49" s="1">
        <v>-0.28697103781</v>
      </c>
      <c r="C49" s="1">
        <v>0.69280937149999999</v>
      </c>
      <c r="D49">
        <v>47</v>
      </c>
      <c r="E49">
        <f t="shared" si="5"/>
        <v>47</v>
      </c>
      <c r="F49" s="1">
        <f t="shared" si="0"/>
        <v>0.74989145999936113</v>
      </c>
      <c r="G49">
        <f t="shared" si="1"/>
        <v>112.49999999968375</v>
      </c>
      <c r="H49">
        <f t="shared" si="2"/>
        <v>112.49999999968375</v>
      </c>
      <c r="I49">
        <f>IF(E49="","",H49+final_elemfixed!$A$2)</f>
        <v>67.499999999683752</v>
      </c>
      <c r="J49" s="1">
        <f t="shared" si="3"/>
        <v>0.28697103781764799</v>
      </c>
      <c r="K49" s="1">
        <f t="shared" si="4"/>
        <v>0.69280937149683208</v>
      </c>
      <c r="L49">
        <f t="shared" si="6"/>
        <v>47</v>
      </c>
      <c r="N49" t="b">
        <f t="shared" si="7"/>
        <v>0</v>
      </c>
      <c r="O49" t="str">
        <f t="shared" si="8"/>
        <v/>
      </c>
      <c r="P49" t="str">
        <f t="shared" si="8"/>
        <v/>
      </c>
    </row>
    <row r="50" spans="2:18" x14ac:dyDescent="0.3">
      <c r="B50" s="1">
        <v>-0.66454157670000003</v>
      </c>
      <c r="C50" s="1">
        <v>1.6034167899</v>
      </c>
      <c r="D50">
        <v>48</v>
      </c>
      <c r="E50">
        <f t="shared" si="5"/>
        <v>48</v>
      </c>
      <c r="F50" s="1">
        <f t="shared" si="0"/>
        <v>1.7356730421643769</v>
      </c>
      <c r="G50">
        <f t="shared" si="1"/>
        <v>112.511729379474</v>
      </c>
      <c r="H50">
        <f t="shared" si="2"/>
        <v>112.511729379474</v>
      </c>
      <c r="I50">
        <f>IF(E50="","",H50+final_elemfixed!$A$2)</f>
        <v>67.511729379474005</v>
      </c>
      <c r="J50" s="1">
        <f t="shared" si="3"/>
        <v>0.66388502994168563</v>
      </c>
      <c r="K50" s="1">
        <f t="shared" si="4"/>
        <v>1.603688740471626</v>
      </c>
      <c r="L50">
        <f t="shared" si="6"/>
        <v>48</v>
      </c>
      <c r="N50" t="b">
        <f t="shared" si="7"/>
        <v>0</v>
      </c>
      <c r="O50" t="str">
        <f t="shared" si="8"/>
        <v/>
      </c>
      <c r="P50" t="str">
        <f t="shared" si="8"/>
        <v/>
      </c>
      <c r="Q50" t="s">
        <v>77</v>
      </c>
      <c r="R50" t="s">
        <v>77</v>
      </c>
    </row>
    <row r="51" spans="2:18" x14ac:dyDescent="0.3">
      <c r="B51" s="1">
        <v>-1.1480502971</v>
      </c>
      <c r="C51" s="1">
        <v>2.7716385975</v>
      </c>
      <c r="D51">
        <v>49</v>
      </c>
      <c r="E51">
        <f t="shared" si="5"/>
        <v>49</v>
      </c>
      <c r="F51" s="1">
        <f t="shared" si="0"/>
        <v>2.9999999999705276</v>
      </c>
      <c r="G51">
        <f t="shared" si="1"/>
        <v>112.50000000033094</v>
      </c>
      <c r="H51">
        <f t="shared" si="2"/>
        <v>112.50000000033094</v>
      </c>
      <c r="I51">
        <f>IF(E51="","",H51+final_elemfixed!$A$2)</f>
        <v>67.500000000330942</v>
      </c>
      <c r="J51" s="1">
        <f t="shared" si="3"/>
        <v>1.1480502970679818</v>
      </c>
      <c r="K51" s="1">
        <f t="shared" si="4"/>
        <v>2.7716385975132622</v>
      </c>
      <c r="L51">
        <f t="shared" si="6"/>
        <v>49</v>
      </c>
      <c r="N51" t="b">
        <f t="shared" si="7"/>
        <v>0</v>
      </c>
      <c r="O51" t="str">
        <f t="shared" si="8"/>
        <v/>
      </c>
      <c r="P51" t="str">
        <f t="shared" si="8"/>
        <v/>
      </c>
      <c r="Q51" t="s">
        <v>77</v>
      </c>
      <c r="R51" t="s">
        <v>77</v>
      </c>
    </row>
    <row r="52" spans="2:18" x14ac:dyDescent="0.3">
      <c r="B52" s="1">
        <v>0.11957905185000001</v>
      </c>
      <c r="C52" s="1">
        <v>-0.28827697028999999</v>
      </c>
      <c r="D52">
        <v>50</v>
      </c>
      <c r="E52">
        <f t="shared" si="5"/>
        <v>50</v>
      </c>
      <c r="F52" s="1">
        <f t="shared" si="0"/>
        <v>0.31209415444850375</v>
      </c>
      <c r="G52">
        <f t="shared" si="1"/>
        <v>-67.471026983477969</v>
      </c>
      <c r="H52">
        <f t="shared" si="2"/>
        <v>292.52897301652206</v>
      </c>
      <c r="I52">
        <f>IF(E52="","",H52+final_elemfixed!$A$2)</f>
        <v>247.52897301652206</v>
      </c>
      <c r="J52" s="1">
        <f t="shared" si="3"/>
        <v>-0.11928744210097911</v>
      </c>
      <c r="K52" s="1">
        <f t="shared" si="4"/>
        <v>-0.2883977590029646</v>
      </c>
      <c r="L52">
        <f t="shared" si="6"/>
        <v>50</v>
      </c>
      <c r="N52" t="b">
        <f t="shared" si="7"/>
        <v>0</v>
      </c>
      <c r="O52" t="str">
        <f t="shared" si="8"/>
        <v/>
      </c>
      <c r="P52" t="str">
        <f t="shared" si="8"/>
        <v/>
      </c>
      <c r="Q52" t="s">
        <v>77</v>
      </c>
      <c r="R52" t="s">
        <v>77</v>
      </c>
    </row>
    <row r="53" spans="2:18" x14ac:dyDescent="0.3">
      <c r="B53" s="1">
        <v>0.27834744061</v>
      </c>
      <c r="C53" s="1">
        <v>-0.66970715657000002</v>
      </c>
      <c r="D53">
        <v>51</v>
      </c>
      <c r="E53">
        <f t="shared" si="5"/>
        <v>51</v>
      </c>
      <c r="F53" s="1">
        <f t="shared" si="0"/>
        <v>0.72524821492728409</v>
      </c>
      <c r="G53">
        <f t="shared" si="1"/>
        <v>-67.43097864710937</v>
      </c>
      <c r="H53">
        <f t="shared" si="2"/>
        <v>292.56902135289062</v>
      </c>
      <c r="I53">
        <f>IF(E53="","",H53+final_elemfixed!$A$2)</f>
        <v>247.56902135289062</v>
      </c>
      <c r="J53" s="1">
        <f t="shared" si="3"/>
        <v>-0.27673310903855736</v>
      </c>
      <c r="K53" s="1">
        <f t="shared" si="4"/>
        <v>-0.67037583460105865</v>
      </c>
      <c r="L53">
        <f t="shared" si="6"/>
        <v>51</v>
      </c>
      <c r="N53" t="b">
        <f t="shared" si="7"/>
        <v>0</v>
      </c>
      <c r="O53" t="str">
        <f t="shared" si="8"/>
        <v/>
      </c>
      <c r="P53" t="str">
        <f t="shared" si="8"/>
        <v/>
      </c>
      <c r="Q53" t="s">
        <v>77</v>
      </c>
      <c r="R53" t="s">
        <v>77</v>
      </c>
    </row>
    <row r="54" spans="2:18" x14ac:dyDescent="0.3">
      <c r="B54" s="1">
        <v>0.66476069305999996</v>
      </c>
      <c r="C54" s="1">
        <v>-1.6033430996</v>
      </c>
      <c r="D54">
        <v>52</v>
      </c>
      <c r="E54">
        <f t="shared" si="5"/>
        <v>52</v>
      </c>
      <c r="F54" s="1">
        <f t="shared" si="0"/>
        <v>1.7356888759430784</v>
      </c>
      <c r="G54">
        <f t="shared" si="1"/>
        <v>-67.48065730237353</v>
      </c>
      <c r="H54">
        <f t="shared" si="2"/>
        <v>292.51934269762648</v>
      </c>
      <c r="I54">
        <f>IF(E54="","",H54+final_elemfixed!$A$2)</f>
        <v>247.51934269762648</v>
      </c>
      <c r="J54" s="1">
        <f t="shared" si="3"/>
        <v>-0.66367798436682268</v>
      </c>
      <c r="K54" s="1">
        <f t="shared" si="4"/>
        <v>-1.6037915722248133</v>
      </c>
      <c r="L54">
        <f t="shared" si="6"/>
        <v>52</v>
      </c>
      <c r="N54" t="b">
        <f t="shared" si="7"/>
        <v>0</v>
      </c>
      <c r="O54" t="str">
        <f t="shared" si="8"/>
        <v/>
      </c>
      <c r="P54" t="str">
        <f t="shared" si="8"/>
        <v/>
      </c>
      <c r="Q54" t="s">
        <v>77</v>
      </c>
      <c r="R54" t="s">
        <v>77</v>
      </c>
    </row>
    <row r="55" spans="2:18" x14ac:dyDescent="0.3">
      <c r="B55" s="1">
        <v>1.1480502971</v>
      </c>
      <c r="C55" s="1">
        <v>-2.7716385975</v>
      </c>
      <c r="D55">
        <v>53</v>
      </c>
      <c r="E55">
        <f t="shared" si="5"/>
        <v>53</v>
      </c>
      <c r="F55" s="1">
        <f t="shared" si="0"/>
        <v>2.9999999999705276</v>
      </c>
      <c r="G55">
        <f t="shared" si="1"/>
        <v>-67.499999999669058</v>
      </c>
      <c r="H55">
        <f t="shared" si="2"/>
        <v>292.50000000033094</v>
      </c>
      <c r="I55">
        <f>IF(E55="","",H55+final_elemfixed!$A$2)</f>
        <v>247.50000000033094</v>
      </c>
      <c r="J55" s="1">
        <f t="shared" si="3"/>
        <v>-1.1480502970679813</v>
      </c>
      <c r="K55" s="1">
        <f t="shared" si="4"/>
        <v>-2.7716385975132627</v>
      </c>
      <c r="L55">
        <f t="shared" si="6"/>
        <v>53</v>
      </c>
      <c r="N55" t="b">
        <f t="shared" si="7"/>
        <v>0</v>
      </c>
      <c r="O55" t="str">
        <f t="shared" si="8"/>
        <v/>
      </c>
      <c r="P55" t="str">
        <f t="shared" si="8"/>
        <v/>
      </c>
      <c r="Q55" t="s">
        <v>77</v>
      </c>
      <c r="R55" t="s">
        <v>77</v>
      </c>
    </row>
    <row r="56" spans="2:18" x14ac:dyDescent="0.3">
      <c r="B56" s="1">
        <v>-0.57913612715999996</v>
      </c>
      <c r="C56" s="1">
        <v>-0.23988603833</v>
      </c>
      <c r="D56">
        <v>54</v>
      </c>
      <c r="E56">
        <f t="shared" si="5"/>
        <v>54</v>
      </c>
      <c r="F56" s="1">
        <f t="shared" si="0"/>
        <v>0.62685242694556575</v>
      </c>
      <c r="G56">
        <f t="shared" si="1"/>
        <v>-157.49999999999167</v>
      </c>
      <c r="H56">
        <f t="shared" si="2"/>
        <v>202.50000000000833</v>
      </c>
      <c r="I56">
        <f>IF(E56="","",H56+final_elemfixed!$A$2)</f>
        <v>157.50000000000833</v>
      </c>
      <c r="J56" s="1">
        <f t="shared" si="3"/>
        <v>-0.57913612716006957</v>
      </c>
      <c r="K56" s="1">
        <f t="shared" si="4"/>
        <v>0.23988603832983177</v>
      </c>
      <c r="L56">
        <f t="shared" si="6"/>
        <v>54</v>
      </c>
      <c r="N56" t="b">
        <f t="shared" si="7"/>
        <v>0</v>
      </c>
      <c r="O56" t="str">
        <f t="shared" si="8"/>
        <v/>
      </c>
      <c r="P56" t="str">
        <f t="shared" si="8"/>
        <v/>
      </c>
      <c r="Q56" t="s">
        <v>77</v>
      </c>
      <c r="R56" t="s">
        <v>77</v>
      </c>
    </row>
    <row r="57" spans="2:18" x14ac:dyDescent="0.3">
      <c r="B57" s="1">
        <v>-1.0920538822999999</v>
      </c>
      <c r="C57" s="1">
        <v>-0.45234352890000001</v>
      </c>
      <c r="D57">
        <v>55</v>
      </c>
      <c r="E57">
        <f t="shared" si="5"/>
        <v>55</v>
      </c>
      <c r="F57" s="1">
        <f t="shared" si="0"/>
        <v>1.182030604504049</v>
      </c>
      <c r="G57">
        <f t="shared" si="1"/>
        <v>-157.49999999959033</v>
      </c>
      <c r="H57">
        <f t="shared" si="2"/>
        <v>202.50000000040967</v>
      </c>
      <c r="I57">
        <f>IF(E57="","",H57+final_elemfixed!$A$2)</f>
        <v>157.50000000040967</v>
      </c>
      <c r="J57" s="1">
        <f t="shared" si="3"/>
        <v>-1.0920538823064687</v>
      </c>
      <c r="K57" s="1">
        <f t="shared" si="4"/>
        <v>0.45234352888438306</v>
      </c>
      <c r="L57">
        <f t="shared" si="6"/>
        <v>55</v>
      </c>
      <c r="N57" t="b">
        <f t="shared" si="7"/>
        <v>0</v>
      </c>
      <c r="O57" t="str">
        <f t="shared" si="8"/>
        <v/>
      </c>
      <c r="P57" t="str">
        <f t="shared" si="8"/>
        <v/>
      </c>
      <c r="Q57" t="s">
        <v>77</v>
      </c>
      <c r="R57" t="s">
        <v>77</v>
      </c>
    </row>
    <row r="58" spans="2:18" x14ac:dyDescent="0.3">
      <c r="B58" s="1">
        <v>-2.7716385975</v>
      </c>
      <c r="C58" s="1">
        <v>-1.1480502971</v>
      </c>
      <c r="D58">
        <v>56</v>
      </c>
      <c r="E58">
        <f t="shared" si="5"/>
        <v>56</v>
      </c>
      <c r="F58" s="1">
        <f t="shared" si="0"/>
        <v>2.9999999999705276</v>
      </c>
      <c r="G58">
        <f t="shared" si="1"/>
        <v>-157.49999999966906</v>
      </c>
      <c r="H58">
        <f t="shared" si="2"/>
        <v>202.50000000033094</v>
      </c>
      <c r="I58">
        <f>IF(E58="","",H58+final_elemfixed!$A$2)</f>
        <v>157.50000000033094</v>
      </c>
      <c r="J58" s="1">
        <f t="shared" si="3"/>
        <v>-2.7716385975132627</v>
      </c>
      <c r="K58" s="1">
        <f t="shared" si="4"/>
        <v>1.1480502970679811</v>
      </c>
      <c r="L58">
        <f t="shared" si="6"/>
        <v>56</v>
      </c>
      <c r="N58" t="b">
        <f t="shared" si="7"/>
        <v>0</v>
      </c>
      <c r="O58" t="str">
        <f t="shared" si="8"/>
        <v/>
      </c>
      <c r="P58" t="str">
        <f t="shared" si="8"/>
        <v/>
      </c>
      <c r="Q58" t="s">
        <v>77</v>
      </c>
      <c r="R58" t="s">
        <v>77</v>
      </c>
    </row>
    <row r="59" spans="2:18" x14ac:dyDescent="0.3">
      <c r="B59" s="1">
        <v>-0.29112083785999998</v>
      </c>
      <c r="C59" s="1">
        <v>-0.29112083785999998</v>
      </c>
      <c r="D59">
        <v>57</v>
      </c>
      <c r="E59">
        <f t="shared" si="5"/>
        <v>57</v>
      </c>
      <c r="F59" s="1">
        <f t="shared" si="0"/>
        <v>0.41170703719103074</v>
      </c>
      <c r="G59">
        <f t="shared" si="1"/>
        <v>-135</v>
      </c>
      <c r="H59">
        <f t="shared" si="2"/>
        <v>225</v>
      </c>
      <c r="I59">
        <f>IF(E59="","",H59+final_elemfixed!$A$2)</f>
        <v>180</v>
      </c>
      <c r="J59" s="1">
        <f t="shared" si="3"/>
        <v>-0.41170703719103074</v>
      </c>
      <c r="K59" s="1">
        <f t="shared" si="4"/>
        <v>5.0440224048959704E-17</v>
      </c>
      <c r="L59">
        <f t="shared" si="6"/>
        <v>57</v>
      </c>
      <c r="N59" t="b">
        <f t="shared" si="7"/>
        <v>0</v>
      </c>
      <c r="O59" t="str">
        <f t="shared" si="8"/>
        <v/>
      </c>
      <c r="P59" t="str">
        <f t="shared" si="8"/>
        <v/>
      </c>
      <c r="Q59" t="s">
        <v>77</v>
      </c>
      <c r="R59" t="s">
        <v>77</v>
      </c>
    </row>
    <row r="60" spans="2:18" x14ac:dyDescent="0.3">
      <c r="B60" s="1">
        <v>-0.63809597169999999</v>
      </c>
      <c r="C60" s="1">
        <v>-0.63809597169999999</v>
      </c>
      <c r="D60">
        <v>58</v>
      </c>
      <c r="E60">
        <f t="shared" si="5"/>
        <v>58</v>
      </c>
      <c r="F60" s="1">
        <f t="shared" si="0"/>
        <v>0.90240397727377863</v>
      </c>
      <c r="G60">
        <f t="shared" si="1"/>
        <v>-135</v>
      </c>
      <c r="H60">
        <f t="shared" si="2"/>
        <v>225</v>
      </c>
      <c r="I60">
        <f>IF(E60="","",H60+final_elemfixed!$A$2)</f>
        <v>180</v>
      </c>
      <c r="J60" s="1">
        <f t="shared" si="3"/>
        <v>-0.90240397727377863</v>
      </c>
      <c r="K60" s="1">
        <f t="shared" si="4"/>
        <v>1.1055788384603634E-16</v>
      </c>
      <c r="L60">
        <f t="shared" si="6"/>
        <v>58</v>
      </c>
      <c r="N60" t="b">
        <f t="shared" si="7"/>
        <v>0</v>
      </c>
      <c r="O60" t="str">
        <f t="shared" si="8"/>
        <v/>
      </c>
      <c r="P60" t="str">
        <f t="shared" si="8"/>
        <v/>
      </c>
      <c r="Q60" t="s">
        <v>77</v>
      </c>
      <c r="R60" t="s">
        <v>77</v>
      </c>
    </row>
    <row r="61" spans="2:18" x14ac:dyDescent="0.3">
      <c r="B61" s="1">
        <v>-1.2951445526000001</v>
      </c>
      <c r="C61" s="1">
        <v>-1.2951445526000001</v>
      </c>
      <c r="D61">
        <v>59</v>
      </c>
      <c r="E61">
        <f t="shared" si="5"/>
        <v>59</v>
      </c>
      <c r="F61" s="1">
        <f t="shared" si="0"/>
        <v>1.8316109915205545</v>
      </c>
      <c r="G61">
        <f t="shared" si="1"/>
        <v>-135</v>
      </c>
      <c r="H61">
        <f t="shared" si="2"/>
        <v>225</v>
      </c>
      <c r="I61">
        <f>IF(E61="","",H61+final_elemfixed!$A$2)</f>
        <v>180</v>
      </c>
      <c r="J61" s="1">
        <f t="shared" si="3"/>
        <v>-1.8316109915205545</v>
      </c>
      <c r="K61" s="1">
        <f t="shared" si="4"/>
        <v>2.243995376255053E-16</v>
      </c>
      <c r="L61">
        <f t="shared" si="6"/>
        <v>59</v>
      </c>
      <c r="N61" t="b">
        <f t="shared" si="7"/>
        <v>0</v>
      </c>
      <c r="O61" t="str">
        <f t="shared" si="8"/>
        <v/>
      </c>
      <c r="P61" t="str">
        <f t="shared" si="8"/>
        <v/>
      </c>
      <c r="Q61" t="s">
        <v>77</v>
      </c>
      <c r="R61" t="s">
        <v>77</v>
      </c>
    </row>
    <row r="62" spans="2:18" x14ac:dyDescent="0.3">
      <c r="B62" s="1">
        <v>-2.1213203435999999</v>
      </c>
      <c r="C62" s="1">
        <v>-2.1213203435999999</v>
      </c>
      <c r="D62">
        <v>60</v>
      </c>
      <c r="E62">
        <f t="shared" si="5"/>
        <v>60</v>
      </c>
      <c r="F62" s="1">
        <f t="shared" si="0"/>
        <v>3.0000000000570739</v>
      </c>
      <c r="G62">
        <f t="shared" si="1"/>
        <v>-135</v>
      </c>
      <c r="H62">
        <f t="shared" si="2"/>
        <v>225</v>
      </c>
      <c r="I62">
        <f>IF(E62="","",H62+final_elemfixed!$A$2)</f>
        <v>180</v>
      </c>
      <c r="J62" s="1">
        <f t="shared" si="3"/>
        <v>-3.0000000000570739</v>
      </c>
      <c r="K62" s="1">
        <f t="shared" si="4"/>
        <v>3.6754453647957842E-16</v>
      </c>
      <c r="L62">
        <f t="shared" si="6"/>
        <v>60</v>
      </c>
      <c r="N62" t="b">
        <f t="shared" si="7"/>
        <v>0</v>
      </c>
      <c r="O62" t="str">
        <f t="shared" si="8"/>
        <v/>
      </c>
      <c r="P62" t="str">
        <f t="shared" si="8"/>
        <v/>
      </c>
      <c r="Q62" t="s">
        <v>77</v>
      </c>
      <c r="R62" t="s">
        <v>77</v>
      </c>
    </row>
    <row r="63" spans="2:18" x14ac:dyDescent="0.3">
      <c r="B63" s="1">
        <v>-0.12422683807</v>
      </c>
      <c r="C63" s="1">
        <v>-0.29991011729</v>
      </c>
      <c r="D63">
        <v>61</v>
      </c>
      <c r="E63">
        <f t="shared" si="5"/>
        <v>61</v>
      </c>
      <c r="F63" s="1">
        <f t="shared" si="0"/>
        <v>0.32462037174178021</v>
      </c>
      <c r="G63">
        <f t="shared" si="1"/>
        <v>-112.49999999927864</v>
      </c>
      <c r="H63">
        <f t="shared" si="2"/>
        <v>247.50000000072134</v>
      </c>
      <c r="I63">
        <f>IF(E63="","",H63+final_elemfixed!$A$2)</f>
        <v>202.50000000072134</v>
      </c>
      <c r="J63" s="1">
        <f t="shared" si="3"/>
        <v>-0.299910117286872</v>
      </c>
      <c r="K63" s="1">
        <f t="shared" si="4"/>
        <v>-0.12422683807755165</v>
      </c>
      <c r="L63">
        <f t="shared" si="6"/>
        <v>61</v>
      </c>
      <c r="N63" t="b">
        <f t="shared" si="7"/>
        <v>0</v>
      </c>
      <c r="O63" t="str">
        <f t="shared" si="8"/>
        <v/>
      </c>
      <c r="P63" t="str">
        <f t="shared" si="8"/>
        <v/>
      </c>
      <c r="Q63" t="s">
        <v>77</v>
      </c>
      <c r="R63" t="s">
        <v>77</v>
      </c>
    </row>
    <row r="64" spans="2:18" x14ac:dyDescent="0.3">
      <c r="B64" s="1">
        <v>-0.28696842980999998</v>
      </c>
      <c r="C64" s="1">
        <v>-0.69280307521999995</v>
      </c>
      <c r="D64">
        <v>62</v>
      </c>
      <c r="E64">
        <f t="shared" si="5"/>
        <v>62</v>
      </c>
      <c r="F64" s="1">
        <f t="shared" si="0"/>
        <v>0.74988464495674656</v>
      </c>
      <c r="G64">
        <f t="shared" si="1"/>
        <v>-112.50000000000625</v>
      </c>
      <c r="H64">
        <f t="shared" si="2"/>
        <v>247.49999999999375</v>
      </c>
      <c r="I64">
        <f>IF(E64="","",H64+final_elemfixed!$A$2)</f>
        <v>202.49999999999375</v>
      </c>
      <c r="J64" s="1">
        <f t="shared" si="3"/>
        <v>-0.69280307522006268</v>
      </c>
      <c r="K64" s="1">
        <f t="shared" si="4"/>
        <v>-0.28696842980984866</v>
      </c>
      <c r="L64">
        <f t="shared" si="6"/>
        <v>62</v>
      </c>
      <c r="N64" t="b">
        <f t="shared" si="7"/>
        <v>0</v>
      </c>
      <c r="O64" t="str">
        <f t="shared" si="8"/>
        <v/>
      </c>
      <c r="P64" t="str">
        <f t="shared" si="8"/>
        <v/>
      </c>
      <c r="Q64" t="s">
        <v>77</v>
      </c>
      <c r="R64" t="s">
        <v>77</v>
      </c>
    </row>
    <row r="65" spans="2:18" x14ac:dyDescent="0.3">
      <c r="B65" s="1">
        <v>-0.66526684162000005</v>
      </c>
      <c r="C65" s="1">
        <v>-1.6031994249999999</v>
      </c>
      <c r="D65">
        <v>63</v>
      </c>
      <c r="E65">
        <f t="shared" si="5"/>
        <v>63</v>
      </c>
      <c r="F65" s="1">
        <f t="shared" si="0"/>
        <v>1.7357500876794967</v>
      </c>
      <c r="G65">
        <f t="shared" si="1"/>
        <v>-112.53659271501314</v>
      </c>
      <c r="H65">
        <f t="shared" si="2"/>
        <v>247.46340728498686</v>
      </c>
      <c r="I65">
        <f>IF(E65="","",H65+final_elemfixed!$A$2)</f>
        <v>202.46340728498686</v>
      </c>
      <c r="J65" s="1">
        <f t="shared" si="3"/>
        <v>-1.6040478800199325</v>
      </c>
      <c r="K65" s="1">
        <f t="shared" si="4"/>
        <v>-0.66321849000381505</v>
      </c>
      <c r="L65">
        <f t="shared" si="6"/>
        <v>63</v>
      </c>
      <c r="N65" t="b">
        <f t="shared" si="7"/>
        <v>0</v>
      </c>
      <c r="O65" t="str">
        <f t="shared" si="8"/>
        <v/>
      </c>
      <c r="P65" t="str">
        <f t="shared" si="8"/>
        <v/>
      </c>
      <c r="Q65" t="s">
        <v>77</v>
      </c>
      <c r="R65" t="s">
        <v>77</v>
      </c>
    </row>
    <row r="66" spans="2:18" x14ac:dyDescent="0.3">
      <c r="B66" s="1">
        <v>-1.1480502971</v>
      </c>
      <c r="C66" s="1">
        <v>-2.7716385975</v>
      </c>
      <c r="D66">
        <v>64</v>
      </c>
      <c r="E66">
        <f t="shared" si="5"/>
        <v>64</v>
      </c>
      <c r="F66" s="1">
        <f t="shared" si="0"/>
        <v>2.9999999999705276</v>
      </c>
      <c r="G66">
        <f t="shared" si="1"/>
        <v>-112.50000000033094</v>
      </c>
      <c r="H66">
        <f t="shared" si="2"/>
        <v>247.49999999966906</v>
      </c>
      <c r="I66">
        <f>IF(E66="","",H66+final_elemfixed!$A$2)</f>
        <v>202.49999999966906</v>
      </c>
      <c r="J66" s="1">
        <f t="shared" si="3"/>
        <v>-2.7716385975132622</v>
      </c>
      <c r="K66" s="1">
        <f t="shared" si="4"/>
        <v>-1.1480502970679818</v>
      </c>
      <c r="L66">
        <f t="shared" si="6"/>
        <v>64</v>
      </c>
      <c r="N66" t="b">
        <f t="shared" si="7"/>
        <v>0</v>
      </c>
      <c r="O66" t="str">
        <f t="shared" si="8"/>
        <v/>
      </c>
      <c r="P66" t="str">
        <f t="shared" si="8"/>
        <v/>
      </c>
      <c r="Q66" t="s">
        <v>77</v>
      </c>
      <c r="R66" t="s">
        <v>77</v>
      </c>
    </row>
    <row r="67" spans="2:18" x14ac:dyDescent="0.3">
      <c r="B67" s="1">
        <v>0.11934641819</v>
      </c>
      <c r="C67" s="1">
        <v>0.28812774142000003</v>
      </c>
      <c r="D67">
        <v>65</v>
      </c>
      <c r="E67">
        <f t="shared" si="5"/>
        <v>65</v>
      </c>
      <c r="F67" s="1">
        <f t="shared" ref="F67:F130" si="9">IF(E67="","",SQRT(B67^2+C67^2))</f>
        <v>0.31186722000007111</v>
      </c>
      <c r="G67">
        <f t="shared" ref="G67:G130" si="10">IF(E67="","",DEGREES(ATAN2(B67,C67)))</f>
        <v>67.500000000355115</v>
      </c>
      <c r="H67">
        <f t="shared" ref="H67:H130" si="11">IF(E67="","",IF(G67&lt;0,360+G67,IF(G67&lt;0.000001,0,G67)))</f>
        <v>67.500000000355115</v>
      </c>
      <c r="I67">
        <f>IF(E67="","",H67+final_elemfixed!$A$2)</f>
        <v>22.500000000355115</v>
      </c>
      <c r="J67" s="1">
        <f t="shared" ref="J67:J130" si="12">IF(E67="",B67,F67*COS(RADIANS(I67)))</f>
        <v>0.28812774141852066</v>
      </c>
      <c r="K67" s="1">
        <f t="shared" ref="K67:K130" si="13">IF(E67="",C67,F67*SIN(RADIANS(I67)))</f>
        <v>0.11934641819357159</v>
      </c>
      <c r="L67">
        <f t="shared" si="6"/>
        <v>65</v>
      </c>
      <c r="N67" t="b">
        <f t="shared" si="7"/>
        <v>0</v>
      </c>
      <c r="O67" t="str">
        <f t="shared" si="8"/>
        <v/>
      </c>
      <c r="P67" t="str">
        <f t="shared" si="8"/>
        <v/>
      </c>
      <c r="Q67" t="s">
        <v>77</v>
      </c>
      <c r="R67" t="s">
        <v>77</v>
      </c>
    </row>
    <row r="68" spans="2:18" x14ac:dyDescent="0.3">
      <c r="B68" s="1">
        <v>0.27769211640000002</v>
      </c>
      <c r="C68" s="1">
        <v>0.66981463147999998</v>
      </c>
      <c r="D68">
        <v>66</v>
      </c>
      <c r="E68">
        <f t="shared" ref="E68:E131" si="14">IF(AND(ABS(B68)&lt;4,ABS(C68)&lt;4),D68,"")</f>
        <v>66</v>
      </c>
      <c r="F68" s="1">
        <f t="shared" si="9"/>
        <v>0.72509623640962262</v>
      </c>
      <c r="G68">
        <f t="shared" si="10"/>
        <v>67.482054936487941</v>
      </c>
      <c r="H68">
        <f t="shared" si="11"/>
        <v>67.482054936487941</v>
      </c>
      <c r="I68">
        <f>IF(E68="","",H68+final_elemfixed!$A$2)</f>
        <v>22.482054936487941</v>
      </c>
      <c r="J68" s="1">
        <f t="shared" si="12"/>
        <v>0.66998844664596036</v>
      </c>
      <c r="K68" s="1">
        <f t="shared" si="13"/>
        <v>0.27727248946899219</v>
      </c>
      <c r="L68">
        <f t="shared" ref="L68:L131" si="15">D68</f>
        <v>66</v>
      </c>
      <c r="N68" t="b">
        <f t="shared" ref="N68:N131" si="16">AND(B68&gt;=-0.5,B68&lt;=0.5,C68&gt;-0.05,C68&lt;0.1,0.5*B68+C68&lt;0.3)</f>
        <v>0</v>
      </c>
      <c r="O68" t="str">
        <f t="shared" ref="O68:P131" si="17">IF($N68,B68,"")</f>
        <v/>
      </c>
      <c r="P68" t="str">
        <f t="shared" si="17"/>
        <v/>
      </c>
      <c r="Q68" t="s">
        <v>77</v>
      </c>
      <c r="R68" t="s">
        <v>77</v>
      </c>
    </row>
    <row r="69" spans="2:18" x14ac:dyDescent="0.3">
      <c r="B69" s="1">
        <v>0.66443408683000005</v>
      </c>
      <c r="C69" s="1">
        <v>1.6034489822</v>
      </c>
      <c r="D69">
        <v>67</v>
      </c>
      <c r="E69">
        <f t="shared" si="14"/>
        <v>67</v>
      </c>
      <c r="F69" s="1">
        <f t="shared" si="9"/>
        <v>1.7356616301168359</v>
      </c>
      <c r="G69">
        <f t="shared" si="10"/>
        <v>67.491955457906499</v>
      </c>
      <c r="H69">
        <f t="shared" si="11"/>
        <v>67.491955457906499</v>
      </c>
      <c r="I69">
        <f>IF(E69="","",H69+final_elemfixed!$A$2)</f>
        <v>22.491955457906499</v>
      </c>
      <c r="J69" s="1">
        <f t="shared" si="12"/>
        <v>1.6036354970492721</v>
      </c>
      <c r="K69" s="1">
        <f t="shared" si="13"/>
        <v>0.66398380015130354</v>
      </c>
      <c r="L69">
        <f t="shared" si="15"/>
        <v>67</v>
      </c>
      <c r="N69" t="b">
        <f t="shared" si="16"/>
        <v>0</v>
      </c>
      <c r="O69" t="str">
        <f t="shared" si="17"/>
        <v/>
      </c>
      <c r="P69" t="str">
        <f t="shared" si="17"/>
        <v/>
      </c>
      <c r="Q69" t="s">
        <v>77</v>
      </c>
      <c r="R69" t="s">
        <v>77</v>
      </c>
    </row>
    <row r="70" spans="2:18" x14ac:dyDescent="0.3">
      <c r="B70" s="1">
        <v>1.1480502971</v>
      </c>
      <c r="C70" s="1">
        <v>2.7716385975</v>
      </c>
      <c r="D70">
        <v>68</v>
      </c>
      <c r="E70">
        <f t="shared" si="14"/>
        <v>68</v>
      </c>
      <c r="F70" s="1">
        <f t="shared" si="9"/>
        <v>2.9999999999705276</v>
      </c>
      <c r="G70">
        <f t="shared" si="10"/>
        <v>67.499999999669058</v>
      </c>
      <c r="H70">
        <f t="shared" si="11"/>
        <v>67.499999999669058</v>
      </c>
      <c r="I70">
        <f>IF(E70="","",H70+final_elemfixed!$A$2)</f>
        <v>22.499999999669058</v>
      </c>
      <c r="J70" s="1">
        <f t="shared" si="12"/>
        <v>2.7716385975132627</v>
      </c>
      <c r="K70" s="1">
        <f t="shared" si="13"/>
        <v>1.1480502970679816</v>
      </c>
      <c r="L70">
        <f t="shared" si="15"/>
        <v>68</v>
      </c>
      <c r="N70" t="b">
        <f t="shared" si="16"/>
        <v>0</v>
      </c>
      <c r="O70" t="str">
        <f t="shared" si="17"/>
        <v/>
      </c>
      <c r="P70" t="str">
        <f t="shared" si="17"/>
        <v/>
      </c>
      <c r="Q70" t="s">
        <v>77</v>
      </c>
      <c r="R70" t="s">
        <v>77</v>
      </c>
    </row>
    <row r="71" spans="2:18" x14ac:dyDescent="0.3">
      <c r="B71" s="1">
        <v>0.26671721304000001</v>
      </c>
      <c r="C71" s="1">
        <v>0.26671721304000001</v>
      </c>
      <c r="D71">
        <v>69</v>
      </c>
      <c r="E71">
        <f t="shared" si="14"/>
        <v>69</v>
      </c>
      <c r="F71" s="1">
        <f t="shared" si="9"/>
        <v>0.37719509999952211</v>
      </c>
      <c r="G71">
        <f t="shared" si="10"/>
        <v>45</v>
      </c>
      <c r="H71">
        <f t="shared" si="11"/>
        <v>45</v>
      </c>
      <c r="I71">
        <f>IF(E71="","",H71+final_elemfixed!$A$2)</f>
        <v>0</v>
      </c>
      <c r="J71" s="1">
        <f t="shared" si="12"/>
        <v>0.37719509999952211</v>
      </c>
      <c r="K71" s="1">
        <f t="shared" si="13"/>
        <v>0</v>
      </c>
      <c r="L71">
        <f t="shared" si="15"/>
        <v>69</v>
      </c>
      <c r="N71" t="b">
        <f t="shared" si="16"/>
        <v>0</v>
      </c>
      <c r="O71" t="str">
        <f t="shared" si="17"/>
        <v/>
      </c>
      <c r="P71" t="str">
        <f t="shared" si="17"/>
        <v/>
      </c>
      <c r="Q71" t="s">
        <v>77</v>
      </c>
      <c r="R71" t="s">
        <v>77</v>
      </c>
    </row>
    <row r="72" spans="2:18" x14ac:dyDescent="0.3">
      <c r="B72" s="1">
        <v>0.59237711486</v>
      </c>
      <c r="C72" s="1">
        <v>0.59246765212999997</v>
      </c>
      <c r="D72">
        <v>70</v>
      </c>
      <c r="E72">
        <f t="shared" si="14"/>
        <v>70</v>
      </c>
      <c r="F72" s="1">
        <f t="shared" si="9"/>
        <v>0.83781177183797806</v>
      </c>
      <c r="G72">
        <f t="shared" si="10"/>
        <v>45.004378129181191</v>
      </c>
      <c r="H72">
        <f t="shared" si="11"/>
        <v>45.004378129181191</v>
      </c>
      <c r="I72">
        <f>IF(E72="","",H72+final_elemfixed!$A$2)</f>
        <v>4.3781291811910705E-3</v>
      </c>
      <c r="J72" s="1">
        <f t="shared" si="12"/>
        <v>0.83781176939202373</v>
      </c>
      <c r="K72" s="1">
        <f t="shared" si="13"/>
        <v>6.4019517567121239E-5</v>
      </c>
      <c r="L72">
        <f t="shared" si="15"/>
        <v>70</v>
      </c>
      <c r="N72" t="b">
        <f t="shared" si="16"/>
        <v>0</v>
      </c>
      <c r="O72" t="str">
        <f t="shared" si="17"/>
        <v/>
      </c>
      <c r="P72" t="str">
        <f t="shared" si="17"/>
        <v/>
      </c>
      <c r="Q72" t="s">
        <v>77</v>
      </c>
      <c r="R72" t="s">
        <v>77</v>
      </c>
    </row>
    <row r="73" spans="2:18" x14ac:dyDescent="0.3">
      <c r="B73" s="1">
        <v>1.2951838375</v>
      </c>
      <c r="C73" s="1">
        <v>1.2953808512</v>
      </c>
      <c r="D73">
        <v>71</v>
      </c>
      <c r="E73">
        <f t="shared" si="14"/>
        <v>71</v>
      </c>
      <c r="F73" s="1">
        <f t="shared" si="9"/>
        <v>1.8318058637794734</v>
      </c>
      <c r="G73">
        <f t="shared" si="10"/>
        <v>45.004357371789915</v>
      </c>
      <c r="H73">
        <f t="shared" si="11"/>
        <v>45.004357371789915</v>
      </c>
      <c r="I73">
        <f>IF(E73="","",H73+final_elemfixed!$A$2)</f>
        <v>4.3573717899150211E-3</v>
      </c>
      <c r="J73" s="1">
        <f t="shared" si="12"/>
        <v>1.8318058584821875</v>
      </c>
      <c r="K73" s="1">
        <f t="shared" si="13"/>
        <v>1.3930972325661473E-4</v>
      </c>
      <c r="L73">
        <f t="shared" si="15"/>
        <v>71</v>
      </c>
      <c r="N73" t="b">
        <f t="shared" si="16"/>
        <v>0</v>
      </c>
      <c r="O73" t="str">
        <f t="shared" si="17"/>
        <v/>
      </c>
      <c r="P73" t="str">
        <f t="shared" si="17"/>
        <v/>
      </c>
      <c r="Q73" t="s">
        <v>77</v>
      </c>
      <c r="R73" t="s">
        <v>77</v>
      </c>
    </row>
    <row r="74" spans="2:18" x14ac:dyDescent="0.3">
      <c r="B74" s="1">
        <v>2.1213203435999999</v>
      </c>
      <c r="C74" s="1">
        <v>2.1213203435999999</v>
      </c>
      <c r="D74">
        <v>72</v>
      </c>
      <c r="E74">
        <f t="shared" si="14"/>
        <v>72</v>
      </c>
      <c r="F74" s="1">
        <f t="shared" si="9"/>
        <v>3.0000000000570739</v>
      </c>
      <c r="G74">
        <f t="shared" si="10"/>
        <v>45</v>
      </c>
      <c r="H74">
        <f t="shared" si="11"/>
        <v>45</v>
      </c>
      <c r="I74">
        <f>IF(E74="","",H74+final_elemfixed!$A$2)</f>
        <v>0</v>
      </c>
      <c r="J74" s="1">
        <f t="shared" si="12"/>
        <v>3.0000000000570739</v>
      </c>
      <c r="K74" s="1">
        <f t="shared" si="13"/>
        <v>0</v>
      </c>
      <c r="L74">
        <f t="shared" si="15"/>
        <v>72</v>
      </c>
      <c r="N74" t="b">
        <f t="shared" si="16"/>
        <v>0</v>
      </c>
      <c r="O74" t="str">
        <f t="shared" si="17"/>
        <v/>
      </c>
      <c r="P74" t="str">
        <f t="shared" si="17"/>
        <v/>
      </c>
      <c r="Q74" t="s">
        <v>77</v>
      </c>
      <c r="R74" t="s">
        <v>77</v>
      </c>
    </row>
    <row r="75" spans="2:18" x14ac:dyDescent="0.3">
      <c r="B75" s="1">
        <v>0.48962231975999998</v>
      </c>
      <c r="C75" s="1">
        <v>0.20280820528999999</v>
      </c>
      <c r="D75">
        <v>73</v>
      </c>
      <c r="E75">
        <f t="shared" si="14"/>
        <v>73</v>
      </c>
      <c r="F75" s="1">
        <f t="shared" si="9"/>
        <v>0.52996337999914156</v>
      </c>
      <c r="G75">
        <f t="shared" si="10"/>
        <v>22.500000000482611</v>
      </c>
      <c r="H75">
        <f t="shared" si="11"/>
        <v>22.500000000482611</v>
      </c>
      <c r="I75">
        <f>IF(E75="","",H75+final_elemfixed!$A$2)</f>
        <v>-22.499999999517389</v>
      </c>
      <c r="J75" s="1">
        <f t="shared" si="12"/>
        <v>0.48962231976341658</v>
      </c>
      <c r="K75" s="1">
        <f t="shared" si="13"/>
        <v>-0.2028082052817517</v>
      </c>
      <c r="L75">
        <f t="shared" si="15"/>
        <v>73</v>
      </c>
      <c r="N75" t="b">
        <f t="shared" si="16"/>
        <v>0</v>
      </c>
      <c r="O75" t="str">
        <f t="shared" si="17"/>
        <v/>
      </c>
      <c r="P75" t="str">
        <f t="shared" si="17"/>
        <v/>
      </c>
      <c r="Q75" t="s">
        <v>77</v>
      </c>
      <c r="R75" t="s">
        <v>77</v>
      </c>
    </row>
    <row r="76" spans="2:18" x14ac:dyDescent="0.3">
      <c r="B76" s="1">
        <v>0.96673945895000002</v>
      </c>
      <c r="C76" s="1">
        <v>0.40043797713000001</v>
      </c>
      <c r="D76">
        <v>74</v>
      </c>
      <c r="E76">
        <f t="shared" si="14"/>
        <v>74</v>
      </c>
      <c r="F76" s="1">
        <f t="shared" si="9"/>
        <v>1.0463917789331609</v>
      </c>
      <c r="G76">
        <f t="shared" si="10"/>
        <v>22.500069909551865</v>
      </c>
      <c r="H76">
        <f t="shared" si="11"/>
        <v>22.500069909551865</v>
      </c>
      <c r="I76">
        <f>IF(E76="","",H76+final_elemfixed!$A$2)</f>
        <v>-22.499930090448135</v>
      </c>
      <c r="J76" s="1">
        <f t="shared" si="12"/>
        <v>0.96674043613740568</v>
      </c>
      <c r="K76" s="1">
        <f t="shared" si="13"/>
        <v>-0.40043561799091237</v>
      </c>
      <c r="L76">
        <f t="shared" si="15"/>
        <v>74</v>
      </c>
      <c r="N76" t="b">
        <f t="shared" si="16"/>
        <v>0</v>
      </c>
      <c r="O76" t="str">
        <f t="shared" si="17"/>
        <v/>
      </c>
      <c r="P76" t="str">
        <f t="shared" si="17"/>
        <v/>
      </c>
      <c r="Q76" t="s">
        <v>77</v>
      </c>
      <c r="R76" t="s">
        <v>77</v>
      </c>
    </row>
    <row r="77" spans="2:18" x14ac:dyDescent="0.3">
      <c r="B77" s="1">
        <v>1.7978504958999999</v>
      </c>
      <c r="C77" s="1">
        <v>0.74478263959000002</v>
      </c>
      <c r="D77">
        <v>75</v>
      </c>
      <c r="E77">
        <f t="shared" si="14"/>
        <v>75</v>
      </c>
      <c r="F77" s="1">
        <f t="shared" si="9"/>
        <v>1.9460132542823347</v>
      </c>
      <c r="G77">
        <f t="shared" si="10"/>
        <v>22.502409534237945</v>
      </c>
      <c r="H77">
        <f t="shared" si="11"/>
        <v>22.502409534237945</v>
      </c>
      <c r="I77">
        <f>IF(E77="","",H77+final_elemfixed!$A$2)</f>
        <v>-22.497590465762055</v>
      </c>
      <c r="J77" s="1">
        <f t="shared" si="12"/>
        <v>1.7979131321745925</v>
      </c>
      <c r="K77" s="1">
        <f t="shared" si="13"/>
        <v>-0.74463142224638168</v>
      </c>
      <c r="L77">
        <f t="shared" si="15"/>
        <v>75</v>
      </c>
      <c r="N77" t="b">
        <f t="shared" si="16"/>
        <v>0</v>
      </c>
      <c r="O77" t="str">
        <f t="shared" si="17"/>
        <v/>
      </c>
      <c r="P77" t="str">
        <f t="shared" si="17"/>
        <v/>
      </c>
      <c r="Q77" t="s">
        <v>77</v>
      </c>
      <c r="R77" t="s">
        <v>77</v>
      </c>
    </row>
    <row r="78" spans="2:18" x14ac:dyDescent="0.3">
      <c r="B78" s="1">
        <v>2.7716385975</v>
      </c>
      <c r="C78" s="1">
        <v>1.1480502971</v>
      </c>
      <c r="D78">
        <v>76</v>
      </c>
      <c r="E78">
        <f t="shared" si="14"/>
        <v>76</v>
      </c>
      <c r="F78" s="1">
        <f t="shared" si="9"/>
        <v>2.9999999999705276</v>
      </c>
      <c r="G78">
        <f t="shared" si="10"/>
        <v>22.500000000330946</v>
      </c>
      <c r="H78">
        <f t="shared" si="11"/>
        <v>22.500000000330946</v>
      </c>
      <c r="I78">
        <f>IF(E78="","",H78+final_elemfixed!$A$2)</f>
        <v>-22.499999999669054</v>
      </c>
      <c r="J78" s="1">
        <f t="shared" si="12"/>
        <v>2.7716385975132627</v>
      </c>
      <c r="K78" s="1">
        <f t="shared" si="13"/>
        <v>-1.1480502970679813</v>
      </c>
      <c r="L78">
        <f t="shared" si="15"/>
        <v>76</v>
      </c>
      <c r="N78" t="b">
        <f t="shared" si="16"/>
        <v>0</v>
      </c>
      <c r="O78" t="str">
        <f t="shared" si="17"/>
        <v/>
      </c>
      <c r="P78" t="str">
        <f t="shared" si="17"/>
        <v/>
      </c>
      <c r="Q78" t="s">
        <v>77</v>
      </c>
      <c r="R78" t="s">
        <v>77</v>
      </c>
    </row>
    <row r="79" spans="2:18" x14ac:dyDescent="0.3">
      <c r="B79" s="1">
        <v>0.59586848112000002</v>
      </c>
      <c r="C79" s="1">
        <v>-0.10031941162000001</v>
      </c>
      <c r="D79">
        <v>77</v>
      </c>
      <c r="E79">
        <f t="shared" si="14"/>
        <v>77</v>
      </c>
      <c r="F79" s="1">
        <f t="shared" si="9"/>
        <v>0.60425427689015065</v>
      </c>
      <c r="G79">
        <f t="shared" si="10"/>
        <v>-9.5566008237487559</v>
      </c>
      <c r="H79">
        <f t="shared" si="11"/>
        <v>350.44339917625126</v>
      </c>
      <c r="I79">
        <f>IF(E79="","",H79+final_elemfixed!$A$2)</f>
        <v>305.44339917625126</v>
      </c>
      <c r="J79" s="1">
        <f t="shared" si="12"/>
        <v>0.35040610745413409</v>
      </c>
      <c r="K79" s="1">
        <f t="shared" si="13"/>
        <v>-0.49227917993642661</v>
      </c>
      <c r="L79">
        <f t="shared" si="15"/>
        <v>77</v>
      </c>
      <c r="N79" t="b">
        <f t="shared" si="16"/>
        <v>0</v>
      </c>
      <c r="O79" t="str">
        <f t="shared" si="17"/>
        <v/>
      </c>
      <c r="P79" t="str">
        <f t="shared" si="17"/>
        <v/>
      </c>
      <c r="Q79" t="s">
        <v>77</v>
      </c>
      <c r="R79" t="s">
        <v>77</v>
      </c>
    </row>
    <row r="80" spans="2:18" x14ac:dyDescent="0.3">
      <c r="B80" s="1">
        <v>0.59375780093999997</v>
      </c>
      <c r="C80" s="1">
        <v>0.1024195613</v>
      </c>
      <c r="D80">
        <v>78</v>
      </c>
      <c r="E80">
        <f t="shared" si="14"/>
        <v>78</v>
      </c>
      <c r="F80" s="1">
        <f t="shared" si="9"/>
        <v>0.60252642490930564</v>
      </c>
      <c r="G80">
        <f t="shared" si="10"/>
        <v>9.786860751057878</v>
      </c>
      <c r="H80">
        <f t="shared" si="11"/>
        <v>9.786860751057878</v>
      </c>
      <c r="I80">
        <f>IF(E80="","",H80+final_elemfixed!$A$2)</f>
        <v>-35.21313924894212</v>
      </c>
      <c r="J80" s="1">
        <f t="shared" si="12"/>
        <v>0.4922717337484675</v>
      </c>
      <c r="K80" s="1">
        <f t="shared" si="13"/>
        <v>-0.34742860110570495</v>
      </c>
      <c r="L80">
        <f t="shared" si="15"/>
        <v>78</v>
      </c>
      <c r="N80" t="b">
        <f t="shared" si="16"/>
        <v>0</v>
      </c>
      <c r="O80" t="str">
        <f t="shared" si="17"/>
        <v/>
      </c>
      <c r="P80" t="str">
        <f t="shared" si="17"/>
        <v/>
      </c>
    </row>
    <row r="81" spans="2:18" x14ac:dyDescent="0.3">
      <c r="B81" s="1">
        <v>-0.121713586</v>
      </c>
      <c r="C81" s="1">
        <v>9.7913145655999997E-2</v>
      </c>
      <c r="D81">
        <v>79</v>
      </c>
      <c r="E81">
        <f t="shared" si="14"/>
        <v>79</v>
      </c>
      <c r="F81" s="1">
        <f t="shared" si="9"/>
        <v>0.15620877411090731</v>
      </c>
      <c r="G81">
        <f t="shared" si="10"/>
        <v>141.18487549974401</v>
      </c>
      <c r="H81">
        <f t="shared" si="11"/>
        <v>141.18487549974401</v>
      </c>
      <c r="I81">
        <f>IF(E81="","",H81+final_elemfixed!$A$2)</f>
        <v>96.18487549974401</v>
      </c>
      <c r="J81" s="1">
        <f t="shared" si="12"/>
        <v>-1.6829452762468295E-2</v>
      </c>
      <c r="K81" s="1">
        <f t="shared" si="13"/>
        <v>0.15529955128379577</v>
      </c>
      <c r="L81">
        <f t="shared" si="15"/>
        <v>79</v>
      </c>
      <c r="N81" t="b">
        <f t="shared" si="16"/>
        <v>1</v>
      </c>
      <c r="O81">
        <f t="shared" si="17"/>
        <v>-0.121713586</v>
      </c>
      <c r="P81">
        <f t="shared" si="17"/>
        <v>9.7913145655999997E-2</v>
      </c>
    </row>
    <row r="82" spans="2:18" x14ac:dyDescent="0.3">
      <c r="B82" s="1">
        <v>-0.12581033999999999</v>
      </c>
      <c r="C82" s="1">
        <v>-1.9187275640000001E-2</v>
      </c>
      <c r="D82">
        <v>80</v>
      </c>
      <c r="E82">
        <f t="shared" si="14"/>
        <v>80</v>
      </c>
      <c r="F82" s="1">
        <f t="shared" si="9"/>
        <v>0.12726505096608784</v>
      </c>
      <c r="G82">
        <f t="shared" si="10"/>
        <v>-171.3286650096023</v>
      </c>
      <c r="H82">
        <f t="shared" si="11"/>
        <v>188.6713349903977</v>
      </c>
      <c r="I82">
        <f>IF(E82="","",H82+final_elemfixed!$A$2)</f>
        <v>143.6713349903977</v>
      </c>
      <c r="J82" s="1">
        <f t="shared" si="12"/>
        <v>-0.10252879727492459</v>
      </c>
      <c r="K82" s="1">
        <f t="shared" si="13"/>
        <v>7.5393891839845698E-2</v>
      </c>
      <c r="L82">
        <f t="shared" si="15"/>
        <v>80</v>
      </c>
      <c r="N82" t="b">
        <f t="shared" si="16"/>
        <v>1</v>
      </c>
      <c r="O82">
        <f t="shared" si="17"/>
        <v>-0.12581033999999999</v>
      </c>
      <c r="P82">
        <f t="shared" si="17"/>
        <v>-1.9187275640000001E-2</v>
      </c>
    </row>
    <row r="83" spans="2:18" x14ac:dyDescent="0.3">
      <c r="B83" s="1">
        <v>-4</v>
      </c>
      <c r="C83" s="1">
        <v>0</v>
      </c>
      <c r="D83">
        <v>81</v>
      </c>
      <c r="E83" t="str">
        <f t="shared" si="14"/>
        <v/>
      </c>
      <c r="F83" s="1" t="str">
        <f t="shared" si="9"/>
        <v/>
      </c>
      <c r="G83" t="str">
        <f t="shared" si="10"/>
        <v/>
      </c>
      <c r="H83" t="str">
        <f t="shared" si="11"/>
        <v/>
      </c>
      <c r="I83" t="str">
        <f>IF(E83="","",H83+final_elemfixed!$A$2)</f>
        <v/>
      </c>
      <c r="J83" s="1">
        <f t="shared" si="12"/>
        <v>-4</v>
      </c>
      <c r="K83" s="1">
        <f t="shared" si="13"/>
        <v>0</v>
      </c>
      <c r="L83">
        <f t="shared" si="15"/>
        <v>81</v>
      </c>
      <c r="N83" t="b">
        <f t="shared" si="16"/>
        <v>0</v>
      </c>
      <c r="O83" t="str">
        <f t="shared" si="17"/>
        <v/>
      </c>
      <c r="P83" t="str">
        <f t="shared" si="17"/>
        <v/>
      </c>
      <c r="Q83" t="s">
        <v>77</v>
      </c>
      <c r="R83" t="s">
        <v>77</v>
      </c>
    </row>
    <row r="84" spans="2:18" x14ac:dyDescent="0.3">
      <c r="B84" s="1">
        <v>-20</v>
      </c>
      <c r="C84" s="1">
        <v>0</v>
      </c>
      <c r="D84">
        <v>82</v>
      </c>
      <c r="E84" t="str">
        <f t="shared" si="14"/>
        <v/>
      </c>
      <c r="F84" s="1" t="str">
        <f t="shared" si="9"/>
        <v/>
      </c>
      <c r="G84" t="str">
        <f t="shared" si="10"/>
        <v/>
      </c>
      <c r="H84" t="str">
        <f t="shared" si="11"/>
        <v/>
      </c>
      <c r="I84" t="str">
        <f>IF(E84="","",H84+final_elemfixed!$A$2)</f>
        <v/>
      </c>
      <c r="J84" s="1">
        <f t="shared" si="12"/>
        <v>-20</v>
      </c>
      <c r="K84" s="1">
        <f t="shared" si="13"/>
        <v>0</v>
      </c>
      <c r="L84">
        <f t="shared" si="15"/>
        <v>82</v>
      </c>
      <c r="N84" t="b">
        <f t="shared" si="16"/>
        <v>0</v>
      </c>
      <c r="O84" t="str">
        <f t="shared" si="17"/>
        <v/>
      </c>
      <c r="P84" t="str">
        <f t="shared" si="17"/>
        <v/>
      </c>
      <c r="Q84" t="s">
        <v>77</v>
      </c>
      <c r="R84" t="s">
        <v>77</v>
      </c>
    </row>
    <row r="85" spans="2:18" x14ac:dyDescent="0.3">
      <c r="B85" s="1">
        <v>4</v>
      </c>
      <c r="C85" s="1">
        <v>0</v>
      </c>
      <c r="D85">
        <v>83</v>
      </c>
      <c r="E85" t="str">
        <f t="shared" si="14"/>
        <v/>
      </c>
      <c r="F85" s="1" t="str">
        <f t="shared" si="9"/>
        <v/>
      </c>
      <c r="G85" t="str">
        <f t="shared" si="10"/>
        <v/>
      </c>
      <c r="H85" t="str">
        <f t="shared" si="11"/>
        <v/>
      </c>
      <c r="I85" t="str">
        <f>IF(E85="","",H85+final_elemfixed!$A$2)</f>
        <v/>
      </c>
      <c r="J85" s="1">
        <f t="shared" si="12"/>
        <v>4</v>
      </c>
      <c r="K85" s="1">
        <f t="shared" si="13"/>
        <v>0</v>
      </c>
      <c r="L85">
        <f t="shared" si="15"/>
        <v>83</v>
      </c>
      <c r="N85" t="b">
        <f t="shared" si="16"/>
        <v>0</v>
      </c>
      <c r="O85" t="str">
        <f t="shared" si="17"/>
        <v/>
      </c>
      <c r="P85" t="str">
        <f t="shared" si="17"/>
        <v/>
      </c>
      <c r="Q85" t="s">
        <v>77</v>
      </c>
      <c r="R85" t="s">
        <v>77</v>
      </c>
    </row>
    <row r="86" spans="2:18" x14ac:dyDescent="0.3">
      <c r="B86" s="1">
        <v>20</v>
      </c>
      <c r="C86" s="1">
        <v>0</v>
      </c>
      <c r="D86">
        <v>84</v>
      </c>
      <c r="E86" t="str">
        <f t="shared" si="14"/>
        <v/>
      </c>
      <c r="F86" s="1" t="str">
        <f t="shared" si="9"/>
        <v/>
      </c>
      <c r="G86" t="str">
        <f t="shared" si="10"/>
        <v/>
      </c>
      <c r="H86" t="str">
        <f t="shared" si="11"/>
        <v/>
      </c>
      <c r="I86" t="str">
        <f>IF(E86="","",H86+final_elemfixed!$A$2)</f>
        <v/>
      </c>
      <c r="J86" s="1">
        <f t="shared" si="12"/>
        <v>20</v>
      </c>
      <c r="K86" s="1">
        <f t="shared" si="13"/>
        <v>0</v>
      </c>
      <c r="L86">
        <f t="shared" si="15"/>
        <v>84</v>
      </c>
      <c r="N86" t="b">
        <f t="shared" si="16"/>
        <v>0</v>
      </c>
      <c r="O86" t="str">
        <f t="shared" si="17"/>
        <v/>
      </c>
      <c r="P86" t="str">
        <f t="shared" si="17"/>
        <v/>
      </c>
      <c r="Q86" t="s">
        <v>77</v>
      </c>
      <c r="R86" t="s">
        <v>77</v>
      </c>
    </row>
    <row r="87" spans="2:18" x14ac:dyDescent="0.3">
      <c r="B87" s="1">
        <v>0</v>
      </c>
      <c r="C87" s="1">
        <v>4</v>
      </c>
      <c r="D87">
        <v>85</v>
      </c>
      <c r="E87" t="str">
        <f t="shared" si="14"/>
        <v/>
      </c>
      <c r="F87" s="1" t="str">
        <f t="shared" si="9"/>
        <v/>
      </c>
      <c r="G87" t="str">
        <f t="shared" si="10"/>
        <v/>
      </c>
      <c r="H87" t="str">
        <f t="shared" si="11"/>
        <v/>
      </c>
      <c r="I87" t="str">
        <f>IF(E87="","",H87+final_elemfixed!$A$2)</f>
        <v/>
      </c>
      <c r="J87" s="1">
        <f t="shared" si="12"/>
        <v>0</v>
      </c>
      <c r="K87" s="1">
        <f t="shared" si="13"/>
        <v>4</v>
      </c>
      <c r="L87">
        <f t="shared" si="15"/>
        <v>85</v>
      </c>
      <c r="N87" t="b">
        <f t="shared" si="16"/>
        <v>0</v>
      </c>
      <c r="O87" t="str">
        <f t="shared" si="17"/>
        <v/>
      </c>
      <c r="P87" t="str">
        <f t="shared" si="17"/>
        <v/>
      </c>
      <c r="Q87" t="s">
        <v>77</v>
      </c>
      <c r="R87" t="s">
        <v>77</v>
      </c>
    </row>
    <row r="88" spans="2:18" x14ac:dyDescent="0.3">
      <c r="B88" s="1">
        <v>2</v>
      </c>
      <c r="C88" s="1">
        <v>4</v>
      </c>
      <c r="D88">
        <v>86</v>
      </c>
      <c r="E88" t="str">
        <f t="shared" si="14"/>
        <v/>
      </c>
      <c r="F88" s="1" t="str">
        <f t="shared" si="9"/>
        <v/>
      </c>
      <c r="G88" t="str">
        <f t="shared" si="10"/>
        <v/>
      </c>
      <c r="H88" t="str">
        <f t="shared" si="11"/>
        <v/>
      </c>
      <c r="I88" t="str">
        <f>IF(E88="","",H88+final_elemfixed!$A$2)</f>
        <v/>
      </c>
      <c r="J88" s="1">
        <f t="shared" si="12"/>
        <v>2</v>
      </c>
      <c r="K88" s="1">
        <f t="shared" si="13"/>
        <v>4</v>
      </c>
      <c r="L88">
        <f t="shared" si="15"/>
        <v>86</v>
      </c>
      <c r="N88" t="b">
        <f t="shared" si="16"/>
        <v>0</v>
      </c>
      <c r="O88" t="str">
        <f t="shared" si="17"/>
        <v/>
      </c>
      <c r="P88" t="str">
        <f t="shared" si="17"/>
        <v/>
      </c>
      <c r="Q88" t="s">
        <v>77</v>
      </c>
      <c r="R88" t="s">
        <v>77</v>
      </c>
    </row>
    <row r="89" spans="2:18" x14ac:dyDescent="0.3">
      <c r="B89" s="1">
        <v>4</v>
      </c>
      <c r="C89" s="1">
        <v>4</v>
      </c>
      <c r="D89">
        <v>87</v>
      </c>
      <c r="E89" t="str">
        <f t="shared" si="14"/>
        <v/>
      </c>
      <c r="F89" s="1" t="str">
        <f t="shared" si="9"/>
        <v/>
      </c>
      <c r="G89" t="str">
        <f t="shared" si="10"/>
        <v/>
      </c>
      <c r="H89" t="str">
        <f t="shared" si="11"/>
        <v/>
      </c>
      <c r="I89" t="str">
        <f>IF(E89="","",H89+final_elemfixed!$A$2)</f>
        <v/>
      </c>
      <c r="J89" s="1">
        <f t="shared" si="12"/>
        <v>4</v>
      </c>
      <c r="K89" s="1">
        <f t="shared" si="13"/>
        <v>4</v>
      </c>
      <c r="L89">
        <f t="shared" si="15"/>
        <v>87</v>
      </c>
      <c r="N89" t="b">
        <f t="shared" si="16"/>
        <v>0</v>
      </c>
      <c r="O89" t="str">
        <f t="shared" si="17"/>
        <v/>
      </c>
      <c r="P89" t="str">
        <f t="shared" si="17"/>
        <v/>
      </c>
      <c r="Q89" t="s">
        <v>77</v>
      </c>
      <c r="R89" t="s">
        <v>77</v>
      </c>
    </row>
    <row r="90" spans="2:18" x14ac:dyDescent="0.3">
      <c r="B90" s="1">
        <v>20</v>
      </c>
      <c r="C90" s="1">
        <v>4</v>
      </c>
      <c r="D90">
        <v>88</v>
      </c>
      <c r="E90" t="str">
        <f t="shared" si="14"/>
        <v/>
      </c>
      <c r="F90" s="1" t="str">
        <f t="shared" si="9"/>
        <v/>
      </c>
      <c r="G90" t="str">
        <f t="shared" si="10"/>
        <v/>
      </c>
      <c r="H90" t="str">
        <f t="shared" si="11"/>
        <v/>
      </c>
      <c r="I90" t="str">
        <f>IF(E90="","",H90+final_elemfixed!$A$2)</f>
        <v/>
      </c>
      <c r="J90" s="1">
        <f t="shared" si="12"/>
        <v>20</v>
      </c>
      <c r="K90" s="1">
        <f t="shared" si="13"/>
        <v>4</v>
      </c>
      <c r="L90">
        <f t="shared" si="15"/>
        <v>88</v>
      </c>
      <c r="N90" t="b">
        <f t="shared" si="16"/>
        <v>0</v>
      </c>
      <c r="O90" t="str">
        <f t="shared" si="17"/>
        <v/>
      </c>
      <c r="P90" t="str">
        <f t="shared" si="17"/>
        <v/>
      </c>
      <c r="Q90" t="s">
        <v>77</v>
      </c>
      <c r="R90" t="s">
        <v>77</v>
      </c>
    </row>
    <row r="91" spans="2:18" x14ac:dyDescent="0.3">
      <c r="B91" s="1">
        <v>-2</v>
      </c>
      <c r="C91" s="1">
        <v>4</v>
      </c>
      <c r="D91">
        <v>89</v>
      </c>
      <c r="E91" t="str">
        <f t="shared" si="14"/>
        <v/>
      </c>
      <c r="F91" s="1" t="str">
        <f t="shared" si="9"/>
        <v/>
      </c>
      <c r="G91" t="str">
        <f t="shared" si="10"/>
        <v/>
      </c>
      <c r="H91" t="str">
        <f t="shared" si="11"/>
        <v/>
      </c>
      <c r="I91" t="str">
        <f>IF(E91="","",H91+final_elemfixed!$A$2)</f>
        <v/>
      </c>
      <c r="J91" s="1">
        <f t="shared" si="12"/>
        <v>-2</v>
      </c>
      <c r="K91" s="1">
        <f t="shared" si="13"/>
        <v>4</v>
      </c>
      <c r="L91">
        <f t="shared" si="15"/>
        <v>89</v>
      </c>
      <c r="N91" t="b">
        <f t="shared" si="16"/>
        <v>0</v>
      </c>
      <c r="O91" t="str">
        <f t="shared" si="17"/>
        <v/>
      </c>
      <c r="P91" t="str">
        <f t="shared" si="17"/>
        <v/>
      </c>
      <c r="Q91" t="s">
        <v>77</v>
      </c>
      <c r="R91" t="s">
        <v>77</v>
      </c>
    </row>
    <row r="92" spans="2:18" x14ac:dyDescent="0.3">
      <c r="B92" s="1">
        <v>-4</v>
      </c>
      <c r="C92" s="1">
        <v>4</v>
      </c>
      <c r="D92">
        <v>90</v>
      </c>
      <c r="E92" t="str">
        <f t="shared" si="14"/>
        <v/>
      </c>
      <c r="F92" s="1" t="str">
        <f t="shared" si="9"/>
        <v/>
      </c>
      <c r="G92" t="str">
        <f t="shared" si="10"/>
        <v/>
      </c>
      <c r="H92" t="str">
        <f t="shared" si="11"/>
        <v/>
      </c>
      <c r="I92" t="str">
        <f>IF(E92="","",H92+final_elemfixed!$A$2)</f>
        <v/>
      </c>
      <c r="J92" s="1">
        <f t="shared" si="12"/>
        <v>-4</v>
      </c>
      <c r="K92" s="1">
        <f t="shared" si="13"/>
        <v>4</v>
      </c>
      <c r="L92">
        <f t="shared" si="15"/>
        <v>90</v>
      </c>
      <c r="N92" t="b">
        <f t="shared" si="16"/>
        <v>0</v>
      </c>
      <c r="O92" t="str">
        <f t="shared" si="17"/>
        <v/>
      </c>
      <c r="P92" t="str">
        <f t="shared" si="17"/>
        <v/>
      </c>
      <c r="Q92" t="s">
        <v>77</v>
      </c>
      <c r="R92" t="s">
        <v>77</v>
      </c>
    </row>
    <row r="93" spans="2:18" x14ac:dyDescent="0.3">
      <c r="B93" s="1">
        <v>-20</v>
      </c>
      <c r="C93" s="1">
        <v>4</v>
      </c>
      <c r="D93">
        <v>91</v>
      </c>
      <c r="E93" t="str">
        <f t="shared" si="14"/>
        <v/>
      </c>
      <c r="F93" s="1" t="str">
        <f t="shared" si="9"/>
        <v/>
      </c>
      <c r="G93" t="str">
        <f t="shared" si="10"/>
        <v/>
      </c>
      <c r="H93" t="str">
        <f t="shared" si="11"/>
        <v/>
      </c>
      <c r="I93" t="str">
        <f>IF(E93="","",H93+final_elemfixed!$A$2)</f>
        <v/>
      </c>
      <c r="J93" s="1">
        <f t="shared" si="12"/>
        <v>-20</v>
      </c>
      <c r="K93" s="1">
        <f t="shared" si="13"/>
        <v>4</v>
      </c>
      <c r="L93">
        <f t="shared" si="15"/>
        <v>91</v>
      </c>
      <c r="N93" t="b">
        <f t="shared" si="16"/>
        <v>0</v>
      </c>
      <c r="O93" t="str">
        <f t="shared" si="17"/>
        <v/>
      </c>
      <c r="P93" t="str">
        <f t="shared" si="17"/>
        <v/>
      </c>
      <c r="Q93" t="s">
        <v>77</v>
      </c>
      <c r="R93" t="s">
        <v>77</v>
      </c>
    </row>
    <row r="94" spans="2:18" x14ac:dyDescent="0.3">
      <c r="B94" s="1">
        <v>-4</v>
      </c>
      <c r="C94" s="1">
        <v>2</v>
      </c>
      <c r="D94">
        <v>92</v>
      </c>
      <c r="E94" t="str">
        <f t="shared" si="14"/>
        <v/>
      </c>
      <c r="F94" s="1" t="str">
        <f t="shared" si="9"/>
        <v/>
      </c>
      <c r="G94" t="str">
        <f t="shared" si="10"/>
        <v/>
      </c>
      <c r="H94" t="str">
        <f t="shared" si="11"/>
        <v/>
      </c>
      <c r="I94" t="str">
        <f>IF(E94="","",H94+final_elemfixed!$A$2)</f>
        <v/>
      </c>
      <c r="J94" s="1">
        <f t="shared" si="12"/>
        <v>-4</v>
      </c>
      <c r="K94" s="1">
        <f t="shared" si="13"/>
        <v>2</v>
      </c>
      <c r="L94">
        <f t="shared" si="15"/>
        <v>92</v>
      </c>
      <c r="N94" t="b">
        <f t="shared" si="16"/>
        <v>0</v>
      </c>
      <c r="O94" t="str">
        <f t="shared" si="17"/>
        <v/>
      </c>
      <c r="P94" t="str">
        <f t="shared" si="17"/>
        <v/>
      </c>
      <c r="Q94" t="s">
        <v>77</v>
      </c>
      <c r="R94" t="s">
        <v>77</v>
      </c>
    </row>
    <row r="95" spans="2:18" x14ac:dyDescent="0.3">
      <c r="B95" s="1">
        <v>-20</v>
      </c>
      <c r="C95" s="1">
        <v>2</v>
      </c>
      <c r="D95">
        <v>93</v>
      </c>
      <c r="E95" t="str">
        <f t="shared" si="14"/>
        <v/>
      </c>
      <c r="F95" s="1" t="str">
        <f t="shared" si="9"/>
        <v/>
      </c>
      <c r="G95" t="str">
        <f t="shared" si="10"/>
        <v/>
      </c>
      <c r="H95" t="str">
        <f t="shared" si="11"/>
        <v/>
      </c>
      <c r="I95" t="str">
        <f>IF(E95="","",H95+final_elemfixed!$A$2)</f>
        <v/>
      </c>
      <c r="J95" s="1">
        <f t="shared" si="12"/>
        <v>-20</v>
      </c>
      <c r="K95" s="1">
        <f t="shared" si="13"/>
        <v>2</v>
      </c>
      <c r="L95">
        <f t="shared" si="15"/>
        <v>93</v>
      </c>
      <c r="N95" t="b">
        <f t="shared" si="16"/>
        <v>0</v>
      </c>
      <c r="O95" t="str">
        <f t="shared" si="17"/>
        <v/>
      </c>
      <c r="P95" t="str">
        <f t="shared" si="17"/>
        <v/>
      </c>
      <c r="Q95" t="s">
        <v>77</v>
      </c>
      <c r="R95" t="s">
        <v>77</v>
      </c>
    </row>
    <row r="96" spans="2:18" x14ac:dyDescent="0.3">
      <c r="B96" s="1">
        <v>-4</v>
      </c>
      <c r="C96" s="1">
        <v>-2</v>
      </c>
      <c r="D96">
        <v>94</v>
      </c>
      <c r="E96" t="str">
        <f t="shared" si="14"/>
        <v/>
      </c>
      <c r="F96" s="1" t="str">
        <f t="shared" si="9"/>
        <v/>
      </c>
      <c r="G96" t="str">
        <f t="shared" si="10"/>
        <v/>
      </c>
      <c r="H96" t="str">
        <f t="shared" si="11"/>
        <v/>
      </c>
      <c r="I96" t="str">
        <f>IF(E96="","",H96+final_elemfixed!$A$2)</f>
        <v/>
      </c>
      <c r="J96" s="1">
        <f t="shared" si="12"/>
        <v>-4</v>
      </c>
      <c r="K96" s="1">
        <f t="shared" si="13"/>
        <v>-2</v>
      </c>
      <c r="L96">
        <f t="shared" si="15"/>
        <v>94</v>
      </c>
      <c r="N96" t="b">
        <f t="shared" si="16"/>
        <v>0</v>
      </c>
      <c r="O96" t="str">
        <f t="shared" si="17"/>
        <v/>
      </c>
      <c r="P96" t="str">
        <f t="shared" si="17"/>
        <v/>
      </c>
      <c r="Q96" t="s">
        <v>77</v>
      </c>
      <c r="R96" t="s">
        <v>77</v>
      </c>
    </row>
    <row r="97" spans="2:18" x14ac:dyDescent="0.3">
      <c r="B97" s="1">
        <v>-20</v>
      </c>
      <c r="C97" s="1">
        <v>-2</v>
      </c>
      <c r="D97">
        <v>95</v>
      </c>
      <c r="E97" t="str">
        <f t="shared" si="14"/>
        <v/>
      </c>
      <c r="F97" s="1" t="str">
        <f t="shared" si="9"/>
        <v/>
      </c>
      <c r="G97" t="str">
        <f t="shared" si="10"/>
        <v/>
      </c>
      <c r="H97" t="str">
        <f t="shared" si="11"/>
        <v/>
      </c>
      <c r="I97" t="str">
        <f>IF(E97="","",H97+final_elemfixed!$A$2)</f>
        <v/>
      </c>
      <c r="J97" s="1">
        <f t="shared" si="12"/>
        <v>-20</v>
      </c>
      <c r="K97" s="1">
        <f t="shared" si="13"/>
        <v>-2</v>
      </c>
      <c r="L97">
        <f t="shared" si="15"/>
        <v>95</v>
      </c>
      <c r="N97" t="b">
        <f t="shared" si="16"/>
        <v>0</v>
      </c>
      <c r="O97" t="str">
        <f t="shared" si="17"/>
        <v/>
      </c>
      <c r="P97" t="str">
        <f t="shared" si="17"/>
        <v/>
      </c>
      <c r="Q97" t="s">
        <v>77</v>
      </c>
      <c r="R97" t="s">
        <v>77</v>
      </c>
    </row>
    <row r="98" spans="2:18" x14ac:dyDescent="0.3">
      <c r="B98" s="1">
        <v>0</v>
      </c>
      <c r="C98" s="1">
        <v>-4</v>
      </c>
      <c r="D98">
        <v>96</v>
      </c>
      <c r="E98" t="str">
        <f t="shared" si="14"/>
        <v/>
      </c>
      <c r="F98" s="1" t="str">
        <f t="shared" si="9"/>
        <v/>
      </c>
      <c r="G98" t="str">
        <f t="shared" si="10"/>
        <v/>
      </c>
      <c r="H98" t="str">
        <f t="shared" si="11"/>
        <v/>
      </c>
      <c r="I98" t="str">
        <f>IF(E98="","",H98+final_elemfixed!$A$2)</f>
        <v/>
      </c>
      <c r="J98" s="1">
        <f t="shared" si="12"/>
        <v>0</v>
      </c>
      <c r="K98" s="1">
        <f t="shared" si="13"/>
        <v>-4</v>
      </c>
      <c r="L98">
        <f t="shared" si="15"/>
        <v>96</v>
      </c>
      <c r="N98" t="b">
        <f t="shared" si="16"/>
        <v>0</v>
      </c>
      <c r="O98" t="str">
        <f t="shared" si="17"/>
        <v/>
      </c>
      <c r="P98" t="str">
        <f t="shared" si="17"/>
        <v/>
      </c>
      <c r="Q98" t="s">
        <v>77</v>
      </c>
      <c r="R98" t="s">
        <v>77</v>
      </c>
    </row>
    <row r="99" spans="2:18" x14ac:dyDescent="0.3">
      <c r="B99" s="1">
        <v>-2</v>
      </c>
      <c r="C99" s="1">
        <v>-4</v>
      </c>
      <c r="D99">
        <v>97</v>
      </c>
      <c r="E99" t="str">
        <f t="shared" si="14"/>
        <v/>
      </c>
      <c r="F99" s="1" t="str">
        <f t="shared" si="9"/>
        <v/>
      </c>
      <c r="G99" t="str">
        <f t="shared" si="10"/>
        <v/>
      </c>
      <c r="H99" t="str">
        <f t="shared" si="11"/>
        <v/>
      </c>
      <c r="I99" t="str">
        <f>IF(E99="","",H99+final_elemfixed!$A$2)</f>
        <v/>
      </c>
      <c r="J99" s="1">
        <f t="shared" si="12"/>
        <v>-2</v>
      </c>
      <c r="K99" s="1">
        <f t="shared" si="13"/>
        <v>-4</v>
      </c>
      <c r="L99">
        <f t="shared" si="15"/>
        <v>97</v>
      </c>
      <c r="N99" t="b">
        <f t="shared" si="16"/>
        <v>0</v>
      </c>
      <c r="O99" t="str">
        <f t="shared" si="17"/>
        <v/>
      </c>
      <c r="P99" t="str">
        <f t="shared" si="17"/>
        <v/>
      </c>
      <c r="Q99" t="s">
        <v>77</v>
      </c>
      <c r="R99" t="s">
        <v>77</v>
      </c>
    </row>
    <row r="100" spans="2:18" x14ac:dyDescent="0.3">
      <c r="B100" s="1">
        <v>-4</v>
      </c>
      <c r="C100" s="1">
        <v>-4</v>
      </c>
      <c r="D100">
        <v>98</v>
      </c>
      <c r="E100" t="str">
        <f t="shared" si="14"/>
        <v/>
      </c>
      <c r="F100" s="1" t="str">
        <f t="shared" si="9"/>
        <v/>
      </c>
      <c r="G100" t="str">
        <f t="shared" si="10"/>
        <v/>
      </c>
      <c r="H100" t="str">
        <f t="shared" si="11"/>
        <v/>
      </c>
      <c r="I100" t="str">
        <f>IF(E100="","",H100+final_elemfixed!$A$2)</f>
        <v/>
      </c>
      <c r="J100" s="1">
        <f t="shared" si="12"/>
        <v>-4</v>
      </c>
      <c r="K100" s="1">
        <f t="shared" si="13"/>
        <v>-4</v>
      </c>
      <c r="L100">
        <f t="shared" si="15"/>
        <v>98</v>
      </c>
      <c r="N100" t="b">
        <f t="shared" si="16"/>
        <v>0</v>
      </c>
      <c r="O100" t="str">
        <f t="shared" si="17"/>
        <v/>
      </c>
      <c r="P100" t="str">
        <f t="shared" si="17"/>
        <v/>
      </c>
      <c r="Q100" t="s">
        <v>77</v>
      </c>
      <c r="R100" t="s">
        <v>77</v>
      </c>
    </row>
    <row r="101" spans="2:18" x14ac:dyDescent="0.3">
      <c r="B101" s="1">
        <v>-20</v>
      </c>
      <c r="C101" s="1">
        <v>-4</v>
      </c>
      <c r="D101">
        <v>99</v>
      </c>
      <c r="E101" t="str">
        <f t="shared" si="14"/>
        <v/>
      </c>
      <c r="F101" s="1" t="str">
        <f t="shared" si="9"/>
        <v/>
      </c>
      <c r="G101" t="str">
        <f t="shared" si="10"/>
        <v/>
      </c>
      <c r="H101" t="str">
        <f t="shared" si="11"/>
        <v/>
      </c>
      <c r="I101" t="str">
        <f>IF(E101="","",H101+final_elemfixed!$A$2)</f>
        <v/>
      </c>
      <c r="J101" s="1">
        <f t="shared" si="12"/>
        <v>-20</v>
      </c>
      <c r="K101" s="1">
        <f t="shared" si="13"/>
        <v>-4</v>
      </c>
      <c r="L101">
        <f t="shared" si="15"/>
        <v>99</v>
      </c>
      <c r="N101" t="b">
        <f t="shared" si="16"/>
        <v>0</v>
      </c>
      <c r="O101" t="str">
        <f t="shared" si="17"/>
        <v/>
      </c>
      <c r="P101" t="str">
        <f t="shared" si="17"/>
        <v/>
      </c>
      <c r="Q101" t="s">
        <v>77</v>
      </c>
      <c r="R101" t="s">
        <v>77</v>
      </c>
    </row>
    <row r="102" spans="2:18" x14ac:dyDescent="0.3">
      <c r="B102" s="1">
        <v>4</v>
      </c>
      <c r="C102" s="1">
        <v>-4</v>
      </c>
      <c r="D102">
        <v>100</v>
      </c>
      <c r="E102" t="str">
        <f t="shared" si="14"/>
        <v/>
      </c>
      <c r="F102" s="1" t="str">
        <f t="shared" si="9"/>
        <v/>
      </c>
      <c r="G102" t="str">
        <f t="shared" si="10"/>
        <v/>
      </c>
      <c r="H102" t="str">
        <f t="shared" si="11"/>
        <v/>
      </c>
      <c r="I102" t="str">
        <f>IF(E102="","",H102+final_elemfixed!$A$2)</f>
        <v/>
      </c>
      <c r="J102" s="1">
        <f t="shared" si="12"/>
        <v>4</v>
      </c>
      <c r="K102" s="1">
        <f t="shared" si="13"/>
        <v>-4</v>
      </c>
      <c r="L102">
        <f t="shared" si="15"/>
        <v>100</v>
      </c>
      <c r="N102" t="b">
        <f t="shared" si="16"/>
        <v>0</v>
      </c>
      <c r="O102" t="str">
        <f t="shared" si="17"/>
        <v/>
      </c>
      <c r="P102" t="str">
        <f t="shared" si="17"/>
        <v/>
      </c>
      <c r="Q102" t="s">
        <v>77</v>
      </c>
      <c r="R102" t="s">
        <v>77</v>
      </c>
    </row>
    <row r="103" spans="2:18" x14ac:dyDescent="0.3">
      <c r="B103" s="1">
        <v>20</v>
      </c>
      <c r="C103" s="1">
        <v>-4</v>
      </c>
      <c r="D103">
        <v>101</v>
      </c>
      <c r="E103" t="str">
        <f t="shared" si="14"/>
        <v/>
      </c>
      <c r="F103" s="1" t="str">
        <f t="shared" si="9"/>
        <v/>
      </c>
      <c r="G103" t="str">
        <f t="shared" si="10"/>
        <v/>
      </c>
      <c r="H103" t="str">
        <f t="shared" si="11"/>
        <v/>
      </c>
      <c r="I103" t="str">
        <f>IF(E103="","",H103+final_elemfixed!$A$2)</f>
        <v/>
      </c>
      <c r="J103" s="1">
        <f t="shared" si="12"/>
        <v>20</v>
      </c>
      <c r="K103" s="1">
        <f t="shared" si="13"/>
        <v>-4</v>
      </c>
      <c r="L103">
        <f t="shared" si="15"/>
        <v>101</v>
      </c>
      <c r="N103" t="b">
        <f t="shared" si="16"/>
        <v>0</v>
      </c>
      <c r="O103" t="str">
        <f t="shared" si="17"/>
        <v/>
      </c>
      <c r="P103" t="str">
        <f t="shared" si="17"/>
        <v/>
      </c>
      <c r="Q103" t="s">
        <v>77</v>
      </c>
      <c r="R103" t="s">
        <v>77</v>
      </c>
    </row>
    <row r="104" spans="2:18" x14ac:dyDescent="0.3">
      <c r="B104" s="1">
        <v>0</v>
      </c>
      <c r="C104" s="1">
        <v>20</v>
      </c>
      <c r="D104">
        <v>102</v>
      </c>
      <c r="E104" t="str">
        <f t="shared" si="14"/>
        <v/>
      </c>
      <c r="F104" s="1" t="str">
        <f t="shared" si="9"/>
        <v/>
      </c>
      <c r="G104" t="str">
        <f t="shared" si="10"/>
        <v/>
      </c>
      <c r="H104" t="str">
        <f t="shared" si="11"/>
        <v/>
      </c>
      <c r="I104" t="str">
        <f>IF(E104="","",H104+final_elemfixed!$A$2)</f>
        <v/>
      </c>
      <c r="J104" s="1">
        <f t="shared" si="12"/>
        <v>0</v>
      </c>
      <c r="K104" s="1">
        <f t="shared" si="13"/>
        <v>20</v>
      </c>
      <c r="L104">
        <f t="shared" si="15"/>
        <v>102</v>
      </c>
      <c r="N104" t="b">
        <f t="shared" si="16"/>
        <v>0</v>
      </c>
      <c r="O104" t="str">
        <f t="shared" si="17"/>
        <v/>
      </c>
      <c r="P104" t="str">
        <f t="shared" si="17"/>
        <v/>
      </c>
      <c r="Q104" t="s">
        <v>77</v>
      </c>
      <c r="R104" t="s">
        <v>77</v>
      </c>
    </row>
    <row r="105" spans="2:18" x14ac:dyDescent="0.3">
      <c r="B105" s="1">
        <v>2</v>
      </c>
      <c r="C105" s="1">
        <v>20</v>
      </c>
      <c r="D105">
        <v>103</v>
      </c>
      <c r="E105" t="str">
        <f t="shared" si="14"/>
        <v/>
      </c>
      <c r="F105" s="1" t="str">
        <f t="shared" si="9"/>
        <v/>
      </c>
      <c r="G105" t="str">
        <f t="shared" si="10"/>
        <v/>
      </c>
      <c r="H105" t="str">
        <f t="shared" si="11"/>
        <v/>
      </c>
      <c r="I105" t="str">
        <f>IF(E105="","",H105+final_elemfixed!$A$2)</f>
        <v/>
      </c>
      <c r="J105" s="1">
        <f t="shared" si="12"/>
        <v>2</v>
      </c>
      <c r="K105" s="1">
        <f t="shared" si="13"/>
        <v>20</v>
      </c>
      <c r="L105">
        <f t="shared" si="15"/>
        <v>103</v>
      </c>
      <c r="N105" t="b">
        <f t="shared" si="16"/>
        <v>0</v>
      </c>
      <c r="O105" t="str">
        <f t="shared" si="17"/>
        <v/>
      </c>
      <c r="P105" t="str">
        <f t="shared" si="17"/>
        <v/>
      </c>
      <c r="Q105" t="s">
        <v>77</v>
      </c>
      <c r="R105" t="s">
        <v>77</v>
      </c>
    </row>
    <row r="106" spans="2:18" x14ac:dyDescent="0.3">
      <c r="B106" s="1">
        <v>4</v>
      </c>
      <c r="C106" s="1">
        <v>20</v>
      </c>
      <c r="D106">
        <v>104</v>
      </c>
      <c r="E106" t="str">
        <f t="shared" si="14"/>
        <v/>
      </c>
      <c r="F106" s="1" t="str">
        <f t="shared" si="9"/>
        <v/>
      </c>
      <c r="G106" t="str">
        <f t="shared" si="10"/>
        <v/>
      </c>
      <c r="H106" t="str">
        <f t="shared" si="11"/>
        <v/>
      </c>
      <c r="I106" t="str">
        <f>IF(E106="","",H106+final_elemfixed!$A$2)</f>
        <v/>
      </c>
      <c r="J106" s="1">
        <f t="shared" si="12"/>
        <v>4</v>
      </c>
      <c r="K106" s="1">
        <f t="shared" si="13"/>
        <v>20</v>
      </c>
      <c r="L106">
        <f t="shared" si="15"/>
        <v>104</v>
      </c>
      <c r="N106" t="b">
        <f t="shared" si="16"/>
        <v>0</v>
      </c>
      <c r="O106" t="str">
        <f t="shared" si="17"/>
        <v/>
      </c>
      <c r="P106" t="str">
        <f t="shared" si="17"/>
        <v/>
      </c>
      <c r="Q106" t="s">
        <v>77</v>
      </c>
      <c r="R106" t="s">
        <v>77</v>
      </c>
    </row>
    <row r="107" spans="2:18" x14ac:dyDescent="0.3">
      <c r="B107" s="1">
        <v>20</v>
      </c>
      <c r="C107" s="1">
        <v>20</v>
      </c>
      <c r="D107">
        <v>105</v>
      </c>
      <c r="E107" t="str">
        <f t="shared" si="14"/>
        <v/>
      </c>
      <c r="F107" s="1" t="str">
        <f t="shared" si="9"/>
        <v/>
      </c>
      <c r="G107" t="str">
        <f t="shared" si="10"/>
        <v/>
      </c>
      <c r="H107" t="str">
        <f t="shared" si="11"/>
        <v/>
      </c>
      <c r="I107" t="str">
        <f>IF(E107="","",H107+final_elemfixed!$A$2)</f>
        <v/>
      </c>
      <c r="J107" s="1">
        <f t="shared" si="12"/>
        <v>20</v>
      </c>
      <c r="K107" s="1">
        <f t="shared" si="13"/>
        <v>20</v>
      </c>
      <c r="L107">
        <f t="shared" si="15"/>
        <v>105</v>
      </c>
      <c r="N107" t="b">
        <f t="shared" si="16"/>
        <v>0</v>
      </c>
      <c r="O107" t="str">
        <f t="shared" si="17"/>
        <v/>
      </c>
      <c r="P107" t="str">
        <f t="shared" si="17"/>
        <v/>
      </c>
      <c r="Q107" t="s">
        <v>77</v>
      </c>
      <c r="R107" t="s">
        <v>77</v>
      </c>
    </row>
    <row r="108" spans="2:18" x14ac:dyDescent="0.3">
      <c r="B108" s="1">
        <v>-2</v>
      </c>
      <c r="C108" s="1">
        <v>20</v>
      </c>
      <c r="D108">
        <v>106</v>
      </c>
      <c r="E108" t="str">
        <f t="shared" si="14"/>
        <v/>
      </c>
      <c r="F108" s="1" t="str">
        <f t="shared" si="9"/>
        <v/>
      </c>
      <c r="G108" t="str">
        <f t="shared" si="10"/>
        <v/>
      </c>
      <c r="H108" t="str">
        <f t="shared" si="11"/>
        <v/>
      </c>
      <c r="I108" t="str">
        <f>IF(E108="","",H108+final_elemfixed!$A$2)</f>
        <v/>
      </c>
      <c r="J108" s="1">
        <f t="shared" si="12"/>
        <v>-2</v>
      </c>
      <c r="K108" s="1">
        <f t="shared" si="13"/>
        <v>20</v>
      </c>
      <c r="L108">
        <f t="shared" si="15"/>
        <v>106</v>
      </c>
      <c r="N108" t="b">
        <f t="shared" si="16"/>
        <v>0</v>
      </c>
      <c r="O108" t="str">
        <f t="shared" si="17"/>
        <v/>
      </c>
      <c r="P108" t="str">
        <f t="shared" si="17"/>
        <v/>
      </c>
      <c r="Q108" t="s">
        <v>77</v>
      </c>
      <c r="R108" t="s">
        <v>77</v>
      </c>
    </row>
    <row r="109" spans="2:18" x14ac:dyDescent="0.3">
      <c r="B109" s="1">
        <v>-4</v>
      </c>
      <c r="C109" s="1">
        <v>20</v>
      </c>
      <c r="D109">
        <v>107</v>
      </c>
      <c r="E109" t="str">
        <f t="shared" si="14"/>
        <v/>
      </c>
      <c r="F109" s="1" t="str">
        <f t="shared" si="9"/>
        <v/>
      </c>
      <c r="G109" t="str">
        <f t="shared" si="10"/>
        <v/>
      </c>
      <c r="H109" t="str">
        <f t="shared" si="11"/>
        <v/>
      </c>
      <c r="I109" t="str">
        <f>IF(E109="","",H109+final_elemfixed!$A$2)</f>
        <v/>
      </c>
      <c r="J109" s="1">
        <f t="shared" si="12"/>
        <v>-4</v>
      </c>
      <c r="K109" s="1">
        <f t="shared" si="13"/>
        <v>20</v>
      </c>
      <c r="L109">
        <f t="shared" si="15"/>
        <v>107</v>
      </c>
      <c r="N109" t="b">
        <f t="shared" si="16"/>
        <v>0</v>
      </c>
      <c r="O109" t="str">
        <f t="shared" si="17"/>
        <v/>
      </c>
      <c r="P109" t="str">
        <f t="shared" si="17"/>
        <v/>
      </c>
      <c r="Q109" t="s">
        <v>77</v>
      </c>
      <c r="R109" t="s">
        <v>77</v>
      </c>
    </row>
    <row r="110" spans="2:18" x14ac:dyDescent="0.3">
      <c r="B110" s="1">
        <v>-20</v>
      </c>
      <c r="C110" s="1">
        <v>20</v>
      </c>
      <c r="D110">
        <v>108</v>
      </c>
      <c r="E110" t="str">
        <f t="shared" si="14"/>
        <v/>
      </c>
      <c r="F110" s="1" t="str">
        <f t="shared" si="9"/>
        <v/>
      </c>
      <c r="G110" t="str">
        <f t="shared" si="10"/>
        <v/>
      </c>
      <c r="H110" t="str">
        <f t="shared" si="11"/>
        <v/>
      </c>
      <c r="I110" t="str">
        <f>IF(E110="","",H110+final_elemfixed!$A$2)</f>
        <v/>
      </c>
      <c r="J110" s="1">
        <f t="shared" si="12"/>
        <v>-20</v>
      </c>
      <c r="K110" s="1">
        <f t="shared" si="13"/>
        <v>20</v>
      </c>
      <c r="L110">
        <f t="shared" si="15"/>
        <v>108</v>
      </c>
      <c r="N110" t="b">
        <f t="shared" si="16"/>
        <v>0</v>
      </c>
      <c r="O110" t="str">
        <f t="shared" si="17"/>
        <v/>
      </c>
      <c r="P110" t="str">
        <f t="shared" si="17"/>
        <v/>
      </c>
      <c r="Q110" t="s">
        <v>77</v>
      </c>
      <c r="R110" t="s">
        <v>77</v>
      </c>
    </row>
    <row r="111" spans="2:18" x14ac:dyDescent="0.3">
      <c r="B111" s="1">
        <v>0</v>
      </c>
      <c r="C111" s="1">
        <v>-20</v>
      </c>
      <c r="D111">
        <v>109</v>
      </c>
      <c r="E111" t="str">
        <f t="shared" si="14"/>
        <v/>
      </c>
      <c r="F111" s="1" t="str">
        <f t="shared" si="9"/>
        <v/>
      </c>
      <c r="G111" t="str">
        <f t="shared" si="10"/>
        <v/>
      </c>
      <c r="H111" t="str">
        <f t="shared" si="11"/>
        <v/>
      </c>
      <c r="I111" t="str">
        <f>IF(E111="","",H111+final_elemfixed!$A$2)</f>
        <v/>
      </c>
      <c r="J111" s="1">
        <f t="shared" si="12"/>
        <v>0</v>
      </c>
      <c r="K111" s="1">
        <f t="shared" si="13"/>
        <v>-20</v>
      </c>
      <c r="L111">
        <f t="shared" si="15"/>
        <v>109</v>
      </c>
      <c r="N111" t="b">
        <f t="shared" si="16"/>
        <v>0</v>
      </c>
      <c r="O111" t="str">
        <f t="shared" si="17"/>
        <v/>
      </c>
      <c r="P111" t="str">
        <f t="shared" si="17"/>
        <v/>
      </c>
      <c r="Q111" t="s">
        <v>77</v>
      </c>
      <c r="R111" t="s">
        <v>77</v>
      </c>
    </row>
    <row r="112" spans="2:18" x14ac:dyDescent="0.3">
      <c r="B112" s="1">
        <v>2</v>
      </c>
      <c r="C112" s="1">
        <v>-20</v>
      </c>
      <c r="D112">
        <v>110</v>
      </c>
      <c r="E112" t="str">
        <f t="shared" si="14"/>
        <v/>
      </c>
      <c r="F112" s="1" t="str">
        <f t="shared" si="9"/>
        <v/>
      </c>
      <c r="G112" t="str">
        <f t="shared" si="10"/>
        <v/>
      </c>
      <c r="H112" t="str">
        <f t="shared" si="11"/>
        <v/>
      </c>
      <c r="I112" t="str">
        <f>IF(E112="","",H112+final_elemfixed!$A$2)</f>
        <v/>
      </c>
      <c r="J112" s="1">
        <f t="shared" si="12"/>
        <v>2</v>
      </c>
      <c r="K112" s="1">
        <f t="shared" si="13"/>
        <v>-20</v>
      </c>
      <c r="L112">
        <f t="shared" si="15"/>
        <v>110</v>
      </c>
      <c r="N112" t="b">
        <f t="shared" si="16"/>
        <v>0</v>
      </c>
      <c r="O112" t="str">
        <f t="shared" si="17"/>
        <v/>
      </c>
      <c r="P112" t="str">
        <f t="shared" si="17"/>
        <v/>
      </c>
      <c r="Q112" t="s">
        <v>77</v>
      </c>
      <c r="R112" t="s">
        <v>77</v>
      </c>
    </row>
    <row r="113" spans="2:18" x14ac:dyDescent="0.3">
      <c r="B113" s="1">
        <v>4</v>
      </c>
      <c r="C113" s="1">
        <v>-20</v>
      </c>
      <c r="D113">
        <v>111</v>
      </c>
      <c r="E113" t="str">
        <f t="shared" si="14"/>
        <v/>
      </c>
      <c r="F113" s="1" t="str">
        <f t="shared" si="9"/>
        <v/>
      </c>
      <c r="G113" t="str">
        <f t="shared" si="10"/>
        <v/>
      </c>
      <c r="H113" t="str">
        <f t="shared" si="11"/>
        <v/>
      </c>
      <c r="I113" t="str">
        <f>IF(E113="","",H113+final_elemfixed!$A$2)</f>
        <v/>
      </c>
      <c r="J113" s="1">
        <f t="shared" si="12"/>
        <v>4</v>
      </c>
      <c r="K113" s="1">
        <f t="shared" si="13"/>
        <v>-20</v>
      </c>
      <c r="L113">
        <f t="shared" si="15"/>
        <v>111</v>
      </c>
      <c r="N113" t="b">
        <f t="shared" si="16"/>
        <v>0</v>
      </c>
      <c r="O113" t="str">
        <f t="shared" si="17"/>
        <v/>
      </c>
      <c r="P113" t="str">
        <f t="shared" si="17"/>
        <v/>
      </c>
      <c r="Q113" t="s">
        <v>77</v>
      </c>
      <c r="R113" t="s">
        <v>77</v>
      </c>
    </row>
    <row r="114" spans="2:18" x14ac:dyDescent="0.3">
      <c r="B114" s="1">
        <v>20</v>
      </c>
      <c r="C114" s="1">
        <v>-20</v>
      </c>
      <c r="D114">
        <v>112</v>
      </c>
      <c r="E114" t="str">
        <f t="shared" si="14"/>
        <v/>
      </c>
      <c r="F114" s="1" t="str">
        <f t="shared" si="9"/>
        <v/>
      </c>
      <c r="G114" t="str">
        <f t="shared" si="10"/>
        <v/>
      </c>
      <c r="H114" t="str">
        <f t="shared" si="11"/>
        <v/>
      </c>
      <c r="I114" t="str">
        <f>IF(E114="","",H114+final_elemfixed!$A$2)</f>
        <v/>
      </c>
      <c r="J114" s="1">
        <f t="shared" si="12"/>
        <v>20</v>
      </c>
      <c r="K114" s="1">
        <f t="shared" si="13"/>
        <v>-20</v>
      </c>
      <c r="L114">
        <f t="shared" si="15"/>
        <v>112</v>
      </c>
      <c r="N114" t="b">
        <f t="shared" si="16"/>
        <v>0</v>
      </c>
      <c r="O114" t="str">
        <f t="shared" si="17"/>
        <v/>
      </c>
      <c r="P114" t="str">
        <f t="shared" si="17"/>
        <v/>
      </c>
      <c r="Q114" t="s">
        <v>77</v>
      </c>
      <c r="R114" t="s">
        <v>77</v>
      </c>
    </row>
    <row r="115" spans="2:18" x14ac:dyDescent="0.3">
      <c r="B115" s="1">
        <v>-2</v>
      </c>
      <c r="C115" s="1">
        <v>-20</v>
      </c>
      <c r="D115">
        <v>113</v>
      </c>
      <c r="E115" t="str">
        <f t="shared" si="14"/>
        <v/>
      </c>
      <c r="F115" s="1" t="str">
        <f t="shared" si="9"/>
        <v/>
      </c>
      <c r="G115" t="str">
        <f t="shared" si="10"/>
        <v/>
      </c>
      <c r="H115" t="str">
        <f t="shared" si="11"/>
        <v/>
      </c>
      <c r="I115" t="str">
        <f>IF(E115="","",H115+final_elemfixed!$A$2)</f>
        <v/>
      </c>
      <c r="J115" s="1">
        <f t="shared" si="12"/>
        <v>-2</v>
      </c>
      <c r="K115" s="1">
        <f t="shared" si="13"/>
        <v>-20</v>
      </c>
      <c r="L115">
        <f t="shared" si="15"/>
        <v>113</v>
      </c>
      <c r="N115" t="b">
        <f t="shared" si="16"/>
        <v>0</v>
      </c>
      <c r="O115" t="str">
        <f t="shared" si="17"/>
        <v/>
      </c>
      <c r="P115" t="str">
        <f t="shared" si="17"/>
        <v/>
      </c>
      <c r="Q115" t="s">
        <v>77</v>
      </c>
      <c r="R115" t="s">
        <v>77</v>
      </c>
    </row>
    <row r="116" spans="2:18" x14ac:dyDescent="0.3">
      <c r="B116" s="1">
        <v>-4</v>
      </c>
      <c r="C116" s="1">
        <v>-20</v>
      </c>
      <c r="D116">
        <v>114</v>
      </c>
      <c r="E116" t="str">
        <f t="shared" si="14"/>
        <v/>
      </c>
      <c r="F116" s="1" t="str">
        <f t="shared" si="9"/>
        <v/>
      </c>
      <c r="G116" t="str">
        <f t="shared" si="10"/>
        <v/>
      </c>
      <c r="H116" t="str">
        <f t="shared" si="11"/>
        <v/>
      </c>
      <c r="I116" t="str">
        <f>IF(E116="","",H116+final_elemfixed!$A$2)</f>
        <v/>
      </c>
      <c r="J116" s="1">
        <f t="shared" si="12"/>
        <v>-4</v>
      </c>
      <c r="K116" s="1">
        <f t="shared" si="13"/>
        <v>-20</v>
      </c>
      <c r="L116">
        <f t="shared" si="15"/>
        <v>114</v>
      </c>
      <c r="N116" t="b">
        <f t="shared" si="16"/>
        <v>0</v>
      </c>
      <c r="O116" t="str">
        <f t="shared" si="17"/>
        <v/>
      </c>
      <c r="P116" t="str">
        <f t="shared" si="17"/>
        <v/>
      </c>
      <c r="Q116" t="s">
        <v>77</v>
      </c>
      <c r="R116" t="s">
        <v>77</v>
      </c>
    </row>
    <row r="117" spans="2:18" x14ac:dyDescent="0.3">
      <c r="B117" s="1">
        <v>-20</v>
      </c>
      <c r="C117" s="1">
        <v>-20</v>
      </c>
      <c r="D117">
        <v>115</v>
      </c>
      <c r="E117" t="str">
        <f t="shared" si="14"/>
        <v/>
      </c>
      <c r="F117" s="1" t="str">
        <f t="shared" si="9"/>
        <v/>
      </c>
      <c r="G117" t="str">
        <f t="shared" si="10"/>
        <v/>
      </c>
      <c r="H117" t="str">
        <f t="shared" si="11"/>
        <v/>
      </c>
      <c r="I117" t="str">
        <f>IF(E117="","",H117+final_elemfixed!$A$2)</f>
        <v/>
      </c>
      <c r="J117" s="1">
        <f t="shared" si="12"/>
        <v>-20</v>
      </c>
      <c r="K117" s="1">
        <f t="shared" si="13"/>
        <v>-20</v>
      </c>
      <c r="L117">
        <f t="shared" si="15"/>
        <v>115</v>
      </c>
      <c r="N117" t="b">
        <f t="shared" si="16"/>
        <v>0</v>
      </c>
      <c r="O117" t="str">
        <f t="shared" si="17"/>
        <v/>
      </c>
      <c r="P117" t="str">
        <f t="shared" si="17"/>
        <v/>
      </c>
      <c r="Q117" t="s">
        <v>77</v>
      </c>
      <c r="R117" t="s">
        <v>77</v>
      </c>
    </row>
    <row r="118" spans="2:18" x14ac:dyDescent="0.3">
      <c r="B118" s="1">
        <v>2</v>
      </c>
      <c r="C118" s="1">
        <v>-4</v>
      </c>
      <c r="D118">
        <v>116</v>
      </c>
      <c r="E118" t="str">
        <f t="shared" si="14"/>
        <v/>
      </c>
      <c r="F118" s="1" t="str">
        <f t="shared" si="9"/>
        <v/>
      </c>
      <c r="G118" t="str">
        <f t="shared" si="10"/>
        <v/>
      </c>
      <c r="H118" t="str">
        <f t="shared" si="11"/>
        <v/>
      </c>
      <c r="I118" t="str">
        <f>IF(E118="","",H118+final_elemfixed!$A$2)</f>
        <v/>
      </c>
      <c r="J118" s="1">
        <f t="shared" si="12"/>
        <v>2</v>
      </c>
      <c r="K118" s="1">
        <f t="shared" si="13"/>
        <v>-4</v>
      </c>
      <c r="L118">
        <f t="shared" si="15"/>
        <v>116</v>
      </c>
      <c r="N118" t="b">
        <f t="shared" si="16"/>
        <v>0</v>
      </c>
      <c r="O118" t="str">
        <f t="shared" si="17"/>
        <v/>
      </c>
      <c r="P118" t="str">
        <f t="shared" si="17"/>
        <v/>
      </c>
      <c r="Q118" t="s">
        <v>77</v>
      </c>
      <c r="R118" t="s">
        <v>77</v>
      </c>
    </row>
    <row r="119" spans="2:18" x14ac:dyDescent="0.3">
      <c r="B119" s="1">
        <v>-1.91</v>
      </c>
      <c r="C119" s="1">
        <v>0</v>
      </c>
      <c r="D119">
        <v>117</v>
      </c>
      <c r="E119">
        <f t="shared" si="14"/>
        <v>117</v>
      </c>
      <c r="F119" s="1">
        <f t="shared" si="9"/>
        <v>1.91</v>
      </c>
      <c r="G119">
        <f t="shared" si="10"/>
        <v>180</v>
      </c>
      <c r="H119">
        <f t="shared" si="11"/>
        <v>180</v>
      </c>
      <c r="I119">
        <f>IF(E119="","",H119+final_elemfixed!$A$2)</f>
        <v>135</v>
      </c>
      <c r="J119" s="1">
        <f t="shared" si="12"/>
        <v>-1.3505739520663056</v>
      </c>
      <c r="K119" s="1">
        <f t="shared" si="13"/>
        <v>1.3505739520663058</v>
      </c>
      <c r="L119">
        <f t="shared" si="15"/>
        <v>117</v>
      </c>
      <c r="N119" t="b">
        <f t="shared" si="16"/>
        <v>0</v>
      </c>
      <c r="O119" t="str">
        <f t="shared" si="17"/>
        <v/>
      </c>
      <c r="P119" t="str">
        <f t="shared" si="17"/>
        <v/>
      </c>
      <c r="Q119" t="s">
        <v>77</v>
      </c>
      <c r="R119" t="s">
        <v>77</v>
      </c>
    </row>
    <row r="120" spans="2:18" x14ac:dyDescent="0.3">
      <c r="B120" s="1">
        <v>-0.73122527593999997</v>
      </c>
      <c r="C120" s="1">
        <v>0.15982346850000001</v>
      </c>
      <c r="D120">
        <v>118</v>
      </c>
      <c r="E120">
        <f t="shared" si="14"/>
        <v>118</v>
      </c>
      <c r="F120" s="1">
        <f t="shared" si="9"/>
        <v>0.74848777228282071</v>
      </c>
      <c r="G120">
        <f t="shared" si="10"/>
        <v>167.6707882729248</v>
      </c>
      <c r="H120">
        <f t="shared" si="11"/>
        <v>167.6707882729248</v>
      </c>
      <c r="I120">
        <f>IF(E120="","",H120+final_elemfixed!$A$2)</f>
        <v>122.6707882729248</v>
      </c>
      <c r="J120" s="1">
        <f t="shared" si="12"/>
        <v>-0.40404209282307396</v>
      </c>
      <c r="K120" s="1">
        <f t="shared" si="13"/>
        <v>0.63006660956128302</v>
      </c>
      <c r="L120">
        <f t="shared" si="15"/>
        <v>118</v>
      </c>
      <c r="N120" t="b">
        <f t="shared" si="16"/>
        <v>0</v>
      </c>
      <c r="O120" t="str">
        <f t="shared" si="17"/>
        <v/>
      </c>
      <c r="P120" t="str">
        <f t="shared" si="17"/>
        <v/>
      </c>
      <c r="Q120" t="s">
        <v>77</v>
      </c>
      <c r="R120" t="s">
        <v>77</v>
      </c>
    </row>
    <row r="121" spans="2:18" x14ac:dyDescent="0.3">
      <c r="B121" s="1">
        <v>-0.73102247855000002</v>
      </c>
      <c r="C121" s="1">
        <v>-0.15952037547</v>
      </c>
      <c r="D121">
        <v>119</v>
      </c>
      <c r="E121">
        <f t="shared" si="14"/>
        <v>119</v>
      </c>
      <c r="F121" s="1">
        <f t="shared" si="9"/>
        <v>0.74822497574959035</v>
      </c>
      <c r="G121">
        <f t="shared" si="10"/>
        <v>-167.69014656486945</v>
      </c>
      <c r="H121">
        <f t="shared" si="11"/>
        <v>192.30985343513055</v>
      </c>
      <c r="I121">
        <f>IF(E121="","",H121+final_elemfixed!$A$2)</f>
        <v>147.30985343513055</v>
      </c>
      <c r="J121" s="1">
        <f t="shared" si="12"/>
        <v>-0.62970889101476368</v>
      </c>
      <c r="K121" s="1">
        <f t="shared" si="13"/>
        <v>0.40411301255024129</v>
      </c>
      <c r="L121">
        <f t="shared" si="15"/>
        <v>119</v>
      </c>
      <c r="N121" t="b">
        <f t="shared" si="16"/>
        <v>0</v>
      </c>
      <c r="O121" t="str">
        <f t="shared" si="17"/>
        <v/>
      </c>
      <c r="P121" t="str">
        <f t="shared" si="17"/>
        <v/>
      </c>
      <c r="Q121" t="s">
        <v>77</v>
      </c>
      <c r="R121" t="s">
        <v>77</v>
      </c>
    </row>
    <row r="122" spans="2:18" x14ac:dyDescent="0.3">
      <c r="B122" s="1">
        <v>-1.4000000008</v>
      </c>
      <c r="C122" s="1">
        <v>0.2264688094</v>
      </c>
      <c r="D122">
        <v>120</v>
      </c>
      <c r="E122">
        <f t="shared" si="14"/>
        <v>120</v>
      </c>
      <c r="F122" s="1">
        <f t="shared" si="9"/>
        <v>1.4181989013784537</v>
      </c>
      <c r="G122">
        <f t="shared" si="10"/>
        <v>170.81123487120757</v>
      </c>
      <c r="H122">
        <f t="shared" si="11"/>
        <v>170.81123487120757</v>
      </c>
      <c r="I122">
        <f>IF(E122="","",H122+final_elemfixed!$A$2)</f>
        <v>125.81123487120757</v>
      </c>
      <c r="J122" s="1">
        <f t="shared" si="12"/>
        <v>-0.82981186337286805</v>
      </c>
      <c r="K122" s="1">
        <f t="shared" si="13"/>
        <v>1.1500871250808358</v>
      </c>
      <c r="L122">
        <f t="shared" si="15"/>
        <v>120</v>
      </c>
      <c r="N122" t="b">
        <f t="shared" si="16"/>
        <v>0</v>
      </c>
      <c r="O122" t="str">
        <f t="shared" si="17"/>
        <v/>
      </c>
      <c r="P122" t="str">
        <f t="shared" si="17"/>
        <v/>
      </c>
      <c r="Q122" t="s">
        <v>77</v>
      </c>
      <c r="R122" t="s">
        <v>77</v>
      </c>
    </row>
    <row r="123" spans="2:18" x14ac:dyDescent="0.3">
      <c r="B123" s="1">
        <v>-1.4000000005</v>
      </c>
      <c r="C123" s="1">
        <v>-0.226469</v>
      </c>
      <c r="D123">
        <v>121</v>
      </c>
      <c r="E123">
        <f t="shared" si="14"/>
        <v>121</v>
      </c>
      <c r="F123" s="1">
        <f t="shared" si="9"/>
        <v>1.4181989315187769</v>
      </c>
      <c r="G123">
        <f t="shared" si="10"/>
        <v>-170.81122726777272</v>
      </c>
      <c r="H123">
        <f t="shared" si="11"/>
        <v>189.18877273222728</v>
      </c>
      <c r="I123">
        <f>IF(E123="","",H123+final_elemfixed!$A$2)</f>
        <v>144.18877273222728</v>
      </c>
      <c r="J123" s="1">
        <f t="shared" si="12"/>
        <v>-1.1500872596432563</v>
      </c>
      <c r="K123" s="1">
        <f t="shared" si="13"/>
        <v>0.82981172838618344</v>
      </c>
      <c r="L123">
        <f t="shared" si="15"/>
        <v>121</v>
      </c>
      <c r="N123" t="b">
        <f t="shared" si="16"/>
        <v>0</v>
      </c>
      <c r="O123" t="str">
        <f t="shared" si="17"/>
        <v/>
      </c>
      <c r="P123" t="str">
        <f t="shared" si="17"/>
        <v/>
      </c>
      <c r="Q123" t="s">
        <v>77</v>
      </c>
      <c r="R123" t="s">
        <v>77</v>
      </c>
    </row>
    <row r="124" spans="2:18" x14ac:dyDescent="0.3">
      <c r="B124" s="1">
        <v>-2.1395064906000001</v>
      </c>
      <c r="C124" s="1">
        <v>0.88621260519</v>
      </c>
      <c r="D124">
        <v>122</v>
      </c>
      <c r="E124">
        <f t="shared" si="14"/>
        <v>122</v>
      </c>
      <c r="F124" s="1">
        <f t="shared" si="9"/>
        <v>2.315785137899709</v>
      </c>
      <c r="G124">
        <f t="shared" si="10"/>
        <v>157.50000000004079</v>
      </c>
      <c r="H124">
        <f t="shared" si="11"/>
        <v>157.50000000004079</v>
      </c>
      <c r="I124">
        <f>IF(E124="","",H124+final_elemfixed!$A$2)</f>
        <v>112.50000000004079</v>
      </c>
      <c r="J124" s="1">
        <f t="shared" si="12"/>
        <v>-0.88621260519304623</v>
      </c>
      <c r="K124" s="1">
        <f t="shared" si="13"/>
        <v>2.139506490598738</v>
      </c>
      <c r="L124">
        <f t="shared" si="15"/>
        <v>122</v>
      </c>
      <c r="N124" t="b">
        <f t="shared" si="16"/>
        <v>0</v>
      </c>
      <c r="O124" t="str">
        <f t="shared" si="17"/>
        <v/>
      </c>
      <c r="P124" t="str">
        <f t="shared" si="17"/>
        <v/>
      </c>
      <c r="Q124" t="s">
        <v>77</v>
      </c>
      <c r="R124" t="s">
        <v>77</v>
      </c>
    </row>
    <row r="125" spans="2:18" x14ac:dyDescent="0.3">
      <c r="B125" s="1">
        <v>-2.1620850449</v>
      </c>
      <c r="C125" s="1">
        <v>-0.89556494860000002</v>
      </c>
      <c r="D125">
        <v>123</v>
      </c>
      <c r="E125">
        <f t="shared" si="14"/>
        <v>123</v>
      </c>
      <c r="F125" s="1">
        <f t="shared" si="9"/>
        <v>2.3402239889679697</v>
      </c>
      <c r="G125">
        <f t="shared" si="10"/>
        <v>-157.50000000003669</v>
      </c>
      <c r="H125">
        <f t="shared" si="11"/>
        <v>202.49999999996331</v>
      </c>
      <c r="I125">
        <f>IF(E125="","",H125+final_elemfixed!$A$2)</f>
        <v>157.49999999996331</v>
      </c>
      <c r="J125" s="1">
        <f t="shared" si="12"/>
        <v>-2.1620850448988529</v>
      </c>
      <c r="K125" s="1">
        <f t="shared" si="13"/>
        <v>0.89556494860276936</v>
      </c>
      <c r="L125">
        <f t="shared" si="15"/>
        <v>123</v>
      </c>
      <c r="N125" t="b">
        <f t="shared" si="16"/>
        <v>0</v>
      </c>
      <c r="O125" t="str">
        <f t="shared" si="17"/>
        <v/>
      </c>
      <c r="P125" t="str">
        <f t="shared" si="17"/>
        <v/>
      </c>
      <c r="Q125" t="s">
        <v>77</v>
      </c>
      <c r="R125" t="s">
        <v>77</v>
      </c>
    </row>
    <row r="126" spans="2:18" x14ac:dyDescent="0.3">
      <c r="B126" s="1">
        <v>-2.1639012983999999</v>
      </c>
      <c r="C126" s="1">
        <v>0.35841765242000001</v>
      </c>
      <c r="D126">
        <v>124</v>
      </c>
      <c r="E126">
        <f t="shared" si="14"/>
        <v>124</v>
      </c>
      <c r="F126" s="1">
        <f t="shared" si="9"/>
        <v>2.1933836971181009</v>
      </c>
      <c r="G126">
        <f t="shared" si="10"/>
        <v>170.59520355609712</v>
      </c>
      <c r="H126">
        <f t="shared" si="11"/>
        <v>170.59520355609712</v>
      </c>
      <c r="I126">
        <f>IF(E126="","",H126+final_elemfixed!$A$2)</f>
        <v>125.59520355609712</v>
      </c>
      <c r="J126" s="1">
        <f t="shared" si="12"/>
        <v>-1.2766697293938694</v>
      </c>
      <c r="K126" s="1">
        <f t="shared" si="13"/>
        <v>1.78354883444016</v>
      </c>
      <c r="L126">
        <f t="shared" si="15"/>
        <v>124</v>
      </c>
      <c r="N126" t="b">
        <f t="shared" si="16"/>
        <v>0</v>
      </c>
      <c r="O126" t="str">
        <f t="shared" si="17"/>
        <v/>
      </c>
      <c r="P126" t="str">
        <f t="shared" si="17"/>
        <v/>
      </c>
      <c r="Q126" t="s">
        <v>77</v>
      </c>
      <c r="R126" t="s">
        <v>77</v>
      </c>
    </row>
    <row r="127" spans="2:18" x14ac:dyDescent="0.3">
      <c r="B127" s="1">
        <v>-2.1682608202</v>
      </c>
      <c r="C127" s="1">
        <v>-0.37349172102</v>
      </c>
      <c r="D127">
        <v>125</v>
      </c>
      <c r="E127">
        <f t="shared" si="14"/>
        <v>125</v>
      </c>
      <c r="F127" s="1">
        <f t="shared" si="9"/>
        <v>2.2001934119719699</v>
      </c>
      <c r="G127">
        <f t="shared" si="10"/>
        <v>-170.22648124986375</v>
      </c>
      <c r="H127">
        <f t="shared" si="11"/>
        <v>189.77351875013625</v>
      </c>
      <c r="I127">
        <f>IF(E127="","",H127+final_elemfixed!$A$2)</f>
        <v>144.77351875013625</v>
      </c>
      <c r="J127" s="1">
        <f t="shared" si="12"/>
        <v>-1.7972904579948019</v>
      </c>
      <c r="K127" s="1">
        <f t="shared" si="13"/>
        <v>1.2690934006942491</v>
      </c>
      <c r="L127">
        <f t="shared" si="15"/>
        <v>125</v>
      </c>
      <c r="N127" t="b">
        <f t="shared" si="16"/>
        <v>0</v>
      </c>
      <c r="O127" t="str">
        <f t="shared" si="17"/>
        <v/>
      </c>
      <c r="P127" t="str">
        <f t="shared" si="17"/>
        <v/>
      </c>
      <c r="Q127" t="s">
        <v>77</v>
      </c>
      <c r="R127" t="s">
        <v>77</v>
      </c>
    </row>
    <row r="128" spans="2:18" x14ac:dyDescent="0.3">
      <c r="B128" s="1">
        <v>4</v>
      </c>
      <c r="C128" s="1">
        <v>2</v>
      </c>
      <c r="D128">
        <v>126</v>
      </c>
      <c r="E128" t="str">
        <f t="shared" si="14"/>
        <v/>
      </c>
      <c r="F128" s="1" t="str">
        <f t="shared" si="9"/>
        <v/>
      </c>
      <c r="G128" t="str">
        <f t="shared" si="10"/>
        <v/>
      </c>
      <c r="H128" t="str">
        <f t="shared" si="11"/>
        <v/>
      </c>
      <c r="I128" t="str">
        <f>IF(E128="","",H128+final_elemfixed!$A$2)</f>
        <v/>
      </c>
      <c r="J128" s="1">
        <f t="shared" si="12"/>
        <v>4</v>
      </c>
      <c r="K128" s="1">
        <f t="shared" si="13"/>
        <v>2</v>
      </c>
      <c r="L128">
        <f t="shared" si="15"/>
        <v>126</v>
      </c>
      <c r="N128" t="b">
        <f t="shared" si="16"/>
        <v>0</v>
      </c>
      <c r="O128" t="str">
        <f t="shared" si="17"/>
        <v/>
      </c>
      <c r="P128" t="str">
        <f t="shared" si="17"/>
        <v/>
      </c>
      <c r="Q128" t="s">
        <v>77</v>
      </c>
      <c r="R128" t="s">
        <v>77</v>
      </c>
    </row>
    <row r="129" spans="2:18" x14ac:dyDescent="0.3">
      <c r="B129" s="1">
        <v>20</v>
      </c>
      <c r="C129" s="1">
        <v>2</v>
      </c>
      <c r="D129">
        <v>127</v>
      </c>
      <c r="E129" t="str">
        <f t="shared" si="14"/>
        <v/>
      </c>
      <c r="F129" s="1" t="str">
        <f t="shared" si="9"/>
        <v/>
      </c>
      <c r="G129" t="str">
        <f t="shared" si="10"/>
        <v/>
      </c>
      <c r="H129" t="str">
        <f t="shared" si="11"/>
        <v/>
      </c>
      <c r="I129" t="str">
        <f>IF(E129="","",H129+final_elemfixed!$A$2)</f>
        <v/>
      </c>
      <c r="J129" s="1">
        <f t="shared" si="12"/>
        <v>20</v>
      </c>
      <c r="K129" s="1">
        <f t="shared" si="13"/>
        <v>2</v>
      </c>
      <c r="L129">
        <f t="shared" si="15"/>
        <v>127</v>
      </c>
      <c r="N129" t="b">
        <f t="shared" si="16"/>
        <v>0</v>
      </c>
      <c r="O129" t="str">
        <f t="shared" si="17"/>
        <v/>
      </c>
      <c r="P129" t="str">
        <f t="shared" si="17"/>
        <v/>
      </c>
      <c r="Q129" t="s">
        <v>77</v>
      </c>
      <c r="R129" t="s">
        <v>77</v>
      </c>
    </row>
    <row r="130" spans="2:18" x14ac:dyDescent="0.3">
      <c r="B130" s="1">
        <v>20</v>
      </c>
      <c r="C130" s="1">
        <v>-2</v>
      </c>
      <c r="D130">
        <v>128</v>
      </c>
      <c r="E130" t="str">
        <f t="shared" si="14"/>
        <v/>
      </c>
      <c r="F130" s="1" t="str">
        <f t="shared" si="9"/>
        <v/>
      </c>
      <c r="G130" t="str">
        <f t="shared" si="10"/>
        <v/>
      </c>
      <c r="H130" t="str">
        <f t="shared" si="11"/>
        <v/>
      </c>
      <c r="I130" t="str">
        <f>IF(E130="","",H130+final_elemfixed!$A$2)</f>
        <v/>
      </c>
      <c r="J130" s="1">
        <f t="shared" si="12"/>
        <v>20</v>
      </c>
      <c r="K130" s="1">
        <f t="shared" si="13"/>
        <v>-2</v>
      </c>
      <c r="L130">
        <f t="shared" si="15"/>
        <v>128</v>
      </c>
      <c r="N130" t="b">
        <f t="shared" si="16"/>
        <v>0</v>
      </c>
      <c r="O130" t="str">
        <f t="shared" si="17"/>
        <v/>
      </c>
      <c r="P130" t="str">
        <f t="shared" si="17"/>
        <v/>
      </c>
      <c r="Q130" t="s">
        <v>77</v>
      </c>
      <c r="R130" t="s">
        <v>77</v>
      </c>
    </row>
    <row r="131" spans="2:18" x14ac:dyDescent="0.3">
      <c r="B131" s="1">
        <v>4</v>
      </c>
      <c r="C131" s="1">
        <v>-2.0000000199999999</v>
      </c>
      <c r="D131">
        <v>129</v>
      </c>
      <c r="E131" t="str">
        <f t="shared" si="14"/>
        <v/>
      </c>
      <c r="F131" s="1" t="str">
        <f t="shared" ref="F131:F194" si="18">IF(E131="","",SQRT(B131^2+C131^2))</f>
        <v/>
      </c>
      <c r="G131" t="str">
        <f t="shared" ref="G131:G194" si="19">IF(E131="","",DEGREES(ATAN2(B131,C131)))</f>
        <v/>
      </c>
      <c r="H131" t="str">
        <f t="shared" ref="H131:H194" si="20">IF(E131="","",IF(G131&lt;0,360+G131,IF(G131&lt;0.000001,0,G131)))</f>
        <v/>
      </c>
      <c r="I131" t="str">
        <f>IF(E131="","",H131+final_elemfixed!$A$2)</f>
        <v/>
      </c>
      <c r="J131" s="1">
        <f t="shared" ref="J131:J194" si="21">IF(E131="",B131,F131*COS(RADIANS(I131)))</f>
        <v>4</v>
      </c>
      <c r="K131" s="1">
        <f t="shared" ref="K131:K194" si="22">IF(E131="",C131,F131*SIN(RADIANS(I131)))</f>
        <v>-2.0000000199999999</v>
      </c>
      <c r="L131">
        <f t="shared" si="15"/>
        <v>129</v>
      </c>
      <c r="N131" t="b">
        <f t="shared" si="16"/>
        <v>0</v>
      </c>
      <c r="O131" t="str">
        <f t="shared" si="17"/>
        <v/>
      </c>
      <c r="P131" t="str">
        <f t="shared" si="17"/>
        <v/>
      </c>
      <c r="Q131" t="s">
        <v>77</v>
      </c>
      <c r="R131" t="s">
        <v>77</v>
      </c>
    </row>
    <row r="132" spans="2:18" x14ac:dyDescent="0.3">
      <c r="B132" s="1">
        <v>1.1190369937</v>
      </c>
      <c r="C132" s="1">
        <v>0.20812866887000001</v>
      </c>
      <c r="D132">
        <v>130</v>
      </c>
      <c r="E132">
        <f t="shared" ref="E132:E195" si="23">IF(AND(ABS(B132)&lt;4,ABS(C132)&lt;4),D132,"")</f>
        <v>130</v>
      </c>
      <c r="F132" s="1">
        <f t="shared" si="18"/>
        <v>1.1382272778644571</v>
      </c>
      <c r="G132">
        <f t="shared" si="19"/>
        <v>10.53600358582483</v>
      </c>
      <c r="H132">
        <f t="shared" si="20"/>
        <v>10.53600358582483</v>
      </c>
      <c r="I132">
        <f>IF(E132="","",H132+final_elemfixed!$A$2)</f>
        <v>-34.46399641417517</v>
      </c>
      <c r="J132" s="1">
        <f t="shared" si="21"/>
        <v>0.93844783976118451</v>
      </c>
      <c r="K132" s="1">
        <f t="shared" si="22"/>
        <v>-0.64410945352657134</v>
      </c>
      <c r="L132">
        <f t="shared" ref="L132:L195" si="24">D132</f>
        <v>130</v>
      </c>
      <c r="N132" t="b">
        <f t="shared" ref="N132:N195" si="25">AND(B132&gt;=-0.5,B132&lt;=0.5,C132&gt;-0.05,C132&lt;0.1,0.5*B132+C132&lt;0.3)</f>
        <v>0</v>
      </c>
      <c r="O132" t="str">
        <f t="shared" ref="O132:P195" si="26">IF($N132,B132,"")</f>
        <v/>
      </c>
      <c r="P132" t="str">
        <f t="shared" si="26"/>
        <v/>
      </c>
      <c r="Q132" t="s">
        <v>77</v>
      </c>
      <c r="R132" t="s">
        <v>77</v>
      </c>
    </row>
    <row r="133" spans="2:18" x14ac:dyDescent="0.3">
      <c r="B133" s="1">
        <v>1.1189241031999999</v>
      </c>
      <c r="C133" s="1">
        <v>-0.20829370296999999</v>
      </c>
      <c r="D133">
        <v>131</v>
      </c>
      <c r="E133">
        <f t="shared" si="23"/>
        <v>131</v>
      </c>
      <c r="F133" s="1">
        <f t="shared" si="18"/>
        <v>1.1381464824085161</v>
      </c>
      <c r="G133">
        <f t="shared" si="19"/>
        <v>-10.545210711772855</v>
      </c>
      <c r="H133">
        <f t="shared" si="20"/>
        <v>349.45478928822712</v>
      </c>
      <c r="I133">
        <f>IF(E133="","",H133+final_elemfixed!$A$2)</f>
        <v>304.45478928822712</v>
      </c>
      <c r="J133" s="1">
        <f t="shared" si="21"/>
        <v>0.64391293115725245</v>
      </c>
      <c r="K133" s="1">
        <f t="shared" si="22"/>
        <v>-0.93848471085434004</v>
      </c>
      <c r="L133">
        <f t="shared" si="24"/>
        <v>131</v>
      </c>
      <c r="N133" t="b">
        <f t="shared" si="25"/>
        <v>0</v>
      </c>
      <c r="O133" t="str">
        <f t="shared" si="26"/>
        <v/>
      </c>
      <c r="P133" t="str">
        <f t="shared" si="26"/>
        <v/>
      </c>
      <c r="Q133" t="s">
        <v>77</v>
      </c>
      <c r="R133" t="s">
        <v>77</v>
      </c>
    </row>
    <row r="134" spans="2:18" x14ac:dyDescent="0.3">
      <c r="B134" s="1">
        <v>1.6714509968</v>
      </c>
      <c r="C134" s="1">
        <v>0</v>
      </c>
      <c r="D134">
        <v>132</v>
      </c>
      <c r="E134">
        <f t="shared" si="23"/>
        <v>132</v>
      </c>
      <c r="F134" s="1">
        <f t="shared" si="18"/>
        <v>1.6714509968</v>
      </c>
      <c r="G134">
        <f t="shared" si="19"/>
        <v>0</v>
      </c>
      <c r="H134">
        <f t="shared" si="20"/>
        <v>0</v>
      </c>
      <c r="I134">
        <f>IF(E134="","",H134+final_elemfixed!$A$2)</f>
        <v>-45</v>
      </c>
      <c r="J134" s="1">
        <f t="shared" si="21"/>
        <v>1.1818943342582944</v>
      </c>
      <c r="K134" s="1">
        <f t="shared" si="22"/>
        <v>-1.1818943342582942</v>
      </c>
      <c r="L134">
        <f t="shared" si="24"/>
        <v>132</v>
      </c>
      <c r="N134" t="b">
        <f t="shared" si="25"/>
        <v>0</v>
      </c>
      <c r="O134" t="str">
        <f t="shared" si="26"/>
        <v/>
      </c>
      <c r="P134" t="str">
        <f t="shared" si="26"/>
        <v/>
      </c>
      <c r="Q134" t="s">
        <v>77</v>
      </c>
      <c r="R134" t="s">
        <v>77</v>
      </c>
    </row>
    <row r="135" spans="2:18" x14ac:dyDescent="0.3">
      <c r="B135" s="1">
        <v>2.02</v>
      </c>
      <c r="C135" s="1">
        <v>0</v>
      </c>
      <c r="D135">
        <v>133</v>
      </c>
      <c r="E135">
        <f t="shared" si="23"/>
        <v>133</v>
      </c>
      <c r="F135" s="1">
        <f t="shared" si="18"/>
        <v>2.02</v>
      </c>
      <c r="G135">
        <f t="shared" si="19"/>
        <v>0</v>
      </c>
      <c r="H135">
        <f t="shared" si="20"/>
        <v>0</v>
      </c>
      <c r="I135">
        <f>IF(E135="","",H135+final_elemfixed!$A$2)</f>
        <v>-45</v>
      </c>
      <c r="J135" s="1">
        <f t="shared" si="21"/>
        <v>1.4283556979968262</v>
      </c>
      <c r="K135" s="1">
        <f t="shared" si="22"/>
        <v>-1.4283556979968259</v>
      </c>
      <c r="L135">
        <f t="shared" si="24"/>
        <v>133</v>
      </c>
      <c r="N135" t="b">
        <f t="shared" si="25"/>
        <v>0</v>
      </c>
      <c r="O135" t="str">
        <f t="shared" si="26"/>
        <v/>
      </c>
      <c r="P135" t="str">
        <f t="shared" si="26"/>
        <v/>
      </c>
      <c r="Q135" t="s">
        <v>77</v>
      </c>
      <c r="R135" t="s">
        <v>77</v>
      </c>
    </row>
    <row r="136" spans="2:18" x14ac:dyDescent="0.3">
      <c r="B136" s="1">
        <v>2.223865</v>
      </c>
      <c r="C136" s="1">
        <v>0.27912399999999998</v>
      </c>
      <c r="D136">
        <v>134</v>
      </c>
      <c r="E136">
        <f t="shared" si="23"/>
        <v>134</v>
      </c>
      <c r="F136" s="1">
        <f t="shared" si="18"/>
        <v>2.241313397452708</v>
      </c>
      <c r="G136">
        <f t="shared" si="19"/>
        <v>7.1539558763952504</v>
      </c>
      <c r="H136">
        <f t="shared" si="20"/>
        <v>7.1539558763952504</v>
      </c>
      <c r="I136">
        <f>IF(E136="","",H136+final_elemfixed!$A$2)</f>
        <v>-37.846044123604749</v>
      </c>
      <c r="J136" s="1">
        <f t="shared" si="21"/>
        <v>1.7698804951353355</v>
      </c>
      <c r="K136" s="1">
        <f t="shared" si="22"/>
        <v>-1.3751395487515077</v>
      </c>
      <c r="L136">
        <f t="shared" si="24"/>
        <v>134</v>
      </c>
      <c r="N136" t="b">
        <f t="shared" si="25"/>
        <v>0</v>
      </c>
      <c r="O136" t="str">
        <f t="shared" si="26"/>
        <v/>
      </c>
      <c r="P136" t="str">
        <f t="shared" si="26"/>
        <v/>
      </c>
      <c r="Q136" t="s">
        <v>77</v>
      </c>
      <c r="R136" t="s">
        <v>77</v>
      </c>
    </row>
    <row r="137" spans="2:18" x14ac:dyDescent="0.3">
      <c r="B137" s="1">
        <v>2.5</v>
      </c>
      <c r="C137" s="1">
        <v>0</v>
      </c>
      <c r="D137">
        <v>135</v>
      </c>
      <c r="E137">
        <f t="shared" si="23"/>
        <v>135</v>
      </c>
      <c r="F137" s="1">
        <f t="shared" si="18"/>
        <v>2.5</v>
      </c>
      <c r="G137">
        <f t="shared" si="19"/>
        <v>0</v>
      </c>
      <c r="H137">
        <f t="shared" si="20"/>
        <v>0</v>
      </c>
      <c r="I137">
        <f>IF(E137="","",H137+final_elemfixed!$A$2)</f>
        <v>-45</v>
      </c>
      <c r="J137" s="1">
        <f t="shared" si="21"/>
        <v>1.7677669529663689</v>
      </c>
      <c r="K137" s="1">
        <f t="shared" si="22"/>
        <v>-1.7677669529663687</v>
      </c>
      <c r="L137">
        <f t="shared" si="24"/>
        <v>135</v>
      </c>
      <c r="N137" t="b">
        <f t="shared" si="25"/>
        <v>0</v>
      </c>
      <c r="O137" t="str">
        <f t="shared" si="26"/>
        <v/>
      </c>
      <c r="P137" t="str">
        <f t="shared" si="26"/>
        <v/>
      </c>
      <c r="Q137" t="s">
        <v>77</v>
      </c>
      <c r="R137" t="s">
        <v>77</v>
      </c>
    </row>
    <row r="138" spans="2:18" x14ac:dyDescent="0.3">
      <c r="B138" s="1">
        <v>2.223865</v>
      </c>
      <c r="C138" s="1">
        <v>-0.27912399999999998</v>
      </c>
      <c r="D138">
        <v>136</v>
      </c>
      <c r="E138">
        <f t="shared" si="23"/>
        <v>136</v>
      </c>
      <c r="F138" s="1">
        <f t="shared" si="18"/>
        <v>2.241313397452708</v>
      </c>
      <c r="G138">
        <f t="shared" si="19"/>
        <v>-7.1539558763952504</v>
      </c>
      <c r="H138">
        <f t="shared" si="20"/>
        <v>352.84604412360477</v>
      </c>
      <c r="I138">
        <f>IF(E138="","",H138+final_elemfixed!$A$2)</f>
        <v>307.84604412360477</v>
      </c>
      <c r="J138" s="1">
        <f t="shared" si="21"/>
        <v>1.3751395487515079</v>
      </c>
      <c r="K138" s="1">
        <f t="shared" si="22"/>
        <v>-1.7698804951353353</v>
      </c>
      <c r="L138">
        <f t="shared" si="24"/>
        <v>136</v>
      </c>
      <c r="N138" t="b">
        <f t="shared" si="25"/>
        <v>0</v>
      </c>
      <c r="O138" t="str">
        <f t="shared" si="26"/>
        <v/>
      </c>
      <c r="P138" t="str">
        <f t="shared" si="26"/>
        <v/>
      </c>
      <c r="Q138" t="s">
        <v>77</v>
      </c>
      <c r="R138" t="s">
        <v>77</v>
      </c>
    </row>
    <row r="139" spans="2:18" x14ac:dyDescent="0.3">
      <c r="B139" s="1">
        <v>1.6718358981000001</v>
      </c>
      <c r="C139" s="1">
        <v>-0.24373714323000001</v>
      </c>
      <c r="D139">
        <v>137</v>
      </c>
      <c r="E139">
        <f t="shared" si="23"/>
        <v>137</v>
      </c>
      <c r="F139" s="1">
        <f t="shared" si="18"/>
        <v>1.6895097114742359</v>
      </c>
      <c r="G139">
        <f t="shared" si="19"/>
        <v>-8.2947201380639779</v>
      </c>
      <c r="H139">
        <f t="shared" si="20"/>
        <v>351.70527986193605</v>
      </c>
      <c r="I139">
        <f>IF(E139="","",H139+final_elemfixed!$A$2)</f>
        <v>306.70527986193605</v>
      </c>
      <c r="J139" s="1">
        <f t="shared" si="21"/>
        <v>1.0098183137726429</v>
      </c>
      <c r="K139" s="1">
        <f t="shared" si="22"/>
        <v>-1.3545146873825815</v>
      </c>
      <c r="L139">
        <f t="shared" si="24"/>
        <v>137</v>
      </c>
      <c r="N139" t="b">
        <f t="shared" si="25"/>
        <v>0</v>
      </c>
      <c r="O139" t="str">
        <f t="shared" si="26"/>
        <v/>
      </c>
      <c r="P139" t="str">
        <f t="shared" si="26"/>
        <v/>
      </c>
      <c r="Q139" t="s">
        <v>77</v>
      </c>
      <c r="R139" t="s">
        <v>77</v>
      </c>
    </row>
    <row r="140" spans="2:18" x14ac:dyDescent="0.3">
      <c r="B140" s="1">
        <v>1.6714509969</v>
      </c>
      <c r="C140" s="1">
        <v>0.24362633443000001</v>
      </c>
      <c r="D140">
        <v>138</v>
      </c>
      <c r="E140">
        <f t="shared" si="23"/>
        <v>138</v>
      </c>
      <c r="F140" s="1">
        <f t="shared" si="18"/>
        <v>1.689112851725959</v>
      </c>
      <c r="G140">
        <f t="shared" si="19"/>
        <v>8.2928842901834798</v>
      </c>
      <c r="H140">
        <f t="shared" si="20"/>
        <v>8.2928842901834798</v>
      </c>
      <c r="I140">
        <f>IF(E140="","",H140+final_elemfixed!$A$2)</f>
        <v>-36.70711570981652</v>
      </c>
      <c r="J140" s="1">
        <f t="shared" si="21"/>
        <v>1.3541641674800795</v>
      </c>
      <c r="K140" s="1">
        <f t="shared" si="22"/>
        <v>-1.0096245011779303</v>
      </c>
      <c r="L140">
        <f t="shared" si="24"/>
        <v>138</v>
      </c>
      <c r="N140" t="b">
        <f t="shared" si="25"/>
        <v>0</v>
      </c>
      <c r="O140" t="str">
        <f t="shared" si="26"/>
        <v/>
      </c>
      <c r="P140" t="str">
        <f t="shared" si="26"/>
        <v/>
      </c>
      <c r="Q140" t="s">
        <v>77</v>
      </c>
      <c r="R140" t="s">
        <v>77</v>
      </c>
    </row>
    <row r="141" spans="2:18" x14ac:dyDescent="0.3">
      <c r="B141" s="1">
        <v>-1.0666666667</v>
      </c>
      <c r="C141" s="1">
        <v>0</v>
      </c>
      <c r="D141">
        <v>139</v>
      </c>
      <c r="E141">
        <f t="shared" si="23"/>
        <v>139</v>
      </c>
      <c r="F141" s="1">
        <f t="shared" si="18"/>
        <v>1.0666666667</v>
      </c>
      <c r="G141">
        <f t="shared" si="19"/>
        <v>180</v>
      </c>
      <c r="H141">
        <f t="shared" si="20"/>
        <v>180</v>
      </c>
      <c r="I141">
        <f>IF(E141="","",H141+final_elemfixed!$A$2)</f>
        <v>135</v>
      </c>
      <c r="J141" s="1">
        <f t="shared" si="21"/>
        <v>-0.75424723328922083</v>
      </c>
      <c r="K141" s="1">
        <f t="shared" si="22"/>
        <v>0.75424723328922094</v>
      </c>
      <c r="L141">
        <f t="shared" si="24"/>
        <v>139</v>
      </c>
      <c r="N141" t="b">
        <f t="shared" si="25"/>
        <v>0</v>
      </c>
      <c r="O141" t="str">
        <f t="shared" si="26"/>
        <v/>
      </c>
      <c r="P141" t="str">
        <f t="shared" si="26"/>
        <v/>
      </c>
      <c r="Q141" t="s">
        <v>77</v>
      </c>
      <c r="R141" t="s">
        <v>77</v>
      </c>
    </row>
    <row r="142" spans="2:18" x14ac:dyDescent="0.3">
      <c r="B142" s="1">
        <v>-1.2333333333000001</v>
      </c>
      <c r="C142" s="1">
        <v>0</v>
      </c>
      <c r="D142">
        <v>140</v>
      </c>
      <c r="E142">
        <f t="shared" si="23"/>
        <v>140</v>
      </c>
      <c r="F142" s="1">
        <f t="shared" si="18"/>
        <v>1.2333333333000001</v>
      </c>
      <c r="G142">
        <f t="shared" si="19"/>
        <v>180</v>
      </c>
      <c r="H142">
        <f t="shared" si="20"/>
        <v>180</v>
      </c>
      <c r="I142">
        <f>IF(E142="","",H142+final_elemfixed!$A$2)</f>
        <v>135</v>
      </c>
      <c r="J142" s="1">
        <f t="shared" si="21"/>
        <v>-0.87209836343983838</v>
      </c>
      <c r="K142" s="1">
        <f t="shared" si="22"/>
        <v>0.87209836343983849</v>
      </c>
      <c r="L142">
        <f t="shared" si="24"/>
        <v>140</v>
      </c>
      <c r="N142" t="b">
        <f t="shared" si="25"/>
        <v>0</v>
      </c>
      <c r="O142" t="str">
        <f t="shared" si="26"/>
        <v/>
      </c>
      <c r="P142" t="str">
        <f t="shared" si="26"/>
        <v/>
      </c>
      <c r="Q142" t="s">
        <v>77</v>
      </c>
      <c r="R142" t="s">
        <v>77</v>
      </c>
    </row>
    <row r="143" spans="2:18" x14ac:dyDescent="0.3">
      <c r="B143" s="1">
        <v>0.77022035513999998</v>
      </c>
      <c r="C143" s="1">
        <v>-0.13631084206999999</v>
      </c>
      <c r="D143">
        <v>141</v>
      </c>
      <c r="E143">
        <f t="shared" si="23"/>
        <v>141</v>
      </c>
      <c r="F143" s="1">
        <f t="shared" si="18"/>
        <v>0.78218926171216396</v>
      </c>
      <c r="G143">
        <f t="shared" si="19"/>
        <v>-10.036084168012735</v>
      </c>
      <c r="H143">
        <f t="shared" si="20"/>
        <v>349.96391583198726</v>
      </c>
      <c r="I143">
        <f>IF(E143="","",H143+final_elemfixed!$A$2)</f>
        <v>304.96391583198726</v>
      </c>
      <c r="J143" s="1">
        <f t="shared" si="21"/>
        <v>0.44824171535045909</v>
      </c>
      <c r="K143" s="1">
        <f t="shared" si="22"/>
        <v>-0.6410143569043506</v>
      </c>
      <c r="L143">
        <f t="shared" si="24"/>
        <v>141</v>
      </c>
      <c r="N143" t="b">
        <f t="shared" si="25"/>
        <v>0</v>
      </c>
      <c r="O143" t="str">
        <f t="shared" si="26"/>
        <v/>
      </c>
      <c r="P143" t="str">
        <f t="shared" si="26"/>
        <v/>
      </c>
      <c r="Q143" t="s">
        <v>77</v>
      </c>
      <c r="R143" t="s">
        <v>77</v>
      </c>
    </row>
    <row r="144" spans="2:18" x14ac:dyDescent="0.3">
      <c r="B144" s="1">
        <v>0.94457222917000006</v>
      </c>
      <c r="C144" s="1">
        <v>-0.17230227251999999</v>
      </c>
      <c r="D144">
        <v>142</v>
      </c>
      <c r="E144">
        <f t="shared" si="23"/>
        <v>142</v>
      </c>
      <c r="F144" s="1">
        <f t="shared" si="18"/>
        <v>0.96015872085543197</v>
      </c>
      <c r="G144">
        <f t="shared" si="19"/>
        <v>-10.337834089822035</v>
      </c>
      <c r="H144">
        <f t="shared" si="20"/>
        <v>349.66216591017798</v>
      </c>
      <c r="I144">
        <f>IF(E144="","",H144+final_elemfixed!$A$2)</f>
        <v>304.66216591017798</v>
      </c>
      <c r="J144" s="1">
        <f t="shared" si="21"/>
        <v>0.54607732325385605</v>
      </c>
      <c r="K144" s="1">
        <f t="shared" si="22"/>
        <v>-0.7897495338793451</v>
      </c>
      <c r="L144">
        <f t="shared" si="24"/>
        <v>142</v>
      </c>
      <c r="N144" t="b">
        <f t="shared" si="25"/>
        <v>0</v>
      </c>
      <c r="O144" t="str">
        <f t="shared" si="26"/>
        <v/>
      </c>
      <c r="P144" t="str">
        <f t="shared" si="26"/>
        <v/>
      </c>
      <c r="Q144" t="s">
        <v>77</v>
      </c>
      <c r="R144" t="s">
        <v>77</v>
      </c>
    </row>
    <row r="145" spans="2:18" x14ac:dyDescent="0.3">
      <c r="B145" s="1">
        <v>0.76885086521000001</v>
      </c>
      <c r="C145" s="1">
        <v>0.13765593048999999</v>
      </c>
      <c r="D145">
        <v>143</v>
      </c>
      <c r="E145">
        <f t="shared" si="23"/>
        <v>143</v>
      </c>
      <c r="F145" s="1">
        <f t="shared" si="18"/>
        <v>0.78107669798377244</v>
      </c>
      <c r="G145">
        <f t="shared" si="19"/>
        <v>10.150750002989369</v>
      </c>
      <c r="H145">
        <f t="shared" si="20"/>
        <v>10.150750002989369</v>
      </c>
      <c r="I145">
        <f>IF(E145="","",H145+final_elemfixed!$A$2)</f>
        <v>-34.849249997010631</v>
      </c>
      <c r="J145" s="1">
        <f t="shared" si="21"/>
        <v>0.64099710243115826</v>
      </c>
      <c r="K145" s="1">
        <f t="shared" si="22"/>
        <v>-0.44632221859111215</v>
      </c>
      <c r="L145">
        <f t="shared" si="24"/>
        <v>143</v>
      </c>
      <c r="N145" t="b">
        <f t="shared" si="25"/>
        <v>0</v>
      </c>
      <c r="O145" t="str">
        <f t="shared" si="26"/>
        <v/>
      </c>
      <c r="P145" t="str">
        <f t="shared" si="26"/>
        <v/>
      </c>
      <c r="Q145" t="s">
        <v>77</v>
      </c>
      <c r="R145" t="s">
        <v>77</v>
      </c>
    </row>
    <row r="146" spans="2:18" x14ac:dyDescent="0.3">
      <c r="B146" s="1">
        <v>0.94394392948000005</v>
      </c>
      <c r="C146" s="1">
        <v>0.17289229968</v>
      </c>
      <c r="D146">
        <v>144</v>
      </c>
      <c r="E146">
        <f t="shared" si="23"/>
        <v>144</v>
      </c>
      <c r="F146" s="1">
        <f t="shared" si="18"/>
        <v>0.95964675234733243</v>
      </c>
      <c r="G146">
        <f t="shared" si="19"/>
        <v>10.379221569820833</v>
      </c>
      <c r="H146">
        <f t="shared" si="20"/>
        <v>10.379221569820833</v>
      </c>
      <c r="I146">
        <f>IF(E146="","",H146+final_elemfixed!$A$2)</f>
        <v>-34.620778430179165</v>
      </c>
      <c r="J146" s="1">
        <f t="shared" si="21"/>
        <v>0.78972247111384908</v>
      </c>
      <c r="K146" s="1">
        <f t="shared" si="22"/>
        <v>-0.54521583607651947</v>
      </c>
      <c r="L146">
        <f t="shared" si="24"/>
        <v>144</v>
      </c>
      <c r="N146" t="b">
        <f t="shared" si="25"/>
        <v>0</v>
      </c>
      <c r="O146" t="str">
        <f t="shared" si="26"/>
        <v/>
      </c>
      <c r="P146" t="str">
        <f t="shared" si="26"/>
        <v/>
      </c>
      <c r="Q146" t="s">
        <v>77</v>
      </c>
      <c r="R146" t="s">
        <v>77</v>
      </c>
    </row>
    <row r="147" spans="2:18" x14ac:dyDescent="0.3">
      <c r="B147" s="1">
        <v>0.64837994847000002</v>
      </c>
      <c r="C147" s="1">
        <v>-0.26886584940000002</v>
      </c>
      <c r="D147">
        <v>145</v>
      </c>
      <c r="E147">
        <f t="shared" si="23"/>
        <v>145</v>
      </c>
      <c r="F147" s="1">
        <f t="shared" si="18"/>
        <v>0.70191552380008193</v>
      </c>
      <c r="G147">
        <f t="shared" si="19"/>
        <v>-22.522479553896272</v>
      </c>
      <c r="H147">
        <f t="shared" si="20"/>
        <v>337.47752044610371</v>
      </c>
      <c r="I147">
        <f>IF(E147="","",H147+final_elemfixed!$A$2)</f>
        <v>292.47752044610371</v>
      </c>
      <c r="J147" s="1">
        <f t="shared" si="21"/>
        <v>0.26835699300830002</v>
      </c>
      <c r="K147" s="1">
        <f t="shared" si="22"/>
        <v>-0.64859072368874249</v>
      </c>
      <c r="L147">
        <f t="shared" si="24"/>
        <v>145</v>
      </c>
      <c r="N147" t="b">
        <f t="shared" si="25"/>
        <v>0</v>
      </c>
      <c r="O147" t="str">
        <f t="shared" si="26"/>
        <v/>
      </c>
      <c r="P147" t="str">
        <f t="shared" si="26"/>
        <v/>
      </c>
      <c r="Q147" t="s">
        <v>77</v>
      </c>
      <c r="R147" t="s">
        <v>77</v>
      </c>
    </row>
    <row r="148" spans="2:18" x14ac:dyDescent="0.3">
      <c r="B148" s="1">
        <v>0.80754371099</v>
      </c>
      <c r="C148" s="1">
        <v>-0.33466438133999998</v>
      </c>
      <c r="D148">
        <v>146</v>
      </c>
      <c r="E148">
        <f t="shared" si="23"/>
        <v>146</v>
      </c>
      <c r="F148" s="1">
        <f t="shared" si="18"/>
        <v>0.87414363424850583</v>
      </c>
      <c r="G148">
        <f t="shared" si="19"/>
        <v>-22.510223261441165</v>
      </c>
      <c r="H148">
        <f t="shared" si="20"/>
        <v>337.48977673855882</v>
      </c>
      <c r="I148">
        <f>IF(E148="","",H148+final_elemfixed!$A$2)</f>
        <v>292.48977673855882</v>
      </c>
      <c r="J148" s="1">
        <f t="shared" si="21"/>
        <v>0.33437618067846386</v>
      </c>
      <c r="K148" s="1">
        <f t="shared" si="22"/>
        <v>-0.80766308761269312</v>
      </c>
      <c r="L148">
        <f t="shared" si="24"/>
        <v>146</v>
      </c>
      <c r="N148" t="b">
        <f t="shared" si="25"/>
        <v>0</v>
      </c>
      <c r="O148" t="str">
        <f t="shared" si="26"/>
        <v/>
      </c>
      <c r="P148" t="str">
        <f t="shared" si="26"/>
        <v/>
      </c>
      <c r="Q148" t="s">
        <v>77</v>
      </c>
      <c r="R148" t="s">
        <v>77</v>
      </c>
    </row>
    <row r="149" spans="2:18" x14ac:dyDescent="0.3">
      <c r="B149" s="1">
        <v>0.86666666667000003</v>
      </c>
      <c r="C149" s="1">
        <v>0</v>
      </c>
      <c r="D149">
        <v>147</v>
      </c>
      <c r="E149">
        <f t="shared" si="23"/>
        <v>147</v>
      </c>
      <c r="F149" s="1">
        <f t="shared" si="18"/>
        <v>0.86666666667000003</v>
      </c>
      <c r="G149">
        <f t="shared" si="19"/>
        <v>0</v>
      </c>
      <c r="H149">
        <f t="shared" si="20"/>
        <v>0</v>
      </c>
      <c r="I149">
        <f>IF(E149="","",H149+final_elemfixed!$A$2)</f>
        <v>-45</v>
      </c>
      <c r="J149" s="1">
        <f t="shared" si="21"/>
        <v>0.61282587703069824</v>
      </c>
      <c r="K149" s="1">
        <f t="shared" si="22"/>
        <v>-0.61282587703069813</v>
      </c>
      <c r="L149">
        <f t="shared" si="24"/>
        <v>147</v>
      </c>
      <c r="N149" t="b">
        <f t="shared" si="25"/>
        <v>0</v>
      </c>
      <c r="O149" t="str">
        <f t="shared" si="26"/>
        <v/>
      </c>
      <c r="P149" t="str">
        <f t="shared" si="26"/>
        <v/>
      </c>
      <c r="Q149" t="s">
        <v>77</v>
      </c>
      <c r="R149" t="s">
        <v>77</v>
      </c>
    </row>
    <row r="150" spans="2:18" x14ac:dyDescent="0.3">
      <c r="B150" s="1">
        <v>1.0333333333000001</v>
      </c>
      <c r="C150" s="1">
        <v>0</v>
      </c>
      <c r="D150">
        <v>148</v>
      </c>
      <c r="E150">
        <f t="shared" si="23"/>
        <v>148</v>
      </c>
      <c r="F150" s="1">
        <f t="shared" si="18"/>
        <v>1.0333333333000001</v>
      </c>
      <c r="G150">
        <f t="shared" si="19"/>
        <v>0</v>
      </c>
      <c r="H150">
        <f t="shared" si="20"/>
        <v>0</v>
      </c>
      <c r="I150">
        <f>IF(E150="","",H150+final_elemfixed!$A$2)</f>
        <v>-45</v>
      </c>
      <c r="J150" s="1">
        <f t="shared" si="21"/>
        <v>0.73067700720252904</v>
      </c>
      <c r="K150" s="1">
        <f t="shared" si="22"/>
        <v>-0.73067700720252893</v>
      </c>
      <c r="L150">
        <f t="shared" si="24"/>
        <v>148</v>
      </c>
      <c r="N150" t="b">
        <f t="shared" si="25"/>
        <v>0</v>
      </c>
      <c r="O150" t="str">
        <f t="shared" si="26"/>
        <v/>
      </c>
      <c r="P150" t="str">
        <f t="shared" si="26"/>
        <v/>
      </c>
      <c r="Q150" t="s">
        <v>77</v>
      </c>
      <c r="R150" t="s">
        <v>77</v>
      </c>
    </row>
    <row r="151" spans="2:18" x14ac:dyDescent="0.3">
      <c r="B151" s="1">
        <v>0.64866136616000003</v>
      </c>
      <c r="C151" s="1">
        <v>0.2686847959</v>
      </c>
      <c r="D151">
        <v>149</v>
      </c>
      <c r="E151">
        <f t="shared" si="23"/>
        <v>149</v>
      </c>
      <c r="F151" s="1">
        <f t="shared" si="18"/>
        <v>0.70210617964548805</v>
      </c>
      <c r="G151">
        <f t="shared" si="19"/>
        <v>22.50003473004767</v>
      </c>
      <c r="H151">
        <f t="shared" si="20"/>
        <v>22.50003473004767</v>
      </c>
      <c r="I151">
        <f>IF(E151="","",H151+final_elemfixed!$A$2)</f>
        <v>-22.49996526995233</v>
      </c>
      <c r="J151" s="1">
        <f t="shared" si="21"/>
        <v>0.64866169188807965</v>
      </c>
      <c r="K151" s="1">
        <f t="shared" si="22"/>
        <v>-0.26868400952285265</v>
      </c>
      <c r="L151">
        <f t="shared" si="24"/>
        <v>149</v>
      </c>
      <c r="N151" t="b">
        <f t="shared" si="25"/>
        <v>0</v>
      </c>
      <c r="O151" t="str">
        <f t="shared" si="26"/>
        <v/>
      </c>
      <c r="P151" t="str">
        <f t="shared" si="26"/>
        <v/>
      </c>
      <c r="Q151" t="s">
        <v>77</v>
      </c>
      <c r="R151" t="s">
        <v>77</v>
      </c>
    </row>
    <row r="152" spans="2:18" x14ac:dyDescent="0.3">
      <c r="B152" s="1">
        <v>0.80770041255000002</v>
      </c>
      <c r="C152" s="1">
        <v>0.33456138652</v>
      </c>
      <c r="D152">
        <v>150</v>
      </c>
      <c r="E152">
        <f t="shared" si="23"/>
        <v>150</v>
      </c>
      <c r="F152" s="1">
        <f t="shared" si="18"/>
        <v>0.87424897928657885</v>
      </c>
      <c r="G152">
        <f t="shared" si="19"/>
        <v>22.500055783713993</v>
      </c>
      <c r="H152">
        <f t="shared" si="20"/>
        <v>22.500055783713993</v>
      </c>
      <c r="I152">
        <f>IF(E152="","",H152+final_elemfixed!$A$2)</f>
        <v>-22.499944216286007</v>
      </c>
      <c r="J152" s="1">
        <f t="shared" si="21"/>
        <v>0.80770106401274255</v>
      </c>
      <c r="K152" s="1">
        <f t="shared" si="22"/>
        <v>-0.33455981374981136</v>
      </c>
      <c r="L152">
        <f t="shared" si="24"/>
        <v>150</v>
      </c>
      <c r="N152" t="b">
        <f t="shared" si="25"/>
        <v>0</v>
      </c>
      <c r="O152" t="str">
        <f t="shared" si="26"/>
        <v/>
      </c>
      <c r="P152" t="str">
        <f t="shared" si="26"/>
        <v/>
      </c>
      <c r="Q152" t="s">
        <v>77</v>
      </c>
      <c r="R152" t="s">
        <v>77</v>
      </c>
    </row>
    <row r="153" spans="2:18" x14ac:dyDescent="0.3">
      <c r="B153" s="1">
        <v>0.37527051365000003</v>
      </c>
      <c r="C153" s="1">
        <v>0.37530069274</v>
      </c>
      <c r="D153">
        <v>151</v>
      </c>
      <c r="E153">
        <f t="shared" si="23"/>
        <v>151</v>
      </c>
      <c r="F153" s="1">
        <f t="shared" si="18"/>
        <v>0.53073399023075463</v>
      </c>
      <c r="G153">
        <f t="shared" si="19"/>
        <v>45.002303758085702</v>
      </c>
      <c r="H153">
        <f t="shared" si="20"/>
        <v>45.002303758085702</v>
      </c>
      <c r="I153">
        <f>IF(E153="","",H153+final_elemfixed!$A$2)</f>
        <v>2.3037580857021567E-3</v>
      </c>
      <c r="J153" s="1">
        <f t="shared" si="21"/>
        <v>0.53073398980173681</v>
      </c>
      <c r="K153" s="1">
        <f t="shared" si="22"/>
        <v>2.1339839189070543E-5</v>
      </c>
      <c r="L153">
        <f t="shared" si="24"/>
        <v>151</v>
      </c>
      <c r="N153" t="b">
        <f t="shared" si="25"/>
        <v>0</v>
      </c>
      <c r="O153" t="str">
        <f t="shared" si="26"/>
        <v/>
      </c>
      <c r="P153" t="str">
        <f t="shared" si="26"/>
        <v/>
      </c>
      <c r="Q153" t="s">
        <v>77</v>
      </c>
      <c r="R153" t="s">
        <v>77</v>
      </c>
    </row>
    <row r="154" spans="2:18" x14ac:dyDescent="0.3">
      <c r="B154" s="1">
        <v>0.48382381424999998</v>
      </c>
      <c r="C154" s="1">
        <v>0.48388417242999998</v>
      </c>
      <c r="D154">
        <v>152</v>
      </c>
      <c r="E154">
        <f t="shared" si="23"/>
        <v>152</v>
      </c>
      <c r="F154" s="1">
        <f t="shared" si="18"/>
        <v>0.68427288092082428</v>
      </c>
      <c r="G154">
        <f t="shared" si="19"/>
        <v>45.003573669966777</v>
      </c>
      <c r="H154">
        <f t="shared" si="20"/>
        <v>45.003573669966777</v>
      </c>
      <c r="I154">
        <f>IF(E154="","",H154+final_elemfixed!$A$2)</f>
        <v>3.5736699667765492E-3</v>
      </c>
      <c r="J154" s="1">
        <f t="shared" si="21"/>
        <v>0.68427287958980931</v>
      </c>
      <c r="K154" s="1">
        <f t="shared" si="22"/>
        <v>4.2679678378099913E-5</v>
      </c>
      <c r="L154">
        <f t="shared" si="24"/>
        <v>152</v>
      </c>
      <c r="N154" t="b">
        <f t="shared" si="25"/>
        <v>0</v>
      </c>
      <c r="O154" t="str">
        <f t="shared" si="26"/>
        <v/>
      </c>
      <c r="P154" t="str">
        <f t="shared" si="26"/>
        <v/>
      </c>
      <c r="Q154" t="s">
        <v>77</v>
      </c>
      <c r="R154" t="s">
        <v>77</v>
      </c>
    </row>
    <row r="155" spans="2:18" x14ac:dyDescent="0.3">
      <c r="B155" s="1">
        <v>0.37523556966999999</v>
      </c>
      <c r="C155" s="1">
        <v>-0.37532819310999999</v>
      </c>
      <c r="D155">
        <v>153</v>
      </c>
      <c r="E155">
        <f t="shared" si="23"/>
        <v>153</v>
      </c>
      <c r="F155" s="1">
        <f t="shared" si="18"/>
        <v>0.53072873041581881</v>
      </c>
      <c r="G155">
        <f t="shared" si="19"/>
        <v>-45.007070594707884</v>
      </c>
      <c r="H155">
        <f t="shared" si="20"/>
        <v>314.9929294052921</v>
      </c>
      <c r="I155">
        <f>IF(E155="","",H155+final_elemfixed!$A$2)</f>
        <v>269.9929294052921</v>
      </c>
      <c r="J155" s="1">
        <f t="shared" si="21"/>
        <v>-6.5494662521205493E-5</v>
      </c>
      <c r="K155" s="1">
        <f t="shared" si="22"/>
        <v>-0.5307287263746292</v>
      </c>
      <c r="L155">
        <f t="shared" si="24"/>
        <v>153</v>
      </c>
      <c r="N155" t="b">
        <f t="shared" si="25"/>
        <v>0</v>
      </c>
      <c r="O155" t="str">
        <f t="shared" si="26"/>
        <v/>
      </c>
      <c r="P155" t="str">
        <f t="shared" si="26"/>
        <v/>
      </c>
      <c r="Q155" t="s">
        <v>77</v>
      </c>
      <c r="R155" t="s">
        <v>77</v>
      </c>
    </row>
    <row r="156" spans="2:18" x14ac:dyDescent="0.3">
      <c r="B156" s="1">
        <v>0.48343882463999999</v>
      </c>
      <c r="C156" s="1">
        <v>-0.48402281713</v>
      </c>
      <c r="D156">
        <v>154</v>
      </c>
      <c r="E156">
        <f t="shared" si="23"/>
        <v>154</v>
      </c>
      <c r="F156" s="1">
        <f t="shared" si="18"/>
        <v>0.68409881206720868</v>
      </c>
      <c r="G156">
        <f t="shared" si="19"/>
        <v>-45.03458566152463</v>
      </c>
      <c r="H156">
        <f t="shared" si="20"/>
        <v>314.9654143384754</v>
      </c>
      <c r="I156">
        <f>IF(E156="","",H156+final_elemfixed!$A$2)</f>
        <v>269.9654143384754</v>
      </c>
      <c r="J156" s="1">
        <f t="shared" si="21"/>
        <v>-4.129450498404612E-4</v>
      </c>
      <c r="K156" s="1">
        <f t="shared" si="22"/>
        <v>-0.68409868743343749</v>
      </c>
      <c r="L156">
        <f t="shared" si="24"/>
        <v>154</v>
      </c>
      <c r="N156" t="b">
        <f t="shared" si="25"/>
        <v>0</v>
      </c>
      <c r="O156" t="str">
        <f t="shared" si="26"/>
        <v/>
      </c>
      <c r="P156" t="str">
        <f t="shared" si="26"/>
        <v/>
      </c>
      <c r="Q156" t="s">
        <v>77</v>
      </c>
      <c r="R156" t="s">
        <v>77</v>
      </c>
    </row>
    <row r="157" spans="2:18" x14ac:dyDescent="0.3">
      <c r="B157" s="1">
        <v>-0.95401498585</v>
      </c>
      <c r="C157" s="1">
        <v>-0.18183658364999999</v>
      </c>
      <c r="D157">
        <v>155</v>
      </c>
      <c r="E157">
        <f t="shared" si="23"/>
        <v>155</v>
      </c>
      <c r="F157" s="1">
        <f t="shared" si="18"/>
        <v>0.97118954709154437</v>
      </c>
      <c r="G157">
        <f t="shared" si="19"/>
        <v>-169.20877996171305</v>
      </c>
      <c r="H157">
        <f t="shared" si="20"/>
        <v>190.79122003828695</v>
      </c>
      <c r="I157">
        <f>IF(E157="","",H157+final_elemfixed!$A$2)</f>
        <v>145.79122003828695</v>
      </c>
      <c r="J157" s="1">
        <f t="shared" si="21"/>
        <v>-0.80316834721483299</v>
      </c>
      <c r="K157" s="1">
        <f t="shared" si="22"/>
        <v>0.54601258448141332</v>
      </c>
      <c r="L157">
        <f t="shared" si="24"/>
        <v>155</v>
      </c>
      <c r="N157" t="b">
        <f t="shared" si="25"/>
        <v>0</v>
      </c>
      <c r="O157" t="str">
        <f t="shared" si="26"/>
        <v/>
      </c>
      <c r="P157" t="str">
        <f t="shared" si="26"/>
        <v/>
      </c>
      <c r="Q157" t="s">
        <v>77</v>
      </c>
      <c r="R157" t="s">
        <v>77</v>
      </c>
    </row>
    <row r="158" spans="2:18" x14ac:dyDescent="0.3">
      <c r="B158" s="1">
        <v>-1.1770074932000001</v>
      </c>
      <c r="C158" s="1">
        <v>-0.20415279182000001</v>
      </c>
      <c r="D158">
        <v>156</v>
      </c>
      <c r="E158">
        <f t="shared" si="23"/>
        <v>156</v>
      </c>
      <c r="F158" s="1">
        <f t="shared" si="18"/>
        <v>1.1945815172924987</v>
      </c>
      <c r="G158">
        <f t="shared" si="19"/>
        <v>-170.15990683337378</v>
      </c>
      <c r="H158">
        <f t="shared" si="20"/>
        <v>189.84009316662622</v>
      </c>
      <c r="I158">
        <f>IF(E158="","",H158+final_elemfixed!$A$2)</f>
        <v>144.84009316662622</v>
      </c>
      <c r="J158" s="1">
        <f t="shared" si="21"/>
        <v>-0.97662780344318678</v>
      </c>
      <c r="K158" s="1">
        <f t="shared" si="22"/>
        <v>0.68791215645501158</v>
      </c>
      <c r="L158">
        <f t="shared" si="24"/>
        <v>156</v>
      </c>
      <c r="N158" t="b">
        <f t="shared" si="25"/>
        <v>0</v>
      </c>
      <c r="O158" t="str">
        <f t="shared" si="26"/>
        <v/>
      </c>
      <c r="P158" t="str">
        <f t="shared" si="26"/>
        <v/>
      </c>
      <c r="Q158" t="s">
        <v>77</v>
      </c>
      <c r="R158" t="s">
        <v>77</v>
      </c>
    </row>
    <row r="159" spans="2:18" x14ac:dyDescent="0.3">
      <c r="B159" s="1">
        <v>-0.95415018421999997</v>
      </c>
      <c r="C159" s="1">
        <v>0.18203858212999999</v>
      </c>
      <c r="D159">
        <v>157</v>
      </c>
      <c r="E159">
        <f t="shared" si="23"/>
        <v>157</v>
      </c>
      <c r="F159" s="1">
        <f t="shared" si="18"/>
        <v>0.97136019036759003</v>
      </c>
      <c r="G159">
        <f t="shared" si="19"/>
        <v>169.19856887186836</v>
      </c>
      <c r="H159">
        <f t="shared" si="20"/>
        <v>169.19856887186836</v>
      </c>
      <c r="I159">
        <f>IF(E159="","",H159+final_elemfixed!$A$2)</f>
        <v>124.19856887186836</v>
      </c>
      <c r="J159" s="1">
        <f t="shared" si="21"/>
        <v>-0.54596534967064825</v>
      </c>
      <c r="K159" s="1">
        <f t="shared" si="22"/>
        <v>0.80340678139406285</v>
      </c>
      <c r="L159">
        <f t="shared" si="24"/>
        <v>157</v>
      </c>
      <c r="N159" t="b">
        <f t="shared" si="25"/>
        <v>0</v>
      </c>
      <c r="O159" t="str">
        <f t="shared" si="26"/>
        <v/>
      </c>
      <c r="P159" t="str">
        <f t="shared" si="26"/>
        <v/>
      </c>
      <c r="Q159" t="s">
        <v>77</v>
      </c>
      <c r="R159" t="s">
        <v>77</v>
      </c>
    </row>
    <row r="160" spans="2:18" x14ac:dyDescent="0.3">
      <c r="B160" s="1">
        <v>-1.1770750925</v>
      </c>
      <c r="C160" s="1">
        <v>0.20425369576999999</v>
      </c>
      <c r="D160">
        <v>158</v>
      </c>
      <c r="E160">
        <f t="shared" si="23"/>
        <v>158</v>
      </c>
      <c r="F160" s="1">
        <f t="shared" si="18"/>
        <v>1.1946653697247558</v>
      </c>
      <c r="G160">
        <f t="shared" si="19"/>
        <v>170.15569276639843</v>
      </c>
      <c r="H160">
        <f t="shared" si="20"/>
        <v>170.15569276639843</v>
      </c>
      <c r="I160">
        <f>IF(E160="","",H160+final_elemfixed!$A$2)</f>
        <v>125.15569276639843</v>
      </c>
      <c r="J160" s="1">
        <f t="shared" si="21"/>
        <v>-0.68788860651115147</v>
      </c>
      <c r="K160" s="1">
        <f t="shared" si="22"/>
        <v>0.97674695323391392</v>
      </c>
      <c r="L160">
        <f t="shared" si="24"/>
        <v>158</v>
      </c>
      <c r="N160" t="b">
        <f t="shared" si="25"/>
        <v>0</v>
      </c>
      <c r="O160" t="str">
        <f t="shared" si="26"/>
        <v/>
      </c>
      <c r="P160" t="str">
        <f t="shared" si="26"/>
        <v/>
      </c>
      <c r="Q160" t="s">
        <v>77</v>
      </c>
      <c r="R160" t="s">
        <v>77</v>
      </c>
    </row>
    <row r="161" spans="2:18" x14ac:dyDescent="0.3">
      <c r="B161" s="1">
        <v>0.46681919664999999</v>
      </c>
      <c r="C161" s="1">
        <v>9.5900276627999999E-3</v>
      </c>
      <c r="D161">
        <v>159</v>
      </c>
      <c r="E161">
        <f t="shared" si="23"/>
        <v>159</v>
      </c>
      <c r="F161" s="1">
        <f t="shared" si="18"/>
        <v>0.46691769188104726</v>
      </c>
      <c r="G161">
        <f t="shared" si="19"/>
        <v>1.1768814068502935</v>
      </c>
      <c r="H161">
        <f t="shared" si="20"/>
        <v>1.1768814068502935</v>
      </c>
      <c r="I161">
        <f>IF(E161="","",H161+final_elemfixed!$A$2)</f>
        <v>-43.823118593149708</v>
      </c>
      <c r="J161" s="1">
        <f t="shared" si="21"/>
        <v>0.33687219313140387</v>
      </c>
      <c r="K161" s="1">
        <f t="shared" si="22"/>
        <v>-0.32330984594713896</v>
      </c>
      <c r="L161">
        <f t="shared" si="24"/>
        <v>159</v>
      </c>
      <c r="N161" t="b">
        <f t="shared" si="25"/>
        <v>1</v>
      </c>
      <c r="O161">
        <f t="shared" si="26"/>
        <v>0.46681919664999999</v>
      </c>
      <c r="P161">
        <f t="shared" si="26"/>
        <v>9.5900276627999999E-3</v>
      </c>
      <c r="Q161">
        <v>0.46681919664999999</v>
      </c>
      <c r="R161">
        <v>9.5900276627999999E-3</v>
      </c>
    </row>
    <row r="162" spans="2:18" x14ac:dyDescent="0.3">
      <c r="B162" s="1">
        <v>0.43348275961999999</v>
      </c>
      <c r="C162" s="1">
        <v>1.8624202098E-2</v>
      </c>
      <c r="D162">
        <v>160</v>
      </c>
      <c r="E162">
        <f t="shared" si="23"/>
        <v>160</v>
      </c>
      <c r="F162" s="1">
        <f t="shared" si="18"/>
        <v>0.43388266131704073</v>
      </c>
      <c r="G162">
        <f t="shared" si="19"/>
        <v>2.4601493252242115</v>
      </c>
      <c r="H162">
        <f t="shared" si="20"/>
        <v>2.4601493252242115</v>
      </c>
      <c r="I162">
        <f>IF(E162="","",H162+final_elemfixed!$A$2)</f>
        <v>-42.539850674775792</v>
      </c>
      <c r="J162" s="1">
        <f t="shared" si="21"/>
        <v>0.31968789845244466</v>
      </c>
      <c r="K162" s="1">
        <f t="shared" si="22"/>
        <v>-0.29334929925707565</v>
      </c>
      <c r="L162">
        <f t="shared" si="24"/>
        <v>160</v>
      </c>
      <c r="N162" t="b">
        <f t="shared" si="25"/>
        <v>1</v>
      </c>
      <c r="O162">
        <f t="shared" si="26"/>
        <v>0.43348275961999999</v>
      </c>
      <c r="P162">
        <f t="shared" si="26"/>
        <v>1.8624202098E-2</v>
      </c>
      <c r="Q162">
        <v>0.43348275961999999</v>
      </c>
      <c r="R162">
        <v>1.8624202098E-2</v>
      </c>
    </row>
    <row r="163" spans="2:18" x14ac:dyDescent="0.3">
      <c r="B163" s="1">
        <v>0.46666705919000001</v>
      </c>
      <c r="C163" s="1">
        <v>-7.5110368093999995E-4</v>
      </c>
      <c r="D163">
        <v>161</v>
      </c>
      <c r="E163">
        <f t="shared" si="23"/>
        <v>161</v>
      </c>
      <c r="F163" s="1">
        <f t="shared" si="18"/>
        <v>0.46666766364274964</v>
      </c>
      <c r="G163">
        <f t="shared" si="19"/>
        <v>-9.2217851862977915E-2</v>
      </c>
      <c r="H163">
        <f t="shared" si="20"/>
        <v>359.90778214813702</v>
      </c>
      <c r="I163">
        <f>IF(E163="","",H163+final_elemfixed!$A$2)</f>
        <v>314.90778214813702</v>
      </c>
      <c r="J163" s="1">
        <f t="shared" si="21"/>
        <v>0.32945233160346621</v>
      </c>
      <c r="K163" s="1">
        <f t="shared" si="22"/>
        <v>-0.33051455261579976</v>
      </c>
      <c r="L163">
        <f t="shared" si="24"/>
        <v>161</v>
      </c>
      <c r="N163" t="b">
        <f t="shared" si="25"/>
        <v>1</v>
      </c>
      <c r="O163">
        <f t="shared" si="26"/>
        <v>0.46666705919000001</v>
      </c>
      <c r="P163">
        <f t="shared" si="26"/>
        <v>-7.5110368093999995E-4</v>
      </c>
      <c r="Q163">
        <v>0.46666705919000001</v>
      </c>
      <c r="R163">
        <v>-7.5110368093999995E-4</v>
      </c>
    </row>
    <row r="164" spans="2:18" x14ac:dyDescent="0.3">
      <c r="B164" s="1">
        <v>0.43333372269999998</v>
      </c>
      <c r="C164" s="1">
        <v>-1.4844370837E-3</v>
      </c>
      <c r="D164">
        <v>162</v>
      </c>
      <c r="E164">
        <f t="shared" si="23"/>
        <v>162</v>
      </c>
      <c r="F164" s="1">
        <f t="shared" si="18"/>
        <v>0.43333626525193564</v>
      </c>
      <c r="G164">
        <f t="shared" si="19"/>
        <v>-0.19627285554782264</v>
      </c>
      <c r="H164">
        <f t="shared" si="20"/>
        <v>359.80372714445218</v>
      </c>
      <c r="I164">
        <f>IF(E164="","",H164+final_elemfixed!$A$2)</f>
        <v>314.80372714445218</v>
      </c>
      <c r="J164" s="1">
        <f t="shared" si="21"/>
        <v>0.30536355830985201</v>
      </c>
      <c r="K164" s="1">
        <f t="shared" si="22"/>
        <v>-0.30746286936610989</v>
      </c>
      <c r="L164">
        <f t="shared" si="24"/>
        <v>162</v>
      </c>
      <c r="N164" t="b">
        <f t="shared" si="25"/>
        <v>1</v>
      </c>
      <c r="O164">
        <f t="shared" si="26"/>
        <v>0.43333372269999998</v>
      </c>
      <c r="P164">
        <f t="shared" si="26"/>
        <v>-1.4844370837E-3</v>
      </c>
      <c r="Q164">
        <v>0.43333372269999998</v>
      </c>
      <c r="R164">
        <v>-1.4844370837E-3</v>
      </c>
    </row>
    <row r="165" spans="2:18" x14ac:dyDescent="0.3">
      <c r="B165" s="1">
        <v>0.55904597387999999</v>
      </c>
      <c r="C165" s="1">
        <v>0.13588244262999999</v>
      </c>
      <c r="D165">
        <v>163</v>
      </c>
      <c r="E165">
        <f t="shared" si="23"/>
        <v>163</v>
      </c>
      <c r="F165" s="1">
        <f t="shared" si="18"/>
        <v>0.57532289988017415</v>
      </c>
      <c r="G165">
        <f t="shared" si="19"/>
        <v>13.661464620866147</v>
      </c>
      <c r="H165">
        <f t="shared" si="20"/>
        <v>13.661464620866147</v>
      </c>
      <c r="I165">
        <f>IF(E165="","",H165+final_elemfixed!$A$2)</f>
        <v>-31.338535379133852</v>
      </c>
      <c r="J165" s="1">
        <f t="shared" si="21"/>
        <v>0.49138859575345056</v>
      </c>
      <c r="K165" s="1">
        <f t="shared" si="22"/>
        <v>-0.29922180249772051</v>
      </c>
      <c r="L165">
        <f t="shared" si="24"/>
        <v>163</v>
      </c>
      <c r="N165" t="b">
        <f t="shared" si="25"/>
        <v>0</v>
      </c>
      <c r="O165" t="str">
        <f t="shared" si="26"/>
        <v/>
      </c>
      <c r="P165" t="str">
        <f t="shared" si="26"/>
        <v/>
      </c>
      <c r="Q165">
        <v>0.55904597387999999</v>
      </c>
      <c r="R165">
        <v>0.13588244262999999</v>
      </c>
    </row>
    <row r="166" spans="2:18" x14ac:dyDescent="0.3">
      <c r="B166" s="1">
        <v>0.52433414682000001</v>
      </c>
      <c r="C166" s="1">
        <v>0.16934532395999999</v>
      </c>
      <c r="D166">
        <v>164</v>
      </c>
      <c r="E166">
        <f t="shared" si="23"/>
        <v>164</v>
      </c>
      <c r="F166" s="1">
        <f t="shared" si="18"/>
        <v>0.55100284597139304</v>
      </c>
      <c r="G166">
        <f t="shared" si="19"/>
        <v>17.89901138150277</v>
      </c>
      <c r="H166">
        <f t="shared" si="20"/>
        <v>17.89901138150277</v>
      </c>
      <c r="I166">
        <f>IF(E166="","",H166+final_elemfixed!$A$2)</f>
        <v>-27.10098861849723</v>
      </c>
      <c r="J166" s="1">
        <f t="shared" si="21"/>
        <v>0.49050545775843352</v>
      </c>
      <c r="K166" s="1">
        <f t="shared" si="22"/>
        <v>-0.25101500388973608</v>
      </c>
      <c r="L166">
        <f t="shared" si="24"/>
        <v>164</v>
      </c>
      <c r="N166" t="b">
        <f t="shared" si="25"/>
        <v>0</v>
      </c>
      <c r="O166" t="str">
        <f t="shared" si="26"/>
        <v/>
      </c>
      <c r="P166" t="str">
        <f t="shared" si="26"/>
        <v/>
      </c>
      <c r="Q166" t="s">
        <v>77</v>
      </c>
      <c r="R166" t="s">
        <v>77</v>
      </c>
    </row>
    <row r="167" spans="2:18" x14ac:dyDescent="0.3">
      <c r="B167" s="1">
        <v>2.4064561992</v>
      </c>
      <c r="C167" s="1">
        <v>0.56876609902999997</v>
      </c>
      <c r="D167">
        <v>165</v>
      </c>
      <c r="E167">
        <f t="shared" si="23"/>
        <v>165</v>
      </c>
      <c r="F167" s="1">
        <f t="shared" si="18"/>
        <v>2.4727568246946392</v>
      </c>
      <c r="G167">
        <f t="shared" si="19"/>
        <v>13.297834338983263</v>
      </c>
      <c r="H167">
        <f t="shared" si="20"/>
        <v>13.297834338983263</v>
      </c>
      <c r="I167">
        <f>IF(E167="","",H167+final_elemfixed!$A$2)</f>
        <v>-31.702165661016735</v>
      </c>
      <c r="J167" s="1">
        <f t="shared" si="21"/>
        <v>2.1037998626158578</v>
      </c>
      <c r="K167" s="1">
        <f t="shared" si="22"/>
        <v>-1.2994431315495929</v>
      </c>
      <c r="L167">
        <f t="shared" si="24"/>
        <v>165</v>
      </c>
      <c r="N167" t="b">
        <f t="shared" si="25"/>
        <v>0</v>
      </c>
      <c r="O167" t="str">
        <f t="shared" si="26"/>
        <v/>
      </c>
      <c r="P167" t="str">
        <f t="shared" si="26"/>
        <v/>
      </c>
      <c r="Q167" t="s">
        <v>77</v>
      </c>
      <c r="R167" t="s">
        <v>77</v>
      </c>
    </row>
    <row r="168" spans="2:18" x14ac:dyDescent="0.3">
      <c r="B168" s="1">
        <v>2.5890473984</v>
      </c>
      <c r="C168" s="1">
        <v>0.85840819806000002</v>
      </c>
      <c r="D168">
        <v>166</v>
      </c>
      <c r="E168">
        <f t="shared" si="23"/>
        <v>166</v>
      </c>
      <c r="F168" s="1">
        <f t="shared" si="18"/>
        <v>2.7276420340027068</v>
      </c>
      <c r="G168">
        <f t="shared" si="19"/>
        <v>18.343130025424454</v>
      </c>
      <c r="H168">
        <f t="shared" si="20"/>
        <v>18.343130025424454</v>
      </c>
      <c r="I168">
        <f>IF(E168="","",H168+final_elemfixed!$A$2)</f>
        <v>-26.656869974575546</v>
      </c>
      <c r="J168" s="1">
        <f t="shared" si="21"/>
        <v>2.4377192300963797</v>
      </c>
      <c r="K168" s="1">
        <f t="shared" si="22"/>
        <v>-1.2237467143476779</v>
      </c>
      <c r="L168">
        <f t="shared" si="24"/>
        <v>166</v>
      </c>
      <c r="N168" t="b">
        <f t="shared" si="25"/>
        <v>0</v>
      </c>
      <c r="O168" t="str">
        <f t="shared" si="26"/>
        <v/>
      </c>
      <c r="P168" t="str">
        <f t="shared" si="26"/>
        <v/>
      </c>
      <c r="Q168" t="s">
        <v>77</v>
      </c>
      <c r="R168" t="s">
        <v>77</v>
      </c>
    </row>
    <row r="169" spans="2:18" x14ac:dyDescent="0.3">
      <c r="B169" s="1">
        <v>2.6666666666999999</v>
      </c>
      <c r="C169" s="1">
        <v>1.2246063538E-16</v>
      </c>
      <c r="D169">
        <v>167</v>
      </c>
      <c r="E169">
        <f t="shared" si="23"/>
        <v>167</v>
      </c>
      <c r="F169" s="1">
        <f t="shared" si="18"/>
        <v>2.6666666666999999</v>
      </c>
      <c r="G169">
        <f t="shared" si="19"/>
        <v>2.6311790863787786E-15</v>
      </c>
      <c r="H169">
        <f t="shared" si="20"/>
        <v>0</v>
      </c>
      <c r="I169">
        <f>IF(E169="","",H169+final_elemfixed!$A$2)</f>
        <v>-45</v>
      </c>
      <c r="J169" s="1">
        <f t="shared" si="21"/>
        <v>1.885618083187697</v>
      </c>
      <c r="K169" s="1">
        <f t="shared" si="22"/>
        <v>-1.8856180831876967</v>
      </c>
      <c r="L169">
        <f t="shared" si="24"/>
        <v>167</v>
      </c>
      <c r="N169" t="b">
        <f t="shared" si="25"/>
        <v>0</v>
      </c>
      <c r="O169" t="str">
        <f t="shared" si="26"/>
        <v/>
      </c>
      <c r="P169" t="str">
        <f t="shared" si="26"/>
        <v/>
      </c>
      <c r="Q169" t="s">
        <v>77</v>
      </c>
      <c r="R169" t="s">
        <v>77</v>
      </c>
    </row>
    <row r="170" spans="2:18" x14ac:dyDescent="0.3">
      <c r="B170" s="1">
        <v>2.8333333333000001</v>
      </c>
      <c r="C170" s="1">
        <v>2.4492127076E-16</v>
      </c>
      <c r="D170">
        <v>168</v>
      </c>
      <c r="E170">
        <f t="shared" si="23"/>
        <v>168</v>
      </c>
      <c r="F170" s="1">
        <f t="shared" si="18"/>
        <v>2.8333333333000001</v>
      </c>
      <c r="G170">
        <f t="shared" si="19"/>
        <v>4.952807692127291E-15</v>
      </c>
      <c r="H170">
        <f t="shared" si="20"/>
        <v>0</v>
      </c>
      <c r="I170">
        <f>IF(E170="","",H170+final_elemfixed!$A$2)</f>
        <v>-45</v>
      </c>
      <c r="J170" s="1">
        <f t="shared" si="21"/>
        <v>2.0034692133383145</v>
      </c>
      <c r="K170" s="1">
        <f t="shared" si="22"/>
        <v>-2.0034692133383145</v>
      </c>
      <c r="L170">
        <f t="shared" si="24"/>
        <v>168</v>
      </c>
      <c r="N170" t="b">
        <f t="shared" si="25"/>
        <v>0</v>
      </c>
      <c r="O170" t="str">
        <f t="shared" si="26"/>
        <v/>
      </c>
      <c r="P170" t="str">
        <f t="shared" si="26"/>
        <v/>
      </c>
      <c r="Q170" t="s">
        <v>77</v>
      </c>
      <c r="R170" t="s">
        <v>77</v>
      </c>
    </row>
    <row r="171" spans="2:18" x14ac:dyDescent="0.3">
      <c r="B171" s="1">
        <v>2.4064561992</v>
      </c>
      <c r="C171" s="1">
        <v>-0.56876609902999997</v>
      </c>
      <c r="D171">
        <v>169</v>
      </c>
      <c r="E171">
        <f t="shared" si="23"/>
        <v>169</v>
      </c>
      <c r="F171" s="1">
        <f t="shared" si="18"/>
        <v>2.4727568246946392</v>
      </c>
      <c r="G171">
        <f t="shared" si="19"/>
        <v>-13.297834338983263</v>
      </c>
      <c r="H171">
        <f t="shared" si="20"/>
        <v>346.70216566101675</v>
      </c>
      <c r="I171">
        <f>IF(E171="","",H171+final_elemfixed!$A$2)</f>
        <v>301.70216566101675</v>
      </c>
      <c r="J171" s="1">
        <f t="shared" si="21"/>
        <v>1.2994431315495933</v>
      </c>
      <c r="K171" s="1">
        <f t="shared" si="22"/>
        <v>-2.1037998626158574</v>
      </c>
      <c r="L171">
        <f t="shared" si="24"/>
        <v>169</v>
      </c>
      <c r="N171" t="b">
        <f t="shared" si="25"/>
        <v>0</v>
      </c>
      <c r="O171" t="str">
        <f t="shared" si="26"/>
        <v/>
      </c>
      <c r="P171" t="str">
        <f t="shared" si="26"/>
        <v/>
      </c>
      <c r="Q171" t="s">
        <v>77</v>
      </c>
      <c r="R171" t="s">
        <v>77</v>
      </c>
    </row>
    <row r="172" spans="2:18" x14ac:dyDescent="0.3">
      <c r="B172" s="1">
        <v>2.5890473984</v>
      </c>
      <c r="C172" s="1">
        <v>-0.85840819806000002</v>
      </c>
      <c r="D172">
        <v>170</v>
      </c>
      <c r="E172">
        <f t="shared" si="23"/>
        <v>170</v>
      </c>
      <c r="F172" s="1">
        <f t="shared" si="18"/>
        <v>2.7276420340027068</v>
      </c>
      <c r="G172">
        <f t="shared" si="19"/>
        <v>-18.343130025424454</v>
      </c>
      <c r="H172">
        <f t="shared" si="20"/>
        <v>341.65686997457556</v>
      </c>
      <c r="I172">
        <f>IF(E172="","",H172+final_elemfixed!$A$2)</f>
        <v>296.65686997457556</v>
      </c>
      <c r="J172" s="1">
        <f t="shared" si="21"/>
        <v>1.2237467143476786</v>
      </c>
      <c r="K172" s="1">
        <f t="shared" si="22"/>
        <v>-2.4377192300963793</v>
      </c>
      <c r="L172">
        <f t="shared" si="24"/>
        <v>170</v>
      </c>
      <c r="N172" t="b">
        <f t="shared" si="25"/>
        <v>0</v>
      </c>
      <c r="O172" t="str">
        <f t="shared" si="26"/>
        <v/>
      </c>
      <c r="P172" t="str">
        <f t="shared" si="26"/>
        <v/>
      </c>
      <c r="Q172" t="s">
        <v>77</v>
      </c>
      <c r="R172" t="s">
        <v>77</v>
      </c>
    </row>
    <row r="173" spans="2:18" x14ac:dyDescent="0.3">
      <c r="B173" s="1">
        <v>0.52476695101000004</v>
      </c>
      <c r="C173" s="1">
        <v>-0.16881801552</v>
      </c>
      <c r="D173">
        <v>171</v>
      </c>
      <c r="E173">
        <f t="shared" si="23"/>
        <v>171</v>
      </c>
      <c r="F173" s="1">
        <f t="shared" si="18"/>
        <v>0.55125300474141881</v>
      </c>
      <c r="G173">
        <f t="shared" si="19"/>
        <v>-17.8330314469613</v>
      </c>
      <c r="H173">
        <f t="shared" si="20"/>
        <v>342.16696855303871</v>
      </c>
      <c r="I173">
        <f>IF(E173="","",H173+final_elemfixed!$A$2)</f>
        <v>297.16696855303871</v>
      </c>
      <c r="J173" s="1">
        <f t="shared" si="21"/>
        <v>0.25169390604111208</v>
      </c>
      <c r="K173" s="1">
        <f t="shared" si="22"/>
        <v>-0.49043863316240754</v>
      </c>
      <c r="L173">
        <f t="shared" si="24"/>
        <v>171</v>
      </c>
      <c r="N173" t="b">
        <f t="shared" si="25"/>
        <v>0</v>
      </c>
      <c r="O173" t="str">
        <f t="shared" si="26"/>
        <v/>
      </c>
      <c r="P173" t="str">
        <f t="shared" si="26"/>
        <v/>
      </c>
      <c r="Q173" t="s">
        <v>77</v>
      </c>
      <c r="R173" t="s">
        <v>77</v>
      </c>
    </row>
    <row r="174" spans="2:18" x14ac:dyDescent="0.3">
      <c r="B174" s="1">
        <v>0.56031771606000003</v>
      </c>
      <c r="C174" s="1">
        <v>-0.13456871357</v>
      </c>
      <c r="D174">
        <v>172</v>
      </c>
      <c r="E174">
        <f t="shared" si="23"/>
        <v>172</v>
      </c>
      <c r="F174" s="1">
        <f t="shared" si="18"/>
        <v>0.57625053718203123</v>
      </c>
      <c r="G174">
        <f t="shared" si="19"/>
        <v>-13.50467276615074</v>
      </c>
      <c r="H174">
        <f t="shared" si="20"/>
        <v>346.49532723384925</v>
      </c>
      <c r="I174">
        <f>IF(E174="","",H174+final_elemfixed!$A$2)</f>
        <v>301.49532723384925</v>
      </c>
      <c r="J174" s="1">
        <f t="shared" si="21"/>
        <v>0.30105000674408705</v>
      </c>
      <c r="K174" s="1">
        <f t="shared" si="22"/>
        <v>-0.49135890654588188</v>
      </c>
      <c r="L174">
        <f t="shared" si="24"/>
        <v>172</v>
      </c>
      <c r="N174" t="b">
        <f t="shared" si="25"/>
        <v>0</v>
      </c>
      <c r="O174" t="str">
        <f t="shared" si="26"/>
        <v/>
      </c>
      <c r="P174" t="str">
        <f t="shared" si="26"/>
        <v/>
      </c>
      <c r="Q174" t="s">
        <v>77</v>
      </c>
      <c r="R174" t="s">
        <v>77</v>
      </c>
    </row>
    <row r="175" spans="2:18" x14ac:dyDescent="0.3">
      <c r="B175" s="1">
        <v>-0.81551123927000002</v>
      </c>
      <c r="C175" s="1">
        <v>-7.9760187736999999E-2</v>
      </c>
      <c r="D175">
        <v>173</v>
      </c>
      <c r="E175">
        <f t="shared" si="23"/>
        <v>173</v>
      </c>
      <c r="F175" s="1">
        <f t="shared" si="18"/>
        <v>0.81940238523178144</v>
      </c>
      <c r="G175">
        <f t="shared" si="19"/>
        <v>-174.41401464760114</v>
      </c>
      <c r="H175">
        <f t="shared" si="20"/>
        <v>185.58598535239886</v>
      </c>
      <c r="I175">
        <f>IF(E175="","",H175+final_elemfixed!$A$2)</f>
        <v>140.58598535239886</v>
      </c>
      <c r="J175" s="1">
        <f t="shared" si="21"/>
        <v>-0.63305249703920696</v>
      </c>
      <c r="K175" s="1">
        <f t="shared" si="22"/>
        <v>0.52025455780411722</v>
      </c>
      <c r="L175">
        <f t="shared" si="24"/>
        <v>173</v>
      </c>
      <c r="N175" t="b">
        <f t="shared" si="25"/>
        <v>0</v>
      </c>
      <c r="O175" t="str">
        <f t="shared" si="26"/>
        <v/>
      </c>
      <c r="P175" t="str">
        <f t="shared" si="26"/>
        <v/>
      </c>
      <c r="Q175" t="s">
        <v>77</v>
      </c>
      <c r="R175" t="s">
        <v>77</v>
      </c>
    </row>
    <row r="176" spans="2:18" x14ac:dyDescent="0.3">
      <c r="B176" s="1">
        <v>-0.49017804316000002</v>
      </c>
      <c r="C176" s="1">
        <v>-1.3183388666000001E-2</v>
      </c>
      <c r="D176">
        <v>174</v>
      </c>
      <c r="E176">
        <f t="shared" si="23"/>
        <v>174</v>
      </c>
      <c r="F176" s="1">
        <f t="shared" si="18"/>
        <v>0.49035529540618367</v>
      </c>
      <c r="G176">
        <f t="shared" si="19"/>
        <v>-178.45939553480088</v>
      </c>
      <c r="H176">
        <f t="shared" si="20"/>
        <v>181.54060446519912</v>
      </c>
      <c r="I176">
        <f>IF(E176="","",H176+final_elemfixed!$A$2)</f>
        <v>136.54060446519912</v>
      </c>
      <c r="J176" s="1">
        <f t="shared" si="21"/>
        <v>-0.35593028183193454</v>
      </c>
      <c r="K176" s="1">
        <f t="shared" si="22"/>
        <v>0.33728615478244178</v>
      </c>
      <c r="L176">
        <f t="shared" si="24"/>
        <v>174</v>
      </c>
      <c r="N176" t="b">
        <f t="shared" si="25"/>
        <v>1</v>
      </c>
      <c r="O176">
        <f t="shared" si="26"/>
        <v>-0.49017804316000002</v>
      </c>
      <c r="P176">
        <f t="shared" si="26"/>
        <v>-1.3183388666000001E-2</v>
      </c>
      <c r="Q176">
        <v>-0.49017804316000002</v>
      </c>
      <c r="R176">
        <v>-1.3183388666000001E-2</v>
      </c>
    </row>
    <row r="177" spans="2:18" x14ac:dyDescent="0.3">
      <c r="B177" s="1">
        <v>-0.49213436969000002</v>
      </c>
      <c r="C177" s="1">
        <v>2.0367676764999999E-2</v>
      </c>
      <c r="D177">
        <v>175</v>
      </c>
      <c r="E177">
        <f t="shared" si="23"/>
        <v>175</v>
      </c>
      <c r="F177" s="1">
        <f t="shared" si="18"/>
        <v>0.49255566191749045</v>
      </c>
      <c r="G177">
        <f t="shared" si="19"/>
        <v>177.63008562241754</v>
      </c>
      <c r="H177">
        <f t="shared" si="20"/>
        <v>177.63008562241754</v>
      </c>
      <c r="I177">
        <f>IF(E177="","",H177+final_elemfixed!$A$2)</f>
        <v>132.63008562241754</v>
      </c>
      <c r="J177" s="1">
        <f t="shared" si="21"/>
        <v>-0.33358942770521932</v>
      </c>
      <c r="K177" s="1">
        <f t="shared" si="22"/>
        <v>0.36239367242031334</v>
      </c>
      <c r="L177">
        <f t="shared" si="24"/>
        <v>175</v>
      </c>
      <c r="N177" t="b">
        <f t="shared" si="25"/>
        <v>1</v>
      </c>
      <c r="O177">
        <f t="shared" si="26"/>
        <v>-0.49213436969000002</v>
      </c>
      <c r="P177">
        <f t="shared" si="26"/>
        <v>2.0367676764999999E-2</v>
      </c>
      <c r="Q177">
        <v>-0.49213436969000002</v>
      </c>
      <c r="R177">
        <v>2.0367676764999999E-2</v>
      </c>
    </row>
    <row r="178" spans="2:18" x14ac:dyDescent="0.3">
      <c r="B178" s="1">
        <v>-0.81561263797000005</v>
      </c>
      <c r="C178" s="1">
        <v>7.9911734250999997E-2</v>
      </c>
      <c r="D178">
        <v>176</v>
      </c>
      <c r="E178">
        <f t="shared" si="23"/>
        <v>176</v>
      </c>
      <c r="F178" s="1">
        <f t="shared" si="18"/>
        <v>0.81951806599207122</v>
      </c>
      <c r="G178">
        <f t="shared" si="19"/>
        <v>174.40415979769847</v>
      </c>
      <c r="H178">
        <f t="shared" si="20"/>
        <v>174.40415979769847</v>
      </c>
      <c r="I178">
        <f>IF(E178="","",H178+final_elemfixed!$A$2)</f>
        <v>129.40415979769847</v>
      </c>
      <c r="J178" s="1">
        <f t="shared" si="21"/>
        <v>-0.52021909794477628</v>
      </c>
      <c r="K178" s="1">
        <f t="shared" si="22"/>
        <v>0.63323135631529504</v>
      </c>
      <c r="L178">
        <f t="shared" si="24"/>
        <v>176</v>
      </c>
      <c r="N178" t="b">
        <f t="shared" si="25"/>
        <v>0</v>
      </c>
      <c r="O178" t="str">
        <f t="shared" si="26"/>
        <v/>
      </c>
      <c r="P178" t="str">
        <f t="shared" si="26"/>
        <v/>
      </c>
      <c r="Q178" t="s">
        <v>77</v>
      </c>
      <c r="R178" t="s">
        <v>77</v>
      </c>
    </row>
    <row r="179" spans="2:18" x14ac:dyDescent="0.3">
      <c r="B179" s="1">
        <v>-2.0369506492</v>
      </c>
      <c r="C179" s="1">
        <v>0.17920882621000001</v>
      </c>
      <c r="D179">
        <v>177</v>
      </c>
      <c r="E179">
        <f t="shared" si="23"/>
        <v>177</v>
      </c>
      <c r="F179" s="1">
        <f t="shared" si="18"/>
        <v>2.0448187574129566</v>
      </c>
      <c r="G179">
        <f t="shared" si="19"/>
        <v>174.97212191964627</v>
      </c>
      <c r="H179">
        <f t="shared" si="20"/>
        <v>174.97212191964627</v>
      </c>
      <c r="I179">
        <f>IF(E179="","",H179+final_elemfixed!$A$2)</f>
        <v>129.97212191964627</v>
      </c>
      <c r="J179" s="1">
        <f t="shared" si="21"/>
        <v>-1.3136218407300877</v>
      </c>
      <c r="K179" s="1">
        <f t="shared" si="22"/>
        <v>1.5670613932532333</v>
      </c>
      <c r="L179">
        <f t="shared" si="24"/>
        <v>177</v>
      </c>
      <c r="N179" t="b">
        <f t="shared" si="25"/>
        <v>0</v>
      </c>
      <c r="O179" t="str">
        <f t="shared" si="26"/>
        <v/>
      </c>
      <c r="P179" t="str">
        <f t="shared" si="26"/>
        <v/>
      </c>
      <c r="Q179" t="s">
        <v>77</v>
      </c>
      <c r="R179" t="s">
        <v>77</v>
      </c>
    </row>
    <row r="180" spans="2:18" x14ac:dyDescent="0.3">
      <c r="B180" s="1">
        <v>-2.0391304100999998</v>
      </c>
      <c r="C180" s="1">
        <v>-0.18674586051</v>
      </c>
      <c r="D180">
        <v>178</v>
      </c>
      <c r="E180">
        <f t="shared" si="23"/>
        <v>178</v>
      </c>
      <c r="F180" s="1">
        <f t="shared" si="18"/>
        <v>2.0476637531128525</v>
      </c>
      <c r="G180">
        <f t="shared" si="19"/>
        <v>-174.76738420871939</v>
      </c>
      <c r="H180">
        <f t="shared" si="20"/>
        <v>185.23261579128061</v>
      </c>
      <c r="I180">
        <f>IF(E180="","",H180+final_elemfixed!$A$2)</f>
        <v>140.23261579128061</v>
      </c>
      <c r="J180" s="1">
        <f t="shared" si="21"/>
        <v>-1.5739322050305533</v>
      </c>
      <c r="K180" s="1">
        <f t="shared" si="22"/>
        <v>1.3098336763802774</v>
      </c>
      <c r="L180">
        <f t="shared" si="24"/>
        <v>178</v>
      </c>
      <c r="N180" t="b">
        <f t="shared" si="25"/>
        <v>0</v>
      </c>
      <c r="O180" t="str">
        <f t="shared" si="26"/>
        <v/>
      </c>
      <c r="P180" t="str">
        <f t="shared" si="26"/>
        <v/>
      </c>
      <c r="Q180" t="s">
        <v>77</v>
      </c>
      <c r="R180" t="s">
        <v>77</v>
      </c>
    </row>
    <row r="181" spans="2:18" x14ac:dyDescent="0.3">
      <c r="B181" s="1">
        <v>-2.5841304101000002</v>
      </c>
      <c r="C181" s="1">
        <v>-0.18674586051</v>
      </c>
      <c r="D181">
        <v>179</v>
      </c>
      <c r="E181">
        <f t="shared" si="23"/>
        <v>179</v>
      </c>
      <c r="F181" s="1">
        <f t="shared" si="18"/>
        <v>2.5908693507819369</v>
      </c>
      <c r="G181">
        <f t="shared" si="19"/>
        <v>-175.86662441540318</v>
      </c>
      <c r="H181">
        <f t="shared" si="20"/>
        <v>184.13337558459682</v>
      </c>
      <c r="I181">
        <f>IF(E181="","",H181+final_elemfixed!$A$2)</f>
        <v>139.13337558459682</v>
      </c>
      <c r="J181" s="1">
        <f t="shared" si="21"/>
        <v>-1.9593054007772222</v>
      </c>
      <c r="K181" s="1">
        <f t="shared" si="22"/>
        <v>1.695206872126946</v>
      </c>
      <c r="L181">
        <f t="shared" si="24"/>
        <v>179</v>
      </c>
      <c r="N181" t="b">
        <f t="shared" si="25"/>
        <v>0</v>
      </c>
      <c r="O181" t="str">
        <f t="shared" si="26"/>
        <v/>
      </c>
      <c r="P181" t="str">
        <f t="shared" si="26"/>
        <v/>
      </c>
      <c r="Q181" t="s">
        <v>77</v>
      </c>
      <c r="R181" t="s">
        <v>77</v>
      </c>
    </row>
    <row r="182" spans="2:18" x14ac:dyDescent="0.3">
      <c r="B182" s="1">
        <v>-2.5819506491999999</v>
      </c>
      <c r="C182" s="1">
        <v>0.17920882621000001</v>
      </c>
      <c r="D182">
        <v>180</v>
      </c>
      <c r="E182">
        <f t="shared" si="23"/>
        <v>180</v>
      </c>
      <c r="F182" s="1">
        <f t="shared" si="18"/>
        <v>2.5881624675232171</v>
      </c>
      <c r="G182">
        <f t="shared" si="19"/>
        <v>176.02956458634836</v>
      </c>
      <c r="H182">
        <f t="shared" si="20"/>
        <v>176.02956458634836</v>
      </c>
      <c r="I182">
        <f>IF(E182="","",H182+final_elemfixed!$A$2)</f>
        <v>131.02956458634836</v>
      </c>
      <c r="J182" s="1">
        <f t="shared" si="21"/>
        <v>-1.6989950364767563</v>
      </c>
      <c r="K182" s="1">
        <f t="shared" si="22"/>
        <v>1.9524345889999013</v>
      </c>
      <c r="L182">
        <f t="shared" si="24"/>
        <v>180</v>
      </c>
      <c r="N182" t="b">
        <f t="shared" si="25"/>
        <v>0</v>
      </c>
      <c r="O182" t="str">
        <f t="shared" si="26"/>
        <v/>
      </c>
      <c r="P182" t="str">
        <f t="shared" si="26"/>
        <v/>
      </c>
      <c r="Q182" t="s">
        <v>77</v>
      </c>
      <c r="R182" t="s">
        <v>77</v>
      </c>
    </row>
    <row r="183" spans="2:18" x14ac:dyDescent="0.3">
      <c r="B183" s="1">
        <v>-2.4555725440999998</v>
      </c>
      <c r="C183" s="1">
        <v>1.0171314511</v>
      </c>
      <c r="D183">
        <v>181</v>
      </c>
      <c r="E183">
        <f t="shared" si="23"/>
        <v>181</v>
      </c>
      <c r="F183" s="1">
        <f t="shared" si="18"/>
        <v>2.6578925689640913</v>
      </c>
      <c r="G183">
        <f t="shared" si="19"/>
        <v>157.50000000113968</v>
      </c>
      <c r="H183">
        <f t="shared" si="20"/>
        <v>157.50000000113968</v>
      </c>
      <c r="I183">
        <f>IF(E183="","",H183+final_elemfixed!$A$2)</f>
        <v>112.50000000113968</v>
      </c>
      <c r="J183" s="1">
        <f t="shared" si="21"/>
        <v>-1.0171314511976886</v>
      </c>
      <c r="K183" s="1">
        <f t="shared" si="22"/>
        <v>2.4555725440595357</v>
      </c>
      <c r="L183">
        <f t="shared" si="24"/>
        <v>181</v>
      </c>
      <c r="N183" t="b">
        <f t="shared" si="25"/>
        <v>0</v>
      </c>
      <c r="O183" t="str">
        <f t="shared" si="26"/>
        <v/>
      </c>
      <c r="P183" t="str">
        <f t="shared" si="26"/>
        <v/>
      </c>
      <c r="Q183" t="s">
        <v>77</v>
      </c>
      <c r="R183" t="s">
        <v>77</v>
      </c>
    </row>
    <row r="184" spans="2:18" x14ac:dyDescent="0.3">
      <c r="B184" s="1">
        <v>2.2847445466999998</v>
      </c>
      <c r="C184" s="1">
        <v>0.94641646834000004</v>
      </c>
      <c r="D184">
        <v>182</v>
      </c>
      <c r="E184">
        <f t="shared" si="23"/>
        <v>182</v>
      </c>
      <c r="F184" s="1">
        <f t="shared" si="18"/>
        <v>2.4730066266026354</v>
      </c>
      <c r="G184">
        <f t="shared" si="19"/>
        <v>22.500948033453607</v>
      </c>
      <c r="H184">
        <f t="shared" si="20"/>
        <v>22.500948033453607</v>
      </c>
      <c r="I184">
        <f>IF(E184="","",H184+final_elemfixed!$A$2)</f>
        <v>-22.499051966546393</v>
      </c>
      <c r="J184" s="1">
        <f t="shared" si="21"/>
        <v>2.284775864840392</v>
      </c>
      <c r="K184" s="1">
        <f t="shared" si="22"/>
        <v>-0.9463408596607169</v>
      </c>
      <c r="L184">
        <f t="shared" si="24"/>
        <v>182</v>
      </c>
      <c r="N184" t="b">
        <f t="shared" si="25"/>
        <v>0</v>
      </c>
      <c r="O184" t="str">
        <f t="shared" si="26"/>
        <v/>
      </c>
      <c r="P184" t="str">
        <f t="shared" si="26"/>
        <v/>
      </c>
      <c r="Q184" t="s">
        <v>77</v>
      </c>
      <c r="R184" t="s">
        <v>77</v>
      </c>
    </row>
    <row r="185" spans="2:18" x14ac:dyDescent="0.3">
      <c r="B185" s="1">
        <v>1.9478504490999999</v>
      </c>
      <c r="C185" s="1">
        <v>-0.26143057161</v>
      </c>
      <c r="D185">
        <v>183</v>
      </c>
      <c r="E185">
        <f t="shared" si="23"/>
        <v>183</v>
      </c>
      <c r="F185" s="1">
        <f t="shared" si="18"/>
        <v>1.9653160854761769</v>
      </c>
      <c r="G185">
        <f t="shared" si="19"/>
        <v>-7.6442659338983807</v>
      </c>
      <c r="H185">
        <f t="shared" si="20"/>
        <v>352.3557340661016</v>
      </c>
      <c r="I185">
        <f>IF(E185="","",H185+final_elemfixed!$A$2)</f>
        <v>307.3557340661016</v>
      </c>
      <c r="J185" s="1">
        <f t="shared" si="21"/>
        <v>1.1924789313009647</v>
      </c>
      <c r="K185" s="1">
        <f t="shared" si="22"/>
        <v>-1.5621975912907793</v>
      </c>
      <c r="L185">
        <f t="shared" si="24"/>
        <v>183</v>
      </c>
      <c r="N185" t="b">
        <f t="shared" si="25"/>
        <v>0</v>
      </c>
      <c r="O185" t="str">
        <f t="shared" si="26"/>
        <v/>
      </c>
      <c r="P185" t="str">
        <f t="shared" si="26"/>
        <v/>
      </c>
      <c r="Q185" t="s">
        <v>77</v>
      </c>
      <c r="R185" t="s">
        <v>77</v>
      </c>
    </row>
    <row r="186" spans="2:18" x14ac:dyDescent="0.3">
      <c r="B186" s="1">
        <v>1.8457254984</v>
      </c>
      <c r="C186" s="1">
        <v>0</v>
      </c>
      <c r="D186">
        <v>184</v>
      </c>
      <c r="E186">
        <f t="shared" si="23"/>
        <v>184</v>
      </c>
      <c r="F186" s="1">
        <f t="shared" si="18"/>
        <v>1.8457254984</v>
      </c>
      <c r="G186">
        <f t="shared" si="19"/>
        <v>0</v>
      </c>
      <c r="H186">
        <f t="shared" si="20"/>
        <v>0</v>
      </c>
      <c r="I186">
        <f>IF(E186="","",H186+final_elemfixed!$A$2)</f>
        <v>-45</v>
      </c>
      <c r="J186" s="1">
        <f t="shared" si="21"/>
        <v>1.3051250161275603</v>
      </c>
      <c r="K186" s="1">
        <f t="shared" si="22"/>
        <v>-1.30512501612756</v>
      </c>
      <c r="L186">
        <f t="shared" si="24"/>
        <v>184</v>
      </c>
      <c r="N186" t="b">
        <f t="shared" si="25"/>
        <v>0</v>
      </c>
      <c r="O186" t="str">
        <f t="shared" si="26"/>
        <v/>
      </c>
      <c r="P186" t="str">
        <f t="shared" si="26"/>
        <v/>
      </c>
      <c r="Q186" t="s">
        <v>77</v>
      </c>
      <c r="R186" t="s">
        <v>77</v>
      </c>
    </row>
    <row r="187" spans="2:18" x14ac:dyDescent="0.3">
      <c r="B187" s="1">
        <v>1.9476579984</v>
      </c>
      <c r="C187" s="1">
        <v>0.26137516721999998</v>
      </c>
      <c r="D187">
        <v>185</v>
      </c>
      <c r="E187">
        <f t="shared" si="23"/>
        <v>185</v>
      </c>
      <c r="F187" s="1">
        <f t="shared" si="18"/>
        <v>1.9651179752805625</v>
      </c>
      <c r="G187">
        <f t="shared" si="19"/>
        <v>7.6434113068691447</v>
      </c>
      <c r="H187">
        <f t="shared" si="20"/>
        <v>7.6434113068691447</v>
      </c>
      <c r="I187">
        <f>IF(E187="","",H187+final_elemfixed!$A$2)</f>
        <v>-37.356588693130853</v>
      </c>
      <c r="J187" s="1">
        <f t="shared" si="21"/>
        <v>1.5620223312758879</v>
      </c>
      <c r="K187" s="1">
        <f t="shared" si="22"/>
        <v>-1.1923820249258281</v>
      </c>
      <c r="L187">
        <f t="shared" si="24"/>
        <v>185</v>
      </c>
      <c r="N187" t="b">
        <f t="shared" si="25"/>
        <v>0</v>
      </c>
      <c r="O187" t="str">
        <f t="shared" si="26"/>
        <v/>
      </c>
      <c r="P187" t="str">
        <f t="shared" si="26"/>
        <v/>
      </c>
      <c r="Q187" t="s">
        <v>77</v>
      </c>
      <c r="R187" t="s">
        <v>77</v>
      </c>
    </row>
    <row r="188" spans="2:18" x14ac:dyDescent="0.3">
      <c r="B188" s="1">
        <v>2.2843054444000002</v>
      </c>
      <c r="C188" s="1">
        <v>-0.94619029566000001</v>
      </c>
      <c r="D188">
        <v>186</v>
      </c>
      <c r="E188">
        <f t="shared" si="23"/>
        <v>186</v>
      </c>
      <c r="F188" s="1">
        <f t="shared" si="18"/>
        <v>2.4725143960989673</v>
      </c>
      <c r="G188">
        <f t="shared" si="19"/>
        <v>-22.499999999717826</v>
      </c>
      <c r="H188">
        <f t="shared" si="20"/>
        <v>337.50000000028217</v>
      </c>
      <c r="I188">
        <f>IF(E188="","",H188+final_elemfixed!$A$2)</f>
        <v>292.50000000028217</v>
      </c>
      <c r="J188" s="1">
        <f t="shared" si="21"/>
        <v>0.94619029568249857</v>
      </c>
      <c r="K188" s="1">
        <f t="shared" si="22"/>
        <v>-2.2843054443906814</v>
      </c>
      <c r="L188">
        <f t="shared" si="24"/>
        <v>186</v>
      </c>
      <c r="N188" t="b">
        <f t="shared" si="25"/>
        <v>0</v>
      </c>
      <c r="O188" t="str">
        <f t="shared" si="26"/>
        <v/>
      </c>
      <c r="P188" t="str">
        <f t="shared" si="26"/>
        <v/>
      </c>
      <c r="Q188" t="s">
        <v>77</v>
      </c>
      <c r="R188" t="s">
        <v>77</v>
      </c>
    </row>
    <row r="189" spans="2:18" x14ac:dyDescent="0.3">
      <c r="B189" s="1">
        <v>-2.4668618212000002</v>
      </c>
      <c r="C189" s="1">
        <v>-1.0218076227999999</v>
      </c>
      <c r="D189">
        <v>187</v>
      </c>
      <c r="E189">
        <f t="shared" si="23"/>
        <v>187</v>
      </c>
      <c r="F189" s="1">
        <f t="shared" si="18"/>
        <v>2.6701119944501146</v>
      </c>
      <c r="G189">
        <f t="shared" si="19"/>
        <v>-157.50000000082139</v>
      </c>
      <c r="H189">
        <f t="shared" si="20"/>
        <v>202.49999999917861</v>
      </c>
      <c r="I189">
        <f>IF(E189="","",H189+final_elemfixed!$A$2)</f>
        <v>157.49999999917861</v>
      </c>
      <c r="J189" s="1">
        <f t="shared" si="21"/>
        <v>-2.4668618211707027</v>
      </c>
      <c r="K189" s="1">
        <f t="shared" si="22"/>
        <v>1.0218076228707298</v>
      </c>
      <c r="L189">
        <f t="shared" si="24"/>
        <v>187</v>
      </c>
      <c r="N189" t="b">
        <f t="shared" si="25"/>
        <v>0</v>
      </c>
      <c r="O189" t="str">
        <f t="shared" si="26"/>
        <v/>
      </c>
      <c r="P189" t="str">
        <f t="shared" si="26"/>
        <v/>
      </c>
      <c r="Q189" t="s">
        <v>77</v>
      </c>
      <c r="R189" t="s">
        <v>77</v>
      </c>
    </row>
    <row r="190" spans="2:18" x14ac:dyDescent="0.3">
      <c r="B190" s="1">
        <v>1.3952439953</v>
      </c>
      <c r="C190" s="1">
        <v>0.22587750165000001</v>
      </c>
      <c r="D190">
        <v>188</v>
      </c>
      <c r="E190">
        <f t="shared" si="23"/>
        <v>188</v>
      </c>
      <c r="F190" s="1">
        <f t="shared" si="18"/>
        <v>1.4134095132594631</v>
      </c>
      <c r="G190">
        <f t="shared" si="19"/>
        <v>9.1958897731717677</v>
      </c>
      <c r="H190">
        <f t="shared" si="20"/>
        <v>9.1958897731717677</v>
      </c>
      <c r="I190">
        <f>IF(E190="","",H190+final_elemfixed!$A$2)</f>
        <v>-35.804110226828229</v>
      </c>
      <c r="J190" s="1">
        <f t="shared" si="21"/>
        <v>1.1463060036206321</v>
      </c>
      <c r="K190" s="1">
        <f t="shared" si="22"/>
        <v>-0.82686697735225079</v>
      </c>
      <c r="L190">
        <f t="shared" si="24"/>
        <v>188</v>
      </c>
      <c r="N190" t="b">
        <f t="shared" si="25"/>
        <v>0</v>
      </c>
      <c r="O190" t="str">
        <f t="shared" si="26"/>
        <v/>
      </c>
      <c r="P190" t="str">
        <f t="shared" si="26"/>
        <v/>
      </c>
      <c r="Q190" t="s">
        <v>77</v>
      </c>
      <c r="R190" t="s">
        <v>77</v>
      </c>
    </row>
    <row r="191" spans="2:18" x14ac:dyDescent="0.3">
      <c r="B191" s="1">
        <v>1.3953800006999999</v>
      </c>
      <c r="C191" s="1">
        <v>-0.2260154231</v>
      </c>
      <c r="D191">
        <v>189</v>
      </c>
      <c r="E191">
        <f t="shared" si="23"/>
        <v>189</v>
      </c>
      <c r="F191" s="1">
        <f t="shared" si="18"/>
        <v>1.4135658165903007</v>
      </c>
      <c r="G191">
        <f t="shared" si="19"/>
        <v>-9.2005272836660268</v>
      </c>
      <c r="H191">
        <f t="shared" si="20"/>
        <v>350.79947271633398</v>
      </c>
      <c r="I191">
        <f>IF(E191="","",H191+final_elemfixed!$A$2)</f>
        <v>305.79947271633398</v>
      </c>
      <c r="J191" s="1">
        <f t="shared" si="21"/>
        <v>0.82686562250030293</v>
      </c>
      <c r="K191" s="1">
        <f t="shared" si="22"/>
        <v>-1.1464996991538157</v>
      </c>
      <c r="L191">
        <f t="shared" si="24"/>
        <v>189</v>
      </c>
      <c r="N191" t="b">
        <f t="shared" si="25"/>
        <v>0</v>
      </c>
      <c r="O191" t="str">
        <f t="shared" si="26"/>
        <v/>
      </c>
      <c r="P191" t="str">
        <f t="shared" si="26"/>
        <v/>
      </c>
      <c r="Q191" t="s">
        <v>77</v>
      </c>
      <c r="R191" t="s">
        <v>77</v>
      </c>
    </row>
    <row r="192" spans="2:18" x14ac:dyDescent="0.3">
      <c r="B192" s="1">
        <v>1.4357254984000001</v>
      </c>
      <c r="C192" s="1">
        <v>0</v>
      </c>
      <c r="D192">
        <v>190</v>
      </c>
      <c r="E192">
        <f t="shared" si="23"/>
        <v>190</v>
      </c>
      <c r="F192" s="1">
        <f t="shared" si="18"/>
        <v>1.4357254984000001</v>
      </c>
      <c r="G192">
        <f t="shared" si="19"/>
        <v>0</v>
      </c>
      <c r="H192">
        <f t="shared" si="20"/>
        <v>0</v>
      </c>
      <c r="I192">
        <f>IF(E192="","",H192+final_elemfixed!$A$2)</f>
        <v>-45</v>
      </c>
      <c r="J192" s="1">
        <f t="shared" si="21"/>
        <v>1.0152112358410759</v>
      </c>
      <c r="K192" s="1">
        <f t="shared" si="22"/>
        <v>-1.0152112358410756</v>
      </c>
      <c r="L192">
        <f t="shared" si="24"/>
        <v>190</v>
      </c>
      <c r="N192" t="b">
        <f t="shared" si="25"/>
        <v>0</v>
      </c>
      <c r="O192" t="str">
        <f t="shared" si="26"/>
        <v/>
      </c>
      <c r="P192" t="str">
        <f t="shared" si="26"/>
        <v/>
      </c>
      <c r="Q192" t="s">
        <v>77</v>
      </c>
      <c r="R192" t="s">
        <v>77</v>
      </c>
    </row>
    <row r="193" spans="2:18" x14ac:dyDescent="0.3">
      <c r="B193" s="1">
        <v>1.3822949774</v>
      </c>
      <c r="C193" s="1">
        <v>0.57261030836000004</v>
      </c>
      <c r="D193">
        <v>191</v>
      </c>
      <c r="E193">
        <f t="shared" si="23"/>
        <v>191</v>
      </c>
      <c r="F193" s="1">
        <f t="shared" si="18"/>
        <v>1.4962025163009856</v>
      </c>
      <c r="G193">
        <f t="shared" si="19"/>
        <v>22.501591408712283</v>
      </c>
      <c r="H193">
        <f t="shared" si="20"/>
        <v>22.501591408712283</v>
      </c>
      <c r="I193">
        <f>IF(E193="","",H193+final_elemfixed!$A$2)</f>
        <v>-22.498408591287717</v>
      </c>
      <c r="J193" s="1">
        <f t="shared" si="21"/>
        <v>1.3823267841383216</v>
      </c>
      <c r="K193" s="1">
        <f t="shared" si="22"/>
        <v>-0.57253352010096947</v>
      </c>
      <c r="L193">
        <f t="shared" si="24"/>
        <v>191</v>
      </c>
      <c r="N193" t="b">
        <f t="shared" si="25"/>
        <v>0</v>
      </c>
      <c r="O193" t="str">
        <f t="shared" si="26"/>
        <v/>
      </c>
      <c r="P193" t="str">
        <f t="shared" si="26"/>
        <v/>
      </c>
      <c r="Q193" t="s">
        <v>77</v>
      </c>
      <c r="R193" t="s">
        <v>77</v>
      </c>
    </row>
    <row r="194" spans="2:18" x14ac:dyDescent="0.3">
      <c r="B194" s="1">
        <v>1.3818398824</v>
      </c>
      <c r="C194" s="1">
        <v>-0.57239660376000001</v>
      </c>
      <c r="D194">
        <v>192</v>
      </c>
      <c r="E194">
        <f t="shared" si="23"/>
        <v>192</v>
      </c>
      <c r="F194" s="1">
        <f t="shared" si="18"/>
        <v>1.4957002816698366</v>
      </c>
      <c r="G194">
        <f t="shared" si="19"/>
        <v>-22.500700156708419</v>
      </c>
      <c r="H194">
        <f t="shared" si="20"/>
        <v>337.49929984329157</v>
      </c>
      <c r="I194">
        <f>IF(E194="","",H194+final_elemfixed!$A$2)</f>
        <v>292.49929984329157</v>
      </c>
      <c r="J194" s="1">
        <f t="shared" si="21"/>
        <v>0.57236283131221599</v>
      </c>
      <c r="K194" s="1">
        <f t="shared" si="22"/>
        <v>-1.3818538714059068</v>
      </c>
      <c r="L194">
        <f t="shared" si="24"/>
        <v>192</v>
      </c>
      <c r="N194" t="b">
        <f t="shared" si="25"/>
        <v>0</v>
      </c>
      <c r="O194" t="str">
        <f t="shared" si="26"/>
        <v/>
      </c>
      <c r="P194" t="str">
        <f t="shared" si="26"/>
        <v/>
      </c>
      <c r="Q194" t="s">
        <v>77</v>
      </c>
      <c r="R194" t="s">
        <v>77</v>
      </c>
    </row>
    <row r="195" spans="2:18" x14ac:dyDescent="0.3">
      <c r="B195" s="1">
        <v>0.94378047616000005</v>
      </c>
      <c r="C195" s="1">
        <v>0.94392425166000005</v>
      </c>
      <c r="D195">
        <v>193</v>
      </c>
      <c r="E195">
        <f t="shared" si="23"/>
        <v>193</v>
      </c>
      <c r="F195" s="1">
        <f t="shared" ref="F195:F258" si="27">IF(E195="","",SQRT(B195^2+C195^2))</f>
        <v>1.3348088177910302</v>
      </c>
      <c r="G195">
        <f t="shared" ref="G195:G258" si="28">IF(E195="","",DEGREES(ATAN2(B195,C195)))</f>
        <v>45.004363886581444</v>
      </c>
      <c r="H195">
        <f t="shared" ref="H195:H258" si="29">IF(E195="","",IF(G195&lt;0,360+G195,IF(G195&lt;0.000001,0,G195)))</f>
        <v>45.004363886581444</v>
      </c>
      <c r="I195">
        <f>IF(E195="","",H195+final_elemfixed!$A$2)</f>
        <v>4.3638865814443761E-3</v>
      </c>
      <c r="J195" s="1">
        <f t="shared" ref="J195:J258" si="30">IF(E195="",B195,F195*COS(RADIANS(I195)))</f>
        <v>1.3348088139194281</v>
      </c>
      <c r="K195" s="1">
        <f t="shared" ref="K195:K258" si="31">IF(E195="",C195,F195*SIN(RADIANS(I195)))</f>
        <v>1.0166463101859283E-4</v>
      </c>
      <c r="L195">
        <f t="shared" si="24"/>
        <v>193</v>
      </c>
      <c r="N195" t="b">
        <f t="shared" si="25"/>
        <v>0</v>
      </c>
      <c r="O195" t="str">
        <f t="shared" si="26"/>
        <v/>
      </c>
      <c r="P195" t="str">
        <f t="shared" si="26"/>
        <v/>
      </c>
      <c r="Q195" t="s">
        <v>77</v>
      </c>
      <c r="R195" t="s">
        <v>77</v>
      </c>
    </row>
    <row r="196" spans="2:18" x14ac:dyDescent="0.3">
      <c r="B196" s="1">
        <v>-1.6153818384</v>
      </c>
      <c r="C196" s="1">
        <v>0.66957509098000001</v>
      </c>
      <c r="D196">
        <v>194</v>
      </c>
      <c r="E196">
        <f t="shared" ref="E196:E259" si="32">IF(AND(ABS(B196)&lt;4,ABS(C196)&lt;4),D196,"")</f>
        <v>194</v>
      </c>
      <c r="F196" s="1">
        <f t="shared" si="27"/>
        <v>1.7486535638294509</v>
      </c>
      <c r="G196">
        <f t="shared" si="28"/>
        <v>157.48601379858113</v>
      </c>
      <c r="H196">
        <f t="shared" si="29"/>
        <v>157.48601379858113</v>
      </c>
      <c r="I196">
        <f>IF(E196="","",H196+final_elemfixed!$A$2)</f>
        <v>112.48601379858113</v>
      </c>
      <c r="J196" s="1">
        <f t="shared" si="30"/>
        <v>-0.66878636479267362</v>
      </c>
      <c r="K196" s="1">
        <f t="shared" si="31"/>
        <v>1.6157085394837896</v>
      </c>
      <c r="L196">
        <f t="shared" ref="L196:L259" si="33">D196</f>
        <v>194</v>
      </c>
      <c r="N196" t="b">
        <f t="shared" ref="N196:N259" si="34">AND(B196&gt;=-0.5,B196&lt;=0.5,C196&gt;-0.05,C196&lt;0.1,0.5*B196+C196&lt;0.3)</f>
        <v>0</v>
      </c>
      <c r="O196" t="str">
        <f t="shared" ref="O196:P259" si="35">IF($N196,B196,"")</f>
        <v/>
      </c>
      <c r="P196" t="str">
        <f t="shared" si="35"/>
        <v/>
      </c>
      <c r="Q196" t="s">
        <v>77</v>
      </c>
      <c r="R196" t="s">
        <v>77</v>
      </c>
    </row>
    <row r="197" spans="2:18" x14ac:dyDescent="0.3">
      <c r="B197" s="1">
        <v>-1.7841304103</v>
      </c>
      <c r="C197" s="1">
        <v>-0.29998036050999999</v>
      </c>
      <c r="D197">
        <v>195</v>
      </c>
      <c r="E197">
        <f t="shared" si="32"/>
        <v>195</v>
      </c>
      <c r="F197" s="1">
        <f t="shared" si="27"/>
        <v>1.8091737168246049</v>
      </c>
      <c r="G197">
        <f t="shared" si="28"/>
        <v>-170.45566708885374</v>
      </c>
      <c r="H197">
        <f t="shared" si="29"/>
        <v>189.54433291114626</v>
      </c>
      <c r="I197">
        <f>IF(E197="","",H197+final_elemfixed!$A$2)</f>
        <v>144.54433291114626</v>
      </c>
      <c r="J197" s="1">
        <f t="shared" si="30"/>
        <v>-1.4736888587836741</v>
      </c>
      <c r="K197" s="1">
        <f t="shared" si="31"/>
        <v>1.0494525645048605</v>
      </c>
      <c r="L197">
        <f t="shared" si="33"/>
        <v>195</v>
      </c>
      <c r="N197" t="b">
        <f t="shared" si="34"/>
        <v>0</v>
      </c>
      <c r="O197" t="str">
        <f t="shared" si="35"/>
        <v/>
      </c>
      <c r="P197" t="str">
        <f t="shared" si="35"/>
        <v/>
      </c>
      <c r="Q197" t="s">
        <v>77</v>
      </c>
      <c r="R197" t="s">
        <v>77</v>
      </c>
    </row>
    <row r="198" spans="2:18" x14ac:dyDescent="0.3">
      <c r="B198" s="1">
        <v>-1.7819506495999999</v>
      </c>
      <c r="C198" s="1">
        <v>0.29244323091000002</v>
      </c>
      <c r="D198">
        <v>196</v>
      </c>
      <c r="E198">
        <f t="shared" si="32"/>
        <v>196</v>
      </c>
      <c r="F198" s="1">
        <f t="shared" si="27"/>
        <v>1.8057882381151289</v>
      </c>
      <c r="G198">
        <f t="shared" si="28"/>
        <v>170.6800348650234</v>
      </c>
      <c r="H198">
        <f t="shared" si="29"/>
        <v>170.6800348650234</v>
      </c>
      <c r="I198">
        <f>IF(E198="","",H198+final_elemfixed!$A$2)</f>
        <v>125.6800348650234</v>
      </c>
      <c r="J198" s="1">
        <f t="shared" si="30"/>
        <v>-1.053240796383369</v>
      </c>
      <c r="K198" s="1">
        <f t="shared" si="31"/>
        <v>1.4668179797604979</v>
      </c>
      <c r="L198">
        <f t="shared" si="33"/>
        <v>196</v>
      </c>
      <c r="N198" t="b">
        <f t="shared" si="34"/>
        <v>0</v>
      </c>
      <c r="O198" t="str">
        <f t="shared" si="35"/>
        <v/>
      </c>
      <c r="P198" t="str">
        <f t="shared" si="35"/>
        <v/>
      </c>
      <c r="Q198" t="s">
        <v>77</v>
      </c>
      <c r="R198" t="s">
        <v>77</v>
      </c>
    </row>
    <row r="199" spans="2:18" x14ac:dyDescent="0.3">
      <c r="B199" s="1">
        <v>-1.6270694636</v>
      </c>
      <c r="C199" s="1">
        <v>-0.67395423875000005</v>
      </c>
      <c r="D199">
        <v>197</v>
      </c>
      <c r="E199">
        <f t="shared" si="32"/>
        <v>197</v>
      </c>
      <c r="F199" s="1">
        <f t="shared" si="27"/>
        <v>1.7611272967360094</v>
      </c>
      <c r="G199">
        <f t="shared" si="28"/>
        <v>-157.49999999988691</v>
      </c>
      <c r="H199">
        <f t="shared" si="29"/>
        <v>202.50000000011309</v>
      </c>
      <c r="I199">
        <f>IF(E199="","",H199+final_elemfixed!$A$2)</f>
        <v>157.50000000011309</v>
      </c>
      <c r="J199" s="1">
        <f t="shared" si="30"/>
        <v>-1.6270694636026608</v>
      </c>
      <c r="K199" s="1">
        <f t="shared" si="31"/>
        <v>0.67395423874357641</v>
      </c>
      <c r="L199">
        <f t="shared" si="33"/>
        <v>197</v>
      </c>
      <c r="N199" t="b">
        <f t="shared" si="34"/>
        <v>0</v>
      </c>
      <c r="O199" t="str">
        <f t="shared" si="35"/>
        <v/>
      </c>
      <c r="P199" t="str">
        <f t="shared" si="35"/>
        <v/>
      </c>
      <c r="Q199" t="s">
        <v>77</v>
      </c>
      <c r="R199" t="s">
        <v>77</v>
      </c>
    </row>
    <row r="200" spans="2:18" x14ac:dyDescent="0.3">
      <c r="B200" s="1">
        <v>-1.655</v>
      </c>
      <c r="C200" s="1">
        <v>0</v>
      </c>
      <c r="D200">
        <v>198</v>
      </c>
      <c r="E200">
        <f t="shared" si="32"/>
        <v>198</v>
      </c>
      <c r="F200" s="1">
        <f t="shared" si="27"/>
        <v>1.655</v>
      </c>
      <c r="G200">
        <f t="shared" si="28"/>
        <v>180</v>
      </c>
      <c r="H200">
        <f t="shared" si="29"/>
        <v>180</v>
      </c>
      <c r="I200">
        <f>IF(E200="","",H200+final_elemfixed!$A$2)</f>
        <v>135</v>
      </c>
      <c r="J200" s="1">
        <f t="shared" si="30"/>
        <v>-1.170261722863736</v>
      </c>
      <c r="K200" s="1">
        <f t="shared" si="31"/>
        <v>1.1702617228637362</v>
      </c>
      <c r="L200">
        <f t="shared" si="33"/>
        <v>198</v>
      </c>
      <c r="N200" t="b">
        <f t="shared" si="34"/>
        <v>0</v>
      </c>
      <c r="O200" t="str">
        <f t="shared" si="35"/>
        <v/>
      </c>
      <c r="P200" t="str">
        <f t="shared" si="35"/>
        <v/>
      </c>
      <c r="Q200" t="s">
        <v>77</v>
      </c>
      <c r="R200" t="s">
        <v>77</v>
      </c>
    </row>
    <row r="201" spans="2:18" x14ac:dyDescent="0.3">
      <c r="B201" s="1">
        <v>0.94391817832000002</v>
      </c>
      <c r="C201" s="1">
        <v>-0.94368368759999999</v>
      </c>
      <c r="D201">
        <v>199</v>
      </c>
      <c r="E201">
        <f t="shared" si="32"/>
        <v>199</v>
      </c>
      <c r="F201" s="1">
        <f t="shared" si="27"/>
        <v>1.3347360898714329</v>
      </c>
      <c r="G201">
        <f t="shared" si="28"/>
        <v>-44.992882329285408</v>
      </c>
      <c r="H201">
        <f t="shared" si="29"/>
        <v>315.00711767071459</v>
      </c>
      <c r="I201">
        <f>IF(E201="","",H201+final_elemfixed!$A$2)</f>
        <v>270.00711767071459</v>
      </c>
      <c r="J201" s="1">
        <f t="shared" si="30"/>
        <v>1.6580997823678671E-4</v>
      </c>
      <c r="K201" s="1">
        <f t="shared" si="31"/>
        <v>-1.3347360795724124</v>
      </c>
      <c r="L201">
        <f t="shared" si="33"/>
        <v>199</v>
      </c>
      <c r="N201" t="b">
        <f t="shared" si="34"/>
        <v>0</v>
      </c>
      <c r="O201" t="str">
        <f t="shared" si="35"/>
        <v/>
      </c>
      <c r="P201" t="str">
        <f t="shared" si="35"/>
        <v/>
      </c>
      <c r="Q201" t="s">
        <v>77</v>
      </c>
      <c r="R201" t="s">
        <v>77</v>
      </c>
    </row>
    <row r="202" spans="2:18" x14ac:dyDescent="0.3">
      <c r="B202" s="1">
        <v>5.6112919338999996</v>
      </c>
      <c r="C202" s="1">
        <v>20</v>
      </c>
      <c r="D202">
        <v>200</v>
      </c>
      <c r="E202" t="str">
        <f t="shared" si="32"/>
        <v/>
      </c>
      <c r="F202" s="1" t="str">
        <f t="shared" si="27"/>
        <v/>
      </c>
      <c r="G202" t="str">
        <f t="shared" si="28"/>
        <v/>
      </c>
      <c r="H202" t="str">
        <f t="shared" si="29"/>
        <v/>
      </c>
      <c r="I202" t="str">
        <f>IF(E202="","",H202+final_elemfixed!$A$2)</f>
        <v/>
      </c>
      <c r="J202" s="1">
        <f t="shared" si="30"/>
        <v>5.6112919338999996</v>
      </c>
      <c r="K202" s="1">
        <f t="shared" si="31"/>
        <v>20</v>
      </c>
      <c r="L202">
        <f t="shared" si="33"/>
        <v>200</v>
      </c>
      <c r="N202" t="b">
        <f t="shared" si="34"/>
        <v>0</v>
      </c>
      <c r="O202" t="str">
        <f t="shared" si="35"/>
        <v/>
      </c>
      <c r="P202" t="str">
        <f t="shared" si="35"/>
        <v/>
      </c>
      <c r="Q202" t="s">
        <v>77</v>
      </c>
      <c r="R202" t="s">
        <v>77</v>
      </c>
    </row>
    <row r="203" spans="2:18" x14ac:dyDescent="0.3">
      <c r="B203" s="1">
        <v>7.5448422544999998</v>
      </c>
      <c r="C203" s="1">
        <v>20</v>
      </c>
      <c r="D203">
        <v>201</v>
      </c>
      <c r="E203" t="str">
        <f t="shared" si="32"/>
        <v/>
      </c>
      <c r="F203" s="1" t="str">
        <f t="shared" si="27"/>
        <v/>
      </c>
      <c r="G203" t="str">
        <f t="shared" si="28"/>
        <v/>
      </c>
      <c r="H203" t="str">
        <f t="shared" si="29"/>
        <v/>
      </c>
      <c r="I203" t="str">
        <f>IF(E203="","",H203+final_elemfixed!$A$2)</f>
        <v/>
      </c>
      <c r="J203" s="1">
        <f t="shared" si="30"/>
        <v>7.5448422544999998</v>
      </c>
      <c r="K203" s="1">
        <f t="shared" si="31"/>
        <v>20</v>
      </c>
      <c r="L203">
        <f t="shared" si="33"/>
        <v>201</v>
      </c>
      <c r="N203" t="b">
        <f t="shared" si="34"/>
        <v>0</v>
      </c>
      <c r="O203" t="str">
        <f t="shared" si="35"/>
        <v/>
      </c>
      <c r="P203" t="str">
        <f t="shared" si="35"/>
        <v/>
      </c>
      <c r="Q203" t="s">
        <v>77</v>
      </c>
      <c r="R203" t="s">
        <v>77</v>
      </c>
    </row>
    <row r="204" spans="2:18" x14ac:dyDescent="0.3">
      <c r="B204" s="1">
        <v>9.8651026392999999</v>
      </c>
      <c r="C204" s="1">
        <v>20</v>
      </c>
      <c r="D204">
        <v>202</v>
      </c>
      <c r="E204" t="str">
        <f t="shared" si="32"/>
        <v/>
      </c>
      <c r="F204" s="1" t="str">
        <f t="shared" si="27"/>
        <v/>
      </c>
      <c r="G204" t="str">
        <f t="shared" si="28"/>
        <v/>
      </c>
      <c r="H204" t="str">
        <f t="shared" si="29"/>
        <v/>
      </c>
      <c r="I204" t="str">
        <f>IF(E204="","",H204+final_elemfixed!$A$2)</f>
        <v/>
      </c>
      <c r="J204" s="1">
        <f t="shared" si="30"/>
        <v>9.8651026392999999</v>
      </c>
      <c r="K204" s="1">
        <f t="shared" si="31"/>
        <v>20</v>
      </c>
      <c r="L204">
        <f t="shared" si="33"/>
        <v>202</v>
      </c>
      <c r="N204" t="b">
        <f t="shared" si="34"/>
        <v>0</v>
      </c>
      <c r="O204" t="str">
        <f t="shared" si="35"/>
        <v/>
      </c>
      <c r="P204" t="str">
        <f t="shared" si="35"/>
        <v/>
      </c>
      <c r="Q204" t="s">
        <v>77</v>
      </c>
      <c r="R204" t="s">
        <v>77</v>
      </c>
    </row>
    <row r="205" spans="2:18" x14ac:dyDescent="0.3">
      <c r="B205" s="1">
        <v>12.649415101000001</v>
      </c>
      <c r="C205" s="1">
        <v>20</v>
      </c>
      <c r="D205">
        <v>203</v>
      </c>
      <c r="E205" t="str">
        <f t="shared" si="32"/>
        <v/>
      </c>
      <c r="F205" s="1" t="str">
        <f t="shared" si="27"/>
        <v/>
      </c>
      <c r="G205" t="str">
        <f t="shared" si="28"/>
        <v/>
      </c>
      <c r="H205" t="str">
        <f t="shared" si="29"/>
        <v/>
      </c>
      <c r="I205" t="str">
        <f>IF(E205="","",H205+final_elemfixed!$A$2)</f>
        <v/>
      </c>
      <c r="J205" s="1">
        <f t="shared" si="30"/>
        <v>12.649415101000001</v>
      </c>
      <c r="K205" s="1">
        <f t="shared" si="31"/>
        <v>20</v>
      </c>
      <c r="L205">
        <f t="shared" si="33"/>
        <v>203</v>
      </c>
      <c r="N205" t="b">
        <f t="shared" si="34"/>
        <v>0</v>
      </c>
      <c r="O205" t="str">
        <f t="shared" si="35"/>
        <v/>
      </c>
      <c r="P205" t="str">
        <f t="shared" si="35"/>
        <v/>
      </c>
      <c r="Q205" t="s">
        <v>77</v>
      </c>
      <c r="R205" t="s">
        <v>77</v>
      </c>
    </row>
    <row r="206" spans="2:18" x14ac:dyDescent="0.3">
      <c r="B206" s="1">
        <v>15.990590055</v>
      </c>
      <c r="C206" s="1">
        <v>20</v>
      </c>
      <c r="D206">
        <v>204</v>
      </c>
      <c r="E206" t="str">
        <f t="shared" si="32"/>
        <v/>
      </c>
      <c r="F206" s="1" t="str">
        <f t="shared" si="27"/>
        <v/>
      </c>
      <c r="G206" t="str">
        <f t="shared" si="28"/>
        <v/>
      </c>
      <c r="H206" t="str">
        <f t="shared" si="29"/>
        <v/>
      </c>
      <c r="I206" t="str">
        <f>IF(E206="","",H206+final_elemfixed!$A$2)</f>
        <v/>
      </c>
      <c r="J206" s="1">
        <f t="shared" si="30"/>
        <v>15.990590055</v>
      </c>
      <c r="K206" s="1">
        <f t="shared" si="31"/>
        <v>20</v>
      </c>
      <c r="L206">
        <f t="shared" si="33"/>
        <v>204</v>
      </c>
      <c r="N206" t="b">
        <f t="shared" si="34"/>
        <v>0</v>
      </c>
      <c r="O206" t="str">
        <f t="shared" si="35"/>
        <v/>
      </c>
      <c r="P206" t="str">
        <f t="shared" si="35"/>
        <v/>
      </c>
      <c r="Q206" t="s">
        <v>77</v>
      </c>
      <c r="R206" t="s">
        <v>77</v>
      </c>
    </row>
    <row r="207" spans="2:18" x14ac:dyDescent="0.3">
      <c r="B207" s="1">
        <v>5.6112919338999996</v>
      </c>
      <c r="C207" s="1">
        <v>-20</v>
      </c>
      <c r="D207">
        <v>205</v>
      </c>
      <c r="E207" t="str">
        <f t="shared" si="32"/>
        <v/>
      </c>
      <c r="F207" s="1" t="str">
        <f t="shared" si="27"/>
        <v/>
      </c>
      <c r="G207" t="str">
        <f t="shared" si="28"/>
        <v/>
      </c>
      <c r="H207" t="str">
        <f t="shared" si="29"/>
        <v/>
      </c>
      <c r="I207" t="str">
        <f>IF(E207="","",H207+final_elemfixed!$A$2)</f>
        <v/>
      </c>
      <c r="J207" s="1">
        <f t="shared" si="30"/>
        <v>5.6112919338999996</v>
      </c>
      <c r="K207" s="1">
        <f t="shared" si="31"/>
        <v>-20</v>
      </c>
      <c r="L207">
        <f t="shared" si="33"/>
        <v>205</v>
      </c>
      <c r="N207" t="b">
        <f t="shared" si="34"/>
        <v>0</v>
      </c>
      <c r="O207" t="str">
        <f t="shared" si="35"/>
        <v/>
      </c>
      <c r="P207" t="str">
        <f t="shared" si="35"/>
        <v/>
      </c>
      <c r="Q207" t="s">
        <v>77</v>
      </c>
      <c r="R207" t="s">
        <v>77</v>
      </c>
    </row>
    <row r="208" spans="2:18" x14ac:dyDescent="0.3">
      <c r="B208" s="1">
        <v>7.5448422544999998</v>
      </c>
      <c r="C208" s="1">
        <v>-20</v>
      </c>
      <c r="D208">
        <v>206</v>
      </c>
      <c r="E208" t="str">
        <f t="shared" si="32"/>
        <v/>
      </c>
      <c r="F208" s="1" t="str">
        <f t="shared" si="27"/>
        <v/>
      </c>
      <c r="G208" t="str">
        <f t="shared" si="28"/>
        <v/>
      </c>
      <c r="H208" t="str">
        <f t="shared" si="29"/>
        <v/>
      </c>
      <c r="I208" t="str">
        <f>IF(E208="","",H208+final_elemfixed!$A$2)</f>
        <v/>
      </c>
      <c r="J208" s="1">
        <f t="shared" si="30"/>
        <v>7.5448422544999998</v>
      </c>
      <c r="K208" s="1">
        <f t="shared" si="31"/>
        <v>-20</v>
      </c>
      <c r="L208">
        <f t="shared" si="33"/>
        <v>206</v>
      </c>
      <c r="N208" t="b">
        <f t="shared" si="34"/>
        <v>0</v>
      </c>
      <c r="O208" t="str">
        <f t="shared" si="35"/>
        <v/>
      </c>
      <c r="P208" t="str">
        <f t="shared" si="35"/>
        <v/>
      </c>
      <c r="Q208" t="s">
        <v>77</v>
      </c>
      <c r="R208" t="s">
        <v>77</v>
      </c>
    </row>
    <row r="209" spans="2:18" x14ac:dyDescent="0.3">
      <c r="B209" s="1">
        <v>9.8651026392999999</v>
      </c>
      <c r="C209" s="1">
        <v>-20</v>
      </c>
      <c r="D209">
        <v>207</v>
      </c>
      <c r="E209" t="str">
        <f t="shared" si="32"/>
        <v/>
      </c>
      <c r="F209" s="1" t="str">
        <f t="shared" si="27"/>
        <v/>
      </c>
      <c r="G209" t="str">
        <f t="shared" si="28"/>
        <v/>
      </c>
      <c r="H209" t="str">
        <f t="shared" si="29"/>
        <v/>
      </c>
      <c r="I209" t="str">
        <f>IF(E209="","",H209+final_elemfixed!$A$2)</f>
        <v/>
      </c>
      <c r="J209" s="1">
        <f t="shared" si="30"/>
        <v>9.8651026392999999</v>
      </c>
      <c r="K209" s="1">
        <f t="shared" si="31"/>
        <v>-20</v>
      </c>
      <c r="L209">
        <f t="shared" si="33"/>
        <v>207</v>
      </c>
      <c r="N209" t="b">
        <f t="shared" si="34"/>
        <v>0</v>
      </c>
      <c r="O209" t="str">
        <f t="shared" si="35"/>
        <v/>
      </c>
      <c r="P209" t="str">
        <f t="shared" si="35"/>
        <v/>
      </c>
      <c r="Q209" t="s">
        <v>77</v>
      </c>
      <c r="R209" t="s">
        <v>77</v>
      </c>
    </row>
    <row r="210" spans="2:18" x14ac:dyDescent="0.3">
      <c r="B210" s="1">
        <v>12.649415101000001</v>
      </c>
      <c r="C210" s="1">
        <v>-20</v>
      </c>
      <c r="D210">
        <v>208</v>
      </c>
      <c r="E210" t="str">
        <f t="shared" si="32"/>
        <v/>
      </c>
      <c r="F210" s="1" t="str">
        <f t="shared" si="27"/>
        <v/>
      </c>
      <c r="G210" t="str">
        <f t="shared" si="28"/>
        <v/>
      </c>
      <c r="H210" t="str">
        <f t="shared" si="29"/>
        <v/>
      </c>
      <c r="I210" t="str">
        <f>IF(E210="","",H210+final_elemfixed!$A$2)</f>
        <v/>
      </c>
      <c r="J210" s="1">
        <f t="shared" si="30"/>
        <v>12.649415101000001</v>
      </c>
      <c r="K210" s="1">
        <f t="shared" si="31"/>
        <v>-20</v>
      </c>
      <c r="L210">
        <f t="shared" si="33"/>
        <v>208</v>
      </c>
      <c r="N210" t="b">
        <f t="shared" si="34"/>
        <v>0</v>
      </c>
      <c r="O210" t="str">
        <f t="shared" si="35"/>
        <v/>
      </c>
      <c r="P210" t="str">
        <f t="shared" si="35"/>
        <v/>
      </c>
      <c r="Q210" t="s">
        <v>77</v>
      </c>
      <c r="R210" t="s">
        <v>77</v>
      </c>
    </row>
    <row r="211" spans="2:18" x14ac:dyDescent="0.3">
      <c r="B211" s="1">
        <v>15.990590055</v>
      </c>
      <c r="C211" s="1">
        <v>-20</v>
      </c>
      <c r="D211">
        <v>209</v>
      </c>
      <c r="E211" t="str">
        <f t="shared" si="32"/>
        <v/>
      </c>
      <c r="F211" s="1" t="str">
        <f t="shared" si="27"/>
        <v/>
      </c>
      <c r="G211" t="str">
        <f t="shared" si="28"/>
        <v/>
      </c>
      <c r="H211" t="str">
        <f t="shared" si="29"/>
        <v/>
      </c>
      <c r="I211" t="str">
        <f>IF(E211="","",H211+final_elemfixed!$A$2)</f>
        <v/>
      </c>
      <c r="J211" s="1">
        <f t="shared" si="30"/>
        <v>15.990590055</v>
      </c>
      <c r="K211" s="1">
        <f t="shared" si="31"/>
        <v>-20</v>
      </c>
      <c r="L211">
        <f t="shared" si="33"/>
        <v>209</v>
      </c>
      <c r="N211" t="b">
        <f t="shared" si="34"/>
        <v>0</v>
      </c>
      <c r="O211" t="str">
        <f t="shared" si="35"/>
        <v/>
      </c>
      <c r="P211" t="str">
        <f t="shared" si="35"/>
        <v/>
      </c>
      <c r="Q211" t="s">
        <v>77</v>
      </c>
      <c r="R211" t="s">
        <v>77</v>
      </c>
    </row>
    <row r="212" spans="2:18" x14ac:dyDescent="0.3">
      <c r="B212" s="1">
        <v>5.6112919338999996</v>
      </c>
      <c r="C212" s="1">
        <v>-4</v>
      </c>
      <c r="D212">
        <v>210</v>
      </c>
      <c r="E212" t="str">
        <f t="shared" si="32"/>
        <v/>
      </c>
      <c r="F212" s="1" t="str">
        <f t="shared" si="27"/>
        <v/>
      </c>
      <c r="G212" t="str">
        <f t="shared" si="28"/>
        <v/>
      </c>
      <c r="H212" t="str">
        <f t="shared" si="29"/>
        <v/>
      </c>
      <c r="I212" t="str">
        <f>IF(E212="","",H212+final_elemfixed!$A$2)</f>
        <v/>
      </c>
      <c r="J212" s="1">
        <f t="shared" si="30"/>
        <v>5.6112919338999996</v>
      </c>
      <c r="K212" s="1">
        <f t="shared" si="31"/>
        <v>-4</v>
      </c>
      <c r="L212">
        <f t="shared" si="33"/>
        <v>210</v>
      </c>
      <c r="N212" t="b">
        <f t="shared" si="34"/>
        <v>0</v>
      </c>
      <c r="O212" t="str">
        <f t="shared" si="35"/>
        <v/>
      </c>
      <c r="P212" t="str">
        <f t="shared" si="35"/>
        <v/>
      </c>
      <c r="Q212" t="s">
        <v>77</v>
      </c>
      <c r="R212" t="s">
        <v>77</v>
      </c>
    </row>
    <row r="213" spans="2:18" x14ac:dyDescent="0.3">
      <c r="B213" s="1">
        <v>7.5448422544999998</v>
      </c>
      <c r="C213" s="1">
        <v>-4</v>
      </c>
      <c r="D213">
        <v>211</v>
      </c>
      <c r="E213" t="str">
        <f t="shared" si="32"/>
        <v/>
      </c>
      <c r="F213" s="1" t="str">
        <f t="shared" si="27"/>
        <v/>
      </c>
      <c r="G213" t="str">
        <f t="shared" si="28"/>
        <v/>
      </c>
      <c r="H213" t="str">
        <f t="shared" si="29"/>
        <v/>
      </c>
      <c r="I213" t="str">
        <f>IF(E213="","",H213+final_elemfixed!$A$2)</f>
        <v/>
      </c>
      <c r="J213" s="1">
        <f t="shared" si="30"/>
        <v>7.5448422544999998</v>
      </c>
      <c r="K213" s="1">
        <f t="shared" si="31"/>
        <v>-4</v>
      </c>
      <c r="L213">
        <f t="shared" si="33"/>
        <v>211</v>
      </c>
      <c r="N213" t="b">
        <f t="shared" si="34"/>
        <v>0</v>
      </c>
      <c r="O213" t="str">
        <f t="shared" si="35"/>
        <v/>
      </c>
      <c r="P213" t="str">
        <f t="shared" si="35"/>
        <v/>
      </c>
      <c r="Q213" t="s">
        <v>77</v>
      </c>
      <c r="R213" t="s">
        <v>77</v>
      </c>
    </row>
    <row r="214" spans="2:18" x14ac:dyDescent="0.3">
      <c r="B214" s="1">
        <v>9.8651026392999999</v>
      </c>
      <c r="C214" s="1">
        <v>-4</v>
      </c>
      <c r="D214">
        <v>212</v>
      </c>
      <c r="E214" t="str">
        <f t="shared" si="32"/>
        <v/>
      </c>
      <c r="F214" s="1" t="str">
        <f t="shared" si="27"/>
        <v/>
      </c>
      <c r="G214" t="str">
        <f t="shared" si="28"/>
        <v/>
      </c>
      <c r="H214" t="str">
        <f t="shared" si="29"/>
        <v/>
      </c>
      <c r="I214" t="str">
        <f>IF(E214="","",H214+final_elemfixed!$A$2)</f>
        <v/>
      </c>
      <c r="J214" s="1">
        <f t="shared" si="30"/>
        <v>9.8651026392999999</v>
      </c>
      <c r="K214" s="1">
        <f t="shared" si="31"/>
        <v>-4</v>
      </c>
      <c r="L214">
        <f t="shared" si="33"/>
        <v>212</v>
      </c>
      <c r="N214" t="b">
        <f t="shared" si="34"/>
        <v>0</v>
      </c>
      <c r="O214" t="str">
        <f t="shared" si="35"/>
        <v/>
      </c>
      <c r="P214" t="str">
        <f t="shared" si="35"/>
        <v/>
      </c>
      <c r="Q214" t="s">
        <v>77</v>
      </c>
      <c r="R214" t="s">
        <v>77</v>
      </c>
    </row>
    <row r="215" spans="2:18" x14ac:dyDescent="0.3">
      <c r="B215" s="1">
        <v>12.649415101000001</v>
      </c>
      <c r="C215" s="1">
        <v>-4</v>
      </c>
      <c r="D215">
        <v>213</v>
      </c>
      <c r="E215" t="str">
        <f t="shared" si="32"/>
        <v/>
      </c>
      <c r="F215" s="1" t="str">
        <f t="shared" si="27"/>
        <v/>
      </c>
      <c r="G215" t="str">
        <f t="shared" si="28"/>
        <v/>
      </c>
      <c r="H215" t="str">
        <f t="shared" si="29"/>
        <v/>
      </c>
      <c r="I215" t="str">
        <f>IF(E215="","",H215+final_elemfixed!$A$2)</f>
        <v/>
      </c>
      <c r="J215" s="1">
        <f t="shared" si="30"/>
        <v>12.649415101000001</v>
      </c>
      <c r="K215" s="1">
        <f t="shared" si="31"/>
        <v>-4</v>
      </c>
      <c r="L215">
        <f t="shared" si="33"/>
        <v>213</v>
      </c>
      <c r="N215" t="b">
        <f t="shared" si="34"/>
        <v>0</v>
      </c>
      <c r="O215" t="str">
        <f t="shared" si="35"/>
        <v/>
      </c>
      <c r="P215" t="str">
        <f t="shared" si="35"/>
        <v/>
      </c>
      <c r="Q215" t="s">
        <v>77</v>
      </c>
      <c r="R215" t="s">
        <v>77</v>
      </c>
    </row>
    <row r="216" spans="2:18" x14ac:dyDescent="0.3">
      <c r="B216" s="1">
        <v>15.990590055</v>
      </c>
      <c r="C216" s="1">
        <v>-4</v>
      </c>
      <c r="D216">
        <v>214</v>
      </c>
      <c r="E216" t="str">
        <f t="shared" si="32"/>
        <v/>
      </c>
      <c r="F216" s="1" t="str">
        <f t="shared" si="27"/>
        <v/>
      </c>
      <c r="G216" t="str">
        <f t="shared" si="28"/>
        <v/>
      </c>
      <c r="H216" t="str">
        <f t="shared" si="29"/>
        <v/>
      </c>
      <c r="I216" t="str">
        <f>IF(E216="","",H216+final_elemfixed!$A$2)</f>
        <v/>
      </c>
      <c r="J216" s="1">
        <f t="shared" si="30"/>
        <v>15.990590055</v>
      </c>
      <c r="K216" s="1">
        <f t="shared" si="31"/>
        <v>-4</v>
      </c>
      <c r="L216">
        <f t="shared" si="33"/>
        <v>214</v>
      </c>
      <c r="N216" t="b">
        <f t="shared" si="34"/>
        <v>0</v>
      </c>
      <c r="O216" t="str">
        <f t="shared" si="35"/>
        <v/>
      </c>
      <c r="P216" t="str">
        <f t="shared" si="35"/>
        <v/>
      </c>
      <c r="Q216" t="s">
        <v>77</v>
      </c>
      <c r="R216" t="s">
        <v>77</v>
      </c>
    </row>
    <row r="217" spans="2:18" x14ac:dyDescent="0.3">
      <c r="B217" s="1">
        <v>5.6112919338999996</v>
      </c>
      <c r="C217" s="1">
        <v>4</v>
      </c>
      <c r="D217">
        <v>215</v>
      </c>
      <c r="E217" t="str">
        <f t="shared" si="32"/>
        <v/>
      </c>
      <c r="F217" s="1" t="str">
        <f t="shared" si="27"/>
        <v/>
      </c>
      <c r="G217" t="str">
        <f t="shared" si="28"/>
        <v/>
      </c>
      <c r="H217" t="str">
        <f t="shared" si="29"/>
        <v/>
      </c>
      <c r="I217" t="str">
        <f>IF(E217="","",H217+final_elemfixed!$A$2)</f>
        <v/>
      </c>
      <c r="J217" s="1">
        <f t="shared" si="30"/>
        <v>5.6112919338999996</v>
      </c>
      <c r="K217" s="1">
        <f t="shared" si="31"/>
        <v>4</v>
      </c>
      <c r="L217">
        <f t="shared" si="33"/>
        <v>215</v>
      </c>
      <c r="N217" t="b">
        <f t="shared" si="34"/>
        <v>0</v>
      </c>
      <c r="O217" t="str">
        <f t="shared" si="35"/>
        <v/>
      </c>
      <c r="P217" t="str">
        <f t="shared" si="35"/>
        <v/>
      </c>
      <c r="Q217" t="s">
        <v>77</v>
      </c>
      <c r="R217" t="s">
        <v>77</v>
      </c>
    </row>
    <row r="218" spans="2:18" x14ac:dyDescent="0.3">
      <c r="B218" s="1">
        <v>7.5448422544999998</v>
      </c>
      <c r="C218" s="1">
        <v>4</v>
      </c>
      <c r="D218">
        <v>216</v>
      </c>
      <c r="E218" t="str">
        <f t="shared" si="32"/>
        <v/>
      </c>
      <c r="F218" s="1" t="str">
        <f t="shared" si="27"/>
        <v/>
      </c>
      <c r="G218" t="str">
        <f t="shared" si="28"/>
        <v/>
      </c>
      <c r="H218" t="str">
        <f t="shared" si="29"/>
        <v/>
      </c>
      <c r="I218" t="str">
        <f>IF(E218="","",H218+final_elemfixed!$A$2)</f>
        <v/>
      </c>
      <c r="J218" s="1">
        <f t="shared" si="30"/>
        <v>7.5448422544999998</v>
      </c>
      <c r="K218" s="1">
        <f t="shared" si="31"/>
        <v>4</v>
      </c>
      <c r="L218">
        <f t="shared" si="33"/>
        <v>216</v>
      </c>
      <c r="N218" t="b">
        <f t="shared" si="34"/>
        <v>0</v>
      </c>
      <c r="O218" t="str">
        <f t="shared" si="35"/>
        <v/>
      </c>
      <c r="P218" t="str">
        <f t="shared" si="35"/>
        <v/>
      </c>
      <c r="Q218" t="s">
        <v>77</v>
      </c>
      <c r="R218" t="s">
        <v>77</v>
      </c>
    </row>
    <row r="219" spans="2:18" x14ac:dyDescent="0.3">
      <c r="B219" s="1">
        <v>9.8651026392999999</v>
      </c>
      <c r="C219" s="1">
        <v>4</v>
      </c>
      <c r="D219">
        <v>217</v>
      </c>
      <c r="E219" t="str">
        <f t="shared" si="32"/>
        <v/>
      </c>
      <c r="F219" s="1" t="str">
        <f t="shared" si="27"/>
        <v/>
      </c>
      <c r="G219" t="str">
        <f t="shared" si="28"/>
        <v/>
      </c>
      <c r="H219" t="str">
        <f t="shared" si="29"/>
        <v/>
      </c>
      <c r="I219" t="str">
        <f>IF(E219="","",H219+final_elemfixed!$A$2)</f>
        <v/>
      </c>
      <c r="J219" s="1">
        <f t="shared" si="30"/>
        <v>9.8651026392999999</v>
      </c>
      <c r="K219" s="1">
        <f t="shared" si="31"/>
        <v>4</v>
      </c>
      <c r="L219">
        <f t="shared" si="33"/>
        <v>217</v>
      </c>
      <c r="N219" t="b">
        <f t="shared" si="34"/>
        <v>0</v>
      </c>
      <c r="O219" t="str">
        <f t="shared" si="35"/>
        <v/>
      </c>
      <c r="P219" t="str">
        <f t="shared" si="35"/>
        <v/>
      </c>
      <c r="Q219" t="s">
        <v>77</v>
      </c>
      <c r="R219" t="s">
        <v>77</v>
      </c>
    </row>
    <row r="220" spans="2:18" x14ac:dyDescent="0.3">
      <c r="B220" s="1">
        <v>12.649415101000001</v>
      </c>
      <c r="C220" s="1">
        <v>4</v>
      </c>
      <c r="D220">
        <v>218</v>
      </c>
      <c r="E220" t="str">
        <f t="shared" si="32"/>
        <v/>
      </c>
      <c r="F220" s="1" t="str">
        <f t="shared" si="27"/>
        <v/>
      </c>
      <c r="G220" t="str">
        <f t="shared" si="28"/>
        <v/>
      </c>
      <c r="H220" t="str">
        <f t="shared" si="29"/>
        <v/>
      </c>
      <c r="I220" t="str">
        <f>IF(E220="","",H220+final_elemfixed!$A$2)</f>
        <v/>
      </c>
      <c r="J220" s="1">
        <f t="shared" si="30"/>
        <v>12.649415101000001</v>
      </c>
      <c r="K220" s="1">
        <f t="shared" si="31"/>
        <v>4</v>
      </c>
      <c r="L220">
        <f t="shared" si="33"/>
        <v>218</v>
      </c>
      <c r="N220" t="b">
        <f t="shared" si="34"/>
        <v>0</v>
      </c>
      <c r="O220" t="str">
        <f t="shared" si="35"/>
        <v/>
      </c>
      <c r="P220" t="str">
        <f t="shared" si="35"/>
        <v/>
      </c>
      <c r="Q220" t="s">
        <v>77</v>
      </c>
      <c r="R220" t="s">
        <v>77</v>
      </c>
    </row>
    <row r="221" spans="2:18" x14ac:dyDescent="0.3">
      <c r="B221" s="1">
        <v>15.990590055</v>
      </c>
      <c r="C221" s="1">
        <v>4</v>
      </c>
      <c r="D221">
        <v>219</v>
      </c>
      <c r="E221" t="str">
        <f t="shared" si="32"/>
        <v/>
      </c>
      <c r="F221" s="1" t="str">
        <f t="shared" si="27"/>
        <v/>
      </c>
      <c r="G221" t="str">
        <f t="shared" si="28"/>
        <v/>
      </c>
      <c r="H221" t="str">
        <f t="shared" si="29"/>
        <v/>
      </c>
      <c r="I221" t="str">
        <f>IF(E221="","",H221+final_elemfixed!$A$2)</f>
        <v/>
      </c>
      <c r="J221" s="1">
        <f t="shared" si="30"/>
        <v>15.990590055</v>
      </c>
      <c r="K221" s="1">
        <f t="shared" si="31"/>
        <v>4</v>
      </c>
      <c r="L221">
        <f t="shared" si="33"/>
        <v>219</v>
      </c>
      <c r="N221" t="b">
        <f t="shared" si="34"/>
        <v>0</v>
      </c>
      <c r="O221" t="str">
        <f t="shared" si="35"/>
        <v/>
      </c>
      <c r="P221" t="str">
        <f t="shared" si="35"/>
        <v/>
      </c>
      <c r="Q221" t="s">
        <v>77</v>
      </c>
      <c r="R221" t="s">
        <v>77</v>
      </c>
    </row>
    <row r="222" spans="2:18" x14ac:dyDescent="0.3">
      <c r="B222" s="1">
        <v>20</v>
      </c>
      <c r="C222" s="1">
        <v>3</v>
      </c>
      <c r="D222">
        <v>220</v>
      </c>
      <c r="E222" t="str">
        <f t="shared" si="32"/>
        <v/>
      </c>
      <c r="F222" s="1" t="str">
        <f t="shared" si="27"/>
        <v/>
      </c>
      <c r="G222" t="str">
        <f t="shared" si="28"/>
        <v/>
      </c>
      <c r="H222" t="str">
        <f t="shared" si="29"/>
        <v/>
      </c>
      <c r="I222" t="str">
        <f>IF(E222="","",H222+final_elemfixed!$A$2)</f>
        <v/>
      </c>
      <c r="J222" s="1">
        <f t="shared" si="30"/>
        <v>20</v>
      </c>
      <c r="K222" s="1">
        <f t="shared" si="31"/>
        <v>3</v>
      </c>
      <c r="L222">
        <f t="shared" si="33"/>
        <v>220</v>
      </c>
      <c r="N222" t="b">
        <f t="shared" si="34"/>
        <v>0</v>
      </c>
      <c r="O222" t="str">
        <f t="shared" si="35"/>
        <v/>
      </c>
      <c r="P222" t="str">
        <f t="shared" si="35"/>
        <v/>
      </c>
      <c r="Q222" t="s">
        <v>77</v>
      </c>
      <c r="R222" t="s">
        <v>77</v>
      </c>
    </row>
    <row r="223" spans="2:18" x14ac:dyDescent="0.3">
      <c r="B223" s="1">
        <v>20</v>
      </c>
      <c r="C223" s="1">
        <v>1</v>
      </c>
      <c r="D223">
        <v>221</v>
      </c>
      <c r="E223" t="str">
        <f t="shared" si="32"/>
        <v/>
      </c>
      <c r="F223" s="1" t="str">
        <f t="shared" si="27"/>
        <v/>
      </c>
      <c r="G223" t="str">
        <f t="shared" si="28"/>
        <v/>
      </c>
      <c r="H223" t="str">
        <f t="shared" si="29"/>
        <v/>
      </c>
      <c r="I223" t="str">
        <f>IF(E223="","",H223+final_elemfixed!$A$2)</f>
        <v/>
      </c>
      <c r="J223" s="1">
        <f t="shared" si="30"/>
        <v>20</v>
      </c>
      <c r="K223" s="1">
        <f t="shared" si="31"/>
        <v>1</v>
      </c>
      <c r="L223">
        <f t="shared" si="33"/>
        <v>221</v>
      </c>
      <c r="N223" t="b">
        <f t="shared" si="34"/>
        <v>0</v>
      </c>
      <c r="O223" t="str">
        <f t="shared" si="35"/>
        <v/>
      </c>
      <c r="P223" t="str">
        <f t="shared" si="35"/>
        <v/>
      </c>
      <c r="Q223" t="s">
        <v>77</v>
      </c>
      <c r="R223" t="s">
        <v>77</v>
      </c>
    </row>
    <row r="224" spans="2:18" x14ac:dyDescent="0.3">
      <c r="B224" s="1">
        <v>20</v>
      </c>
      <c r="C224" s="1">
        <v>-1</v>
      </c>
      <c r="D224">
        <v>222</v>
      </c>
      <c r="E224" t="str">
        <f t="shared" si="32"/>
        <v/>
      </c>
      <c r="F224" s="1" t="str">
        <f t="shared" si="27"/>
        <v/>
      </c>
      <c r="G224" t="str">
        <f t="shared" si="28"/>
        <v/>
      </c>
      <c r="H224" t="str">
        <f t="shared" si="29"/>
        <v/>
      </c>
      <c r="I224" t="str">
        <f>IF(E224="","",H224+final_elemfixed!$A$2)</f>
        <v/>
      </c>
      <c r="J224" s="1">
        <f t="shared" si="30"/>
        <v>20</v>
      </c>
      <c r="K224" s="1">
        <f t="shared" si="31"/>
        <v>-1</v>
      </c>
      <c r="L224">
        <f t="shared" si="33"/>
        <v>222</v>
      </c>
      <c r="N224" t="b">
        <f t="shared" si="34"/>
        <v>0</v>
      </c>
      <c r="O224" t="str">
        <f t="shared" si="35"/>
        <v/>
      </c>
      <c r="P224" t="str">
        <f t="shared" si="35"/>
        <v/>
      </c>
      <c r="Q224" t="s">
        <v>77</v>
      </c>
      <c r="R224" t="s">
        <v>77</v>
      </c>
    </row>
    <row r="225" spans="2:18" x14ac:dyDescent="0.3">
      <c r="B225" s="1">
        <v>20</v>
      </c>
      <c r="C225" s="1">
        <v>-3</v>
      </c>
      <c r="D225">
        <v>223</v>
      </c>
      <c r="E225" t="str">
        <f t="shared" si="32"/>
        <v/>
      </c>
      <c r="F225" s="1" t="str">
        <f t="shared" si="27"/>
        <v/>
      </c>
      <c r="G225" t="str">
        <f t="shared" si="28"/>
        <v/>
      </c>
      <c r="H225" t="str">
        <f t="shared" si="29"/>
        <v/>
      </c>
      <c r="I225" t="str">
        <f>IF(E225="","",H225+final_elemfixed!$A$2)</f>
        <v/>
      </c>
      <c r="J225" s="1">
        <f t="shared" si="30"/>
        <v>20</v>
      </c>
      <c r="K225" s="1">
        <f t="shared" si="31"/>
        <v>-3</v>
      </c>
      <c r="L225">
        <f t="shared" si="33"/>
        <v>223</v>
      </c>
      <c r="N225" t="b">
        <f t="shared" si="34"/>
        <v>0</v>
      </c>
      <c r="O225" t="str">
        <f t="shared" si="35"/>
        <v/>
      </c>
      <c r="P225" t="str">
        <f t="shared" si="35"/>
        <v/>
      </c>
      <c r="Q225" t="s">
        <v>77</v>
      </c>
      <c r="R225" t="s">
        <v>77</v>
      </c>
    </row>
    <row r="226" spans="2:18" x14ac:dyDescent="0.3">
      <c r="B226" s="1">
        <v>-3</v>
      </c>
      <c r="C226" s="1">
        <v>-20</v>
      </c>
      <c r="D226">
        <v>224</v>
      </c>
      <c r="E226" t="str">
        <f t="shared" si="32"/>
        <v/>
      </c>
      <c r="F226" s="1" t="str">
        <f t="shared" si="27"/>
        <v/>
      </c>
      <c r="G226" t="str">
        <f t="shared" si="28"/>
        <v/>
      </c>
      <c r="H226" t="str">
        <f t="shared" si="29"/>
        <v/>
      </c>
      <c r="I226" t="str">
        <f>IF(E226="","",H226+final_elemfixed!$A$2)</f>
        <v/>
      </c>
      <c r="J226" s="1">
        <f t="shared" si="30"/>
        <v>-3</v>
      </c>
      <c r="K226" s="1">
        <f t="shared" si="31"/>
        <v>-20</v>
      </c>
      <c r="L226">
        <f t="shared" si="33"/>
        <v>224</v>
      </c>
      <c r="N226" t="b">
        <f t="shared" si="34"/>
        <v>0</v>
      </c>
      <c r="O226" t="str">
        <f t="shared" si="35"/>
        <v/>
      </c>
      <c r="P226" t="str">
        <f t="shared" si="35"/>
        <v/>
      </c>
      <c r="Q226" t="s">
        <v>77</v>
      </c>
      <c r="R226" t="s">
        <v>77</v>
      </c>
    </row>
    <row r="227" spans="2:18" x14ac:dyDescent="0.3">
      <c r="B227" s="1">
        <v>-1</v>
      </c>
      <c r="C227" s="1">
        <v>-20</v>
      </c>
      <c r="D227">
        <v>225</v>
      </c>
      <c r="E227" t="str">
        <f t="shared" si="32"/>
        <v/>
      </c>
      <c r="F227" s="1" t="str">
        <f t="shared" si="27"/>
        <v/>
      </c>
      <c r="G227" t="str">
        <f t="shared" si="28"/>
        <v/>
      </c>
      <c r="H227" t="str">
        <f t="shared" si="29"/>
        <v/>
      </c>
      <c r="I227" t="str">
        <f>IF(E227="","",H227+final_elemfixed!$A$2)</f>
        <v/>
      </c>
      <c r="J227" s="1">
        <f t="shared" si="30"/>
        <v>-1</v>
      </c>
      <c r="K227" s="1">
        <f t="shared" si="31"/>
        <v>-20</v>
      </c>
      <c r="L227">
        <f t="shared" si="33"/>
        <v>225</v>
      </c>
      <c r="N227" t="b">
        <f t="shared" si="34"/>
        <v>0</v>
      </c>
      <c r="O227" t="str">
        <f t="shared" si="35"/>
        <v/>
      </c>
      <c r="P227" t="str">
        <f t="shared" si="35"/>
        <v/>
      </c>
      <c r="Q227" t="s">
        <v>77</v>
      </c>
      <c r="R227" t="s">
        <v>77</v>
      </c>
    </row>
    <row r="228" spans="2:18" x14ac:dyDescent="0.3">
      <c r="B228" s="1">
        <v>1</v>
      </c>
      <c r="C228" s="1">
        <v>-20</v>
      </c>
      <c r="D228">
        <v>226</v>
      </c>
      <c r="E228" t="str">
        <f t="shared" si="32"/>
        <v/>
      </c>
      <c r="F228" s="1" t="str">
        <f t="shared" si="27"/>
        <v/>
      </c>
      <c r="G228" t="str">
        <f t="shared" si="28"/>
        <v/>
      </c>
      <c r="H228" t="str">
        <f t="shared" si="29"/>
        <v/>
      </c>
      <c r="I228" t="str">
        <f>IF(E228="","",H228+final_elemfixed!$A$2)</f>
        <v/>
      </c>
      <c r="J228" s="1">
        <f t="shared" si="30"/>
        <v>1</v>
      </c>
      <c r="K228" s="1">
        <f t="shared" si="31"/>
        <v>-20</v>
      </c>
      <c r="L228">
        <f t="shared" si="33"/>
        <v>226</v>
      </c>
      <c r="N228" t="b">
        <f t="shared" si="34"/>
        <v>0</v>
      </c>
      <c r="O228" t="str">
        <f t="shared" si="35"/>
        <v/>
      </c>
      <c r="P228" t="str">
        <f t="shared" si="35"/>
        <v/>
      </c>
      <c r="Q228" t="s">
        <v>77</v>
      </c>
      <c r="R228" t="s">
        <v>77</v>
      </c>
    </row>
    <row r="229" spans="2:18" x14ac:dyDescent="0.3">
      <c r="B229" s="1">
        <v>3</v>
      </c>
      <c r="C229" s="1">
        <v>-20</v>
      </c>
      <c r="D229">
        <v>227</v>
      </c>
      <c r="E229" t="str">
        <f t="shared" si="32"/>
        <v/>
      </c>
      <c r="F229" s="1" t="str">
        <f t="shared" si="27"/>
        <v/>
      </c>
      <c r="G229" t="str">
        <f t="shared" si="28"/>
        <v/>
      </c>
      <c r="H229" t="str">
        <f t="shared" si="29"/>
        <v/>
      </c>
      <c r="I229" t="str">
        <f>IF(E229="","",H229+final_elemfixed!$A$2)</f>
        <v/>
      </c>
      <c r="J229" s="1">
        <f t="shared" si="30"/>
        <v>3</v>
      </c>
      <c r="K229" s="1">
        <f t="shared" si="31"/>
        <v>-20</v>
      </c>
      <c r="L229">
        <f t="shared" si="33"/>
        <v>227</v>
      </c>
      <c r="N229" t="b">
        <f t="shared" si="34"/>
        <v>0</v>
      </c>
      <c r="O229" t="str">
        <f t="shared" si="35"/>
        <v/>
      </c>
      <c r="P229" t="str">
        <f t="shared" si="35"/>
        <v/>
      </c>
      <c r="Q229" t="s">
        <v>77</v>
      </c>
      <c r="R229" t="s">
        <v>77</v>
      </c>
    </row>
    <row r="230" spans="2:18" x14ac:dyDescent="0.3">
      <c r="B230" s="1">
        <v>-3</v>
      </c>
      <c r="C230" s="1">
        <v>20</v>
      </c>
      <c r="D230">
        <v>228</v>
      </c>
      <c r="E230" t="str">
        <f t="shared" si="32"/>
        <v/>
      </c>
      <c r="F230" s="1" t="str">
        <f t="shared" si="27"/>
        <v/>
      </c>
      <c r="G230" t="str">
        <f t="shared" si="28"/>
        <v/>
      </c>
      <c r="H230" t="str">
        <f t="shared" si="29"/>
        <v/>
      </c>
      <c r="I230" t="str">
        <f>IF(E230="","",H230+final_elemfixed!$A$2)</f>
        <v/>
      </c>
      <c r="J230" s="1">
        <f t="shared" si="30"/>
        <v>-3</v>
      </c>
      <c r="K230" s="1">
        <f t="shared" si="31"/>
        <v>20</v>
      </c>
      <c r="L230">
        <f t="shared" si="33"/>
        <v>228</v>
      </c>
      <c r="N230" t="b">
        <f t="shared" si="34"/>
        <v>0</v>
      </c>
      <c r="O230" t="str">
        <f t="shared" si="35"/>
        <v/>
      </c>
      <c r="P230" t="str">
        <f t="shared" si="35"/>
        <v/>
      </c>
      <c r="Q230" t="s">
        <v>77</v>
      </c>
      <c r="R230" t="s">
        <v>77</v>
      </c>
    </row>
    <row r="231" spans="2:18" x14ac:dyDescent="0.3">
      <c r="B231" s="1">
        <v>-1</v>
      </c>
      <c r="C231" s="1">
        <v>20</v>
      </c>
      <c r="D231">
        <v>229</v>
      </c>
      <c r="E231" t="str">
        <f t="shared" si="32"/>
        <v/>
      </c>
      <c r="F231" s="1" t="str">
        <f t="shared" si="27"/>
        <v/>
      </c>
      <c r="G231" t="str">
        <f t="shared" si="28"/>
        <v/>
      </c>
      <c r="H231" t="str">
        <f t="shared" si="29"/>
        <v/>
      </c>
      <c r="I231" t="str">
        <f>IF(E231="","",H231+final_elemfixed!$A$2)</f>
        <v/>
      </c>
      <c r="J231" s="1">
        <f t="shared" si="30"/>
        <v>-1</v>
      </c>
      <c r="K231" s="1">
        <f t="shared" si="31"/>
        <v>20</v>
      </c>
      <c r="L231">
        <f t="shared" si="33"/>
        <v>229</v>
      </c>
      <c r="N231" t="b">
        <f t="shared" si="34"/>
        <v>0</v>
      </c>
      <c r="O231" t="str">
        <f t="shared" si="35"/>
        <v/>
      </c>
      <c r="P231" t="str">
        <f t="shared" si="35"/>
        <v/>
      </c>
      <c r="Q231" t="s">
        <v>77</v>
      </c>
      <c r="R231" t="s">
        <v>77</v>
      </c>
    </row>
    <row r="232" spans="2:18" x14ac:dyDescent="0.3">
      <c r="B232" s="1">
        <v>1</v>
      </c>
      <c r="C232" s="1">
        <v>20</v>
      </c>
      <c r="D232">
        <v>230</v>
      </c>
      <c r="E232" t="str">
        <f t="shared" si="32"/>
        <v/>
      </c>
      <c r="F232" s="1" t="str">
        <f t="shared" si="27"/>
        <v/>
      </c>
      <c r="G232" t="str">
        <f t="shared" si="28"/>
        <v/>
      </c>
      <c r="H232" t="str">
        <f t="shared" si="29"/>
        <v/>
      </c>
      <c r="I232" t="str">
        <f>IF(E232="","",H232+final_elemfixed!$A$2)</f>
        <v/>
      </c>
      <c r="J232" s="1">
        <f t="shared" si="30"/>
        <v>1</v>
      </c>
      <c r="K232" s="1">
        <f t="shared" si="31"/>
        <v>20</v>
      </c>
      <c r="L232">
        <f t="shared" si="33"/>
        <v>230</v>
      </c>
      <c r="N232" t="b">
        <f t="shared" si="34"/>
        <v>0</v>
      </c>
      <c r="O232" t="str">
        <f t="shared" si="35"/>
        <v/>
      </c>
      <c r="P232" t="str">
        <f t="shared" si="35"/>
        <v/>
      </c>
      <c r="Q232" t="s">
        <v>77</v>
      </c>
      <c r="R232" t="s">
        <v>77</v>
      </c>
    </row>
    <row r="233" spans="2:18" x14ac:dyDescent="0.3">
      <c r="B233" s="1">
        <v>3</v>
      </c>
      <c r="C233" s="1">
        <v>20</v>
      </c>
      <c r="D233">
        <v>231</v>
      </c>
      <c r="E233" t="str">
        <f t="shared" si="32"/>
        <v/>
      </c>
      <c r="F233" s="1" t="str">
        <f t="shared" si="27"/>
        <v/>
      </c>
      <c r="G233" t="str">
        <f t="shared" si="28"/>
        <v/>
      </c>
      <c r="H233" t="str">
        <f t="shared" si="29"/>
        <v/>
      </c>
      <c r="I233" t="str">
        <f>IF(E233="","",H233+final_elemfixed!$A$2)</f>
        <v/>
      </c>
      <c r="J233" s="1">
        <f t="shared" si="30"/>
        <v>3</v>
      </c>
      <c r="K233" s="1">
        <f t="shared" si="31"/>
        <v>20</v>
      </c>
      <c r="L233">
        <f t="shared" si="33"/>
        <v>231</v>
      </c>
      <c r="N233" t="b">
        <f t="shared" si="34"/>
        <v>0</v>
      </c>
      <c r="O233" t="str">
        <f t="shared" si="35"/>
        <v/>
      </c>
      <c r="P233" t="str">
        <f t="shared" si="35"/>
        <v/>
      </c>
      <c r="Q233" t="s">
        <v>77</v>
      </c>
      <c r="R233" t="s">
        <v>77</v>
      </c>
    </row>
    <row r="234" spans="2:18" x14ac:dyDescent="0.3">
      <c r="B234" s="1">
        <v>-3</v>
      </c>
      <c r="C234" s="1">
        <v>4</v>
      </c>
      <c r="D234">
        <v>232</v>
      </c>
      <c r="E234" t="str">
        <f t="shared" si="32"/>
        <v/>
      </c>
      <c r="F234" s="1" t="str">
        <f t="shared" si="27"/>
        <v/>
      </c>
      <c r="G234" t="str">
        <f t="shared" si="28"/>
        <v/>
      </c>
      <c r="H234" t="str">
        <f t="shared" si="29"/>
        <v/>
      </c>
      <c r="I234" t="str">
        <f>IF(E234="","",H234+final_elemfixed!$A$2)</f>
        <v/>
      </c>
      <c r="J234" s="1">
        <f t="shared" si="30"/>
        <v>-3</v>
      </c>
      <c r="K234" s="1">
        <f t="shared" si="31"/>
        <v>4</v>
      </c>
      <c r="L234">
        <f t="shared" si="33"/>
        <v>232</v>
      </c>
      <c r="N234" t="b">
        <f t="shared" si="34"/>
        <v>0</v>
      </c>
      <c r="O234" t="str">
        <f t="shared" si="35"/>
        <v/>
      </c>
      <c r="P234" t="str">
        <f t="shared" si="35"/>
        <v/>
      </c>
      <c r="Q234" t="s">
        <v>77</v>
      </c>
      <c r="R234" t="s">
        <v>77</v>
      </c>
    </row>
    <row r="235" spans="2:18" x14ac:dyDescent="0.3">
      <c r="B235" s="1">
        <v>-1</v>
      </c>
      <c r="C235" s="1">
        <v>4</v>
      </c>
      <c r="D235">
        <v>233</v>
      </c>
      <c r="E235" t="str">
        <f t="shared" si="32"/>
        <v/>
      </c>
      <c r="F235" s="1" t="str">
        <f t="shared" si="27"/>
        <v/>
      </c>
      <c r="G235" t="str">
        <f t="shared" si="28"/>
        <v/>
      </c>
      <c r="H235" t="str">
        <f t="shared" si="29"/>
        <v/>
      </c>
      <c r="I235" t="str">
        <f>IF(E235="","",H235+final_elemfixed!$A$2)</f>
        <v/>
      </c>
      <c r="J235" s="1">
        <f t="shared" si="30"/>
        <v>-1</v>
      </c>
      <c r="K235" s="1">
        <f t="shared" si="31"/>
        <v>4</v>
      </c>
      <c r="L235">
        <f t="shared" si="33"/>
        <v>233</v>
      </c>
      <c r="N235" t="b">
        <f t="shared" si="34"/>
        <v>0</v>
      </c>
      <c r="O235" t="str">
        <f t="shared" si="35"/>
        <v/>
      </c>
      <c r="P235" t="str">
        <f t="shared" si="35"/>
        <v/>
      </c>
      <c r="Q235" t="s">
        <v>77</v>
      </c>
      <c r="R235" t="s">
        <v>77</v>
      </c>
    </row>
    <row r="236" spans="2:18" x14ac:dyDescent="0.3">
      <c r="B236" s="1">
        <v>1</v>
      </c>
      <c r="C236" s="1">
        <v>4</v>
      </c>
      <c r="D236">
        <v>234</v>
      </c>
      <c r="E236" t="str">
        <f t="shared" si="32"/>
        <v/>
      </c>
      <c r="F236" s="1" t="str">
        <f t="shared" si="27"/>
        <v/>
      </c>
      <c r="G236" t="str">
        <f t="shared" si="28"/>
        <v/>
      </c>
      <c r="H236" t="str">
        <f t="shared" si="29"/>
        <v/>
      </c>
      <c r="I236" t="str">
        <f>IF(E236="","",H236+final_elemfixed!$A$2)</f>
        <v/>
      </c>
      <c r="J236" s="1">
        <f t="shared" si="30"/>
        <v>1</v>
      </c>
      <c r="K236" s="1">
        <f t="shared" si="31"/>
        <v>4</v>
      </c>
      <c r="L236">
        <f t="shared" si="33"/>
        <v>234</v>
      </c>
      <c r="N236" t="b">
        <f t="shared" si="34"/>
        <v>0</v>
      </c>
      <c r="O236" t="str">
        <f t="shared" si="35"/>
        <v/>
      </c>
      <c r="P236" t="str">
        <f t="shared" si="35"/>
        <v/>
      </c>
      <c r="Q236" t="s">
        <v>77</v>
      </c>
      <c r="R236" t="s">
        <v>77</v>
      </c>
    </row>
    <row r="237" spans="2:18" x14ac:dyDescent="0.3">
      <c r="B237" s="1">
        <v>3</v>
      </c>
      <c r="C237" s="1">
        <v>4</v>
      </c>
      <c r="D237">
        <v>235</v>
      </c>
      <c r="E237" t="str">
        <f t="shared" si="32"/>
        <v/>
      </c>
      <c r="F237" s="1" t="str">
        <f t="shared" si="27"/>
        <v/>
      </c>
      <c r="G237" t="str">
        <f t="shared" si="28"/>
        <v/>
      </c>
      <c r="H237" t="str">
        <f t="shared" si="29"/>
        <v/>
      </c>
      <c r="I237" t="str">
        <f>IF(E237="","",H237+final_elemfixed!$A$2)</f>
        <v/>
      </c>
      <c r="J237" s="1">
        <f t="shared" si="30"/>
        <v>3</v>
      </c>
      <c r="K237" s="1">
        <f t="shared" si="31"/>
        <v>4</v>
      </c>
      <c r="L237">
        <f t="shared" si="33"/>
        <v>235</v>
      </c>
      <c r="N237" t="b">
        <f t="shared" si="34"/>
        <v>0</v>
      </c>
      <c r="O237" t="str">
        <f t="shared" si="35"/>
        <v/>
      </c>
      <c r="P237" t="str">
        <f t="shared" si="35"/>
        <v/>
      </c>
      <c r="Q237" t="s">
        <v>77</v>
      </c>
      <c r="R237" t="s">
        <v>77</v>
      </c>
    </row>
    <row r="238" spans="2:18" x14ac:dyDescent="0.3">
      <c r="B238" s="1">
        <v>4</v>
      </c>
      <c r="C238" s="1">
        <v>3</v>
      </c>
      <c r="D238">
        <v>236</v>
      </c>
      <c r="E238" t="str">
        <f t="shared" si="32"/>
        <v/>
      </c>
      <c r="F238" s="1" t="str">
        <f t="shared" si="27"/>
        <v/>
      </c>
      <c r="G238" t="str">
        <f t="shared" si="28"/>
        <v/>
      </c>
      <c r="H238" t="str">
        <f t="shared" si="29"/>
        <v/>
      </c>
      <c r="I238" t="str">
        <f>IF(E238="","",H238+final_elemfixed!$A$2)</f>
        <v/>
      </c>
      <c r="J238" s="1">
        <f t="shared" si="30"/>
        <v>4</v>
      </c>
      <c r="K238" s="1">
        <f t="shared" si="31"/>
        <v>3</v>
      </c>
      <c r="L238">
        <f t="shared" si="33"/>
        <v>236</v>
      </c>
      <c r="N238" t="b">
        <f t="shared" si="34"/>
        <v>0</v>
      </c>
      <c r="O238" t="str">
        <f t="shared" si="35"/>
        <v/>
      </c>
      <c r="P238" t="str">
        <f t="shared" si="35"/>
        <v/>
      </c>
      <c r="Q238" t="s">
        <v>77</v>
      </c>
      <c r="R238" t="s">
        <v>77</v>
      </c>
    </row>
    <row r="239" spans="2:18" x14ac:dyDescent="0.3">
      <c r="B239" s="1">
        <v>4</v>
      </c>
      <c r="C239" s="1">
        <v>1</v>
      </c>
      <c r="D239">
        <v>237</v>
      </c>
      <c r="E239" t="str">
        <f t="shared" si="32"/>
        <v/>
      </c>
      <c r="F239" s="1" t="str">
        <f t="shared" si="27"/>
        <v/>
      </c>
      <c r="G239" t="str">
        <f t="shared" si="28"/>
        <v/>
      </c>
      <c r="H239" t="str">
        <f t="shared" si="29"/>
        <v/>
      </c>
      <c r="I239" t="str">
        <f>IF(E239="","",H239+final_elemfixed!$A$2)</f>
        <v/>
      </c>
      <c r="J239" s="1">
        <f t="shared" si="30"/>
        <v>4</v>
      </c>
      <c r="K239" s="1">
        <f t="shared" si="31"/>
        <v>1</v>
      </c>
      <c r="L239">
        <f t="shared" si="33"/>
        <v>237</v>
      </c>
      <c r="N239" t="b">
        <f t="shared" si="34"/>
        <v>0</v>
      </c>
      <c r="O239" t="str">
        <f t="shared" si="35"/>
        <v/>
      </c>
      <c r="P239" t="str">
        <f t="shared" si="35"/>
        <v/>
      </c>
      <c r="Q239" t="s">
        <v>77</v>
      </c>
      <c r="R239" t="s">
        <v>77</v>
      </c>
    </row>
    <row r="240" spans="2:18" x14ac:dyDescent="0.3">
      <c r="B240" s="1">
        <v>4</v>
      </c>
      <c r="C240" s="1">
        <v>-1.0000000099999999</v>
      </c>
      <c r="D240">
        <v>238</v>
      </c>
      <c r="E240" t="str">
        <f t="shared" si="32"/>
        <v/>
      </c>
      <c r="F240" s="1" t="str">
        <f t="shared" si="27"/>
        <v/>
      </c>
      <c r="G240" t="str">
        <f t="shared" si="28"/>
        <v/>
      </c>
      <c r="H240" t="str">
        <f t="shared" si="29"/>
        <v/>
      </c>
      <c r="I240" t="str">
        <f>IF(E240="","",H240+final_elemfixed!$A$2)</f>
        <v/>
      </c>
      <c r="J240" s="1">
        <f t="shared" si="30"/>
        <v>4</v>
      </c>
      <c r="K240" s="1">
        <f t="shared" si="31"/>
        <v>-1.0000000099999999</v>
      </c>
      <c r="L240">
        <f t="shared" si="33"/>
        <v>238</v>
      </c>
      <c r="N240" t="b">
        <f t="shared" si="34"/>
        <v>0</v>
      </c>
      <c r="O240" t="str">
        <f t="shared" si="35"/>
        <v/>
      </c>
      <c r="P240" t="str">
        <f t="shared" si="35"/>
        <v/>
      </c>
      <c r="Q240" t="s">
        <v>77</v>
      </c>
      <c r="R240" t="s">
        <v>77</v>
      </c>
    </row>
    <row r="241" spans="2:18" x14ac:dyDescent="0.3">
      <c r="B241" s="1">
        <v>4</v>
      </c>
      <c r="C241" s="1">
        <v>-3.0000000099999999</v>
      </c>
      <c r="D241">
        <v>239</v>
      </c>
      <c r="E241" t="str">
        <f t="shared" si="32"/>
        <v/>
      </c>
      <c r="F241" s="1" t="str">
        <f t="shared" si="27"/>
        <v/>
      </c>
      <c r="G241" t="str">
        <f t="shared" si="28"/>
        <v/>
      </c>
      <c r="H241" t="str">
        <f t="shared" si="29"/>
        <v/>
      </c>
      <c r="I241" t="str">
        <f>IF(E241="","",H241+final_elemfixed!$A$2)</f>
        <v/>
      </c>
      <c r="J241" s="1">
        <f t="shared" si="30"/>
        <v>4</v>
      </c>
      <c r="K241" s="1">
        <f t="shared" si="31"/>
        <v>-3.0000000099999999</v>
      </c>
      <c r="L241">
        <f t="shared" si="33"/>
        <v>239</v>
      </c>
      <c r="N241" t="b">
        <f t="shared" si="34"/>
        <v>0</v>
      </c>
      <c r="O241" t="str">
        <f t="shared" si="35"/>
        <v/>
      </c>
      <c r="P241" t="str">
        <f t="shared" si="35"/>
        <v/>
      </c>
      <c r="Q241" t="s">
        <v>77</v>
      </c>
      <c r="R241" t="s">
        <v>77</v>
      </c>
    </row>
    <row r="242" spans="2:18" x14ac:dyDescent="0.3">
      <c r="B242" s="1">
        <v>3</v>
      </c>
      <c r="C242" s="1">
        <v>-4</v>
      </c>
      <c r="D242">
        <v>240</v>
      </c>
      <c r="E242" t="str">
        <f t="shared" si="32"/>
        <v/>
      </c>
      <c r="F242" s="1" t="str">
        <f t="shared" si="27"/>
        <v/>
      </c>
      <c r="G242" t="str">
        <f t="shared" si="28"/>
        <v/>
      </c>
      <c r="H242" t="str">
        <f t="shared" si="29"/>
        <v/>
      </c>
      <c r="I242" t="str">
        <f>IF(E242="","",H242+final_elemfixed!$A$2)</f>
        <v/>
      </c>
      <c r="J242" s="1">
        <f t="shared" si="30"/>
        <v>3</v>
      </c>
      <c r="K242" s="1">
        <f t="shared" si="31"/>
        <v>-4</v>
      </c>
      <c r="L242">
        <f t="shared" si="33"/>
        <v>240</v>
      </c>
      <c r="N242" t="b">
        <f t="shared" si="34"/>
        <v>0</v>
      </c>
      <c r="O242" t="str">
        <f t="shared" si="35"/>
        <v/>
      </c>
      <c r="P242" t="str">
        <f t="shared" si="35"/>
        <v/>
      </c>
      <c r="Q242" t="s">
        <v>77</v>
      </c>
      <c r="R242" t="s">
        <v>77</v>
      </c>
    </row>
    <row r="243" spans="2:18" x14ac:dyDescent="0.3">
      <c r="B243" s="1">
        <v>1</v>
      </c>
      <c r="C243" s="1">
        <v>-4</v>
      </c>
      <c r="D243">
        <v>241</v>
      </c>
      <c r="E243" t="str">
        <f t="shared" si="32"/>
        <v/>
      </c>
      <c r="F243" s="1" t="str">
        <f t="shared" si="27"/>
        <v/>
      </c>
      <c r="G243" t="str">
        <f t="shared" si="28"/>
        <v/>
      </c>
      <c r="H243" t="str">
        <f t="shared" si="29"/>
        <v/>
      </c>
      <c r="I243" t="str">
        <f>IF(E243="","",H243+final_elemfixed!$A$2)</f>
        <v/>
      </c>
      <c r="J243" s="1">
        <f t="shared" si="30"/>
        <v>1</v>
      </c>
      <c r="K243" s="1">
        <f t="shared" si="31"/>
        <v>-4</v>
      </c>
      <c r="L243">
        <f t="shared" si="33"/>
        <v>241</v>
      </c>
      <c r="N243" t="b">
        <f t="shared" si="34"/>
        <v>0</v>
      </c>
      <c r="O243" t="str">
        <f t="shared" si="35"/>
        <v/>
      </c>
      <c r="P243" t="str">
        <f t="shared" si="35"/>
        <v/>
      </c>
      <c r="Q243" t="s">
        <v>77</v>
      </c>
      <c r="R243" t="s">
        <v>77</v>
      </c>
    </row>
    <row r="244" spans="2:18" x14ac:dyDescent="0.3">
      <c r="B244" s="1">
        <v>-1</v>
      </c>
      <c r="C244" s="1">
        <v>-4</v>
      </c>
      <c r="D244">
        <v>242</v>
      </c>
      <c r="E244" t="str">
        <f t="shared" si="32"/>
        <v/>
      </c>
      <c r="F244" s="1" t="str">
        <f t="shared" si="27"/>
        <v/>
      </c>
      <c r="G244" t="str">
        <f t="shared" si="28"/>
        <v/>
      </c>
      <c r="H244" t="str">
        <f t="shared" si="29"/>
        <v/>
      </c>
      <c r="I244" t="str">
        <f>IF(E244="","",H244+final_elemfixed!$A$2)</f>
        <v/>
      </c>
      <c r="J244" s="1">
        <f t="shared" si="30"/>
        <v>-1</v>
      </c>
      <c r="K244" s="1">
        <f t="shared" si="31"/>
        <v>-4</v>
      </c>
      <c r="L244">
        <f t="shared" si="33"/>
        <v>242</v>
      </c>
      <c r="N244" t="b">
        <f t="shared" si="34"/>
        <v>0</v>
      </c>
      <c r="O244" t="str">
        <f t="shared" si="35"/>
        <v/>
      </c>
      <c r="P244" t="str">
        <f t="shared" si="35"/>
        <v/>
      </c>
      <c r="Q244" t="s">
        <v>77</v>
      </c>
      <c r="R244" t="s">
        <v>77</v>
      </c>
    </row>
    <row r="245" spans="2:18" x14ac:dyDescent="0.3">
      <c r="B245" s="1">
        <v>-3</v>
      </c>
      <c r="C245" s="1">
        <v>-4</v>
      </c>
      <c r="D245">
        <v>243</v>
      </c>
      <c r="E245" t="str">
        <f t="shared" si="32"/>
        <v/>
      </c>
      <c r="F245" s="1" t="str">
        <f t="shared" si="27"/>
        <v/>
      </c>
      <c r="G245" t="str">
        <f t="shared" si="28"/>
        <v/>
      </c>
      <c r="H245" t="str">
        <f t="shared" si="29"/>
        <v/>
      </c>
      <c r="I245" t="str">
        <f>IF(E245="","",H245+final_elemfixed!$A$2)</f>
        <v/>
      </c>
      <c r="J245" s="1">
        <f t="shared" si="30"/>
        <v>-3</v>
      </c>
      <c r="K245" s="1">
        <f t="shared" si="31"/>
        <v>-4</v>
      </c>
      <c r="L245">
        <f t="shared" si="33"/>
        <v>243</v>
      </c>
      <c r="N245" t="b">
        <f t="shared" si="34"/>
        <v>0</v>
      </c>
      <c r="O245" t="str">
        <f t="shared" si="35"/>
        <v/>
      </c>
      <c r="P245" t="str">
        <f t="shared" si="35"/>
        <v/>
      </c>
      <c r="Q245" t="s">
        <v>77</v>
      </c>
      <c r="R245" t="s">
        <v>77</v>
      </c>
    </row>
    <row r="246" spans="2:18" x14ac:dyDescent="0.3">
      <c r="B246" s="1">
        <v>-4</v>
      </c>
      <c r="C246" s="1">
        <v>-3</v>
      </c>
      <c r="D246">
        <v>244</v>
      </c>
      <c r="E246" t="str">
        <f t="shared" si="32"/>
        <v/>
      </c>
      <c r="F246" s="1" t="str">
        <f t="shared" si="27"/>
        <v/>
      </c>
      <c r="G246" t="str">
        <f t="shared" si="28"/>
        <v/>
      </c>
      <c r="H246" t="str">
        <f t="shared" si="29"/>
        <v/>
      </c>
      <c r="I246" t="str">
        <f>IF(E246="","",H246+final_elemfixed!$A$2)</f>
        <v/>
      </c>
      <c r="J246" s="1">
        <f t="shared" si="30"/>
        <v>-4</v>
      </c>
      <c r="K246" s="1">
        <f t="shared" si="31"/>
        <v>-3</v>
      </c>
      <c r="L246">
        <f t="shared" si="33"/>
        <v>244</v>
      </c>
      <c r="N246" t="b">
        <f t="shared" si="34"/>
        <v>0</v>
      </c>
      <c r="O246" t="str">
        <f t="shared" si="35"/>
        <v/>
      </c>
      <c r="P246" t="str">
        <f t="shared" si="35"/>
        <v/>
      </c>
      <c r="Q246" t="s">
        <v>77</v>
      </c>
      <c r="R246" t="s">
        <v>77</v>
      </c>
    </row>
    <row r="247" spans="2:18" x14ac:dyDescent="0.3">
      <c r="B247" s="1">
        <v>-4</v>
      </c>
      <c r="C247" s="1">
        <v>-1</v>
      </c>
      <c r="D247">
        <v>245</v>
      </c>
      <c r="E247" t="str">
        <f t="shared" si="32"/>
        <v/>
      </c>
      <c r="F247" s="1" t="str">
        <f t="shared" si="27"/>
        <v/>
      </c>
      <c r="G247" t="str">
        <f t="shared" si="28"/>
        <v/>
      </c>
      <c r="H247" t="str">
        <f t="shared" si="29"/>
        <v/>
      </c>
      <c r="I247" t="str">
        <f>IF(E247="","",H247+final_elemfixed!$A$2)</f>
        <v/>
      </c>
      <c r="J247" s="1">
        <f t="shared" si="30"/>
        <v>-4</v>
      </c>
      <c r="K247" s="1">
        <f t="shared" si="31"/>
        <v>-1</v>
      </c>
      <c r="L247">
        <f t="shared" si="33"/>
        <v>245</v>
      </c>
      <c r="N247" t="b">
        <f t="shared" si="34"/>
        <v>0</v>
      </c>
      <c r="O247" t="str">
        <f t="shared" si="35"/>
        <v/>
      </c>
      <c r="P247" t="str">
        <f t="shared" si="35"/>
        <v/>
      </c>
      <c r="Q247" t="s">
        <v>77</v>
      </c>
      <c r="R247" t="s">
        <v>77</v>
      </c>
    </row>
    <row r="248" spans="2:18" x14ac:dyDescent="0.3">
      <c r="B248" s="1">
        <v>-4</v>
      </c>
      <c r="C248" s="1">
        <v>1</v>
      </c>
      <c r="D248">
        <v>246</v>
      </c>
      <c r="E248" t="str">
        <f t="shared" si="32"/>
        <v/>
      </c>
      <c r="F248" s="1" t="str">
        <f t="shared" si="27"/>
        <v/>
      </c>
      <c r="G248" t="str">
        <f t="shared" si="28"/>
        <v/>
      </c>
      <c r="H248" t="str">
        <f t="shared" si="29"/>
        <v/>
      </c>
      <c r="I248" t="str">
        <f>IF(E248="","",H248+final_elemfixed!$A$2)</f>
        <v/>
      </c>
      <c r="J248" s="1">
        <f t="shared" si="30"/>
        <v>-4</v>
      </c>
      <c r="K248" s="1">
        <f t="shared" si="31"/>
        <v>1</v>
      </c>
      <c r="L248">
        <f t="shared" si="33"/>
        <v>246</v>
      </c>
      <c r="N248" t="b">
        <f t="shared" si="34"/>
        <v>0</v>
      </c>
      <c r="O248" t="str">
        <f t="shared" si="35"/>
        <v/>
      </c>
      <c r="P248" t="str">
        <f t="shared" si="35"/>
        <v/>
      </c>
      <c r="Q248" t="s">
        <v>77</v>
      </c>
      <c r="R248" t="s">
        <v>77</v>
      </c>
    </row>
    <row r="249" spans="2:18" x14ac:dyDescent="0.3">
      <c r="B249" s="1">
        <v>-4</v>
      </c>
      <c r="C249" s="1">
        <v>3</v>
      </c>
      <c r="D249">
        <v>247</v>
      </c>
      <c r="E249" t="str">
        <f t="shared" si="32"/>
        <v/>
      </c>
      <c r="F249" s="1" t="str">
        <f t="shared" si="27"/>
        <v/>
      </c>
      <c r="G249" t="str">
        <f t="shared" si="28"/>
        <v/>
      </c>
      <c r="H249" t="str">
        <f t="shared" si="29"/>
        <v/>
      </c>
      <c r="I249" t="str">
        <f>IF(E249="","",H249+final_elemfixed!$A$2)</f>
        <v/>
      </c>
      <c r="J249" s="1">
        <f t="shared" si="30"/>
        <v>-4</v>
      </c>
      <c r="K249" s="1">
        <f t="shared" si="31"/>
        <v>3</v>
      </c>
      <c r="L249">
        <f t="shared" si="33"/>
        <v>247</v>
      </c>
      <c r="N249" t="b">
        <f t="shared" si="34"/>
        <v>0</v>
      </c>
      <c r="O249" t="str">
        <f t="shared" si="35"/>
        <v/>
      </c>
      <c r="P249" t="str">
        <f t="shared" si="35"/>
        <v/>
      </c>
      <c r="Q249" t="s">
        <v>77</v>
      </c>
      <c r="R249" t="s">
        <v>77</v>
      </c>
    </row>
    <row r="250" spans="2:18" x14ac:dyDescent="0.3">
      <c r="B250" s="1">
        <v>-2.9423558411999999</v>
      </c>
      <c r="C250" s="1">
        <v>-0.58527096604999995</v>
      </c>
      <c r="D250">
        <v>248</v>
      </c>
      <c r="E250">
        <f t="shared" si="32"/>
        <v>248</v>
      </c>
      <c r="F250" s="1">
        <f t="shared" si="27"/>
        <v>2.99999999999081</v>
      </c>
      <c r="G250">
        <f t="shared" si="28"/>
        <v>-168.74999999993364</v>
      </c>
      <c r="H250">
        <f t="shared" si="29"/>
        <v>191.25000000006636</v>
      </c>
      <c r="I250">
        <f>IF(E250="","",H250+final_elemfixed!$A$2)</f>
        <v>146.25000000006636</v>
      </c>
      <c r="J250" s="1">
        <f t="shared" si="30"/>
        <v>-2.4944088369019251</v>
      </c>
      <c r="K250" s="1">
        <f t="shared" si="31"/>
        <v>1.6667106990508118</v>
      </c>
      <c r="L250">
        <f t="shared" si="33"/>
        <v>248</v>
      </c>
      <c r="N250" t="b">
        <f t="shared" si="34"/>
        <v>0</v>
      </c>
      <c r="O250" t="str">
        <f t="shared" si="35"/>
        <v/>
      </c>
      <c r="P250" t="str">
        <f t="shared" si="35"/>
        <v/>
      </c>
      <c r="Q250" t="s">
        <v>77</v>
      </c>
      <c r="R250" t="s">
        <v>77</v>
      </c>
    </row>
    <row r="251" spans="2:18" x14ac:dyDescent="0.3">
      <c r="B251" s="1">
        <v>-2.4944088368999999</v>
      </c>
      <c r="C251" s="1">
        <v>-1.6667106991</v>
      </c>
      <c r="D251">
        <v>249</v>
      </c>
      <c r="E251">
        <f t="shared" si="32"/>
        <v>249</v>
      </c>
      <c r="F251" s="1">
        <f t="shared" si="27"/>
        <v>3.0000000000165365</v>
      </c>
      <c r="G251">
        <f t="shared" si="28"/>
        <v>-146.24999999926482</v>
      </c>
      <c r="H251">
        <f t="shared" si="29"/>
        <v>213.75000000073518</v>
      </c>
      <c r="I251">
        <f>IF(E251="","",H251+final_elemfixed!$A$2)</f>
        <v>168.75000000073518</v>
      </c>
      <c r="J251" s="1">
        <f t="shared" si="30"/>
        <v>-2.9423558412334199</v>
      </c>
      <c r="K251" s="1">
        <f t="shared" si="31"/>
        <v>0.58527096601385709</v>
      </c>
      <c r="L251">
        <f t="shared" si="33"/>
        <v>249</v>
      </c>
      <c r="N251" t="b">
        <f t="shared" si="34"/>
        <v>0</v>
      </c>
      <c r="O251" t="str">
        <f t="shared" si="35"/>
        <v/>
      </c>
      <c r="P251" t="str">
        <f t="shared" si="35"/>
        <v/>
      </c>
      <c r="Q251" t="s">
        <v>77</v>
      </c>
      <c r="R251" t="s">
        <v>77</v>
      </c>
    </row>
    <row r="252" spans="2:18" x14ac:dyDescent="0.3">
      <c r="B252" s="1">
        <v>-1.6667106991</v>
      </c>
      <c r="C252" s="1">
        <v>-2.4944088368999999</v>
      </c>
      <c r="D252">
        <v>250</v>
      </c>
      <c r="E252">
        <f t="shared" si="32"/>
        <v>250</v>
      </c>
      <c r="F252" s="1">
        <f t="shared" si="27"/>
        <v>3.0000000000165365</v>
      </c>
      <c r="G252">
        <f t="shared" si="28"/>
        <v>-123.75000000073518</v>
      </c>
      <c r="H252">
        <f t="shared" si="29"/>
        <v>236.24999999926482</v>
      </c>
      <c r="I252">
        <f>IF(E252="","",H252+final_elemfixed!$A$2)</f>
        <v>191.24999999926482</v>
      </c>
      <c r="J252" s="1">
        <f t="shared" si="30"/>
        <v>-2.9423558412334203</v>
      </c>
      <c r="K252" s="1">
        <f t="shared" si="31"/>
        <v>-0.58527096601385631</v>
      </c>
      <c r="L252">
        <f t="shared" si="33"/>
        <v>250</v>
      </c>
      <c r="N252" t="b">
        <f t="shared" si="34"/>
        <v>0</v>
      </c>
      <c r="O252" t="str">
        <f t="shared" si="35"/>
        <v/>
      </c>
      <c r="P252" t="str">
        <f t="shared" si="35"/>
        <v/>
      </c>
      <c r="Q252" t="s">
        <v>77</v>
      </c>
      <c r="R252" t="s">
        <v>77</v>
      </c>
    </row>
    <row r="253" spans="2:18" x14ac:dyDescent="0.3">
      <c r="B253" s="1">
        <v>-0.58527096604999995</v>
      </c>
      <c r="C253" s="1">
        <v>-2.9423558411999999</v>
      </c>
      <c r="D253">
        <v>251</v>
      </c>
      <c r="E253">
        <f t="shared" si="32"/>
        <v>251</v>
      </c>
      <c r="F253" s="1">
        <f t="shared" si="27"/>
        <v>2.99999999999081</v>
      </c>
      <c r="G253">
        <f t="shared" si="28"/>
        <v>-101.25000000006636</v>
      </c>
      <c r="H253">
        <f t="shared" si="29"/>
        <v>258.74999999993361</v>
      </c>
      <c r="I253">
        <f>IF(E253="","",H253+final_elemfixed!$A$2)</f>
        <v>213.74999999993361</v>
      </c>
      <c r="J253" s="1">
        <f t="shared" si="30"/>
        <v>-2.4944088369019264</v>
      </c>
      <c r="K253" s="1">
        <f t="shared" si="31"/>
        <v>-1.6667106990508098</v>
      </c>
      <c r="L253">
        <f t="shared" si="33"/>
        <v>251</v>
      </c>
      <c r="N253" t="b">
        <f t="shared" si="34"/>
        <v>0</v>
      </c>
      <c r="O253" t="str">
        <f t="shared" si="35"/>
        <v/>
      </c>
      <c r="P253" t="str">
        <f t="shared" si="35"/>
        <v/>
      </c>
      <c r="Q253" t="s">
        <v>77</v>
      </c>
      <c r="R253" t="s">
        <v>77</v>
      </c>
    </row>
    <row r="254" spans="2:18" x14ac:dyDescent="0.3">
      <c r="B254" s="1">
        <v>0.58527096604999995</v>
      </c>
      <c r="C254" s="1">
        <v>-2.9423558411999999</v>
      </c>
      <c r="D254">
        <v>252</v>
      </c>
      <c r="E254">
        <f t="shared" si="32"/>
        <v>252</v>
      </c>
      <c r="F254" s="1">
        <f t="shared" si="27"/>
        <v>2.99999999999081</v>
      </c>
      <c r="G254">
        <f t="shared" si="28"/>
        <v>-78.749999999933635</v>
      </c>
      <c r="H254">
        <f t="shared" si="29"/>
        <v>281.25000000006639</v>
      </c>
      <c r="I254">
        <f>IF(E254="","",H254+final_elemfixed!$A$2)</f>
        <v>236.25000000006639</v>
      </c>
      <c r="J254" s="1">
        <f t="shared" si="30"/>
        <v>-1.6667106990508096</v>
      </c>
      <c r="K254" s="1">
        <f t="shared" si="31"/>
        <v>-2.4944088369019264</v>
      </c>
      <c r="L254">
        <f t="shared" si="33"/>
        <v>252</v>
      </c>
      <c r="N254" t="b">
        <f t="shared" si="34"/>
        <v>0</v>
      </c>
      <c r="O254" t="str">
        <f t="shared" si="35"/>
        <v/>
      </c>
      <c r="P254" t="str">
        <f t="shared" si="35"/>
        <v/>
      </c>
      <c r="Q254" t="s">
        <v>77</v>
      </c>
      <c r="R254" t="s">
        <v>77</v>
      </c>
    </row>
    <row r="255" spans="2:18" x14ac:dyDescent="0.3">
      <c r="B255" s="1">
        <v>1.6667106991</v>
      </c>
      <c r="C255" s="1">
        <v>-2.4944088368999999</v>
      </c>
      <c r="D255">
        <v>253</v>
      </c>
      <c r="E255">
        <f t="shared" si="32"/>
        <v>253</v>
      </c>
      <c r="F255" s="1">
        <f t="shared" si="27"/>
        <v>3.0000000000165365</v>
      </c>
      <c r="G255">
        <f t="shared" si="28"/>
        <v>-56.249999999264837</v>
      </c>
      <c r="H255">
        <f t="shared" si="29"/>
        <v>303.75000000073516</v>
      </c>
      <c r="I255">
        <f>IF(E255="","",H255+final_elemfixed!$A$2)</f>
        <v>258.75000000073516</v>
      </c>
      <c r="J255" s="1">
        <f t="shared" si="30"/>
        <v>-0.5852709660138572</v>
      </c>
      <c r="K255" s="1">
        <f t="shared" si="31"/>
        <v>-2.9423558412334199</v>
      </c>
      <c r="L255">
        <f t="shared" si="33"/>
        <v>253</v>
      </c>
      <c r="N255" t="b">
        <f t="shared" si="34"/>
        <v>0</v>
      </c>
      <c r="O255" t="str">
        <f t="shared" si="35"/>
        <v/>
      </c>
      <c r="P255" t="str">
        <f t="shared" si="35"/>
        <v/>
      </c>
      <c r="Q255" t="s">
        <v>77</v>
      </c>
      <c r="R255" t="s">
        <v>77</v>
      </c>
    </row>
    <row r="256" spans="2:18" x14ac:dyDescent="0.3">
      <c r="B256" s="1">
        <v>2.4944088368999999</v>
      </c>
      <c r="C256" s="1">
        <v>-1.6667106991</v>
      </c>
      <c r="D256">
        <v>254</v>
      </c>
      <c r="E256">
        <f t="shared" si="32"/>
        <v>254</v>
      </c>
      <c r="F256" s="1">
        <f t="shared" si="27"/>
        <v>3.0000000000165365</v>
      </c>
      <c r="G256">
        <f t="shared" si="28"/>
        <v>-33.750000000735163</v>
      </c>
      <c r="H256">
        <f t="shared" si="29"/>
        <v>326.24999999926484</v>
      </c>
      <c r="I256">
        <f>IF(E256="","",H256+final_elemfixed!$A$2)</f>
        <v>281.24999999926484</v>
      </c>
      <c r="J256" s="1">
        <f t="shared" si="30"/>
        <v>0.58527096601385875</v>
      </c>
      <c r="K256" s="1">
        <f t="shared" si="31"/>
        <v>-2.9423558412334194</v>
      </c>
      <c r="L256">
        <f t="shared" si="33"/>
        <v>254</v>
      </c>
      <c r="N256" t="b">
        <f t="shared" si="34"/>
        <v>0</v>
      </c>
      <c r="O256" t="str">
        <f t="shared" si="35"/>
        <v/>
      </c>
      <c r="P256" t="str">
        <f t="shared" si="35"/>
        <v/>
      </c>
      <c r="Q256" t="s">
        <v>77</v>
      </c>
      <c r="R256" t="s">
        <v>77</v>
      </c>
    </row>
    <row r="257" spans="2:18" x14ac:dyDescent="0.3">
      <c r="B257" s="1">
        <v>2.9423558411999999</v>
      </c>
      <c r="C257" s="1">
        <v>0.58527096604999995</v>
      </c>
      <c r="D257">
        <v>255</v>
      </c>
      <c r="E257">
        <f t="shared" si="32"/>
        <v>255</v>
      </c>
      <c r="F257" s="1">
        <f t="shared" si="27"/>
        <v>2.99999999999081</v>
      </c>
      <c r="G257">
        <f t="shared" si="28"/>
        <v>11.250000000066365</v>
      </c>
      <c r="H257">
        <f t="shared" si="29"/>
        <v>11.250000000066365</v>
      </c>
      <c r="I257">
        <f>IF(E257="","",H257+final_elemfixed!$A$2)</f>
        <v>-33.749999999933635</v>
      </c>
      <c r="J257" s="1">
        <f t="shared" si="30"/>
        <v>2.4944088369019251</v>
      </c>
      <c r="K257" s="1">
        <f t="shared" si="31"/>
        <v>-1.6667106990508118</v>
      </c>
      <c r="L257">
        <f t="shared" si="33"/>
        <v>255</v>
      </c>
      <c r="N257" t="b">
        <f t="shared" si="34"/>
        <v>0</v>
      </c>
      <c r="O257" t="str">
        <f t="shared" si="35"/>
        <v/>
      </c>
      <c r="P257" t="str">
        <f t="shared" si="35"/>
        <v/>
      </c>
      <c r="Q257" t="s">
        <v>77</v>
      </c>
      <c r="R257" t="s">
        <v>77</v>
      </c>
    </row>
    <row r="258" spans="2:18" x14ac:dyDescent="0.3">
      <c r="B258" s="1">
        <v>2.9423558411999999</v>
      </c>
      <c r="C258" s="1">
        <v>-0.58527096604999995</v>
      </c>
      <c r="D258">
        <v>256</v>
      </c>
      <c r="E258">
        <f t="shared" si="32"/>
        <v>256</v>
      </c>
      <c r="F258" s="1">
        <f t="shared" si="27"/>
        <v>2.99999999999081</v>
      </c>
      <c r="G258">
        <f t="shared" si="28"/>
        <v>-11.250000000066365</v>
      </c>
      <c r="H258">
        <f t="shared" si="29"/>
        <v>348.74999999993361</v>
      </c>
      <c r="I258">
        <f>IF(E258="","",H258+final_elemfixed!$A$2)</f>
        <v>303.74999999993361</v>
      </c>
      <c r="J258" s="1">
        <f t="shared" si="30"/>
        <v>1.6667106990508109</v>
      </c>
      <c r="K258" s="1">
        <f t="shared" si="31"/>
        <v>-2.4944088369019255</v>
      </c>
      <c r="L258">
        <f t="shared" si="33"/>
        <v>256</v>
      </c>
      <c r="N258" t="b">
        <f t="shared" si="34"/>
        <v>0</v>
      </c>
      <c r="O258" t="str">
        <f t="shared" si="35"/>
        <v/>
      </c>
      <c r="P258" t="str">
        <f t="shared" si="35"/>
        <v/>
      </c>
      <c r="Q258" t="s">
        <v>77</v>
      </c>
      <c r="R258" t="s">
        <v>77</v>
      </c>
    </row>
    <row r="259" spans="2:18" x14ac:dyDescent="0.3">
      <c r="B259" s="1">
        <v>2.4944088368999999</v>
      </c>
      <c r="C259" s="1">
        <v>1.6667106991</v>
      </c>
      <c r="D259">
        <v>257</v>
      </c>
      <c r="E259">
        <f t="shared" si="32"/>
        <v>257</v>
      </c>
      <c r="F259" s="1">
        <f t="shared" ref="F259:F322" si="36">IF(E259="","",SQRT(B259^2+C259^2))</f>
        <v>3.0000000000165365</v>
      </c>
      <c r="G259">
        <f t="shared" ref="G259:G322" si="37">IF(E259="","",DEGREES(ATAN2(B259,C259)))</f>
        <v>33.750000000735163</v>
      </c>
      <c r="H259">
        <f t="shared" ref="H259:H322" si="38">IF(E259="","",IF(G259&lt;0,360+G259,IF(G259&lt;0.000001,0,G259)))</f>
        <v>33.750000000735163</v>
      </c>
      <c r="I259">
        <f>IF(E259="","",H259+final_elemfixed!$A$2)</f>
        <v>-11.249999999264837</v>
      </c>
      <c r="J259" s="1">
        <f t="shared" ref="J259:J322" si="39">IF(E259="",B259,F259*COS(RADIANS(I259)))</f>
        <v>2.9423558412334199</v>
      </c>
      <c r="K259" s="1">
        <f t="shared" ref="K259:K322" si="40">IF(E259="",C259,F259*SIN(RADIANS(I259)))</f>
        <v>-0.58527096601385753</v>
      </c>
      <c r="L259">
        <f t="shared" si="33"/>
        <v>257</v>
      </c>
      <c r="N259" t="b">
        <f t="shared" si="34"/>
        <v>0</v>
      </c>
      <c r="O259" t="str">
        <f t="shared" si="35"/>
        <v/>
      </c>
      <c r="P259" t="str">
        <f t="shared" si="35"/>
        <v/>
      </c>
      <c r="Q259" t="s">
        <v>77</v>
      </c>
      <c r="R259" t="s">
        <v>77</v>
      </c>
    </row>
    <row r="260" spans="2:18" x14ac:dyDescent="0.3">
      <c r="B260" s="1">
        <v>1.6667106991</v>
      </c>
      <c r="C260" s="1">
        <v>2.4944088368999999</v>
      </c>
      <c r="D260">
        <v>258</v>
      </c>
      <c r="E260">
        <f t="shared" ref="E260:E323" si="41">IF(AND(ABS(B260)&lt;4,ABS(C260)&lt;4),D260,"")</f>
        <v>258</v>
      </c>
      <c r="F260" s="1">
        <f t="shared" si="36"/>
        <v>3.0000000000165365</v>
      </c>
      <c r="G260">
        <f t="shared" si="37"/>
        <v>56.249999999264837</v>
      </c>
      <c r="H260">
        <f t="shared" si="38"/>
        <v>56.249999999264837</v>
      </c>
      <c r="I260">
        <f>IF(E260="","",H260+final_elemfixed!$A$2)</f>
        <v>11.249999999264837</v>
      </c>
      <c r="J260" s="1">
        <f t="shared" si="39"/>
        <v>2.9423558412334199</v>
      </c>
      <c r="K260" s="1">
        <f t="shared" si="40"/>
        <v>0.58527096601385753</v>
      </c>
      <c r="L260">
        <f t="shared" ref="L260:L323" si="42">D260</f>
        <v>258</v>
      </c>
      <c r="N260" t="b">
        <f t="shared" ref="N260:N323" si="43">AND(B260&gt;=-0.5,B260&lt;=0.5,C260&gt;-0.05,C260&lt;0.1,0.5*B260+C260&lt;0.3)</f>
        <v>0</v>
      </c>
      <c r="O260" t="str">
        <f t="shared" ref="O260:P323" si="44">IF($N260,B260,"")</f>
        <v/>
      </c>
      <c r="P260" t="str">
        <f t="shared" si="44"/>
        <v/>
      </c>
      <c r="Q260" t="s">
        <v>77</v>
      </c>
      <c r="R260" t="s">
        <v>77</v>
      </c>
    </row>
    <row r="261" spans="2:18" x14ac:dyDescent="0.3">
      <c r="B261" s="1">
        <v>0.58527096604999995</v>
      </c>
      <c r="C261" s="1">
        <v>2.9423558411999999</v>
      </c>
      <c r="D261">
        <v>259</v>
      </c>
      <c r="E261">
        <f t="shared" si="41"/>
        <v>259</v>
      </c>
      <c r="F261" s="1">
        <f t="shared" si="36"/>
        <v>2.99999999999081</v>
      </c>
      <c r="G261">
        <f t="shared" si="37"/>
        <v>78.749999999933635</v>
      </c>
      <c r="H261">
        <f t="shared" si="38"/>
        <v>78.749999999933635</v>
      </c>
      <c r="I261">
        <f>IF(E261="","",H261+final_elemfixed!$A$2)</f>
        <v>33.749999999933635</v>
      </c>
      <c r="J261" s="1">
        <f t="shared" si="39"/>
        <v>2.4944088369019251</v>
      </c>
      <c r="K261" s="1">
        <f t="shared" si="40"/>
        <v>1.6667106990508118</v>
      </c>
      <c r="L261">
        <f t="shared" si="42"/>
        <v>259</v>
      </c>
      <c r="N261" t="b">
        <f t="shared" si="43"/>
        <v>0</v>
      </c>
      <c r="O261" t="str">
        <f t="shared" si="44"/>
        <v/>
      </c>
      <c r="P261" t="str">
        <f t="shared" si="44"/>
        <v/>
      </c>
      <c r="Q261" t="s">
        <v>77</v>
      </c>
      <c r="R261" t="s">
        <v>77</v>
      </c>
    </row>
    <row r="262" spans="2:18" x14ac:dyDescent="0.3">
      <c r="B262" s="1">
        <v>-0.58527096604999995</v>
      </c>
      <c r="C262" s="1">
        <v>2.9423558411999999</v>
      </c>
      <c r="D262">
        <v>260</v>
      </c>
      <c r="E262">
        <f t="shared" si="41"/>
        <v>260</v>
      </c>
      <c r="F262" s="1">
        <f t="shared" si="36"/>
        <v>2.99999999999081</v>
      </c>
      <c r="G262">
        <f t="shared" si="37"/>
        <v>101.25000000006636</v>
      </c>
      <c r="H262">
        <f t="shared" si="38"/>
        <v>101.25000000006636</v>
      </c>
      <c r="I262">
        <f>IF(E262="","",H262+final_elemfixed!$A$2)</f>
        <v>56.250000000066365</v>
      </c>
      <c r="J262" s="1">
        <f t="shared" si="39"/>
        <v>1.6667106990508118</v>
      </c>
      <c r="K262" s="1">
        <f t="shared" si="40"/>
        <v>2.4944088369019251</v>
      </c>
      <c r="L262">
        <f t="shared" si="42"/>
        <v>260</v>
      </c>
      <c r="N262" t="b">
        <f t="shared" si="43"/>
        <v>0</v>
      </c>
      <c r="O262" t="str">
        <f t="shared" si="44"/>
        <v/>
      </c>
      <c r="P262" t="str">
        <f t="shared" si="44"/>
        <v/>
      </c>
      <c r="Q262" t="s">
        <v>77</v>
      </c>
      <c r="R262" t="s">
        <v>77</v>
      </c>
    </row>
    <row r="263" spans="2:18" x14ac:dyDescent="0.3">
      <c r="B263" s="1">
        <v>-1.6667106991</v>
      </c>
      <c r="C263" s="1">
        <v>2.4944088368999999</v>
      </c>
      <c r="D263">
        <v>261</v>
      </c>
      <c r="E263">
        <f t="shared" si="41"/>
        <v>261</v>
      </c>
      <c r="F263" s="1">
        <f t="shared" si="36"/>
        <v>3.0000000000165365</v>
      </c>
      <c r="G263">
        <f t="shared" si="37"/>
        <v>123.75000000073518</v>
      </c>
      <c r="H263">
        <f t="shared" si="38"/>
        <v>123.75000000073518</v>
      </c>
      <c r="I263">
        <f>IF(E263="","",H263+final_elemfixed!$A$2)</f>
        <v>78.750000000735184</v>
      </c>
      <c r="J263" s="1">
        <f t="shared" si="39"/>
        <v>0.5852709660138562</v>
      </c>
      <c r="K263" s="1">
        <f t="shared" si="40"/>
        <v>2.9423558412334203</v>
      </c>
      <c r="L263">
        <f t="shared" si="42"/>
        <v>261</v>
      </c>
      <c r="N263" t="b">
        <f t="shared" si="43"/>
        <v>0</v>
      </c>
      <c r="O263" t="str">
        <f t="shared" si="44"/>
        <v/>
      </c>
      <c r="P263" t="str">
        <f t="shared" si="44"/>
        <v/>
      </c>
      <c r="Q263" t="s">
        <v>77</v>
      </c>
      <c r="R263" t="s">
        <v>77</v>
      </c>
    </row>
    <row r="264" spans="2:18" x14ac:dyDescent="0.3">
      <c r="B264" s="1">
        <v>-2.4944088368999999</v>
      </c>
      <c r="C264" s="1">
        <v>1.6667106991</v>
      </c>
      <c r="D264">
        <v>262</v>
      </c>
      <c r="E264">
        <f t="shared" si="41"/>
        <v>262</v>
      </c>
      <c r="F264" s="1">
        <f t="shared" si="36"/>
        <v>3.0000000000165365</v>
      </c>
      <c r="G264">
        <f t="shared" si="37"/>
        <v>146.24999999926482</v>
      </c>
      <c r="H264">
        <f t="shared" si="38"/>
        <v>146.24999999926482</v>
      </c>
      <c r="I264">
        <f>IF(E264="","",H264+final_elemfixed!$A$2)</f>
        <v>101.24999999926482</v>
      </c>
      <c r="J264" s="1">
        <f t="shared" si="39"/>
        <v>-0.58527096601385653</v>
      </c>
      <c r="K264" s="1">
        <f t="shared" si="40"/>
        <v>2.9423558412334203</v>
      </c>
      <c r="L264">
        <f t="shared" si="42"/>
        <v>262</v>
      </c>
      <c r="N264" t="b">
        <f t="shared" si="43"/>
        <v>0</v>
      </c>
      <c r="O264" t="str">
        <f t="shared" si="44"/>
        <v/>
      </c>
      <c r="P264" t="str">
        <f t="shared" si="44"/>
        <v/>
      </c>
      <c r="Q264" t="s">
        <v>77</v>
      </c>
      <c r="R264" t="s">
        <v>77</v>
      </c>
    </row>
    <row r="265" spans="2:18" x14ac:dyDescent="0.3">
      <c r="B265" s="1">
        <v>-2.9423558411999999</v>
      </c>
      <c r="C265" s="1">
        <v>0.58527096604999995</v>
      </c>
      <c r="D265">
        <v>263</v>
      </c>
      <c r="E265">
        <f t="shared" si="41"/>
        <v>263</v>
      </c>
      <c r="F265" s="1">
        <f t="shared" si="36"/>
        <v>2.99999999999081</v>
      </c>
      <c r="G265">
        <f t="shared" si="37"/>
        <v>168.74999999993364</v>
      </c>
      <c r="H265">
        <f t="shared" si="38"/>
        <v>168.74999999993364</v>
      </c>
      <c r="I265">
        <f>IF(E265="","",H265+final_elemfixed!$A$2)</f>
        <v>123.74999999993364</v>
      </c>
      <c r="J265" s="1">
        <f t="shared" si="39"/>
        <v>-1.6667106990508112</v>
      </c>
      <c r="K265" s="1">
        <f t="shared" si="40"/>
        <v>2.4944088369019255</v>
      </c>
      <c r="L265">
        <f t="shared" si="42"/>
        <v>263</v>
      </c>
      <c r="N265" t="b">
        <f t="shared" si="43"/>
        <v>0</v>
      </c>
      <c r="O265" t="str">
        <f t="shared" si="44"/>
        <v/>
      </c>
      <c r="P265" t="str">
        <f t="shared" si="44"/>
        <v/>
      </c>
      <c r="Q265" t="s">
        <v>77</v>
      </c>
      <c r="R265" t="s">
        <v>77</v>
      </c>
    </row>
    <row r="266" spans="2:18" x14ac:dyDescent="0.3">
      <c r="B266" s="1">
        <v>-1.7169427535999999</v>
      </c>
      <c r="C266" s="1">
        <v>1.0902958109000001</v>
      </c>
      <c r="D266">
        <v>264</v>
      </c>
      <c r="E266">
        <f t="shared" si="41"/>
        <v>264</v>
      </c>
      <c r="F266" s="1">
        <f t="shared" si="36"/>
        <v>2.033872506920146</v>
      </c>
      <c r="G266">
        <f t="shared" si="37"/>
        <v>147.58356890150952</v>
      </c>
      <c r="H266">
        <f t="shared" si="38"/>
        <v>147.58356890150952</v>
      </c>
      <c r="I266">
        <f>IF(E266="","",H266+final_elemfixed!$A$2)</f>
        <v>102.58356890150952</v>
      </c>
      <c r="J266" s="1">
        <f t="shared" si="39"/>
        <v>-0.44310630259298789</v>
      </c>
      <c r="K266" s="1">
        <f t="shared" si="40"/>
        <v>1.9850174253663393</v>
      </c>
      <c r="L266">
        <f t="shared" si="42"/>
        <v>264</v>
      </c>
      <c r="N266" t="b">
        <f t="shared" si="43"/>
        <v>0</v>
      </c>
      <c r="O266" t="str">
        <f t="shared" si="44"/>
        <v/>
      </c>
      <c r="P266" t="str">
        <f t="shared" si="44"/>
        <v/>
      </c>
      <c r="Q266" t="s">
        <v>77</v>
      </c>
      <c r="R266" t="s">
        <v>77</v>
      </c>
    </row>
    <row r="267" spans="2:18" x14ac:dyDescent="0.3">
      <c r="B267" s="1">
        <v>-0.86445542232999895</v>
      </c>
      <c r="C267" s="1">
        <v>0.54512209360999997</v>
      </c>
      <c r="D267">
        <v>265</v>
      </c>
      <c r="E267">
        <f t="shared" si="41"/>
        <v>265</v>
      </c>
      <c r="F267" s="1">
        <f t="shared" si="36"/>
        <v>1.0219790967223774</v>
      </c>
      <c r="G267">
        <f t="shared" si="37"/>
        <v>147.76463488200145</v>
      </c>
      <c r="H267">
        <f t="shared" si="38"/>
        <v>147.76463488200145</v>
      </c>
      <c r="I267">
        <f>IF(E267="","",H267+final_elemfixed!$A$2)</f>
        <v>102.76463488200145</v>
      </c>
      <c r="J267" s="1">
        <f t="shared" si="39"/>
        <v>-0.22580276219678402</v>
      </c>
      <c r="K267" s="1">
        <f t="shared" si="40"/>
        <v>0.99672182012926203</v>
      </c>
      <c r="L267">
        <f t="shared" si="42"/>
        <v>265</v>
      </c>
      <c r="N267" t="b">
        <f t="shared" si="43"/>
        <v>0</v>
      </c>
      <c r="O267" t="str">
        <f t="shared" si="44"/>
        <v/>
      </c>
      <c r="P267" t="str">
        <f t="shared" si="44"/>
        <v/>
      </c>
      <c r="Q267" t="s">
        <v>77</v>
      </c>
      <c r="R267" t="s">
        <v>77</v>
      </c>
    </row>
    <row r="268" spans="2:18" x14ac:dyDescent="0.3">
      <c r="B268" s="1">
        <v>-0.9794602966</v>
      </c>
      <c r="C268" s="1">
        <v>1.4488979032</v>
      </c>
      <c r="D268">
        <v>266</v>
      </c>
      <c r="E268">
        <f t="shared" si="41"/>
        <v>266</v>
      </c>
      <c r="F268" s="1">
        <f t="shared" si="36"/>
        <v>1.7488989697844517</v>
      </c>
      <c r="G268">
        <f t="shared" si="37"/>
        <v>124.05883760431432</v>
      </c>
      <c r="H268">
        <f t="shared" si="38"/>
        <v>124.05883760431432</v>
      </c>
      <c r="I268">
        <f>IF(E268="","",H268+final_elemfixed!$A$2)</f>
        <v>79.05883760431432</v>
      </c>
      <c r="J268" s="1">
        <f t="shared" si="39"/>
        <v>0.33194251497084271</v>
      </c>
      <c r="K268" s="1">
        <f t="shared" si="40"/>
        <v>1.717108550228537</v>
      </c>
      <c r="L268">
        <f t="shared" si="42"/>
        <v>266</v>
      </c>
      <c r="N268" t="b">
        <f t="shared" si="43"/>
        <v>0</v>
      </c>
      <c r="O268" t="str">
        <f t="shared" si="44"/>
        <v/>
      </c>
      <c r="P268" t="str">
        <f t="shared" si="44"/>
        <v/>
      </c>
      <c r="Q268" t="s">
        <v>77</v>
      </c>
      <c r="R268" t="s">
        <v>77</v>
      </c>
    </row>
    <row r="269" spans="2:18" x14ac:dyDescent="0.3">
      <c r="B269" s="1">
        <v>-0.33227078835000001</v>
      </c>
      <c r="C269" s="1">
        <v>1.6517083949</v>
      </c>
      <c r="D269">
        <v>267</v>
      </c>
      <c r="E269">
        <f t="shared" si="41"/>
        <v>267</v>
      </c>
      <c r="F269" s="1">
        <f t="shared" si="36"/>
        <v>1.6847980586924549</v>
      </c>
      <c r="G269">
        <f t="shared" si="37"/>
        <v>101.37426269615744</v>
      </c>
      <c r="H269">
        <f t="shared" si="38"/>
        <v>101.37426269615744</v>
      </c>
      <c r="I269">
        <f>IF(E269="","",H269+final_elemfixed!$A$2)</f>
        <v>56.374262696157444</v>
      </c>
      <c r="J269" s="1">
        <f t="shared" si="39"/>
        <v>0.93298327894405286</v>
      </c>
      <c r="K269" s="1">
        <f t="shared" si="40"/>
        <v>1.4028851342090229</v>
      </c>
      <c r="L269">
        <f t="shared" si="42"/>
        <v>267</v>
      </c>
      <c r="N269" t="b">
        <f t="shared" si="43"/>
        <v>0</v>
      </c>
      <c r="O269" t="str">
        <f t="shared" si="44"/>
        <v/>
      </c>
      <c r="P269" t="str">
        <f t="shared" si="44"/>
        <v/>
      </c>
      <c r="Q269" t="s">
        <v>77</v>
      </c>
      <c r="R269" t="s">
        <v>77</v>
      </c>
    </row>
    <row r="270" spans="2:18" x14ac:dyDescent="0.3">
      <c r="B270" s="1">
        <v>0.33221704342000002</v>
      </c>
      <c r="C270" s="1">
        <v>1.6517244911</v>
      </c>
      <c r="D270">
        <v>268</v>
      </c>
      <c r="E270">
        <f t="shared" si="41"/>
        <v>268</v>
      </c>
      <c r="F270" s="1">
        <f t="shared" si="36"/>
        <v>1.6848032402741515</v>
      </c>
      <c r="G270">
        <f t="shared" si="37"/>
        <v>78.627637087046494</v>
      </c>
      <c r="H270">
        <f t="shared" si="38"/>
        <v>78.627637087046494</v>
      </c>
      <c r="I270">
        <f>IF(E270="","",H270+final_elemfixed!$A$2)</f>
        <v>33.627637087046494</v>
      </c>
      <c r="J270" s="1">
        <f t="shared" si="39"/>
        <v>1.4028585125367368</v>
      </c>
      <c r="K270" s="1">
        <f t="shared" si="40"/>
        <v>0.93303266408068186</v>
      </c>
      <c r="L270">
        <f t="shared" si="42"/>
        <v>268</v>
      </c>
      <c r="N270" t="b">
        <f t="shared" si="43"/>
        <v>0</v>
      </c>
      <c r="O270" t="str">
        <f t="shared" si="44"/>
        <v/>
      </c>
      <c r="P270" t="str">
        <f t="shared" si="44"/>
        <v/>
      </c>
      <c r="Q270" t="s">
        <v>77</v>
      </c>
      <c r="R270" t="s">
        <v>77</v>
      </c>
    </row>
    <row r="271" spans="2:18" x14ac:dyDescent="0.3">
      <c r="B271" s="1">
        <v>0.97980896215000002</v>
      </c>
      <c r="C271" s="1">
        <v>1.4494149166999999</v>
      </c>
      <c r="D271">
        <v>269</v>
      </c>
      <c r="E271">
        <f t="shared" si="41"/>
        <v>269</v>
      </c>
      <c r="F271" s="1">
        <f t="shared" si="36"/>
        <v>1.7495225643191712</v>
      </c>
      <c r="G271">
        <f t="shared" si="37"/>
        <v>55.941185117685713</v>
      </c>
      <c r="H271">
        <f t="shared" si="38"/>
        <v>55.941185117685713</v>
      </c>
      <c r="I271">
        <f>IF(E271="","",H271+final_elemfixed!$A$2)</f>
        <v>10.941185117685713</v>
      </c>
      <c r="J271" s="1">
        <f t="shared" si="39"/>
        <v>1.7177206777551233</v>
      </c>
      <c r="K271" s="1">
        <f t="shared" si="40"/>
        <v>0.33206155494788675</v>
      </c>
      <c r="L271">
        <f t="shared" si="42"/>
        <v>269</v>
      </c>
      <c r="N271" t="b">
        <f t="shared" si="43"/>
        <v>0</v>
      </c>
      <c r="O271" t="str">
        <f t="shared" si="44"/>
        <v/>
      </c>
      <c r="P271" t="str">
        <f t="shared" si="44"/>
        <v/>
      </c>
      <c r="Q271" t="s">
        <v>77</v>
      </c>
      <c r="R271" t="s">
        <v>77</v>
      </c>
    </row>
    <row r="272" spans="2:18" x14ac:dyDescent="0.3">
      <c r="B272" s="1">
        <v>1.5465171666999999</v>
      </c>
      <c r="C272" s="1">
        <v>1.0200817454</v>
      </c>
      <c r="D272">
        <v>270</v>
      </c>
      <c r="E272">
        <f t="shared" si="41"/>
        <v>270</v>
      </c>
      <c r="F272" s="1">
        <f t="shared" si="36"/>
        <v>1.8526419282192945</v>
      </c>
      <c r="G272">
        <f t="shared" si="37"/>
        <v>33.408818730647191</v>
      </c>
      <c r="H272">
        <f t="shared" si="38"/>
        <v>33.408818730647191</v>
      </c>
      <c r="I272">
        <f>IF(E272="","",H272+final_elemfixed!$A$2)</f>
        <v>-11.591181269352809</v>
      </c>
      <c r="J272" s="1">
        <f t="shared" si="39"/>
        <v>1.8148594953319255</v>
      </c>
      <c r="K272" s="1">
        <f t="shared" si="40"/>
        <v>-0.37224605625802709</v>
      </c>
      <c r="L272">
        <f t="shared" si="42"/>
        <v>270</v>
      </c>
      <c r="N272" t="b">
        <f t="shared" si="43"/>
        <v>0</v>
      </c>
      <c r="O272" t="str">
        <f t="shared" si="44"/>
        <v/>
      </c>
      <c r="P272" t="str">
        <f t="shared" si="44"/>
        <v/>
      </c>
      <c r="Q272" t="s">
        <v>77</v>
      </c>
      <c r="R272" t="s">
        <v>77</v>
      </c>
    </row>
    <row r="273" spans="2:18" x14ac:dyDescent="0.3">
      <c r="B273" s="1">
        <v>-2.1517038945000002</v>
      </c>
      <c r="C273" s="1">
        <v>0.62231512880999995</v>
      </c>
      <c r="D273">
        <v>271</v>
      </c>
      <c r="E273">
        <f t="shared" si="41"/>
        <v>271</v>
      </c>
      <c r="F273" s="1">
        <f t="shared" si="36"/>
        <v>2.2398896778976134</v>
      </c>
      <c r="G273">
        <f t="shared" si="37"/>
        <v>163.86908986976303</v>
      </c>
      <c r="H273">
        <f t="shared" si="38"/>
        <v>163.86908986976303</v>
      </c>
      <c r="I273">
        <f>IF(E273="","",H273+final_elemfixed!$A$2)</f>
        <v>118.86908986976303</v>
      </c>
      <c r="J273" s="1">
        <f t="shared" si="39"/>
        <v>-1.0814411672899231</v>
      </c>
      <c r="K273" s="1">
        <f t="shared" si="40"/>
        <v>1.9615276625229843</v>
      </c>
      <c r="L273">
        <f t="shared" si="42"/>
        <v>271</v>
      </c>
      <c r="N273" t="b">
        <f t="shared" si="43"/>
        <v>0</v>
      </c>
      <c r="O273" t="str">
        <f t="shared" si="44"/>
        <v/>
      </c>
      <c r="P273" t="str">
        <f t="shared" si="44"/>
        <v/>
      </c>
      <c r="Q273" t="s">
        <v>77</v>
      </c>
      <c r="R273" t="s">
        <v>77</v>
      </c>
    </row>
    <row r="274" spans="2:18" x14ac:dyDescent="0.3">
      <c r="B274" s="1">
        <v>-1.2456285934</v>
      </c>
      <c r="C274" s="1">
        <v>0.33970319308000002</v>
      </c>
      <c r="D274">
        <v>272</v>
      </c>
      <c r="E274">
        <f t="shared" si="41"/>
        <v>272</v>
      </c>
      <c r="F274" s="1">
        <f t="shared" si="36"/>
        <v>1.2911192245816845</v>
      </c>
      <c r="G274">
        <f t="shared" si="37"/>
        <v>164.74546766724023</v>
      </c>
      <c r="H274">
        <f t="shared" si="38"/>
        <v>164.74546766724023</v>
      </c>
      <c r="I274">
        <f>IF(E274="","",H274+final_elemfixed!$A$2)</f>
        <v>119.74546766724023</v>
      </c>
      <c r="J274" s="1">
        <f t="shared" si="39"/>
        <v>-0.64058599381540937</v>
      </c>
      <c r="K274" s="1">
        <f t="shared" si="40"/>
        <v>1.120998856650592</v>
      </c>
      <c r="L274">
        <f t="shared" si="42"/>
        <v>272</v>
      </c>
      <c r="N274" t="b">
        <f t="shared" si="43"/>
        <v>0</v>
      </c>
      <c r="O274" t="str">
        <f t="shared" si="44"/>
        <v/>
      </c>
      <c r="P274" t="str">
        <f t="shared" si="44"/>
        <v/>
      </c>
      <c r="Q274" t="s">
        <v>77</v>
      </c>
      <c r="R274" t="s">
        <v>77</v>
      </c>
    </row>
    <row r="275" spans="2:18" x14ac:dyDescent="0.3">
      <c r="B275" s="1">
        <v>-0.46231234818</v>
      </c>
      <c r="C275" s="1">
        <v>0.66505799097999996</v>
      </c>
      <c r="D275">
        <v>273</v>
      </c>
      <c r="E275">
        <f t="shared" si="41"/>
        <v>273</v>
      </c>
      <c r="F275" s="1">
        <f t="shared" si="36"/>
        <v>0.80995977594326207</v>
      </c>
      <c r="G275">
        <f t="shared" si="37"/>
        <v>124.80493760866678</v>
      </c>
      <c r="H275">
        <f t="shared" si="38"/>
        <v>124.80493760866678</v>
      </c>
      <c r="I275">
        <f>IF(E275="","",H275+final_elemfixed!$A$2)</f>
        <v>79.804937608666776</v>
      </c>
      <c r="J275" s="1">
        <f t="shared" si="39"/>
        <v>0.14336281887990571</v>
      </c>
      <c r="K275" s="1">
        <f t="shared" si="40"/>
        <v>0.79717121172861394</v>
      </c>
      <c r="L275">
        <f t="shared" si="42"/>
        <v>273</v>
      </c>
      <c r="N275" t="b">
        <f t="shared" si="43"/>
        <v>0</v>
      </c>
      <c r="O275" t="str">
        <f t="shared" si="44"/>
        <v/>
      </c>
      <c r="P275" t="str">
        <f t="shared" si="44"/>
        <v/>
      </c>
      <c r="Q275" t="s">
        <v>77</v>
      </c>
      <c r="R275" t="s">
        <v>77</v>
      </c>
    </row>
    <row r="276" spans="2:18" x14ac:dyDescent="0.3">
      <c r="B276" s="1">
        <v>-0.14348551891</v>
      </c>
      <c r="C276" s="1">
        <v>0.69640468575000003</v>
      </c>
      <c r="D276">
        <v>274</v>
      </c>
      <c r="E276">
        <f t="shared" si="41"/>
        <v>274</v>
      </c>
      <c r="F276" s="1">
        <f t="shared" si="36"/>
        <v>0.71103275625770457</v>
      </c>
      <c r="G276">
        <f t="shared" si="37"/>
        <v>101.64216457294455</v>
      </c>
      <c r="H276">
        <f t="shared" si="38"/>
        <v>101.64216457294455</v>
      </c>
      <c r="I276">
        <f>IF(E276="","",H276+final_elemfixed!$A$2)</f>
        <v>56.642164572944552</v>
      </c>
      <c r="J276" s="1">
        <f t="shared" si="39"/>
        <v>0.39097289232058013</v>
      </c>
      <c r="K276" s="1">
        <f t="shared" si="40"/>
        <v>0.59389205916724319</v>
      </c>
      <c r="L276">
        <f t="shared" si="42"/>
        <v>274</v>
      </c>
      <c r="N276" t="b">
        <f t="shared" si="43"/>
        <v>0</v>
      </c>
      <c r="O276" t="str">
        <f t="shared" si="44"/>
        <v/>
      </c>
      <c r="P276" t="str">
        <f t="shared" si="44"/>
        <v/>
      </c>
      <c r="Q276" t="s">
        <v>77</v>
      </c>
      <c r="R276" t="s">
        <v>77</v>
      </c>
    </row>
    <row r="277" spans="2:18" x14ac:dyDescent="0.3">
      <c r="B277" s="1">
        <v>0.13884605820000001</v>
      </c>
      <c r="C277" s="1">
        <v>0.68490731573999997</v>
      </c>
      <c r="D277">
        <v>275</v>
      </c>
      <c r="E277">
        <f t="shared" si="41"/>
        <v>275</v>
      </c>
      <c r="F277" s="1">
        <f t="shared" si="36"/>
        <v>0.69883922259118358</v>
      </c>
      <c r="G277">
        <f t="shared" si="37"/>
        <v>78.540163356117404</v>
      </c>
      <c r="H277">
        <f t="shared" si="38"/>
        <v>78.540163356117404</v>
      </c>
      <c r="I277">
        <f>IF(E277="","",H277+final_elemfixed!$A$2)</f>
        <v>33.540163356117404</v>
      </c>
      <c r="J277" s="1">
        <f t="shared" si="39"/>
        <v>0.58248159673827182</v>
      </c>
      <c r="K277" s="1">
        <f t="shared" si="40"/>
        <v>0.3861236181497878</v>
      </c>
      <c r="L277">
        <f t="shared" si="42"/>
        <v>275</v>
      </c>
      <c r="N277" t="b">
        <f t="shared" si="43"/>
        <v>0</v>
      </c>
      <c r="O277" t="str">
        <f t="shared" si="44"/>
        <v/>
      </c>
      <c r="P277" t="str">
        <f t="shared" si="44"/>
        <v/>
      </c>
      <c r="Q277" t="s">
        <v>77</v>
      </c>
      <c r="R277" t="s">
        <v>77</v>
      </c>
    </row>
    <row r="278" spans="2:18" x14ac:dyDescent="0.3">
      <c r="B278" s="1">
        <v>0.43503461563000001</v>
      </c>
      <c r="C278" s="1">
        <v>0.63114114181000003</v>
      </c>
      <c r="D278">
        <v>276</v>
      </c>
      <c r="E278">
        <f t="shared" si="41"/>
        <v>276</v>
      </c>
      <c r="F278" s="1">
        <f t="shared" si="36"/>
        <v>0.76654697030356367</v>
      </c>
      <c r="G278">
        <f t="shared" si="37"/>
        <v>55.422179614915294</v>
      </c>
      <c r="H278">
        <f t="shared" si="38"/>
        <v>55.422179614915294</v>
      </c>
      <c r="I278">
        <f>IF(E278="","",H278+final_elemfixed!$A$2)</f>
        <v>10.422179614915294</v>
      </c>
      <c r="J278" s="1">
        <f t="shared" si="39"/>
        <v>0.75390010802252772</v>
      </c>
      <c r="K278" s="1">
        <f t="shared" si="40"/>
        <v>0.13866825449681527</v>
      </c>
      <c r="L278">
        <f t="shared" si="42"/>
        <v>276</v>
      </c>
      <c r="N278" t="b">
        <f t="shared" si="43"/>
        <v>0</v>
      </c>
      <c r="O278" t="str">
        <f t="shared" si="44"/>
        <v/>
      </c>
      <c r="P278" t="str">
        <f t="shared" si="44"/>
        <v/>
      </c>
      <c r="Q278" t="s">
        <v>77</v>
      </c>
      <c r="R278" t="s">
        <v>77</v>
      </c>
    </row>
    <row r="279" spans="2:18" x14ac:dyDescent="0.3">
      <c r="B279" s="1">
        <v>-1.7286147987</v>
      </c>
      <c r="C279" s="1">
        <v>-1.0953547506000001</v>
      </c>
      <c r="D279">
        <v>277</v>
      </c>
      <c r="E279">
        <f t="shared" si="41"/>
        <v>277</v>
      </c>
      <c r="F279" s="1">
        <f t="shared" si="36"/>
        <v>2.0464386509120254</v>
      </c>
      <c r="G279">
        <f t="shared" si="37"/>
        <v>-147.63918356990786</v>
      </c>
      <c r="H279">
        <f t="shared" si="38"/>
        <v>212.36081643009214</v>
      </c>
      <c r="I279">
        <f>IF(E279="","",H279+final_elemfixed!$A$2)</f>
        <v>167.36081643009214</v>
      </c>
      <c r="J279" s="1">
        <f t="shared" si="39"/>
        <v>-1.9968480181743484</v>
      </c>
      <c r="K279" s="1">
        <f t="shared" si="40"/>
        <v>0.44778247426602963</v>
      </c>
      <c r="L279">
        <f t="shared" si="42"/>
        <v>277</v>
      </c>
      <c r="N279" t="b">
        <f t="shared" si="43"/>
        <v>0</v>
      </c>
      <c r="O279" t="str">
        <f t="shared" si="44"/>
        <v/>
      </c>
      <c r="P279" t="str">
        <f t="shared" si="44"/>
        <v/>
      </c>
      <c r="Q279" t="s">
        <v>77</v>
      </c>
      <c r="R279" t="s">
        <v>77</v>
      </c>
    </row>
    <row r="280" spans="2:18" x14ac:dyDescent="0.3">
      <c r="B280" s="1">
        <v>-0.86507492700999999</v>
      </c>
      <c r="C280" s="1">
        <v>-0.54521975030000003</v>
      </c>
      <c r="D280">
        <v>278</v>
      </c>
      <c r="E280">
        <f t="shared" si="41"/>
        <v>278</v>
      </c>
      <c r="F280" s="1">
        <f t="shared" si="36"/>
        <v>1.0225552334512553</v>
      </c>
      <c r="G280">
        <f t="shared" si="37"/>
        <v>-147.77852176405861</v>
      </c>
      <c r="H280">
        <f t="shared" si="38"/>
        <v>212.22147823594139</v>
      </c>
      <c r="I280">
        <f>IF(E280="","",H280+final_elemfixed!$A$2)</f>
        <v>167.22147823594139</v>
      </c>
      <c r="J280" s="1">
        <f t="shared" si="39"/>
        <v>-0.99722892979719502</v>
      </c>
      <c r="K280" s="1">
        <f t="shared" si="40"/>
        <v>0.22617176444926201</v>
      </c>
      <c r="L280">
        <f t="shared" si="42"/>
        <v>278</v>
      </c>
      <c r="N280" t="b">
        <f t="shared" si="43"/>
        <v>0</v>
      </c>
      <c r="O280" t="str">
        <f t="shared" si="44"/>
        <v/>
      </c>
      <c r="P280" t="str">
        <f t="shared" si="44"/>
        <v/>
      </c>
      <c r="Q280" t="s">
        <v>77</v>
      </c>
      <c r="R280" t="s">
        <v>77</v>
      </c>
    </row>
    <row r="281" spans="2:18" x14ac:dyDescent="0.3">
      <c r="B281" s="1">
        <v>-0.43512848251000003</v>
      </c>
      <c r="C281" s="1">
        <v>-0.26550343809999999</v>
      </c>
      <c r="D281">
        <v>279</v>
      </c>
      <c r="E281">
        <f t="shared" si="41"/>
        <v>279</v>
      </c>
      <c r="F281" s="1">
        <f t="shared" si="36"/>
        <v>0.50973411886431141</v>
      </c>
      <c r="G281">
        <f t="shared" si="37"/>
        <v>-148.60960589390152</v>
      </c>
      <c r="H281">
        <f t="shared" si="38"/>
        <v>211.39039410609848</v>
      </c>
      <c r="I281">
        <f>IF(E281="","",H281+final_elemfixed!$A$2)</f>
        <v>166.39039410609848</v>
      </c>
      <c r="J281" s="1">
        <f t="shared" si="39"/>
        <v>-0.49542158217908583</v>
      </c>
      <c r="K281" s="1">
        <f t="shared" si="40"/>
        <v>0.11994301916138039</v>
      </c>
      <c r="L281">
        <f t="shared" si="42"/>
        <v>279</v>
      </c>
      <c r="N281" t="b">
        <f t="shared" si="43"/>
        <v>0</v>
      </c>
      <c r="O281" t="str">
        <f t="shared" si="44"/>
        <v/>
      </c>
      <c r="P281" t="str">
        <f t="shared" si="44"/>
        <v/>
      </c>
      <c r="Q281" t="s">
        <v>77</v>
      </c>
      <c r="R281" t="s">
        <v>77</v>
      </c>
    </row>
    <row r="282" spans="2:18" x14ac:dyDescent="0.3">
      <c r="B282" s="1">
        <v>-0.98020569709000005</v>
      </c>
      <c r="C282" s="1">
        <v>-1.4491719888000001</v>
      </c>
      <c r="D282">
        <v>280</v>
      </c>
      <c r="E282">
        <f t="shared" si="41"/>
        <v>280</v>
      </c>
      <c r="F282" s="1">
        <f t="shared" si="36"/>
        <v>1.7495435581117267</v>
      </c>
      <c r="G282">
        <f t="shared" si="37"/>
        <v>-124.0740343352477</v>
      </c>
      <c r="H282">
        <f t="shared" si="38"/>
        <v>235.92596566475231</v>
      </c>
      <c r="I282">
        <f>IF(E282="","",H282+final_elemfixed!$A$2)</f>
        <v>190.92596566475231</v>
      </c>
      <c r="J282" s="1">
        <f t="shared" si="39"/>
        <v>-1.7178294357561015</v>
      </c>
      <c r="K282" s="1">
        <f t="shared" si="40"/>
        <v>-0.3316092450160501</v>
      </c>
      <c r="L282">
        <f t="shared" si="42"/>
        <v>280</v>
      </c>
      <c r="N282" t="b">
        <f t="shared" si="43"/>
        <v>0</v>
      </c>
      <c r="O282" t="str">
        <f t="shared" si="44"/>
        <v/>
      </c>
      <c r="P282" t="str">
        <f t="shared" si="44"/>
        <v/>
      </c>
      <c r="Q282" t="s">
        <v>77</v>
      </c>
      <c r="R282" t="s">
        <v>77</v>
      </c>
    </row>
    <row r="283" spans="2:18" x14ac:dyDescent="0.3">
      <c r="B283" s="1">
        <v>-0.46253220075000001</v>
      </c>
      <c r="C283" s="1">
        <v>-0.66544952345999997</v>
      </c>
      <c r="D283">
        <v>281</v>
      </c>
      <c r="E283">
        <f t="shared" si="41"/>
        <v>281</v>
      </c>
      <c r="F283" s="1">
        <f t="shared" si="36"/>
        <v>0.8104067528123019</v>
      </c>
      <c r="G283">
        <f t="shared" si="37"/>
        <v>-124.80190035995895</v>
      </c>
      <c r="H283">
        <f t="shared" si="38"/>
        <v>235.19809964004105</v>
      </c>
      <c r="I283">
        <f>IF(E283="","",H283+final_elemfixed!$A$2)</f>
        <v>190.19809964004105</v>
      </c>
      <c r="J283" s="1">
        <f t="shared" si="39"/>
        <v>-0.79760352624338504</v>
      </c>
      <c r="K283" s="1">
        <f t="shared" si="40"/>
        <v>-0.14348421490846003</v>
      </c>
      <c r="L283">
        <f t="shared" si="42"/>
        <v>281</v>
      </c>
      <c r="N283" t="b">
        <f t="shared" si="43"/>
        <v>0</v>
      </c>
      <c r="O283" t="str">
        <f t="shared" si="44"/>
        <v/>
      </c>
      <c r="P283" t="str">
        <f t="shared" si="44"/>
        <v/>
      </c>
      <c r="Q283" t="s">
        <v>77</v>
      </c>
      <c r="R283" t="s">
        <v>77</v>
      </c>
    </row>
    <row r="284" spans="2:18" x14ac:dyDescent="0.3">
      <c r="B284" s="1">
        <v>-0.33263342081000002</v>
      </c>
      <c r="C284" s="1">
        <v>-1.6515997124999999</v>
      </c>
      <c r="D284">
        <v>282</v>
      </c>
      <c r="E284">
        <f t="shared" si="41"/>
        <v>282</v>
      </c>
      <c r="F284" s="1">
        <f t="shared" si="36"/>
        <v>1.6847630702771963</v>
      </c>
      <c r="G284">
        <f t="shared" si="37"/>
        <v>-101.3870818987107</v>
      </c>
      <c r="H284">
        <f t="shared" si="38"/>
        <v>258.61291810128932</v>
      </c>
      <c r="I284">
        <f>IF(E284="","",H284+final_elemfixed!$A$2)</f>
        <v>213.61291810128932</v>
      </c>
      <c r="J284" s="1">
        <f t="shared" si="39"/>
        <v>-1.4030647040185316</v>
      </c>
      <c r="K284" s="1">
        <f t="shared" si="40"/>
        <v>-0.93265000901047324</v>
      </c>
      <c r="L284">
        <f t="shared" si="42"/>
        <v>282</v>
      </c>
      <c r="N284" t="b">
        <f t="shared" si="43"/>
        <v>0</v>
      </c>
      <c r="O284" t="str">
        <f t="shared" si="44"/>
        <v/>
      </c>
      <c r="P284" t="str">
        <f t="shared" si="44"/>
        <v/>
      </c>
      <c r="Q284" t="s">
        <v>77</v>
      </c>
      <c r="R284" t="s">
        <v>77</v>
      </c>
    </row>
    <row r="285" spans="2:18" x14ac:dyDescent="0.3">
      <c r="B285" s="1">
        <v>-0.14348421489999999</v>
      </c>
      <c r="C285" s="1">
        <v>-0.69640153761000001</v>
      </c>
      <c r="D285">
        <v>283</v>
      </c>
      <c r="E285">
        <f t="shared" si="41"/>
        <v>283</v>
      </c>
      <c r="F285" s="1">
        <f t="shared" si="36"/>
        <v>0.71102940973706685</v>
      </c>
      <c r="G285">
        <f t="shared" si="37"/>
        <v>-101.64211284836503</v>
      </c>
      <c r="H285">
        <f t="shared" si="38"/>
        <v>258.35788715163494</v>
      </c>
      <c r="I285">
        <f>IF(E285="","",H285+final_elemfixed!$A$2)</f>
        <v>213.35788715163494</v>
      </c>
      <c r="J285" s="1">
        <f t="shared" si="39"/>
        <v>-0.59388891102178754</v>
      </c>
      <c r="K285" s="1">
        <f t="shared" si="40"/>
        <v>-0.39097158832375151</v>
      </c>
      <c r="L285">
        <f t="shared" si="42"/>
        <v>283</v>
      </c>
      <c r="N285" t="b">
        <f t="shared" si="43"/>
        <v>0</v>
      </c>
      <c r="O285" t="str">
        <f t="shared" si="44"/>
        <v/>
      </c>
      <c r="P285" t="str">
        <f t="shared" si="44"/>
        <v/>
      </c>
      <c r="Q285" t="s">
        <v>77</v>
      </c>
      <c r="R285" t="s">
        <v>77</v>
      </c>
    </row>
    <row r="286" spans="2:18" x14ac:dyDescent="0.3">
      <c r="B286" s="1">
        <v>0.1391737203</v>
      </c>
      <c r="C286" s="1">
        <v>-0.68485357828000004</v>
      </c>
      <c r="D286">
        <v>284</v>
      </c>
      <c r="E286">
        <f t="shared" si="41"/>
        <v>284</v>
      </c>
      <c r="F286" s="1">
        <f t="shared" si="36"/>
        <v>0.69885173542394718</v>
      </c>
      <c r="G286">
        <f t="shared" si="37"/>
        <v>-78.512959998924813</v>
      </c>
      <c r="H286">
        <f t="shared" si="38"/>
        <v>281.48704000107517</v>
      </c>
      <c r="I286">
        <f>IF(E286="","",H286+final_elemfixed!$A$2)</f>
        <v>236.48704000107517</v>
      </c>
      <c r="J286" s="1">
        <f t="shared" si="39"/>
        <v>-0.38585392793457046</v>
      </c>
      <c r="K286" s="1">
        <f t="shared" si="40"/>
        <v>-0.58267529070874968</v>
      </c>
      <c r="L286">
        <f t="shared" si="42"/>
        <v>284</v>
      </c>
      <c r="N286" t="b">
        <f t="shared" si="43"/>
        <v>0</v>
      </c>
      <c r="O286" t="str">
        <f t="shared" si="44"/>
        <v/>
      </c>
      <c r="P286" t="str">
        <f t="shared" si="44"/>
        <v/>
      </c>
      <c r="Q286" t="s">
        <v>77</v>
      </c>
      <c r="R286" t="s">
        <v>77</v>
      </c>
    </row>
    <row r="287" spans="2:18" x14ac:dyDescent="0.3">
      <c r="B287" s="1">
        <v>0.43499476010999999</v>
      </c>
      <c r="C287" s="1">
        <v>-0.63121229885999997</v>
      </c>
      <c r="D287">
        <v>285</v>
      </c>
      <c r="E287">
        <f t="shared" si="41"/>
        <v>285</v>
      </c>
      <c r="F287" s="1">
        <f t="shared" si="36"/>
        <v>0.76658294238476399</v>
      </c>
      <c r="G287">
        <f t="shared" si="37"/>
        <v>-55.427650616283557</v>
      </c>
      <c r="H287">
        <f t="shared" si="38"/>
        <v>304.57234938371641</v>
      </c>
      <c r="I287">
        <f>IF(E287="","",H287+final_elemfixed!$A$2)</f>
        <v>259.57234938371641</v>
      </c>
      <c r="J287" s="1">
        <f t="shared" si="39"/>
        <v>-0.13874675223785979</v>
      </c>
      <c r="K287" s="1">
        <f t="shared" si="40"/>
        <v>-0.75392224154665199</v>
      </c>
      <c r="L287">
        <f t="shared" si="42"/>
        <v>285</v>
      </c>
      <c r="N287" t="b">
        <f t="shared" si="43"/>
        <v>0</v>
      </c>
      <c r="O287" t="str">
        <f t="shared" si="44"/>
        <v/>
      </c>
      <c r="P287" t="str">
        <f t="shared" si="44"/>
        <v/>
      </c>
      <c r="Q287" t="s">
        <v>77</v>
      </c>
      <c r="R287" t="s">
        <v>77</v>
      </c>
    </row>
    <row r="288" spans="2:18" x14ac:dyDescent="0.3">
      <c r="B288" s="1">
        <v>0.98047748503999999</v>
      </c>
      <c r="C288" s="1">
        <v>-1.4489965168000001</v>
      </c>
      <c r="D288">
        <v>286</v>
      </c>
      <c r="E288">
        <f t="shared" si="41"/>
        <v>286</v>
      </c>
      <c r="F288" s="1">
        <f t="shared" si="36"/>
        <v>1.7495505149520252</v>
      </c>
      <c r="G288">
        <f t="shared" si="37"/>
        <v>-55.915373491027601</v>
      </c>
      <c r="H288">
        <f t="shared" si="38"/>
        <v>304.08462650897241</v>
      </c>
      <c r="I288">
        <f>IF(E288="","",H288+final_elemfixed!$A$2)</f>
        <v>259.08462650897241</v>
      </c>
      <c r="J288" s="1">
        <f t="shared" si="39"/>
        <v>-0.33129298447245198</v>
      </c>
      <c r="K288" s="1">
        <f t="shared" si="40"/>
        <v>-1.7178975414174829</v>
      </c>
      <c r="L288">
        <f t="shared" si="42"/>
        <v>286</v>
      </c>
      <c r="N288" t="b">
        <f t="shared" si="43"/>
        <v>0</v>
      </c>
      <c r="O288" t="str">
        <f t="shared" si="44"/>
        <v/>
      </c>
      <c r="P288" t="str">
        <f t="shared" si="44"/>
        <v/>
      </c>
      <c r="Q288" t="s">
        <v>77</v>
      </c>
      <c r="R288" t="s">
        <v>77</v>
      </c>
    </row>
    <row r="289" spans="2:18" x14ac:dyDescent="0.3">
      <c r="B289" s="1">
        <v>0.33238034652999998</v>
      </c>
      <c r="C289" s="1">
        <v>-1.6516715498000001</v>
      </c>
      <c r="D289">
        <v>287</v>
      </c>
      <c r="E289">
        <f t="shared" si="41"/>
        <v>287</v>
      </c>
      <c r="F289" s="1">
        <f t="shared" si="36"/>
        <v>1.6847835478713984</v>
      </c>
      <c r="G289">
        <f t="shared" si="37"/>
        <v>-78.621837530214165</v>
      </c>
      <c r="H289">
        <f t="shared" si="38"/>
        <v>281.37816246978582</v>
      </c>
      <c r="I289">
        <f>IF(E289="","",H289+final_elemfixed!$A$2)</f>
        <v>236.37816246978582</v>
      </c>
      <c r="J289" s="1">
        <f t="shared" si="39"/>
        <v>-0.93287975619197805</v>
      </c>
      <c r="K289" s="1">
        <f t="shared" si="40"/>
        <v>-1.4029365501209712</v>
      </c>
      <c r="L289">
        <f t="shared" si="42"/>
        <v>287</v>
      </c>
      <c r="N289" t="b">
        <f t="shared" si="43"/>
        <v>0</v>
      </c>
      <c r="O289" t="str">
        <f t="shared" si="44"/>
        <v/>
      </c>
      <c r="P289" t="str">
        <f t="shared" si="44"/>
        <v/>
      </c>
      <c r="Q289" t="s">
        <v>77</v>
      </c>
      <c r="R289" t="s">
        <v>77</v>
      </c>
    </row>
    <row r="290" spans="2:18" x14ac:dyDescent="0.3">
      <c r="B290" s="1">
        <v>1.5465832841</v>
      </c>
      <c r="C290" s="1">
        <v>-1.0194901140999999</v>
      </c>
      <c r="D290">
        <v>288</v>
      </c>
      <c r="E290">
        <f t="shared" si="41"/>
        <v>288</v>
      </c>
      <c r="F290" s="1">
        <f t="shared" si="36"/>
        <v>1.8523714388332519</v>
      </c>
      <c r="G290">
        <f t="shared" si="37"/>
        <v>-33.392416714880873</v>
      </c>
      <c r="H290">
        <f t="shared" si="38"/>
        <v>326.60758328511912</v>
      </c>
      <c r="I290">
        <f>IF(E290="","",H290+final_elemfixed!$A$2)</f>
        <v>281.60758328511912</v>
      </c>
      <c r="J290" s="1">
        <f t="shared" si="39"/>
        <v>0.3727111548241141</v>
      </c>
      <c r="K290" s="1">
        <f t="shared" si="40"/>
        <v>-1.8144879008896275</v>
      </c>
      <c r="L290">
        <f t="shared" si="42"/>
        <v>288</v>
      </c>
      <c r="N290" t="b">
        <f t="shared" si="43"/>
        <v>0</v>
      </c>
      <c r="O290" t="str">
        <f t="shared" si="44"/>
        <v/>
      </c>
      <c r="P290" t="str">
        <f t="shared" si="44"/>
        <v/>
      </c>
      <c r="Q290" t="s">
        <v>77</v>
      </c>
      <c r="R290" t="s">
        <v>77</v>
      </c>
    </row>
    <row r="291" spans="2:18" x14ac:dyDescent="0.3">
      <c r="B291" s="1">
        <v>2.3619325</v>
      </c>
      <c r="C291" s="1">
        <v>-0.13956199999999999</v>
      </c>
      <c r="D291">
        <v>289</v>
      </c>
      <c r="E291">
        <f t="shared" si="41"/>
        <v>289</v>
      </c>
      <c r="F291" s="1">
        <f t="shared" si="36"/>
        <v>2.366052130955751</v>
      </c>
      <c r="G291">
        <f t="shared" si="37"/>
        <v>-3.3815644271419925</v>
      </c>
      <c r="H291">
        <f t="shared" si="38"/>
        <v>356.618435572858</v>
      </c>
      <c r="I291">
        <f>IF(E291="","",H291+final_elemfixed!$A$2)</f>
        <v>311.618435572858</v>
      </c>
      <c r="J291" s="1">
        <f t="shared" si="39"/>
        <v>1.5714532508589376</v>
      </c>
      <c r="K291" s="1">
        <f t="shared" si="40"/>
        <v>-1.7688237240508526</v>
      </c>
      <c r="L291">
        <f t="shared" si="42"/>
        <v>289</v>
      </c>
      <c r="N291" t="b">
        <f t="shared" si="43"/>
        <v>0</v>
      </c>
      <c r="O291" t="str">
        <f t="shared" si="44"/>
        <v/>
      </c>
      <c r="P291" t="str">
        <f t="shared" si="44"/>
        <v/>
      </c>
      <c r="Q291" t="s">
        <v>77</v>
      </c>
      <c r="R291" t="s">
        <v>77</v>
      </c>
    </row>
    <row r="292" spans="2:18" x14ac:dyDescent="0.3">
      <c r="B292" s="1">
        <v>2.1219325000000002</v>
      </c>
      <c r="C292" s="1">
        <v>0.13956199999999999</v>
      </c>
      <c r="D292">
        <v>290</v>
      </c>
      <c r="E292">
        <f t="shared" si="41"/>
        <v>290</v>
      </c>
      <c r="F292" s="1">
        <f t="shared" si="36"/>
        <v>2.1265171258187059</v>
      </c>
      <c r="G292">
        <f t="shared" si="37"/>
        <v>3.7629911114315977</v>
      </c>
      <c r="H292">
        <f t="shared" si="38"/>
        <v>3.7629911114315977</v>
      </c>
      <c r="I292">
        <f>IF(E292="","",H292+final_elemfixed!$A$2)</f>
        <v>-41.237008888568404</v>
      </c>
      <c r="J292" s="1">
        <f t="shared" si="39"/>
        <v>1.5991180965660807</v>
      </c>
      <c r="K292" s="1">
        <f t="shared" si="40"/>
        <v>-1.4017476233741668</v>
      </c>
      <c r="L292">
        <f t="shared" si="42"/>
        <v>290</v>
      </c>
      <c r="N292" t="b">
        <f t="shared" si="43"/>
        <v>0</v>
      </c>
      <c r="O292" t="str">
        <f t="shared" si="44"/>
        <v/>
      </c>
      <c r="P292" t="str">
        <f t="shared" si="44"/>
        <v/>
      </c>
      <c r="Q292" t="s">
        <v>77</v>
      </c>
      <c r="R292" t="s">
        <v>77</v>
      </c>
    </row>
    <row r="293" spans="2:18" x14ac:dyDescent="0.3">
      <c r="B293" s="1">
        <v>0.64687890046999996</v>
      </c>
      <c r="C293" s="1">
        <v>5.1209780649000003E-2</v>
      </c>
      <c r="D293">
        <v>291</v>
      </c>
      <c r="E293">
        <f t="shared" si="41"/>
        <v>291</v>
      </c>
      <c r="F293" s="1">
        <f t="shared" si="36"/>
        <v>0.64890273038984414</v>
      </c>
      <c r="G293">
        <f t="shared" si="37"/>
        <v>4.5263462721463243</v>
      </c>
      <c r="H293">
        <f t="shared" si="38"/>
        <v>4.5263462721463243</v>
      </c>
      <c r="I293">
        <f>IF(E293="","",H293+final_elemfixed!$A$2)</f>
        <v>-40.473653727853673</v>
      </c>
      <c r="J293" s="1">
        <f t="shared" si="39"/>
        <v>0.49362324028881827</v>
      </c>
      <c r="K293" s="1">
        <f t="shared" si="40"/>
        <v>-0.42120167396885111</v>
      </c>
      <c r="L293">
        <f t="shared" si="42"/>
        <v>291</v>
      </c>
      <c r="N293" t="b">
        <f t="shared" si="43"/>
        <v>0</v>
      </c>
      <c r="O293" t="str">
        <f t="shared" si="44"/>
        <v/>
      </c>
      <c r="P293" t="str">
        <f t="shared" si="44"/>
        <v/>
      </c>
      <c r="Q293" t="s">
        <v>77</v>
      </c>
      <c r="R293" t="s">
        <v>77</v>
      </c>
    </row>
    <row r="294" spans="2:18" x14ac:dyDescent="0.3">
      <c r="B294" s="1">
        <v>0.54793424055999995</v>
      </c>
      <c r="C294" s="1">
        <v>-5.0159705807999999E-2</v>
      </c>
      <c r="D294">
        <v>292</v>
      </c>
      <c r="E294">
        <f t="shared" si="41"/>
        <v>292</v>
      </c>
      <c r="F294" s="1">
        <f t="shared" si="36"/>
        <v>0.55022534298667947</v>
      </c>
      <c r="G294">
        <f t="shared" si="37"/>
        <v>-5.2304662123184853</v>
      </c>
      <c r="H294">
        <f t="shared" si="38"/>
        <v>354.7695337876815</v>
      </c>
      <c r="I294">
        <f>IF(E294="","",H294+final_elemfixed!$A$2)</f>
        <v>309.7695337876815</v>
      </c>
      <c r="J294" s="1">
        <f t="shared" si="39"/>
        <v>0.35197974902511775</v>
      </c>
      <c r="K294" s="1">
        <f t="shared" si="40"/>
        <v>-0.42291628526343622</v>
      </c>
      <c r="L294">
        <f t="shared" si="42"/>
        <v>292</v>
      </c>
      <c r="N294" t="b">
        <f t="shared" si="43"/>
        <v>0</v>
      </c>
      <c r="O294" t="str">
        <f t="shared" si="44"/>
        <v/>
      </c>
      <c r="P294" t="str">
        <f t="shared" si="44"/>
        <v/>
      </c>
      <c r="Q294" t="s">
        <v>77</v>
      </c>
      <c r="R294" t="s">
        <v>77</v>
      </c>
    </row>
    <row r="295" spans="2:18" x14ac:dyDescent="0.3">
      <c r="B295" s="1">
        <v>-0.60301123927</v>
      </c>
      <c r="C295" s="1">
        <v>-8.9510187736999897E-2</v>
      </c>
      <c r="D295">
        <v>293</v>
      </c>
      <c r="E295">
        <f t="shared" si="41"/>
        <v>293</v>
      </c>
      <c r="F295" s="1">
        <f t="shared" si="36"/>
        <v>0.60961842852283765</v>
      </c>
      <c r="G295">
        <f t="shared" si="37"/>
        <v>-171.55674335124792</v>
      </c>
      <c r="H295">
        <f t="shared" si="38"/>
        <v>188.44325664875208</v>
      </c>
      <c r="I295">
        <f>IF(E295="","",H295+final_elemfixed!$A$2)</f>
        <v>143.44325664875208</v>
      </c>
      <c r="J295" s="1">
        <f t="shared" si="39"/>
        <v>-0.48968659715363444</v>
      </c>
      <c r="K295" s="1">
        <f t="shared" si="40"/>
        <v>0.36310007568540698</v>
      </c>
      <c r="L295">
        <f t="shared" si="42"/>
        <v>293</v>
      </c>
      <c r="N295" t="b">
        <f t="shared" si="43"/>
        <v>0</v>
      </c>
      <c r="O295" t="str">
        <f t="shared" si="44"/>
        <v/>
      </c>
      <c r="P295" t="str">
        <f t="shared" si="44"/>
        <v/>
      </c>
      <c r="Q295" t="s">
        <v>77</v>
      </c>
      <c r="R295" t="s">
        <v>77</v>
      </c>
    </row>
    <row r="296" spans="2:18" x14ac:dyDescent="0.3">
      <c r="B296" s="1">
        <v>-0.7</v>
      </c>
      <c r="C296" s="1">
        <v>0</v>
      </c>
      <c r="D296">
        <v>294</v>
      </c>
      <c r="E296">
        <f t="shared" si="41"/>
        <v>294</v>
      </c>
      <c r="F296" s="1">
        <f t="shared" si="36"/>
        <v>0.7</v>
      </c>
      <c r="G296">
        <f t="shared" si="37"/>
        <v>180</v>
      </c>
      <c r="H296">
        <f t="shared" si="38"/>
        <v>180</v>
      </c>
      <c r="I296">
        <f>IF(E296="","",H296+final_elemfixed!$A$2)</f>
        <v>135</v>
      </c>
      <c r="J296" s="1">
        <f t="shared" si="39"/>
        <v>-0.49497474683058318</v>
      </c>
      <c r="K296" s="1">
        <f t="shared" si="40"/>
        <v>0.49497474683058329</v>
      </c>
      <c r="L296">
        <f t="shared" si="42"/>
        <v>294</v>
      </c>
      <c r="N296" t="b">
        <f t="shared" si="43"/>
        <v>0</v>
      </c>
      <c r="O296" t="str">
        <f t="shared" si="44"/>
        <v/>
      </c>
      <c r="P296" t="str">
        <f t="shared" si="44"/>
        <v/>
      </c>
      <c r="Q296" t="s">
        <v>77</v>
      </c>
      <c r="R296" t="s">
        <v>77</v>
      </c>
    </row>
    <row r="297" spans="2:18" x14ac:dyDescent="0.3">
      <c r="B297" s="1">
        <v>-0.60311263797000003</v>
      </c>
      <c r="C297" s="1">
        <v>9.6861734251000003E-2</v>
      </c>
      <c r="D297">
        <v>295</v>
      </c>
      <c r="E297">
        <f t="shared" si="41"/>
        <v>295</v>
      </c>
      <c r="F297" s="1">
        <f t="shared" si="36"/>
        <v>0.61084126386586202</v>
      </c>
      <c r="G297">
        <f t="shared" si="37"/>
        <v>170.87603601808007</v>
      </c>
      <c r="H297">
        <f t="shared" si="38"/>
        <v>170.87603601808007</v>
      </c>
      <c r="I297">
        <f>IF(E297="","",H297+final_elemfixed!$A$2)</f>
        <v>125.87603601808007</v>
      </c>
      <c r="J297" s="1">
        <f t="shared" si="39"/>
        <v>-0.35797344700152306</v>
      </c>
      <c r="K297" s="1">
        <f t="shared" si="40"/>
        <v>0.49495662525426554</v>
      </c>
      <c r="L297">
        <f t="shared" si="42"/>
        <v>295</v>
      </c>
      <c r="N297" t="b">
        <f t="shared" si="43"/>
        <v>0</v>
      </c>
      <c r="O297" t="str">
        <f t="shared" si="44"/>
        <v/>
      </c>
      <c r="P297" t="str">
        <f t="shared" si="44"/>
        <v/>
      </c>
      <c r="Q297" t="s">
        <v>77</v>
      </c>
      <c r="R297" t="s">
        <v>77</v>
      </c>
    </row>
    <row r="298" spans="2:18" x14ac:dyDescent="0.3">
      <c r="B298" s="1">
        <v>0.54687890046999998</v>
      </c>
      <c r="C298" s="1">
        <v>5.1209780649000003E-2</v>
      </c>
      <c r="D298">
        <v>296</v>
      </c>
      <c r="E298">
        <f t="shared" si="41"/>
        <v>296</v>
      </c>
      <c r="F298" s="1">
        <f t="shared" si="36"/>
        <v>0.54927131129651652</v>
      </c>
      <c r="G298">
        <f t="shared" si="37"/>
        <v>5.3495815508289404</v>
      </c>
      <c r="H298">
        <f t="shared" si="38"/>
        <v>5.3495815508289404</v>
      </c>
      <c r="I298">
        <f>IF(E298="","",H298+final_elemfixed!$A$2)</f>
        <v>-39.650418449171056</v>
      </c>
      <c r="J298" s="1">
        <f t="shared" si="39"/>
        <v>0.42291256217016349</v>
      </c>
      <c r="K298" s="1">
        <f t="shared" si="40"/>
        <v>-0.35049099585019633</v>
      </c>
      <c r="L298">
        <f t="shared" si="42"/>
        <v>296</v>
      </c>
      <c r="N298" t="b">
        <f t="shared" si="43"/>
        <v>0</v>
      </c>
      <c r="O298" t="str">
        <f t="shared" si="44"/>
        <v/>
      </c>
      <c r="P298" t="str">
        <f t="shared" si="44"/>
        <v/>
      </c>
      <c r="Q298">
        <v>0.54687890046999998</v>
      </c>
      <c r="R298">
        <v>5.1209780649000003E-2</v>
      </c>
    </row>
    <row r="299" spans="2:18" x14ac:dyDescent="0.3">
      <c r="B299" s="1">
        <v>0.64793424056000004</v>
      </c>
      <c r="C299" s="1">
        <v>-5.0159705807999999E-2</v>
      </c>
      <c r="D299">
        <v>297</v>
      </c>
      <c r="E299">
        <f t="shared" si="41"/>
        <v>297</v>
      </c>
      <c r="F299" s="1">
        <f t="shared" si="36"/>
        <v>0.64987289232342127</v>
      </c>
      <c r="G299">
        <f t="shared" si="37"/>
        <v>-4.4267127708836442</v>
      </c>
      <c r="H299">
        <f t="shared" si="38"/>
        <v>355.57328722911637</v>
      </c>
      <c r="I299">
        <f>IF(E299="","",H299+final_elemfixed!$A$2)</f>
        <v>310.57328722911637</v>
      </c>
      <c r="J299" s="1">
        <f t="shared" si="39"/>
        <v>0.42269042714377292</v>
      </c>
      <c r="K299" s="1">
        <f t="shared" si="40"/>
        <v>-0.49362696338209072</v>
      </c>
      <c r="L299">
        <f t="shared" si="42"/>
        <v>297</v>
      </c>
      <c r="N299" t="b">
        <f t="shared" si="43"/>
        <v>0</v>
      </c>
      <c r="O299" t="str">
        <f t="shared" si="44"/>
        <v/>
      </c>
      <c r="P299" t="str">
        <f t="shared" si="44"/>
        <v/>
      </c>
      <c r="Q299" t="s">
        <v>77</v>
      </c>
      <c r="R299" t="s">
        <v>77</v>
      </c>
    </row>
    <row r="300" spans="2:18" x14ac:dyDescent="0.3">
      <c r="B300" s="1">
        <v>2.1219325000000002</v>
      </c>
      <c r="C300" s="1">
        <v>-0.13956199999999999</v>
      </c>
      <c r="D300">
        <v>298</v>
      </c>
      <c r="E300">
        <f t="shared" si="41"/>
        <v>298</v>
      </c>
      <c r="F300" s="1">
        <f t="shared" si="36"/>
        <v>2.1265171258187059</v>
      </c>
      <c r="G300">
        <f t="shared" si="37"/>
        <v>-3.7629911114315977</v>
      </c>
      <c r="H300">
        <f t="shared" si="38"/>
        <v>356.23700888856843</v>
      </c>
      <c r="I300">
        <f>IF(E300="","",H300+final_elemfixed!$A$2)</f>
        <v>311.23700888856843</v>
      </c>
      <c r="J300" s="1">
        <f t="shared" si="39"/>
        <v>1.4017476233741668</v>
      </c>
      <c r="K300" s="1">
        <f t="shared" si="40"/>
        <v>-1.5991180965660807</v>
      </c>
      <c r="L300">
        <f t="shared" si="42"/>
        <v>298</v>
      </c>
      <c r="N300" t="b">
        <f t="shared" si="43"/>
        <v>0</v>
      </c>
      <c r="O300" t="str">
        <f t="shared" si="44"/>
        <v/>
      </c>
      <c r="P300" t="str">
        <f t="shared" si="44"/>
        <v/>
      </c>
      <c r="Q300" t="s">
        <v>77</v>
      </c>
      <c r="R300" t="s">
        <v>77</v>
      </c>
    </row>
    <row r="301" spans="2:18" x14ac:dyDescent="0.3">
      <c r="B301" s="1">
        <v>2.3619325</v>
      </c>
      <c r="C301" s="1">
        <v>0.13956199999999999</v>
      </c>
      <c r="D301">
        <v>299</v>
      </c>
      <c r="E301">
        <f t="shared" si="41"/>
        <v>299</v>
      </c>
      <c r="F301" s="1">
        <f t="shared" si="36"/>
        <v>2.366052130955751</v>
      </c>
      <c r="G301">
        <f t="shared" si="37"/>
        <v>3.3815644271419925</v>
      </c>
      <c r="H301">
        <f t="shared" si="38"/>
        <v>3.3815644271419925</v>
      </c>
      <c r="I301">
        <f>IF(E301="","",H301+final_elemfixed!$A$2)</f>
        <v>-41.618435572858004</v>
      </c>
      <c r="J301" s="1">
        <f t="shared" si="39"/>
        <v>1.7688237240508522</v>
      </c>
      <c r="K301" s="1">
        <f t="shared" si="40"/>
        <v>-1.5714532508589381</v>
      </c>
      <c r="L301">
        <f t="shared" si="42"/>
        <v>299</v>
      </c>
      <c r="N301" t="b">
        <f t="shared" si="43"/>
        <v>0</v>
      </c>
      <c r="O301" t="str">
        <f t="shared" si="44"/>
        <v/>
      </c>
      <c r="P301" t="str">
        <f t="shared" si="44"/>
        <v/>
      </c>
      <c r="Q301" t="s">
        <v>77</v>
      </c>
      <c r="R301" t="s">
        <v>77</v>
      </c>
    </row>
    <row r="302" spans="2:18" x14ac:dyDescent="0.3">
      <c r="B302" s="1">
        <v>-0.20767383797</v>
      </c>
      <c r="C302" s="1">
        <v>-0.29551547758000002</v>
      </c>
      <c r="D302">
        <v>300</v>
      </c>
      <c r="E302">
        <f t="shared" si="41"/>
        <v>300</v>
      </c>
      <c r="F302" s="1">
        <f t="shared" si="36"/>
        <v>0.36118945231903621</v>
      </c>
      <c r="G302">
        <f t="shared" si="37"/>
        <v>-125.09767450121009</v>
      </c>
      <c r="H302">
        <f t="shared" si="38"/>
        <v>234.90232549878991</v>
      </c>
      <c r="I302">
        <f>IF(E302="","",H302+final_elemfixed!$A$2)</f>
        <v>189.90232549878991</v>
      </c>
      <c r="J302" s="1">
        <f t="shared" si="39"/>
        <v>-0.35580857724602255</v>
      </c>
      <c r="K302" s="1">
        <f t="shared" si="40"/>
        <v>-6.2113419038775833E-2</v>
      </c>
      <c r="L302">
        <f t="shared" si="42"/>
        <v>300</v>
      </c>
      <c r="N302" t="b">
        <f t="shared" si="43"/>
        <v>0</v>
      </c>
      <c r="O302" t="str">
        <f t="shared" si="44"/>
        <v/>
      </c>
      <c r="P302" t="str">
        <f t="shared" si="44"/>
        <v/>
      </c>
      <c r="Q302" t="s">
        <v>77</v>
      </c>
      <c r="R302" t="s">
        <v>77</v>
      </c>
    </row>
    <row r="303" spans="2:18" x14ac:dyDescent="0.3">
      <c r="B303" s="1">
        <v>-6.2113419037000003E-2</v>
      </c>
      <c r="C303" s="1">
        <v>-0.29995505863999999</v>
      </c>
      <c r="D303">
        <v>301</v>
      </c>
      <c r="E303">
        <f t="shared" si="41"/>
        <v>301</v>
      </c>
      <c r="F303" s="1">
        <f t="shared" si="36"/>
        <v>0.30631864786230661</v>
      </c>
      <c r="G303">
        <f t="shared" si="37"/>
        <v>-101.69921472275369</v>
      </c>
      <c r="H303">
        <f t="shared" si="38"/>
        <v>258.30078527724629</v>
      </c>
      <c r="I303">
        <f>IF(E303="","",H303+final_elemfixed!$A$2)</f>
        <v>213.30078527724629</v>
      </c>
      <c r="J303" s="1">
        <f t="shared" si="39"/>
        <v>-0.25602107581929689</v>
      </c>
      <c r="K303" s="1">
        <f t="shared" si="40"/>
        <v>-0.16817943621180814</v>
      </c>
      <c r="L303">
        <f t="shared" si="42"/>
        <v>301</v>
      </c>
      <c r="N303" t="b">
        <f t="shared" si="43"/>
        <v>0</v>
      </c>
      <c r="O303" t="str">
        <f t="shared" si="44"/>
        <v/>
      </c>
      <c r="P303" t="str">
        <f t="shared" si="44"/>
        <v/>
      </c>
      <c r="Q303" t="s">
        <v>77</v>
      </c>
      <c r="R303" t="s">
        <v>77</v>
      </c>
    </row>
    <row r="304" spans="2:18" x14ac:dyDescent="0.3">
      <c r="B304" s="1">
        <v>5.9789525923999998E-2</v>
      </c>
      <c r="C304" s="1">
        <v>-0.29413848514000002</v>
      </c>
      <c r="D304">
        <v>302</v>
      </c>
      <c r="E304">
        <f t="shared" si="41"/>
        <v>302</v>
      </c>
      <c r="F304" s="1">
        <f t="shared" si="36"/>
        <v>0.30015368705160139</v>
      </c>
      <c r="G304">
        <f t="shared" si="37"/>
        <v>-78.510030920772806</v>
      </c>
      <c r="H304">
        <f t="shared" si="38"/>
        <v>281.48996907922719</v>
      </c>
      <c r="I304">
        <f>IF(E304="","",H304+final_elemfixed!$A$2)</f>
        <v>236.48996907922719</v>
      </c>
      <c r="J304" s="1">
        <f t="shared" si="39"/>
        <v>-0.16570973822564319</v>
      </c>
      <c r="K304" s="1">
        <f t="shared" si="40"/>
        <v>-0.25026489667522189</v>
      </c>
      <c r="L304">
        <f t="shared" si="42"/>
        <v>302</v>
      </c>
      <c r="N304" t="b">
        <f t="shared" si="43"/>
        <v>0</v>
      </c>
      <c r="O304" t="str">
        <f t="shared" si="44"/>
        <v/>
      </c>
      <c r="P304" t="str">
        <f t="shared" si="44"/>
        <v/>
      </c>
      <c r="Q304" t="s">
        <v>77</v>
      </c>
      <c r="R304" t="s">
        <v>77</v>
      </c>
    </row>
    <row r="305" spans="2:18" x14ac:dyDescent="0.3">
      <c r="B305" s="1">
        <v>0.19330568327</v>
      </c>
      <c r="C305" s="1">
        <v>-0.27745526969000001</v>
      </c>
      <c r="D305">
        <v>303</v>
      </c>
      <c r="E305">
        <f t="shared" si="41"/>
        <v>303</v>
      </c>
      <c r="F305" s="1">
        <f t="shared" si="36"/>
        <v>0.33815457096309109</v>
      </c>
      <c r="G305">
        <f t="shared" si="37"/>
        <v>-55.134712297895682</v>
      </c>
      <c r="H305">
        <f t="shared" si="38"/>
        <v>304.8652877021043</v>
      </c>
      <c r="I305">
        <f>IF(E305="","",H305+final_elemfixed!$A$2)</f>
        <v>259.8652877021043</v>
      </c>
      <c r="J305" s="1">
        <f t="shared" si="39"/>
        <v>-5.9502743191625462E-2</v>
      </c>
      <c r="K305" s="1">
        <f t="shared" si="40"/>
        <v>-0.33287826215585736</v>
      </c>
      <c r="L305">
        <f t="shared" si="42"/>
        <v>303</v>
      </c>
      <c r="N305" t="b">
        <f t="shared" si="43"/>
        <v>0</v>
      </c>
      <c r="O305" t="str">
        <f t="shared" si="44"/>
        <v/>
      </c>
      <c r="P305" t="str">
        <f t="shared" si="44"/>
        <v/>
      </c>
      <c r="Q305" t="s">
        <v>77</v>
      </c>
      <c r="R305" t="s">
        <v>77</v>
      </c>
    </row>
    <row r="306" spans="2:18" x14ac:dyDescent="0.3">
      <c r="B306" s="1">
        <v>0.37812425033000002</v>
      </c>
      <c r="C306" s="1">
        <v>-0.23485044327999999</v>
      </c>
      <c r="D306">
        <v>304</v>
      </c>
      <c r="E306">
        <f t="shared" si="41"/>
        <v>304</v>
      </c>
      <c r="F306" s="1">
        <f t="shared" si="36"/>
        <v>0.44512097164303216</v>
      </c>
      <c r="G306">
        <f t="shared" si="37"/>
        <v>-31.844139303663123</v>
      </c>
      <c r="H306">
        <f t="shared" si="38"/>
        <v>328.1558606963369</v>
      </c>
      <c r="I306">
        <f>IF(E306="","",H306+final_elemfixed!$A$2)</f>
        <v>283.1558606963369</v>
      </c>
      <c r="J306" s="1">
        <f t="shared" si="39"/>
        <v>0.10130988053146818</v>
      </c>
      <c r="K306" s="1">
        <f t="shared" si="40"/>
        <v>-0.43343856254737728</v>
      </c>
      <c r="L306">
        <f t="shared" si="42"/>
        <v>304</v>
      </c>
      <c r="N306" t="b">
        <f t="shared" si="43"/>
        <v>0</v>
      </c>
      <c r="O306" t="str">
        <f t="shared" si="44"/>
        <v/>
      </c>
      <c r="P306" t="str">
        <f t="shared" si="44"/>
        <v/>
      </c>
      <c r="Q306" t="s">
        <v>77</v>
      </c>
      <c r="R306" t="s">
        <v>77</v>
      </c>
    </row>
    <row r="307" spans="2:18" x14ac:dyDescent="0.3">
      <c r="B307" s="1">
        <v>-2.1651729326</v>
      </c>
      <c r="C307" s="1">
        <v>-0.63452833481000004</v>
      </c>
      <c r="D307">
        <v>305</v>
      </c>
      <c r="E307">
        <f t="shared" si="41"/>
        <v>305</v>
      </c>
      <c r="F307" s="1">
        <f t="shared" si="36"/>
        <v>2.2562358111998035</v>
      </c>
      <c r="G307">
        <f t="shared" si="37"/>
        <v>-163.66618245334985</v>
      </c>
      <c r="H307">
        <f t="shared" si="38"/>
        <v>196.33381754665015</v>
      </c>
      <c r="I307">
        <f>IF(E307="","",H307+final_elemfixed!$A$2)</f>
        <v>151.33381754665015</v>
      </c>
      <c r="J307" s="1">
        <f t="shared" si="39"/>
        <v>-1.9796877514821827</v>
      </c>
      <c r="K307" s="1">
        <f t="shared" si="40"/>
        <v>1.0823291746838644</v>
      </c>
      <c r="L307">
        <f t="shared" si="42"/>
        <v>305</v>
      </c>
      <c r="N307" t="b">
        <f t="shared" si="43"/>
        <v>0</v>
      </c>
      <c r="O307" t="str">
        <f t="shared" si="44"/>
        <v/>
      </c>
      <c r="P307" t="str">
        <f t="shared" si="44"/>
        <v/>
      </c>
      <c r="Q307" t="s">
        <v>77</v>
      </c>
      <c r="R307" t="s">
        <v>77</v>
      </c>
    </row>
    <row r="308" spans="2:18" x14ac:dyDescent="0.3">
      <c r="B308" s="1">
        <v>-1.2460269414</v>
      </c>
      <c r="C308" s="1">
        <v>-0.33940626444999999</v>
      </c>
      <c r="D308">
        <v>306</v>
      </c>
      <c r="E308">
        <f t="shared" si="41"/>
        <v>306</v>
      </c>
      <c r="F308" s="1">
        <f t="shared" si="36"/>
        <v>1.2914254725080121</v>
      </c>
      <c r="G308">
        <f t="shared" si="37"/>
        <v>-164.76282710147206</v>
      </c>
      <c r="H308">
        <f t="shared" si="38"/>
        <v>195.23717289852794</v>
      </c>
      <c r="I308">
        <f>IF(E308="","",H308+final_elemfixed!$A$2)</f>
        <v>150.23717289852794</v>
      </c>
      <c r="J308" s="1">
        <f t="shared" si="39"/>
        <v>-1.1210705709748625</v>
      </c>
      <c r="K308" s="1">
        <f t="shared" si="40"/>
        <v>0.64107762863528317</v>
      </c>
      <c r="L308">
        <f t="shared" si="42"/>
        <v>306</v>
      </c>
      <c r="N308" t="b">
        <f t="shared" si="43"/>
        <v>0</v>
      </c>
      <c r="O308" t="str">
        <f t="shared" si="44"/>
        <v/>
      </c>
      <c r="P308" t="str">
        <f t="shared" si="44"/>
        <v/>
      </c>
      <c r="Q308" t="s">
        <v>77</v>
      </c>
      <c r="R308" t="s">
        <v>77</v>
      </c>
    </row>
    <row r="309" spans="2:18" x14ac:dyDescent="0.3">
      <c r="B309" s="1">
        <v>-0.65507930285000004</v>
      </c>
      <c r="C309" s="1">
        <v>-0.19970320690000001</v>
      </c>
      <c r="D309">
        <v>307</v>
      </c>
      <c r="E309">
        <f t="shared" si="41"/>
        <v>307</v>
      </c>
      <c r="F309" s="1">
        <f t="shared" si="36"/>
        <v>0.68484324036131528</v>
      </c>
      <c r="G309">
        <f t="shared" si="37"/>
        <v>-163.04597478656848</v>
      </c>
      <c r="H309">
        <f t="shared" si="38"/>
        <v>196.95402521343152</v>
      </c>
      <c r="I309">
        <f>IF(E309="","",H309+final_elemfixed!$A$2)</f>
        <v>151.95402521343152</v>
      </c>
      <c r="J309" s="1">
        <f t="shared" si="39"/>
        <v>-0.60442250908388118</v>
      </c>
      <c r="K309" s="1">
        <f t="shared" si="40"/>
        <v>0.32199952543650096</v>
      </c>
      <c r="L309">
        <f t="shared" si="42"/>
        <v>307</v>
      </c>
      <c r="N309" t="b">
        <f t="shared" si="43"/>
        <v>0</v>
      </c>
      <c r="O309" t="str">
        <f t="shared" si="44"/>
        <v/>
      </c>
      <c r="P309" t="str">
        <f t="shared" si="44"/>
        <v/>
      </c>
      <c r="Q309" t="s">
        <v>77</v>
      </c>
      <c r="R309" t="s">
        <v>77</v>
      </c>
    </row>
    <row r="310" spans="2:18" x14ac:dyDescent="0.3">
      <c r="B310" s="1">
        <v>-0.65527267107999998</v>
      </c>
      <c r="C310" s="1">
        <v>0.20005631729000001</v>
      </c>
      <c r="D310">
        <v>308</v>
      </c>
      <c r="E310">
        <f t="shared" si="41"/>
        <v>308</v>
      </c>
      <c r="F310" s="1">
        <f t="shared" si="36"/>
        <v>0.6851312308981069</v>
      </c>
      <c r="G310">
        <f t="shared" si="37"/>
        <v>163.02244395444097</v>
      </c>
      <c r="H310">
        <f t="shared" si="38"/>
        <v>163.02244395444097</v>
      </c>
      <c r="I310">
        <f>IF(E310="","",H310+final_elemfixed!$A$2)</f>
        <v>118.02244395444097</v>
      </c>
      <c r="J310" s="1">
        <f t="shared" si="39"/>
        <v>-0.32188657067192344</v>
      </c>
      <c r="K310" s="1">
        <f t="shared" si="40"/>
        <v>0.6048089278218568</v>
      </c>
      <c r="L310">
        <f t="shared" si="42"/>
        <v>308</v>
      </c>
      <c r="N310" t="b">
        <f t="shared" si="43"/>
        <v>0</v>
      </c>
      <c r="O310" t="str">
        <f t="shared" si="44"/>
        <v/>
      </c>
      <c r="P310" t="str">
        <f t="shared" si="44"/>
        <v/>
      </c>
      <c r="Q310" t="s">
        <v>77</v>
      </c>
      <c r="R310" t="s">
        <v>77</v>
      </c>
    </row>
    <row r="311" spans="2:18" x14ac:dyDescent="0.3">
      <c r="B311" s="1">
        <v>-0.43526545358000002</v>
      </c>
      <c r="C311" s="1">
        <v>0.26580020899000001</v>
      </c>
      <c r="D311">
        <v>309</v>
      </c>
      <c r="E311">
        <f t="shared" si="41"/>
        <v>309</v>
      </c>
      <c r="F311" s="1">
        <f t="shared" si="36"/>
        <v>0.51000565308566026</v>
      </c>
      <c r="G311">
        <f t="shared" si="37"/>
        <v>148.58916036787909</v>
      </c>
      <c r="H311">
        <f t="shared" si="38"/>
        <v>148.58916036787909</v>
      </c>
      <c r="I311">
        <f>IF(E311="","",H311+final_elemfixed!$A$2)</f>
        <v>103.58916036787909</v>
      </c>
      <c r="J311" s="1">
        <f t="shared" si="39"/>
        <v>-0.11983002362502593</v>
      </c>
      <c r="K311" s="1">
        <f t="shared" si="40"/>
        <v>0.49572828406028696</v>
      </c>
      <c r="L311">
        <f t="shared" si="42"/>
        <v>309</v>
      </c>
      <c r="N311" t="b">
        <f t="shared" si="43"/>
        <v>0</v>
      </c>
      <c r="O311" t="str">
        <f t="shared" si="44"/>
        <v/>
      </c>
      <c r="P311" t="str">
        <f t="shared" si="44"/>
        <v/>
      </c>
      <c r="Q311" t="s">
        <v>77</v>
      </c>
      <c r="R311" t="s">
        <v>77</v>
      </c>
    </row>
    <row r="312" spans="2:18" x14ac:dyDescent="0.3">
      <c r="B312" s="1">
        <v>-0.20748709943999999</v>
      </c>
      <c r="C312" s="1">
        <v>0.29548266218000002</v>
      </c>
      <c r="D312">
        <v>310</v>
      </c>
      <c r="E312">
        <f t="shared" si="41"/>
        <v>310</v>
      </c>
      <c r="F312" s="1">
        <f t="shared" si="36"/>
        <v>0.36105525904354929</v>
      </c>
      <c r="G312">
        <f t="shared" si="37"/>
        <v>125.07642332149074</v>
      </c>
      <c r="H312">
        <f t="shared" si="38"/>
        <v>125.07642332149074</v>
      </c>
      <c r="I312">
        <f>IF(E312="","",H312+final_elemfixed!$A$2)</f>
        <v>80.076423321490736</v>
      </c>
      <c r="J312" s="1">
        <f t="shared" si="39"/>
        <v>6.2222259127780233E-2</v>
      </c>
      <c r="K312" s="1">
        <f t="shared" si="40"/>
        <v>0.35565332917328335</v>
      </c>
      <c r="L312">
        <f t="shared" si="42"/>
        <v>310</v>
      </c>
      <c r="N312" t="b">
        <f t="shared" si="43"/>
        <v>0</v>
      </c>
      <c r="O312" t="str">
        <f t="shared" si="44"/>
        <v/>
      </c>
      <c r="P312" t="str">
        <f t="shared" si="44"/>
        <v/>
      </c>
      <c r="Q312" t="s">
        <v>77</v>
      </c>
      <c r="R312" t="s">
        <v>77</v>
      </c>
    </row>
    <row r="313" spans="2:18" x14ac:dyDescent="0.3">
      <c r="B313" s="1">
        <v>-6.1881678974000001E-2</v>
      </c>
      <c r="C313" s="1">
        <v>0.29982703623000001</v>
      </c>
      <c r="D313">
        <v>311</v>
      </c>
      <c r="E313">
        <f t="shared" si="41"/>
        <v>311</v>
      </c>
      <c r="F313" s="1">
        <f t="shared" si="36"/>
        <v>0.30614636017288682</v>
      </c>
      <c r="G313">
        <f t="shared" si="37"/>
        <v>101.66160357528284</v>
      </c>
      <c r="H313">
        <f t="shared" si="38"/>
        <v>101.66160357528284</v>
      </c>
      <c r="I313">
        <f>IF(E313="","",H313+final_elemfixed!$A$2)</f>
        <v>56.66160357528284</v>
      </c>
      <c r="J313" s="1">
        <f t="shared" si="39"/>
        <v>0.16825277566757332</v>
      </c>
      <c r="K313" s="1">
        <f t="shared" si="40"/>
        <v>0.25576668533502206</v>
      </c>
      <c r="L313">
        <f t="shared" si="42"/>
        <v>311</v>
      </c>
      <c r="N313" t="b">
        <f t="shared" si="43"/>
        <v>0</v>
      </c>
      <c r="O313" t="str">
        <f t="shared" si="44"/>
        <v/>
      </c>
      <c r="P313" t="str">
        <f t="shared" si="44"/>
        <v/>
      </c>
      <c r="Q313" t="s">
        <v>77</v>
      </c>
      <c r="R313" t="s">
        <v>77</v>
      </c>
    </row>
    <row r="314" spans="2:18" x14ac:dyDescent="0.3">
      <c r="B314" s="1">
        <v>5.9673209095999998E-2</v>
      </c>
      <c r="C314" s="1">
        <v>0.29406387071000001</v>
      </c>
      <c r="D314">
        <v>312</v>
      </c>
      <c r="E314">
        <f t="shared" si="41"/>
        <v>312</v>
      </c>
      <c r="F314" s="1">
        <f t="shared" si="36"/>
        <v>0.30005741440724731</v>
      </c>
      <c r="G314">
        <f t="shared" si="37"/>
        <v>78.528958371982128</v>
      </c>
      <c r="H314">
        <f t="shared" si="38"/>
        <v>78.528958371982128</v>
      </c>
      <c r="I314">
        <f>IF(E314="","",H314+final_elemfixed!$A$2)</f>
        <v>33.528958371982128</v>
      </c>
      <c r="J314" s="1">
        <f t="shared" si="39"/>
        <v>0.25012988788794954</v>
      </c>
      <c r="K314" s="1">
        <f t="shared" si="40"/>
        <v>0.16573922627406087</v>
      </c>
      <c r="L314">
        <f t="shared" si="42"/>
        <v>312</v>
      </c>
      <c r="N314" t="b">
        <f t="shared" si="43"/>
        <v>0</v>
      </c>
      <c r="O314" t="str">
        <f t="shared" si="44"/>
        <v/>
      </c>
      <c r="P314" t="str">
        <f t="shared" si="44"/>
        <v/>
      </c>
      <c r="Q314" t="s">
        <v>77</v>
      </c>
      <c r="R314" t="s">
        <v>77</v>
      </c>
    </row>
    <row r="315" spans="2:18" x14ac:dyDescent="0.3">
      <c r="B315" s="1">
        <v>0.32528536528000002</v>
      </c>
      <c r="C315" s="1">
        <v>4.3889765958000003E-2</v>
      </c>
      <c r="D315">
        <v>313</v>
      </c>
      <c r="E315">
        <f t="shared" si="41"/>
        <v>313</v>
      </c>
      <c r="F315" s="1">
        <f t="shared" si="36"/>
        <v>0.32823296668858698</v>
      </c>
      <c r="G315">
        <f t="shared" si="37"/>
        <v>7.6843378352150067</v>
      </c>
      <c r="H315">
        <f t="shared" si="38"/>
        <v>7.6843378352150067</v>
      </c>
      <c r="I315">
        <f>IF(E315="","",H315+final_elemfixed!$A$2)</f>
        <v>-37.315662164784996</v>
      </c>
      <c r="J315" s="1">
        <f t="shared" si="39"/>
        <v>0.26104623874382343</v>
      </c>
      <c r="K315" s="1">
        <f t="shared" si="40"/>
        <v>-0.19897673647663885</v>
      </c>
      <c r="L315">
        <f t="shared" si="42"/>
        <v>313</v>
      </c>
      <c r="N315" t="b">
        <f t="shared" si="43"/>
        <v>1</v>
      </c>
      <c r="O315">
        <f t="shared" si="44"/>
        <v>0.32528536528000002</v>
      </c>
      <c r="P315">
        <f t="shared" si="44"/>
        <v>4.3889765958000003E-2</v>
      </c>
      <c r="Q315">
        <v>0.32528536528000002</v>
      </c>
      <c r="R315">
        <v>4.3889765958000003E-2</v>
      </c>
    </row>
    <row r="316" spans="2:18" x14ac:dyDescent="0.3">
      <c r="B316" s="1">
        <v>0.18387753664000001</v>
      </c>
      <c r="C316" s="1">
        <v>6.9198635208000001E-2</v>
      </c>
      <c r="D316">
        <v>314</v>
      </c>
      <c r="E316">
        <f t="shared" si="41"/>
        <v>314</v>
      </c>
      <c r="F316" s="1">
        <f t="shared" si="36"/>
        <v>0.1964672990485806</v>
      </c>
      <c r="G316">
        <f t="shared" si="37"/>
        <v>20.622824941471045</v>
      </c>
      <c r="H316">
        <f t="shared" si="38"/>
        <v>20.622824941471045</v>
      </c>
      <c r="I316">
        <f>IF(E316="","",H316+final_elemfixed!$A$2)</f>
        <v>-24.377175058528955</v>
      </c>
      <c r="J316" s="1">
        <f t="shared" si="39"/>
        <v>0.17895187727045281</v>
      </c>
      <c r="K316" s="1">
        <f t="shared" si="40"/>
        <v>-8.1090228861590868E-2</v>
      </c>
      <c r="L316">
        <f t="shared" si="42"/>
        <v>314</v>
      </c>
      <c r="N316" t="b">
        <f t="shared" si="43"/>
        <v>1</v>
      </c>
      <c r="O316">
        <f t="shared" si="44"/>
        <v>0.18387753664000001</v>
      </c>
      <c r="P316">
        <f t="shared" si="44"/>
        <v>6.9198635208000001E-2</v>
      </c>
      <c r="Q316">
        <v>0.18387753664000001</v>
      </c>
      <c r="R316">
        <v>6.9198635208000001E-2</v>
      </c>
    </row>
    <row r="317" spans="2:18" x14ac:dyDescent="0.3">
      <c r="B317" s="1">
        <v>5.8819106231999999E-2</v>
      </c>
      <c r="C317" s="1">
        <v>8.6020004270000006E-2</v>
      </c>
      <c r="D317">
        <v>315</v>
      </c>
      <c r="E317">
        <f t="shared" si="41"/>
        <v>315</v>
      </c>
      <c r="F317" s="1">
        <f t="shared" si="36"/>
        <v>0.10420714175401857</v>
      </c>
      <c r="G317">
        <f t="shared" si="37"/>
        <v>55.636302549672301</v>
      </c>
      <c r="H317">
        <f t="shared" si="38"/>
        <v>55.636302549672301</v>
      </c>
      <c r="I317">
        <f>IF(E317="","",H317+final_elemfixed!$A$2)</f>
        <v>10.636302549672301</v>
      </c>
      <c r="J317" s="1">
        <f t="shared" si="39"/>
        <v>0.1024167172169919</v>
      </c>
      <c r="K317" s="1">
        <f t="shared" si="40"/>
        <v>1.9233939457033663E-2</v>
      </c>
      <c r="L317">
        <f t="shared" si="42"/>
        <v>315</v>
      </c>
      <c r="N317" t="b">
        <f t="shared" si="43"/>
        <v>1</v>
      </c>
      <c r="O317">
        <f t="shared" si="44"/>
        <v>5.8819106231999999E-2</v>
      </c>
      <c r="P317">
        <f t="shared" si="44"/>
        <v>8.6020004270000006E-2</v>
      </c>
      <c r="Q317">
        <v>5.8819106231999999E-2</v>
      </c>
      <c r="R317">
        <v>8.6020004270000006E-2</v>
      </c>
    </row>
    <row r="318" spans="2:18" x14ac:dyDescent="0.3">
      <c r="B318" s="1">
        <v>-6.0792824677999999E-2</v>
      </c>
      <c r="C318" s="1">
        <v>9.6201371645000006E-2</v>
      </c>
      <c r="D318">
        <v>316</v>
      </c>
      <c r="E318">
        <f t="shared" si="41"/>
        <v>316</v>
      </c>
      <c r="F318" s="1">
        <f t="shared" si="36"/>
        <v>0.11380013813132854</v>
      </c>
      <c r="G318">
        <f t="shared" si="37"/>
        <v>122.29014467515739</v>
      </c>
      <c r="H318">
        <f t="shared" si="38"/>
        <v>122.29014467515739</v>
      </c>
      <c r="I318">
        <f>IF(E318="","",H318+final_elemfixed!$A$2)</f>
        <v>77.290144675157393</v>
      </c>
      <c r="J318" s="1">
        <f t="shared" si="39"/>
        <v>2.5037623672328049E-2</v>
      </c>
      <c r="K318" s="1">
        <f t="shared" si="40"/>
        <v>0.11101166082692546</v>
      </c>
      <c r="L318">
        <f t="shared" si="42"/>
        <v>316</v>
      </c>
      <c r="N318" t="b">
        <f t="shared" si="43"/>
        <v>1</v>
      </c>
      <c r="O318">
        <f t="shared" si="44"/>
        <v>-6.0792824677999999E-2</v>
      </c>
      <c r="P318">
        <f t="shared" si="44"/>
        <v>9.6201371645000006E-2</v>
      </c>
      <c r="Q318">
        <v>-6.0792824677999999E-2</v>
      </c>
      <c r="R318">
        <v>9.6201371645000006E-2</v>
      </c>
    </row>
    <row r="319" spans="2:18" x14ac:dyDescent="0.3">
      <c r="B319" s="1">
        <v>-0.21101139696999999</v>
      </c>
      <c r="C319" s="1">
        <v>9.5737101643000005E-2</v>
      </c>
      <c r="D319">
        <v>317</v>
      </c>
      <c r="E319">
        <f t="shared" si="41"/>
        <v>317</v>
      </c>
      <c r="F319" s="1">
        <f t="shared" si="36"/>
        <v>0.23171405283718344</v>
      </c>
      <c r="G319">
        <f t="shared" si="37"/>
        <v>155.59592713593827</v>
      </c>
      <c r="H319">
        <f t="shared" si="38"/>
        <v>155.59592713593827</v>
      </c>
      <c r="I319">
        <f>IF(E319="","",H319+final_elemfixed!$A$2)</f>
        <v>110.59592713593827</v>
      </c>
      <c r="J319" s="1">
        <f t="shared" si="39"/>
        <v>-8.1511235922222439E-2</v>
      </c>
      <c r="K319" s="1">
        <f t="shared" si="40"/>
        <v>0.21690394348804456</v>
      </c>
      <c r="L319">
        <f t="shared" si="42"/>
        <v>317</v>
      </c>
      <c r="N319" t="b">
        <f t="shared" si="43"/>
        <v>1</v>
      </c>
      <c r="O319">
        <f t="shared" si="44"/>
        <v>-0.21101139696999999</v>
      </c>
      <c r="P319">
        <f t="shared" si="44"/>
        <v>9.5737101643000005E-2</v>
      </c>
      <c r="Q319">
        <v>-0.21101139696999999</v>
      </c>
      <c r="R319">
        <v>9.5737101643000005E-2</v>
      </c>
    </row>
    <row r="320" spans="2:18" x14ac:dyDescent="0.3">
      <c r="B320" s="1">
        <v>-0.35041090982</v>
      </c>
      <c r="C320" s="1">
        <v>7.8809320439999997E-2</v>
      </c>
      <c r="D320">
        <v>318</v>
      </c>
      <c r="E320">
        <f t="shared" si="41"/>
        <v>318</v>
      </c>
      <c r="F320" s="1">
        <f t="shared" si="36"/>
        <v>0.35916391064400494</v>
      </c>
      <c r="G320">
        <f t="shared" si="37"/>
        <v>167.3247733460361</v>
      </c>
      <c r="H320">
        <f t="shared" si="38"/>
        <v>167.3247733460361</v>
      </c>
      <c r="I320">
        <f>IF(E320="","",H320+final_elemfixed!$A$2)</f>
        <v>122.3247733460361</v>
      </c>
      <c r="J320" s="1">
        <f t="shared" si="39"/>
        <v>-0.19205132563164212</v>
      </c>
      <c r="K320" s="1">
        <f t="shared" si="40"/>
        <v>0.3035045354392974</v>
      </c>
      <c r="L320">
        <f t="shared" si="42"/>
        <v>318</v>
      </c>
      <c r="N320" t="b">
        <f t="shared" si="43"/>
        <v>1</v>
      </c>
      <c r="O320">
        <f t="shared" si="44"/>
        <v>-0.35041090982</v>
      </c>
      <c r="P320">
        <f t="shared" si="44"/>
        <v>7.8809320439999997E-2</v>
      </c>
      <c r="Q320">
        <v>-0.35041090982</v>
      </c>
      <c r="R320">
        <v>7.8809320439999997E-2</v>
      </c>
    </row>
    <row r="321" spans="2:18" x14ac:dyDescent="0.3">
      <c r="B321" s="1">
        <v>-0.43853019107000002</v>
      </c>
      <c r="C321" s="1">
        <v>5.2314510330000001E-2</v>
      </c>
      <c r="D321">
        <v>319</v>
      </c>
      <c r="E321">
        <f t="shared" si="41"/>
        <v>319</v>
      </c>
      <c r="F321" s="1">
        <f t="shared" si="36"/>
        <v>0.44163960020695425</v>
      </c>
      <c r="G321">
        <f t="shared" si="37"/>
        <v>173.19704342323263</v>
      </c>
      <c r="H321">
        <f t="shared" si="38"/>
        <v>173.19704342323263</v>
      </c>
      <c r="I321">
        <f>IF(E321="","",H321+final_elemfixed!$A$2)</f>
        <v>128.19704342323263</v>
      </c>
      <c r="J321" s="1">
        <f t="shared" si="39"/>
        <v>-0.27309572685183264</v>
      </c>
      <c r="K321" s="1">
        <f t="shared" si="40"/>
        <v>0.34707961686942612</v>
      </c>
      <c r="L321">
        <f t="shared" si="42"/>
        <v>319</v>
      </c>
      <c r="N321" t="b">
        <f t="shared" si="43"/>
        <v>1</v>
      </c>
      <c r="O321">
        <f t="shared" si="44"/>
        <v>-0.43853019107000002</v>
      </c>
      <c r="P321">
        <f t="shared" si="44"/>
        <v>5.2314510330000001E-2</v>
      </c>
      <c r="Q321">
        <v>-0.43853019107000002</v>
      </c>
      <c r="R321">
        <v>5.2314510330000001E-2</v>
      </c>
    </row>
    <row r="322" spans="2:18" x14ac:dyDescent="0.3">
      <c r="B322" s="1">
        <v>-0.43777693153000002</v>
      </c>
      <c r="C322" s="1">
        <v>-2.6332402740999999E-2</v>
      </c>
      <c r="D322">
        <v>320</v>
      </c>
      <c r="E322">
        <f t="shared" si="41"/>
        <v>320</v>
      </c>
      <c r="F322" s="1">
        <f t="shared" si="36"/>
        <v>0.43856816712335217</v>
      </c>
      <c r="G322">
        <f t="shared" si="37"/>
        <v>-176.55779048700703</v>
      </c>
      <c r="H322">
        <f t="shared" si="38"/>
        <v>183.44220951299297</v>
      </c>
      <c r="I322">
        <f>IF(E322="","",H322+final_elemfixed!$A$2)</f>
        <v>138.44220951299297</v>
      </c>
      <c r="J322" s="1">
        <f t="shared" si="39"/>
        <v>-0.32817485747499819</v>
      </c>
      <c r="K322" s="1">
        <f t="shared" si="40"/>
        <v>0.29093521638880571</v>
      </c>
      <c r="L322">
        <f t="shared" si="42"/>
        <v>320</v>
      </c>
      <c r="N322" t="b">
        <f t="shared" si="43"/>
        <v>1</v>
      </c>
      <c r="O322">
        <f t="shared" si="44"/>
        <v>-0.43777693153000002</v>
      </c>
      <c r="P322">
        <f t="shared" si="44"/>
        <v>-2.6332402740999999E-2</v>
      </c>
      <c r="Q322">
        <v>-0.43777693153000002</v>
      </c>
      <c r="R322">
        <v>-2.6332402740999999E-2</v>
      </c>
    </row>
    <row r="323" spans="2:18" x14ac:dyDescent="0.3">
      <c r="B323" s="1">
        <v>-0.34999040137999998</v>
      </c>
      <c r="C323" s="1">
        <v>-2.8799884846000001E-2</v>
      </c>
      <c r="D323">
        <v>321</v>
      </c>
      <c r="E323">
        <f t="shared" si="41"/>
        <v>321</v>
      </c>
      <c r="F323" s="1">
        <f t="shared" ref="F323:F386" si="45">IF(E323="","",SQRT(B323^2+C323^2))</f>
        <v>0.35117333957075436</v>
      </c>
      <c r="G323">
        <f t="shared" ref="G323:G386" si="46">IF(E323="","",DEGREES(ATAN2(B323,C323)))</f>
        <v>-175.29586394064549</v>
      </c>
      <c r="H323">
        <f t="shared" ref="H323:H386" si="47">IF(E323="","",IF(G323&lt;0,360+G323,IF(G323&lt;0.000001,0,G323)))</f>
        <v>184.70413605935451</v>
      </c>
      <c r="I323">
        <f>IF(E323="","",H323+final_elemfixed!$A$2)</f>
        <v>139.70413605935451</v>
      </c>
      <c r="J323" s="1">
        <f t="shared" ref="J323:J386" si="48">IF(E323="",B323,F323*COS(RADIANS(I323)))</f>
        <v>-0.26784518003799795</v>
      </c>
      <c r="K323" s="1">
        <f t="shared" ref="K323:K386" si="49">IF(E323="",C323,F323*SIN(RADIANS(I323)))</f>
        <v>0.22711599229400117</v>
      </c>
      <c r="L323">
        <f t="shared" si="42"/>
        <v>321</v>
      </c>
      <c r="N323" t="b">
        <f t="shared" si="43"/>
        <v>1</v>
      </c>
      <c r="O323">
        <f t="shared" si="44"/>
        <v>-0.34999040137999998</v>
      </c>
      <c r="P323">
        <f t="shared" si="44"/>
        <v>-2.8799884846000001E-2</v>
      </c>
      <c r="Q323">
        <v>-0.34999040137999998</v>
      </c>
      <c r="R323">
        <v>-2.8799884846000001E-2</v>
      </c>
    </row>
    <row r="324" spans="2:18" x14ac:dyDescent="0.3">
      <c r="B324" s="1">
        <v>-0.21291221123000001</v>
      </c>
      <c r="C324" s="1">
        <v>-2.3144295264000001E-2</v>
      </c>
      <c r="D324">
        <v>322</v>
      </c>
      <c r="E324">
        <f t="shared" ref="E324:E387" si="50">IF(AND(ABS(B324)&lt;4,ABS(C324)&lt;4),D324,"")</f>
        <v>322</v>
      </c>
      <c r="F324" s="1">
        <f t="shared" si="45"/>
        <v>0.21416644950625519</v>
      </c>
      <c r="G324">
        <f t="shared" si="46"/>
        <v>-173.79610964052281</v>
      </c>
      <c r="H324">
        <f t="shared" si="47"/>
        <v>186.20389035947719</v>
      </c>
      <c r="I324">
        <f>IF(E324="","",H324+final_elemfixed!$A$2)</f>
        <v>141.20389035947719</v>
      </c>
      <c r="J324" s="1">
        <f t="shared" si="48"/>
        <v>-0.16691715648511365</v>
      </c>
      <c r="K324" s="1">
        <f t="shared" si="49"/>
        <v>0.13418618023119752</v>
      </c>
      <c r="L324">
        <f t="shared" ref="L324:L387" si="51">D324</f>
        <v>322</v>
      </c>
      <c r="N324" t="b">
        <f t="shared" ref="N324:N387" si="52">AND(B324&gt;=-0.5,B324&lt;=0.5,C324&gt;-0.05,C324&lt;0.1,0.5*B324+C324&lt;0.3)</f>
        <v>1</v>
      </c>
      <c r="O324">
        <f t="shared" ref="O324:P387" si="53">IF($N324,B324,"")</f>
        <v>-0.21291221123000001</v>
      </c>
      <c r="P324">
        <f t="shared" si="53"/>
        <v>-2.3144295264000001E-2</v>
      </c>
      <c r="Q324">
        <v>-0.21291221123000001</v>
      </c>
      <c r="R324">
        <v>-2.3144295264000001E-2</v>
      </c>
    </row>
    <row r="325" spans="2:18" x14ac:dyDescent="0.3">
      <c r="B325" s="1">
        <v>-6.2908381297999999E-2</v>
      </c>
      <c r="C325" s="1">
        <v>-1.651575215E-2</v>
      </c>
      <c r="D325">
        <v>323</v>
      </c>
      <c r="E325">
        <f t="shared" si="50"/>
        <v>323</v>
      </c>
      <c r="F325" s="1">
        <f t="shared" si="45"/>
        <v>6.5040252971638929E-2</v>
      </c>
      <c r="G325">
        <f t="shared" si="46"/>
        <v>-165.28973460577322</v>
      </c>
      <c r="H325">
        <f t="shared" si="47"/>
        <v>194.71026539422678</v>
      </c>
      <c r="I325">
        <f>IF(E325="","",H325+final_elemfixed!$A$2)</f>
        <v>149.71026539422678</v>
      </c>
      <c r="J325" s="1">
        <f t="shared" si="48"/>
        <v>-5.6161343350946087E-2</v>
      </c>
      <c r="K325" s="1">
        <f t="shared" si="49"/>
        <v>3.280454266762349E-2</v>
      </c>
      <c r="L325">
        <f t="shared" si="51"/>
        <v>323</v>
      </c>
      <c r="N325" t="b">
        <f t="shared" si="52"/>
        <v>1</v>
      </c>
      <c r="O325">
        <f t="shared" si="53"/>
        <v>-6.2908381297999999E-2</v>
      </c>
      <c r="P325">
        <f t="shared" si="53"/>
        <v>-1.651575215E-2</v>
      </c>
      <c r="Q325">
        <v>-6.2908381297999999E-2</v>
      </c>
      <c r="R325">
        <v>-1.651575215E-2</v>
      </c>
    </row>
    <row r="326" spans="2:18" x14ac:dyDescent="0.3">
      <c r="B326" s="1">
        <v>5.9286733245000001E-2</v>
      </c>
      <c r="C326" s="1">
        <v>-1.1567495981000001E-2</v>
      </c>
      <c r="D326">
        <v>324</v>
      </c>
      <c r="E326">
        <f t="shared" si="50"/>
        <v>324</v>
      </c>
      <c r="F326" s="1">
        <f t="shared" si="45"/>
        <v>6.0404666228150279E-2</v>
      </c>
      <c r="G326">
        <f t="shared" si="46"/>
        <v>-11.040337754229689</v>
      </c>
      <c r="H326">
        <f t="shared" si="47"/>
        <v>348.95966224577029</v>
      </c>
      <c r="I326">
        <f>IF(E326="","",H326+final_elemfixed!$A$2)</f>
        <v>303.95966224577029</v>
      </c>
      <c r="J326" s="1">
        <f t="shared" si="48"/>
        <v>3.3742596262424145E-2</v>
      </c>
      <c r="K326" s="1">
        <f t="shared" si="49"/>
        <v>-5.0101505961450687E-2</v>
      </c>
      <c r="L326">
        <f t="shared" si="51"/>
        <v>324</v>
      </c>
      <c r="N326" t="b">
        <f t="shared" si="52"/>
        <v>1</v>
      </c>
      <c r="O326">
        <f t="shared" si="53"/>
        <v>5.9286733245000001E-2</v>
      </c>
      <c r="P326">
        <f t="shared" si="53"/>
        <v>-1.1567495981000001E-2</v>
      </c>
      <c r="Q326">
        <v>5.9286733245000001E-2</v>
      </c>
      <c r="R326">
        <v>-1.1567495981000001E-2</v>
      </c>
    </row>
    <row r="327" spans="2:18" x14ac:dyDescent="0.3">
      <c r="B327" s="1">
        <v>0.18428678101000001</v>
      </c>
      <c r="C327" s="1">
        <v>-7.1430393958999997E-3</v>
      </c>
      <c r="D327">
        <v>325</v>
      </c>
      <c r="E327">
        <f t="shared" si="50"/>
        <v>325</v>
      </c>
      <c r="F327" s="1">
        <f t="shared" si="45"/>
        <v>0.18442516278111043</v>
      </c>
      <c r="G327">
        <f t="shared" si="46"/>
        <v>-2.2196992962900395</v>
      </c>
      <c r="H327">
        <f t="shared" si="47"/>
        <v>357.78030070370994</v>
      </c>
      <c r="I327">
        <f>IF(E327="","",H327+final_elemfixed!$A$2)</f>
        <v>312.78030070370994</v>
      </c>
      <c r="J327" s="1">
        <f t="shared" si="48"/>
        <v>0.12525954094008765</v>
      </c>
      <c r="K327" s="1">
        <f t="shared" si="49"/>
        <v>-0.13536132413033491</v>
      </c>
      <c r="L327">
        <f t="shared" si="51"/>
        <v>325</v>
      </c>
      <c r="N327" t="b">
        <f t="shared" si="52"/>
        <v>1</v>
      </c>
      <c r="O327">
        <f t="shared" si="53"/>
        <v>0.18428678101000001</v>
      </c>
      <c r="P327">
        <f t="shared" si="53"/>
        <v>-7.1430393958999997E-3</v>
      </c>
      <c r="Q327">
        <v>0.18428678101000001</v>
      </c>
      <c r="R327">
        <v>-7.1430393958999997E-3</v>
      </c>
    </row>
    <row r="328" spans="2:18" x14ac:dyDescent="0.3">
      <c r="B328" s="1">
        <v>0.32500089959</v>
      </c>
      <c r="C328" s="1">
        <v>-3.7449794012000001E-3</v>
      </c>
      <c r="D328">
        <v>326</v>
      </c>
      <c r="E328">
        <f t="shared" si="50"/>
        <v>326</v>
      </c>
      <c r="F328" s="1">
        <f t="shared" si="45"/>
        <v>0.32502247553826902</v>
      </c>
      <c r="G328">
        <f t="shared" si="46"/>
        <v>-0.66018899704005596</v>
      </c>
      <c r="H328">
        <f t="shared" si="47"/>
        <v>359.33981100295995</v>
      </c>
      <c r="I328">
        <f>IF(E328="","",H328+final_elemfixed!$A$2)</f>
        <v>314.33981100295995</v>
      </c>
      <c r="J328" s="1">
        <f t="shared" si="48"/>
        <v>0.22716223966182467</v>
      </c>
      <c r="K328" s="1">
        <f t="shared" si="49"/>
        <v>-0.23245844032180979</v>
      </c>
      <c r="L328">
        <f t="shared" si="51"/>
        <v>326</v>
      </c>
      <c r="N328" t="b">
        <f t="shared" si="52"/>
        <v>1</v>
      </c>
      <c r="O328">
        <f t="shared" si="53"/>
        <v>0.32500089959</v>
      </c>
      <c r="P328">
        <f t="shared" si="53"/>
        <v>-3.7449794012000001E-3</v>
      </c>
      <c r="Q328">
        <v>0.32500089959</v>
      </c>
      <c r="R328">
        <v>-3.7449794012000001E-3</v>
      </c>
    </row>
    <row r="329" spans="2:18" x14ac:dyDescent="0.3">
      <c r="B329" s="1">
        <v>0.19303181561999999</v>
      </c>
      <c r="C329" s="1">
        <v>0.27742247723000002</v>
      </c>
      <c r="D329">
        <v>327</v>
      </c>
      <c r="E329">
        <f t="shared" si="50"/>
        <v>327</v>
      </c>
      <c r="F329" s="1">
        <f t="shared" si="45"/>
        <v>0.33797117142440353</v>
      </c>
      <c r="G329">
        <f t="shared" si="46"/>
        <v>55.169628780670919</v>
      </c>
      <c r="H329">
        <f t="shared" si="47"/>
        <v>55.169628780670919</v>
      </c>
      <c r="I329">
        <f>IF(E329="","",H329+final_elemfixed!$A$2)</f>
        <v>10.169628780670919</v>
      </c>
      <c r="J329" s="1">
        <f t="shared" si="48"/>
        <v>0.33266142071255689</v>
      </c>
      <c r="K329" s="1">
        <f t="shared" si="49"/>
        <v>5.967320909325026E-2</v>
      </c>
      <c r="L329">
        <f t="shared" si="51"/>
        <v>327</v>
      </c>
      <c r="N329" t="b">
        <f t="shared" si="52"/>
        <v>0</v>
      </c>
      <c r="O329" t="str">
        <f t="shared" si="53"/>
        <v/>
      </c>
      <c r="P329" t="str">
        <f t="shared" si="53"/>
        <v/>
      </c>
      <c r="Q329" t="s">
        <v>77</v>
      </c>
      <c r="R329" t="s">
        <v>77</v>
      </c>
    </row>
    <row r="330" spans="2:18" x14ac:dyDescent="0.3">
      <c r="B330" s="1">
        <v>0.3781697664</v>
      </c>
      <c r="C330" s="1">
        <v>0.23476270916</v>
      </c>
      <c r="D330">
        <v>328</v>
      </c>
      <c r="E330">
        <f t="shared" si="50"/>
        <v>328</v>
      </c>
      <c r="F330" s="1">
        <f t="shared" si="45"/>
        <v>0.44511335840566874</v>
      </c>
      <c r="G330">
        <f t="shared" si="46"/>
        <v>31.831454584013898</v>
      </c>
      <c r="H330">
        <f t="shared" si="47"/>
        <v>31.831454584013898</v>
      </c>
      <c r="I330">
        <f>IF(E330="","",H330+final_elemfixed!$A$2)</f>
        <v>-13.168545415986102</v>
      </c>
      <c r="J330" s="1">
        <f t="shared" si="48"/>
        <v>0.43340870987793378</v>
      </c>
      <c r="K330" s="1">
        <f t="shared" si="49"/>
        <v>-0.1014041026444114</v>
      </c>
      <c r="L330">
        <f t="shared" si="51"/>
        <v>328</v>
      </c>
      <c r="N330" t="b">
        <f t="shared" si="52"/>
        <v>0</v>
      </c>
      <c r="O330" t="str">
        <f t="shared" si="53"/>
        <v/>
      </c>
      <c r="P330" t="str">
        <f t="shared" si="53"/>
        <v/>
      </c>
      <c r="Q330" t="s">
        <v>77</v>
      </c>
      <c r="R330" t="s">
        <v>77</v>
      </c>
    </row>
    <row r="331" spans="2:18" x14ac:dyDescent="0.3">
      <c r="B331" s="1">
        <v>-20</v>
      </c>
      <c r="C331" s="1">
        <v>3</v>
      </c>
      <c r="D331">
        <v>329</v>
      </c>
      <c r="E331" t="str">
        <f t="shared" si="50"/>
        <v/>
      </c>
      <c r="F331" s="1" t="str">
        <f t="shared" si="45"/>
        <v/>
      </c>
      <c r="G331" t="str">
        <f t="shared" si="46"/>
        <v/>
      </c>
      <c r="H331" t="str">
        <f t="shared" si="47"/>
        <v/>
      </c>
      <c r="I331" t="str">
        <f>IF(E331="","",H331+final_elemfixed!$A$2)</f>
        <v/>
      </c>
      <c r="J331" s="1">
        <f t="shared" si="48"/>
        <v>-20</v>
      </c>
      <c r="K331" s="1">
        <f t="shared" si="49"/>
        <v>3</v>
      </c>
      <c r="L331">
        <f t="shared" si="51"/>
        <v>329</v>
      </c>
      <c r="N331" t="b">
        <f t="shared" si="52"/>
        <v>0</v>
      </c>
      <c r="O331" t="str">
        <f t="shared" si="53"/>
        <v/>
      </c>
      <c r="P331" t="str">
        <f t="shared" si="53"/>
        <v/>
      </c>
      <c r="Q331" t="s">
        <v>77</v>
      </c>
      <c r="R331" t="s">
        <v>77</v>
      </c>
    </row>
    <row r="332" spans="2:18" x14ac:dyDescent="0.3">
      <c r="B332" s="1">
        <v>-20</v>
      </c>
      <c r="C332" s="1">
        <v>1</v>
      </c>
      <c r="D332">
        <v>330</v>
      </c>
      <c r="E332" t="str">
        <f t="shared" si="50"/>
        <v/>
      </c>
      <c r="F332" s="1" t="str">
        <f t="shared" si="45"/>
        <v/>
      </c>
      <c r="G332" t="str">
        <f t="shared" si="46"/>
        <v/>
      </c>
      <c r="H332" t="str">
        <f t="shared" si="47"/>
        <v/>
      </c>
      <c r="I332" t="str">
        <f>IF(E332="","",H332+final_elemfixed!$A$2)</f>
        <v/>
      </c>
      <c r="J332" s="1">
        <f t="shared" si="48"/>
        <v>-20</v>
      </c>
      <c r="K332" s="1">
        <f t="shared" si="49"/>
        <v>1</v>
      </c>
      <c r="L332">
        <f t="shared" si="51"/>
        <v>330</v>
      </c>
      <c r="N332" t="b">
        <f t="shared" si="52"/>
        <v>0</v>
      </c>
      <c r="O332" t="str">
        <f t="shared" si="53"/>
        <v/>
      </c>
      <c r="P332" t="str">
        <f t="shared" si="53"/>
        <v/>
      </c>
      <c r="Q332" t="s">
        <v>77</v>
      </c>
      <c r="R332" t="s">
        <v>77</v>
      </c>
    </row>
    <row r="333" spans="2:18" x14ac:dyDescent="0.3">
      <c r="B333" s="1">
        <v>-20</v>
      </c>
      <c r="C333" s="1">
        <v>-1</v>
      </c>
      <c r="D333">
        <v>331</v>
      </c>
      <c r="E333" t="str">
        <f t="shared" si="50"/>
        <v/>
      </c>
      <c r="F333" s="1" t="str">
        <f t="shared" si="45"/>
        <v/>
      </c>
      <c r="G333" t="str">
        <f t="shared" si="46"/>
        <v/>
      </c>
      <c r="H333" t="str">
        <f t="shared" si="47"/>
        <v/>
      </c>
      <c r="I333" t="str">
        <f>IF(E333="","",H333+final_elemfixed!$A$2)</f>
        <v/>
      </c>
      <c r="J333" s="1">
        <f t="shared" si="48"/>
        <v>-20</v>
      </c>
      <c r="K333" s="1">
        <f t="shared" si="49"/>
        <v>-1</v>
      </c>
      <c r="L333">
        <f t="shared" si="51"/>
        <v>331</v>
      </c>
      <c r="N333" t="b">
        <f t="shared" si="52"/>
        <v>0</v>
      </c>
      <c r="O333" t="str">
        <f t="shared" si="53"/>
        <v/>
      </c>
      <c r="P333" t="str">
        <f t="shared" si="53"/>
        <v/>
      </c>
      <c r="Q333" t="s">
        <v>77</v>
      </c>
      <c r="R333" t="s">
        <v>77</v>
      </c>
    </row>
    <row r="334" spans="2:18" x14ac:dyDescent="0.3">
      <c r="B334" s="1">
        <v>-20</v>
      </c>
      <c r="C334" s="1">
        <v>-3</v>
      </c>
      <c r="D334">
        <v>332</v>
      </c>
      <c r="E334" t="str">
        <f t="shared" si="50"/>
        <v/>
      </c>
      <c r="F334" s="1" t="str">
        <f t="shared" si="45"/>
        <v/>
      </c>
      <c r="G334" t="str">
        <f t="shared" si="46"/>
        <v/>
      </c>
      <c r="H334" t="str">
        <f t="shared" si="47"/>
        <v/>
      </c>
      <c r="I334" t="str">
        <f>IF(E334="","",H334+final_elemfixed!$A$2)</f>
        <v/>
      </c>
      <c r="J334" s="1">
        <f t="shared" si="48"/>
        <v>-20</v>
      </c>
      <c r="K334" s="1">
        <f t="shared" si="49"/>
        <v>-3</v>
      </c>
      <c r="L334">
        <f t="shared" si="51"/>
        <v>332</v>
      </c>
      <c r="N334" t="b">
        <f t="shared" si="52"/>
        <v>0</v>
      </c>
      <c r="O334" t="str">
        <f t="shared" si="53"/>
        <v/>
      </c>
      <c r="P334" t="str">
        <f t="shared" si="53"/>
        <v/>
      </c>
      <c r="Q334" t="s">
        <v>77</v>
      </c>
      <c r="R334" t="s">
        <v>77</v>
      </c>
    </row>
    <row r="335" spans="2:18" x14ac:dyDescent="0.3">
      <c r="B335" s="1">
        <v>0.59740657051000001</v>
      </c>
      <c r="C335" s="1">
        <v>5.2503742075999998E-4</v>
      </c>
      <c r="D335">
        <v>333</v>
      </c>
      <c r="E335">
        <f t="shared" si="50"/>
        <v>333</v>
      </c>
      <c r="F335" s="1">
        <f t="shared" si="45"/>
        <v>0.59740680122744905</v>
      </c>
      <c r="G335">
        <f t="shared" si="46"/>
        <v>5.0355021246440916E-2</v>
      </c>
      <c r="H335">
        <f t="shared" si="47"/>
        <v>5.0355021246440916E-2</v>
      </c>
      <c r="I335">
        <f>IF(E335="","",H335+final_elemfixed!$A$2)</f>
        <v>-44.949644978753561</v>
      </c>
      <c r="J335" s="1">
        <f t="shared" si="48"/>
        <v>0.42280149465361644</v>
      </c>
      <c r="K335" s="1">
        <f t="shared" si="49"/>
        <v>-0.42205897961242428</v>
      </c>
      <c r="L335">
        <f t="shared" si="51"/>
        <v>333</v>
      </c>
      <c r="N335" t="b">
        <f t="shared" si="52"/>
        <v>0</v>
      </c>
      <c r="O335" t="str">
        <f t="shared" si="53"/>
        <v/>
      </c>
      <c r="P335" t="str">
        <f t="shared" si="53"/>
        <v/>
      </c>
      <c r="Q335">
        <v>0.59740657051000001</v>
      </c>
      <c r="R335">
        <v>5.2503742075999998E-4</v>
      </c>
    </row>
    <row r="336" spans="2:18" x14ac:dyDescent="0.3">
      <c r="B336" s="1">
        <v>-1.0104084254000001</v>
      </c>
      <c r="C336" s="1">
        <v>9.1019291067000005E-2</v>
      </c>
      <c r="D336">
        <v>334</v>
      </c>
      <c r="E336">
        <f t="shared" si="50"/>
        <v>334</v>
      </c>
      <c r="F336" s="1">
        <f t="shared" si="45"/>
        <v>1.0144997276814061</v>
      </c>
      <c r="G336">
        <f t="shared" si="46"/>
        <v>174.85259301205272</v>
      </c>
      <c r="H336">
        <f t="shared" si="47"/>
        <v>174.85259301205272</v>
      </c>
      <c r="I336">
        <f>IF(E336="","",H336+final_elemfixed!$A$2)</f>
        <v>129.85259301205272</v>
      </c>
      <c r="J336" s="1">
        <f t="shared" si="48"/>
        <v>-0.65010629143609422</v>
      </c>
      <c r="K336" s="1">
        <f t="shared" si="49"/>
        <v>0.77882700730062981</v>
      </c>
      <c r="L336">
        <f t="shared" si="51"/>
        <v>334</v>
      </c>
      <c r="N336" t="b">
        <f t="shared" si="52"/>
        <v>0</v>
      </c>
      <c r="O336" t="str">
        <f t="shared" si="53"/>
        <v/>
      </c>
      <c r="P336" t="str">
        <f t="shared" si="53"/>
        <v/>
      </c>
      <c r="Q336" t="s">
        <v>77</v>
      </c>
      <c r="R336" t="s">
        <v>77</v>
      </c>
    </row>
    <row r="337" spans="2:18" x14ac:dyDescent="0.3">
      <c r="B337" s="1">
        <v>-1.2052042129</v>
      </c>
      <c r="C337" s="1">
        <v>0.10212684788</v>
      </c>
      <c r="D337">
        <v>335</v>
      </c>
      <c r="E337">
        <f t="shared" si="50"/>
        <v>335</v>
      </c>
      <c r="F337" s="1">
        <f t="shared" si="45"/>
        <v>1.2095234961958421</v>
      </c>
      <c r="G337">
        <f t="shared" si="46"/>
        <v>175.15642926883072</v>
      </c>
      <c r="H337">
        <f t="shared" si="47"/>
        <v>175.15642926883072</v>
      </c>
      <c r="I337">
        <f>IF(E337="","",H337+final_elemfixed!$A$2)</f>
        <v>130.15642926883072</v>
      </c>
      <c r="J337" s="1">
        <f t="shared" si="48"/>
        <v>-0.77999348497903043</v>
      </c>
      <c r="K337" s="1">
        <f t="shared" si="49"/>
        <v>0.9244226583333407</v>
      </c>
      <c r="L337">
        <f t="shared" si="51"/>
        <v>335</v>
      </c>
      <c r="N337" t="b">
        <f t="shared" si="52"/>
        <v>0</v>
      </c>
      <c r="O337" t="str">
        <f t="shared" si="53"/>
        <v/>
      </c>
      <c r="P337" t="str">
        <f t="shared" si="53"/>
        <v/>
      </c>
      <c r="Q337" t="s">
        <v>77</v>
      </c>
      <c r="R337" t="s">
        <v>77</v>
      </c>
    </row>
    <row r="338" spans="2:18" x14ac:dyDescent="0.3">
      <c r="B338" s="1">
        <v>-1.4000000003999999</v>
      </c>
      <c r="C338" s="1">
        <v>0.1132344047</v>
      </c>
      <c r="D338">
        <v>336</v>
      </c>
      <c r="E338">
        <f t="shared" si="50"/>
        <v>336</v>
      </c>
      <c r="F338" s="1">
        <f t="shared" si="45"/>
        <v>1.4045718320996485</v>
      </c>
      <c r="G338">
        <f t="shared" si="46"/>
        <v>175.37588483622173</v>
      </c>
      <c r="H338">
        <f t="shared" si="47"/>
        <v>175.37588483622173</v>
      </c>
      <c r="I338">
        <f>IF(E338="","",H338+final_elemfixed!$A$2)</f>
        <v>130.37588483622173</v>
      </c>
      <c r="J338" s="1">
        <f t="shared" si="48"/>
        <v>-0.90988067851701704</v>
      </c>
      <c r="K338" s="1">
        <f t="shared" si="49"/>
        <v>1.0700183093710014</v>
      </c>
      <c r="L338">
        <f t="shared" si="51"/>
        <v>336</v>
      </c>
      <c r="N338" t="b">
        <f t="shared" si="52"/>
        <v>0</v>
      </c>
      <c r="O338" t="str">
        <f t="shared" si="53"/>
        <v/>
      </c>
      <c r="P338" t="str">
        <f t="shared" si="53"/>
        <v/>
      </c>
      <c r="Q338" t="s">
        <v>77</v>
      </c>
      <c r="R338" t="s">
        <v>77</v>
      </c>
    </row>
    <row r="339" spans="2:18" x14ac:dyDescent="0.3">
      <c r="B339" s="1">
        <v>-1.7184753248</v>
      </c>
      <c r="C339" s="1">
        <v>0.14622161545000001</v>
      </c>
      <c r="D339">
        <v>337</v>
      </c>
      <c r="E339">
        <f t="shared" si="50"/>
        <v>337</v>
      </c>
      <c r="F339" s="1">
        <f t="shared" si="45"/>
        <v>1.7246849575418906</v>
      </c>
      <c r="G339">
        <f t="shared" si="46"/>
        <v>175.13653168677789</v>
      </c>
      <c r="H339">
        <f t="shared" si="47"/>
        <v>175.13653168677789</v>
      </c>
      <c r="I339">
        <f>IF(E339="","",H339+final_elemfixed!$A$2)</f>
        <v>130.13653168677789</v>
      </c>
      <c r="J339" s="1">
        <f t="shared" si="48"/>
        <v>-1.111751259627088</v>
      </c>
      <c r="K339" s="1">
        <f t="shared" si="49"/>
        <v>1.3185398513085813</v>
      </c>
      <c r="L339">
        <f t="shared" si="51"/>
        <v>337</v>
      </c>
      <c r="N339" t="b">
        <f t="shared" si="52"/>
        <v>0</v>
      </c>
      <c r="O339" t="str">
        <f t="shared" si="53"/>
        <v/>
      </c>
      <c r="P339" t="str">
        <f t="shared" si="53"/>
        <v/>
      </c>
      <c r="Q339" t="s">
        <v>77</v>
      </c>
      <c r="R339" t="s">
        <v>77</v>
      </c>
    </row>
    <row r="340" spans="2:18" x14ac:dyDescent="0.3">
      <c r="B340" s="1">
        <v>-2.3105405296999999</v>
      </c>
      <c r="C340" s="1">
        <v>-3.7685171497000001E-3</v>
      </c>
      <c r="D340">
        <v>338</v>
      </c>
      <c r="E340">
        <f t="shared" si="50"/>
        <v>338</v>
      </c>
      <c r="F340" s="1">
        <f t="shared" si="45"/>
        <v>2.3105436029445241</v>
      </c>
      <c r="G340">
        <f t="shared" si="46"/>
        <v>-179.90655003300657</v>
      </c>
      <c r="H340">
        <f t="shared" si="47"/>
        <v>180.09344996699343</v>
      </c>
      <c r="I340">
        <f>IF(E340="","",H340+final_elemfixed!$A$2)</f>
        <v>135.09344996699343</v>
      </c>
      <c r="J340" s="1">
        <f t="shared" si="48"/>
        <v>-1.6364636207887986</v>
      </c>
      <c r="K340" s="1">
        <f t="shared" si="49"/>
        <v>1.6311341327256561</v>
      </c>
      <c r="L340">
        <f t="shared" si="51"/>
        <v>338</v>
      </c>
      <c r="N340" t="b">
        <f t="shared" si="52"/>
        <v>0</v>
      </c>
      <c r="O340" t="str">
        <f t="shared" si="53"/>
        <v/>
      </c>
      <c r="P340" t="str">
        <f t="shared" si="53"/>
        <v/>
      </c>
      <c r="Q340" t="s">
        <v>77</v>
      </c>
      <c r="R340" t="s">
        <v>77</v>
      </c>
    </row>
    <row r="341" spans="2:18" x14ac:dyDescent="0.3">
      <c r="B341" s="1">
        <v>-1.0103408263</v>
      </c>
      <c r="C341" s="1">
        <v>-9.0918291824999997E-2</v>
      </c>
      <c r="D341">
        <v>339</v>
      </c>
      <c r="E341">
        <f t="shared" si="50"/>
        <v>339</v>
      </c>
      <c r="F341" s="1">
        <f t="shared" si="45"/>
        <v>1.0144233441108019</v>
      </c>
      <c r="G341">
        <f t="shared" si="46"/>
        <v>-174.85793200671671</v>
      </c>
      <c r="H341">
        <f t="shared" si="47"/>
        <v>185.14206799328329</v>
      </c>
      <c r="I341">
        <f>IF(E341="","",H341+final_elemfixed!$A$2)</f>
        <v>140.14206799328329</v>
      </c>
      <c r="J341" s="1">
        <f t="shared" si="48"/>
        <v>-0.77870779026970449</v>
      </c>
      <c r="K341" s="1">
        <f t="shared" si="49"/>
        <v>0.65012990890299494</v>
      </c>
      <c r="L341">
        <f t="shared" si="51"/>
        <v>339</v>
      </c>
      <c r="N341" t="b">
        <f t="shared" si="52"/>
        <v>0</v>
      </c>
      <c r="O341" t="str">
        <f t="shared" si="53"/>
        <v/>
      </c>
      <c r="P341" t="str">
        <f t="shared" si="53"/>
        <v/>
      </c>
      <c r="Q341" t="s">
        <v>77</v>
      </c>
      <c r="R341" t="s">
        <v>77</v>
      </c>
    </row>
    <row r="342" spans="2:18" x14ac:dyDescent="0.3">
      <c r="B342" s="1">
        <v>-1.2051704132000001</v>
      </c>
      <c r="C342" s="1">
        <v>-0.10207639591000001</v>
      </c>
      <c r="D342">
        <v>340</v>
      </c>
      <c r="E342">
        <f t="shared" si="50"/>
        <v>340</v>
      </c>
      <c r="F342" s="1">
        <f t="shared" si="45"/>
        <v>1.2094855581835751</v>
      </c>
      <c r="G342">
        <f t="shared" si="46"/>
        <v>-175.15867555097907</v>
      </c>
      <c r="H342">
        <f t="shared" si="47"/>
        <v>184.84132444902093</v>
      </c>
      <c r="I342">
        <f>IF(E342="","",H342+final_elemfixed!$A$2)</f>
        <v>139.84132444902093</v>
      </c>
      <c r="J342" s="1">
        <f t="shared" si="48"/>
        <v>-0.92436308340615703</v>
      </c>
      <c r="K342" s="1">
        <f t="shared" si="49"/>
        <v>0.78000525991207015</v>
      </c>
      <c r="L342">
        <f t="shared" si="51"/>
        <v>340</v>
      </c>
      <c r="N342" t="b">
        <f t="shared" si="52"/>
        <v>0</v>
      </c>
      <c r="O342" t="str">
        <f t="shared" si="53"/>
        <v/>
      </c>
      <c r="P342" t="str">
        <f t="shared" si="53"/>
        <v/>
      </c>
      <c r="Q342" t="s">
        <v>77</v>
      </c>
      <c r="R342" t="s">
        <v>77</v>
      </c>
    </row>
    <row r="343" spans="2:18" x14ac:dyDescent="0.3">
      <c r="B343" s="1">
        <v>-1.4000000001999999</v>
      </c>
      <c r="C343" s="1">
        <v>-0.1132345</v>
      </c>
      <c r="D343">
        <v>341</v>
      </c>
      <c r="E343">
        <f t="shared" si="50"/>
        <v>341</v>
      </c>
      <c r="F343" s="1">
        <f t="shared" si="45"/>
        <v>1.4045718395832409</v>
      </c>
      <c r="G343">
        <f t="shared" si="46"/>
        <v>-175.37588096070724</v>
      </c>
      <c r="H343">
        <f t="shared" si="47"/>
        <v>184.62411903929276</v>
      </c>
      <c r="I343">
        <f>IF(E343="","",H343+final_elemfixed!$A$2)</f>
        <v>139.62411903929276</v>
      </c>
      <c r="J343" s="1">
        <f t="shared" si="48"/>
        <v>-1.0700183766168556</v>
      </c>
      <c r="K343" s="1">
        <f t="shared" si="49"/>
        <v>0.90988061098831996</v>
      </c>
      <c r="L343">
        <f t="shared" si="51"/>
        <v>341</v>
      </c>
      <c r="N343" t="b">
        <f t="shared" si="52"/>
        <v>0</v>
      </c>
      <c r="O343" t="str">
        <f t="shared" si="53"/>
        <v/>
      </c>
      <c r="P343" t="str">
        <f t="shared" si="53"/>
        <v/>
      </c>
      <c r="Q343" t="s">
        <v>77</v>
      </c>
      <c r="R343" t="s">
        <v>77</v>
      </c>
    </row>
    <row r="344" spans="2:18" x14ac:dyDescent="0.3">
      <c r="B344" s="1">
        <v>-1.7195652051999999</v>
      </c>
      <c r="C344" s="1">
        <v>-0.14999018025999999</v>
      </c>
      <c r="D344">
        <v>342</v>
      </c>
      <c r="E344">
        <f t="shared" si="50"/>
        <v>342</v>
      </c>
      <c r="F344" s="1">
        <f t="shared" si="45"/>
        <v>1.7260943048133102</v>
      </c>
      <c r="G344">
        <f t="shared" si="46"/>
        <v>-175.01495584861925</v>
      </c>
      <c r="H344">
        <f t="shared" si="47"/>
        <v>184.98504415138075</v>
      </c>
      <c r="I344">
        <f>IF(E344="","",H344+final_elemfixed!$A$2)</f>
        <v>139.98504415138075</v>
      </c>
      <c r="J344" s="1">
        <f t="shared" si="48"/>
        <v>-1.3219752908625955</v>
      </c>
      <c r="K344" s="1">
        <f t="shared" si="49"/>
        <v>1.1098571437161184</v>
      </c>
      <c r="L344">
        <f t="shared" si="51"/>
        <v>342</v>
      </c>
      <c r="N344" t="b">
        <f t="shared" si="52"/>
        <v>0</v>
      </c>
      <c r="O344" t="str">
        <f t="shared" si="53"/>
        <v/>
      </c>
      <c r="P344" t="str">
        <f t="shared" si="53"/>
        <v/>
      </c>
      <c r="Q344" t="s">
        <v>77</v>
      </c>
      <c r="R344" t="s">
        <v>77</v>
      </c>
    </row>
    <row r="345" spans="2:18" x14ac:dyDescent="0.3">
      <c r="B345" s="1">
        <v>2.2419324999999999</v>
      </c>
      <c r="C345" s="1">
        <v>0</v>
      </c>
      <c r="D345">
        <v>343</v>
      </c>
      <c r="E345">
        <f t="shared" si="50"/>
        <v>343</v>
      </c>
      <c r="F345" s="1">
        <f t="shared" si="45"/>
        <v>2.2419324999999999</v>
      </c>
      <c r="G345">
        <f t="shared" si="46"/>
        <v>0</v>
      </c>
      <c r="H345">
        <f t="shared" si="47"/>
        <v>0</v>
      </c>
      <c r="I345">
        <f>IF(E345="","",H345+final_elemfixed!$A$2)</f>
        <v>-45</v>
      </c>
      <c r="J345" s="1">
        <f t="shared" si="48"/>
        <v>1.5852856737125094</v>
      </c>
      <c r="K345" s="1">
        <f t="shared" si="49"/>
        <v>-1.5852856737125092</v>
      </c>
      <c r="L345">
        <f t="shared" si="51"/>
        <v>343</v>
      </c>
      <c r="N345" t="b">
        <f t="shared" si="52"/>
        <v>0</v>
      </c>
      <c r="O345" t="str">
        <f t="shared" si="53"/>
        <v/>
      </c>
      <c r="P345" t="str">
        <f t="shared" si="53"/>
        <v/>
      </c>
      <c r="Q345" t="s">
        <v>77</v>
      </c>
      <c r="R345" t="s">
        <v>77</v>
      </c>
    </row>
    <row r="346" spans="2:18" x14ac:dyDescent="0.3">
      <c r="B346" s="1">
        <v>0.68899341735999997</v>
      </c>
      <c r="C346" s="1">
        <v>-0.22468084696000001</v>
      </c>
      <c r="D346">
        <v>344</v>
      </c>
      <c r="E346">
        <f t="shared" si="50"/>
        <v>344</v>
      </c>
      <c r="F346" s="1">
        <f t="shared" si="45"/>
        <v>0.72470229208694659</v>
      </c>
      <c r="G346">
        <f t="shared" si="46"/>
        <v>-18.061154473697624</v>
      </c>
      <c r="H346">
        <f t="shared" si="47"/>
        <v>341.93884552630237</v>
      </c>
      <c r="I346">
        <f>IF(E346="","",H346+final_elemfixed!$A$2)</f>
        <v>296.93884552630237</v>
      </c>
      <c r="J346" s="1">
        <f t="shared" si="48"/>
        <v>0.32831856711999635</v>
      </c>
      <c r="K346" s="1">
        <f t="shared" si="49"/>
        <v>-0.64606526809630194</v>
      </c>
      <c r="L346">
        <f t="shared" si="51"/>
        <v>344</v>
      </c>
      <c r="N346" t="b">
        <f t="shared" si="52"/>
        <v>0</v>
      </c>
      <c r="O346" t="str">
        <f t="shared" si="53"/>
        <v/>
      </c>
      <c r="P346" t="str">
        <f t="shared" si="53"/>
        <v/>
      </c>
      <c r="Q346" t="s">
        <v>77</v>
      </c>
      <c r="R346" t="s">
        <v>77</v>
      </c>
    </row>
    <row r="347" spans="2:18" x14ac:dyDescent="0.3">
      <c r="B347" s="1">
        <v>0.85321988372000002</v>
      </c>
      <c r="C347" s="1">
        <v>-0.2805436784</v>
      </c>
      <c r="D347">
        <v>345</v>
      </c>
      <c r="E347">
        <f t="shared" si="50"/>
        <v>345</v>
      </c>
      <c r="F347" s="1">
        <f t="shared" si="45"/>
        <v>0.89815863045754507</v>
      </c>
      <c r="G347">
        <f t="shared" si="46"/>
        <v>-18.201166819408936</v>
      </c>
      <c r="H347">
        <f t="shared" si="47"/>
        <v>341.79883318059109</v>
      </c>
      <c r="I347">
        <f>IF(E347="","",H347+final_elemfixed!$A$2)</f>
        <v>296.79883318059109</v>
      </c>
      <c r="J347" s="1">
        <f t="shared" si="48"/>
        <v>0.40494322820595169</v>
      </c>
      <c r="K347" s="1">
        <f t="shared" si="49"/>
        <v>-0.80169190303726756</v>
      </c>
      <c r="L347">
        <f t="shared" si="51"/>
        <v>345</v>
      </c>
      <c r="N347" t="b">
        <f t="shared" si="52"/>
        <v>0</v>
      </c>
      <c r="O347" t="str">
        <f t="shared" si="53"/>
        <v/>
      </c>
      <c r="P347" t="str">
        <f t="shared" si="53"/>
        <v/>
      </c>
      <c r="Q347" t="s">
        <v>77</v>
      </c>
      <c r="R347" t="s">
        <v>77</v>
      </c>
    </row>
    <row r="348" spans="2:18" x14ac:dyDescent="0.3">
      <c r="B348" s="1">
        <v>1.0174463501</v>
      </c>
      <c r="C348" s="1">
        <v>-0.33640650983999998</v>
      </c>
      <c r="D348">
        <v>346</v>
      </c>
      <c r="E348">
        <f t="shared" si="50"/>
        <v>346</v>
      </c>
      <c r="F348" s="1">
        <f t="shared" si="45"/>
        <v>1.0716185959540556</v>
      </c>
      <c r="G348">
        <f t="shared" si="46"/>
        <v>-18.295852758120102</v>
      </c>
      <c r="H348">
        <f t="shared" si="47"/>
        <v>341.70414724187992</v>
      </c>
      <c r="I348">
        <f>IF(E348="","",H348+final_elemfixed!$A$2)</f>
        <v>296.70414724187992</v>
      </c>
      <c r="J348" s="1">
        <f t="shared" si="48"/>
        <v>0.4815678893060491</v>
      </c>
      <c r="K348" s="1">
        <f t="shared" si="49"/>
        <v>-0.95731853799237498</v>
      </c>
      <c r="L348">
        <f t="shared" si="51"/>
        <v>346</v>
      </c>
      <c r="N348" t="b">
        <f t="shared" si="52"/>
        <v>0</v>
      </c>
      <c r="O348" t="str">
        <f t="shared" si="53"/>
        <v/>
      </c>
      <c r="P348" t="str">
        <f t="shared" si="53"/>
        <v/>
      </c>
      <c r="Q348" t="s">
        <v>77</v>
      </c>
      <c r="R348" t="s">
        <v>77</v>
      </c>
    </row>
    <row r="349" spans="2:18" x14ac:dyDescent="0.3">
      <c r="B349" s="1">
        <v>1.3863532551</v>
      </c>
      <c r="C349" s="1">
        <v>-0.45693621020000003</v>
      </c>
      <c r="D349">
        <v>347</v>
      </c>
      <c r="E349">
        <f t="shared" si="50"/>
        <v>347</v>
      </c>
      <c r="F349" s="1">
        <f t="shared" si="45"/>
        <v>1.4597143721010299</v>
      </c>
      <c r="G349">
        <f t="shared" si="46"/>
        <v>-18.242002811711679</v>
      </c>
      <c r="H349">
        <f t="shared" si="47"/>
        <v>341.7579971882883</v>
      </c>
      <c r="I349">
        <f>IF(E349="","",H349+final_elemfixed!$A$2)</f>
        <v>296.7579971882883</v>
      </c>
      <c r="J349" s="1">
        <f t="shared" si="48"/>
        <v>0.6571970949991508</v>
      </c>
      <c r="K349" s="1">
        <f t="shared" si="49"/>
        <v>-1.3034024806033557</v>
      </c>
      <c r="L349">
        <f t="shared" si="51"/>
        <v>347</v>
      </c>
      <c r="N349" t="b">
        <f t="shared" si="52"/>
        <v>0</v>
      </c>
      <c r="O349" t="str">
        <f t="shared" si="53"/>
        <v/>
      </c>
      <c r="P349" t="str">
        <f t="shared" si="53"/>
        <v/>
      </c>
      <c r="Q349" t="s">
        <v>77</v>
      </c>
      <c r="R349" t="s">
        <v>77</v>
      </c>
    </row>
    <row r="350" spans="2:18" x14ac:dyDescent="0.3">
      <c r="B350" s="1">
        <v>1.7552601602</v>
      </c>
      <c r="C350" s="1">
        <v>-0.57746591055999996</v>
      </c>
      <c r="D350">
        <v>348</v>
      </c>
      <c r="E350">
        <f t="shared" si="50"/>
        <v>348</v>
      </c>
      <c r="F350" s="1">
        <f t="shared" si="45"/>
        <v>1.8478108961266084</v>
      </c>
      <c r="G350">
        <f t="shared" si="46"/>
        <v>-18.210773100793446</v>
      </c>
      <c r="H350">
        <f t="shared" si="47"/>
        <v>341.78922689920654</v>
      </c>
      <c r="I350">
        <f>IF(E350="","",H350+final_elemfixed!$A$2)</f>
        <v>296.78922689920654</v>
      </c>
      <c r="J350" s="1">
        <f t="shared" si="48"/>
        <v>0.83282630076296449</v>
      </c>
      <c r="K350" s="1">
        <f t="shared" si="49"/>
        <v>-1.6494864232850466</v>
      </c>
      <c r="L350">
        <f t="shared" si="51"/>
        <v>348</v>
      </c>
      <c r="N350" t="b">
        <f t="shared" si="52"/>
        <v>0</v>
      </c>
      <c r="O350" t="str">
        <f t="shared" si="53"/>
        <v/>
      </c>
      <c r="P350" t="str">
        <f t="shared" si="53"/>
        <v/>
      </c>
      <c r="Q350" t="s">
        <v>77</v>
      </c>
      <c r="R350" t="s">
        <v>77</v>
      </c>
    </row>
    <row r="351" spans="2:18" x14ac:dyDescent="0.3">
      <c r="B351" s="1">
        <v>2.1721537792999999</v>
      </c>
      <c r="C351" s="1">
        <v>-0.71793705430999999</v>
      </c>
      <c r="D351">
        <v>349</v>
      </c>
      <c r="E351">
        <f t="shared" si="50"/>
        <v>349</v>
      </c>
      <c r="F351" s="1">
        <f t="shared" si="45"/>
        <v>2.287724995465712</v>
      </c>
      <c r="G351">
        <f t="shared" si="46"/>
        <v>-18.289677275213677</v>
      </c>
      <c r="H351">
        <f t="shared" si="47"/>
        <v>341.71032272478635</v>
      </c>
      <c r="I351">
        <f>IF(E351="","",H351+final_elemfixed!$A$2)</f>
        <v>296.71032272478635</v>
      </c>
      <c r="J351" s="1">
        <f t="shared" si="48"/>
        <v>1.0282865075553218</v>
      </c>
      <c r="K351" s="1">
        <f t="shared" si="49"/>
        <v>-2.0436028266907127</v>
      </c>
      <c r="L351">
        <f t="shared" si="51"/>
        <v>349</v>
      </c>
      <c r="N351" t="b">
        <f t="shared" si="52"/>
        <v>0</v>
      </c>
      <c r="O351" t="str">
        <f t="shared" si="53"/>
        <v/>
      </c>
      <c r="P351" t="str">
        <f t="shared" si="53"/>
        <v/>
      </c>
      <c r="Q351" t="s">
        <v>77</v>
      </c>
      <c r="R351" t="s">
        <v>77</v>
      </c>
    </row>
    <row r="352" spans="2:18" x14ac:dyDescent="0.3">
      <c r="B352" s="1">
        <v>0.72960688625000003</v>
      </c>
      <c r="C352" s="1">
        <v>-0.18049584451</v>
      </c>
      <c r="D352">
        <v>350</v>
      </c>
      <c r="E352">
        <f t="shared" si="50"/>
        <v>350</v>
      </c>
      <c r="F352" s="1">
        <f t="shared" si="45"/>
        <v>0.75160159549378192</v>
      </c>
      <c r="G352">
        <f t="shared" si="46"/>
        <v>-13.89529323796619</v>
      </c>
      <c r="H352">
        <f t="shared" si="47"/>
        <v>346.1047067620338</v>
      </c>
      <c r="I352">
        <f>IF(E352="","",H352+final_elemfixed!$A$2)</f>
        <v>301.1047067620338</v>
      </c>
      <c r="J352" s="1">
        <f t="shared" si="48"/>
        <v>0.3882801412387632</v>
      </c>
      <c r="K352" s="1">
        <f t="shared" si="49"/>
        <v>-0.64353981249679082</v>
      </c>
      <c r="L352">
        <f t="shared" si="51"/>
        <v>350</v>
      </c>
      <c r="N352" t="b">
        <f t="shared" si="52"/>
        <v>0</v>
      </c>
      <c r="O352" t="str">
        <f t="shared" si="53"/>
        <v/>
      </c>
      <c r="P352" t="str">
        <f t="shared" si="53"/>
        <v/>
      </c>
      <c r="Q352" t="s">
        <v>77</v>
      </c>
      <c r="R352" t="s">
        <v>77</v>
      </c>
    </row>
    <row r="353" spans="2:18" x14ac:dyDescent="0.3">
      <c r="B353" s="1">
        <v>0.89889605644000004</v>
      </c>
      <c r="C353" s="1">
        <v>-0.22642297546000001</v>
      </c>
      <c r="D353">
        <v>351</v>
      </c>
      <c r="E353">
        <f t="shared" si="50"/>
        <v>351</v>
      </c>
      <c r="F353" s="1">
        <f t="shared" si="45"/>
        <v>0.92697437078893585</v>
      </c>
      <c r="G353">
        <f t="shared" si="46"/>
        <v>-14.138120002637134</v>
      </c>
      <c r="H353">
        <f t="shared" si="47"/>
        <v>345.86187999736285</v>
      </c>
      <c r="I353">
        <f>IF(E353="","",H353+final_elemfixed!$A$2)</f>
        <v>300.86187999736285</v>
      </c>
      <c r="J353" s="1">
        <f t="shared" si="48"/>
        <v>0.47551027572636795</v>
      </c>
      <c r="K353" s="1">
        <f t="shared" si="49"/>
        <v>-0.79572071845477099</v>
      </c>
      <c r="L353">
        <f t="shared" si="51"/>
        <v>351</v>
      </c>
      <c r="N353" t="b">
        <f t="shared" si="52"/>
        <v>0</v>
      </c>
      <c r="O353" t="str">
        <f t="shared" si="53"/>
        <v/>
      </c>
      <c r="P353" t="str">
        <f t="shared" si="53"/>
        <v/>
      </c>
      <c r="Q353" t="s">
        <v>77</v>
      </c>
      <c r="R353" t="s">
        <v>77</v>
      </c>
    </row>
    <row r="354" spans="2:18" x14ac:dyDescent="0.3">
      <c r="B354" s="1">
        <v>1.0681852266</v>
      </c>
      <c r="C354" s="1">
        <v>-0.27235010641000001</v>
      </c>
      <c r="D354">
        <v>352</v>
      </c>
      <c r="E354">
        <f t="shared" si="50"/>
        <v>352</v>
      </c>
      <c r="F354" s="1">
        <f t="shared" si="45"/>
        <v>1.1023584983062595</v>
      </c>
      <c r="G354">
        <f t="shared" si="46"/>
        <v>-14.30368201542943</v>
      </c>
      <c r="H354">
        <f t="shared" si="47"/>
        <v>345.69631798457056</v>
      </c>
      <c r="I354">
        <f>IF(E354="","",H354+final_elemfixed!$A$2)</f>
        <v>300.69631798457056</v>
      </c>
      <c r="J354" s="1">
        <f t="shared" si="48"/>
        <v>0.56274041019275978</v>
      </c>
      <c r="K354" s="1">
        <f t="shared" si="49"/>
        <v>-0.9479016243915378</v>
      </c>
      <c r="L354">
        <f t="shared" si="51"/>
        <v>352</v>
      </c>
      <c r="N354" t="b">
        <f t="shared" si="52"/>
        <v>0</v>
      </c>
      <c r="O354" t="str">
        <f t="shared" si="53"/>
        <v/>
      </c>
      <c r="P354" t="str">
        <f t="shared" si="53"/>
        <v/>
      </c>
      <c r="Q354" t="s">
        <v>77</v>
      </c>
      <c r="R354" t="s">
        <v>77</v>
      </c>
    </row>
    <row r="355" spans="2:18" x14ac:dyDescent="0.3">
      <c r="B355" s="1">
        <v>1.3908666278999999</v>
      </c>
      <c r="C355" s="1">
        <v>-0.34147581664999999</v>
      </c>
      <c r="D355">
        <v>353</v>
      </c>
      <c r="E355">
        <f t="shared" si="50"/>
        <v>353</v>
      </c>
      <c r="F355" s="1">
        <f t="shared" si="45"/>
        <v>1.4321716761487435</v>
      </c>
      <c r="G355">
        <f t="shared" si="46"/>
        <v>-13.794024891561893</v>
      </c>
      <c r="H355">
        <f t="shared" si="47"/>
        <v>346.20597510843811</v>
      </c>
      <c r="I355">
        <f>IF(E355="","",H355+final_elemfixed!$A$2)</f>
        <v>301.20597510843811</v>
      </c>
      <c r="J355" s="1">
        <f t="shared" si="48"/>
        <v>0.74203135874972737</v>
      </c>
      <c r="K355" s="1">
        <f t="shared" si="49"/>
        <v>-1.2249510898785856</v>
      </c>
      <c r="L355">
        <f t="shared" si="51"/>
        <v>353</v>
      </c>
      <c r="N355" t="b">
        <f t="shared" si="52"/>
        <v>0</v>
      </c>
      <c r="O355" t="str">
        <f t="shared" si="53"/>
        <v/>
      </c>
      <c r="P355" t="str">
        <f t="shared" si="53"/>
        <v/>
      </c>
      <c r="Q355" t="s">
        <v>77</v>
      </c>
      <c r="R355" t="s">
        <v>77</v>
      </c>
    </row>
    <row r="356" spans="2:18" x14ac:dyDescent="0.3">
      <c r="B356" s="1">
        <v>1.7135480292</v>
      </c>
      <c r="C356" s="1">
        <v>-0.41060152690000001</v>
      </c>
      <c r="D356">
        <v>354</v>
      </c>
      <c r="E356">
        <f t="shared" si="50"/>
        <v>354</v>
      </c>
      <c r="F356" s="1">
        <f t="shared" si="45"/>
        <v>1.7620557489102935</v>
      </c>
      <c r="G356">
        <f t="shared" si="46"/>
        <v>-13.475181204442837</v>
      </c>
      <c r="H356">
        <f t="shared" si="47"/>
        <v>346.52481879555717</v>
      </c>
      <c r="I356">
        <f>IF(E356="","",H356+final_elemfixed!$A$2)</f>
        <v>301.52481879555717</v>
      </c>
      <c r="J356" s="1">
        <f t="shared" si="48"/>
        <v>0.9213223072996235</v>
      </c>
      <c r="K356" s="1">
        <f t="shared" si="49"/>
        <v>-1.5020005553727047</v>
      </c>
      <c r="L356">
        <f t="shared" si="51"/>
        <v>354</v>
      </c>
      <c r="N356" t="b">
        <f t="shared" si="52"/>
        <v>0</v>
      </c>
      <c r="O356" t="str">
        <f t="shared" si="53"/>
        <v/>
      </c>
      <c r="P356" t="str">
        <f t="shared" si="53"/>
        <v/>
      </c>
      <c r="Q356" t="s">
        <v>77</v>
      </c>
      <c r="R356" t="s">
        <v>77</v>
      </c>
    </row>
    <row r="357" spans="2:18" x14ac:dyDescent="0.3">
      <c r="B357" s="1">
        <v>2.0600021142</v>
      </c>
      <c r="C357" s="1">
        <v>-0.48968381296000002</v>
      </c>
      <c r="D357">
        <v>355</v>
      </c>
      <c r="E357">
        <f t="shared" si="50"/>
        <v>355</v>
      </c>
      <c r="F357" s="1">
        <f t="shared" si="45"/>
        <v>2.1174038224163843</v>
      </c>
      <c r="G357">
        <f t="shared" si="46"/>
        <v>-13.37162627403282</v>
      </c>
      <c r="H357">
        <f t="shared" si="47"/>
        <v>346.62837372596721</v>
      </c>
      <c r="I357">
        <f>IF(E357="","",H357+final_elemfixed!$A$2)</f>
        <v>301.62837372596721</v>
      </c>
      <c r="J357" s="1">
        <f t="shared" si="48"/>
        <v>1.1103827194281448</v>
      </c>
      <c r="K357" s="1">
        <f t="shared" si="49"/>
        <v>-1.8029002089907453</v>
      </c>
      <c r="L357">
        <f t="shared" si="51"/>
        <v>355</v>
      </c>
      <c r="N357" t="b">
        <f t="shared" si="52"/>
        <v>0</v>
      </c>
      <c r="O357" t="str">
        <f t="shared" si="53"/>
        <v/>
      </c>
      <c r="P357" t="str">
        <f t="shared" si="53"/>
        <v/>
      </c>
      <c r="Q357" t="s">
        <v>77</v>
      </c>
      <c r="R357" t="s">
        <v>77</v>
      </c>
    </row>
    <row r="358" spans="2:18" x14ac:dyDescent="0.3">
      <c r="B358" s="1">
        <v>0.81844351091</v>
      </c>
      <c r="C358" s="1">
        <v>-6.8155421032999999E-2</v>
      </c>
      <c r="D358">
        <v>356</v>
      </c>
      <c r="E358">
        <f t="shared" si="50"/>
        <v>356</v>
      </c>
      <c r="F358" s="1">
        <f t="shared" si="45"/>
        <v>0.82127641020966435</v>
      </c>
      <c r="G358">
        <f t="shared" si="46"/>
        <v>-4.7602903274955422</v>
      </c>
      <c r="H358">
        <f t="shared" si="47"/>
        <v>355.23970967250443</v>
      </c>
      <c r="I358">
        <f>IF(E358="","",H358+final_elemfixed!$A$2)</f>
        <v>310.23970967250443</v>
      </c>
      <c r="J358" s="1">
        <f t="shared" si="48"/>
        <v>0.53053379619552843</v>
      </c>
      <c r="K358" s="1">
        <f t="shared" si="49"/>
        <v>-0.62692011696964578</v>
      </c>
      <c r="L358">
        <f t="shared" si="51"/>
        <v>356</v>
      </c>
      <c r="N358" t="b">
        <f t="shared" si="52"/>
        <v>0</v>
      </c>
      <c r="O358" t="str">
        <f t="shared" si="53"/>
        <v/>
      </c>
      <c r="P358" t="str">
        <f t="shared" si="53"/>
        <v/>
      </c>
      <c r="Q358" t="s">
        <v>77</v>
      </c>
      <c r="R358" t="s">
        <v>77</v>
      </c>
    </row>
    <row r="359" spans="2:18" x14ac:dyDescent="0.3">
      <c r="B359" s="1">
        <v>0.98895278124999997</v>
      </c>
      <c r="C359" s="1">
        <v>-8.6151136259000005E-2</v>
      </c>
      <c r="D359">
        <v>357</v>
      </c>
      <c r="E359">
        <f t="shared" si="50"/>
        <v>357</v>
      </c>
      <c r="F359" s="1">
        <f t="shared" si="45"/>
        <v>0.99269815242138282</v>
      </c>
      <c r="G359">
        <f t="shared" si="46"/>
        <v>-4.9786671939018436</v>
      </c>
      <c r="H359">
        <f t="shared" si="47"/>
        <v>355.02133280609814</v>
      </c>
      <c r="I359">
        <f>IF(E359="","",H359+final_elemfixed!$A$2)</f>
        <v>310.02133280609814</v>
      </c>
      <c r="J359" s="1">
        <f t="shared" si="48"/>
        <v>0.63837716523950561</v>
      </c>
      <c r="K359" s="1">
        <f t="shared" si="49"/>
        <v>-0.76021327055083687</v>
      </c>
      <c r="L359">
        <f t="shared" si="51"/>
        <v>357</v>
      </c>
      <c r="N359" t="b">
        <f t="shared" si="52"/>
        <v>0</v>
      </c>
      <c r="O359" t="str">
        <f t="shared" si="53"/>
        <v/>
      </c>
      <c r="P359" t="str">
        <f t="shared" si="53"/>
        <v/>
      </c>
      <c r="Q359" t="s">
        <v>77</v>
      </c>
      <c r="R359" t="s">
        <v>77</v>
      </c>
    </row>
    <row r="360" spans="2:18" x14ac:dyDescent="0.3">
      <c r="B360" s="1">
        <v>1.1594620516</v>
      </c>
      <c r="C360" s="1">
        <v>-0.10414685148</v>
      </c>
      <c r="D360">
        <v>358</v>
      </c>
      <c r="E360">
        <f t="shared" si="50"/>
        <v>358</v>
      </c>
      <c r="F360" s="1">
        <f t="shared" si="45"/>
        <v>1.1641300682370841</v>
      </c>
      <c r="G360">
        <f t="shared" si="46"/>
        <v>-5.1327286303053921</v>
      </c>
      <c r="H360">
        <f t="shared" si="47"/>
        <v>354.86727136969461</v>
      </c>
      <c r="I360">
        <f>IF(E360="","",H360+final_elemfixed!$A$2)</f>
        <v>309.86727136969461</v>
      </c>
      <c r="J360" s="1">
        <f t="shared" si="48"/>
        <v>0.74622053429409063</v>
      </c>
      <c r="K360" s="1">
        <f t="shared" si="49"/>
        <v>-0.89350642413556258</v>
      </c>
      <c r="L360">
        <f t="shared" si="51"/>
        <v>358</v>
      </c>
      <c r="N360" t="b">
        <f t="shared" si="52"/>
        <v>0</v>
      </c>
      <c r="O360" t="str">
        <f t="shared" si="53"/>
        <v/>
      </c>
      <c r="P360" t="str">
        <f t="shared" si="53"/>
        <v/>
      </c>
      <c r="Q360" t="s">
        <v>77</v>
      </c>
      <c r="R360" t="s">
        <v>77</v>
      </c>
    </row>
    <row r="361" spans="2:18" x14ac:dyDescent="0.3">
      <c r="B361" s="1">
        <v>1.4155527495</v>
      </c>
      <c r="C361" s="1">
        <v>-0.11300771155</v>
      </c>
      <c r="D361">
        <v>359</v>
      </c>
      <c r="E361">
        <f t="shared" si="50"/>
        <v>359</v>
      </c>
      <c r="F361" s="1">
        <f t="shared" si="45"/>
        <v>1.4200564529224808</v>
      </c>
      <c r="G361">
        <f t="shared" si="46"/>
        <v>-4.5644091184665179</v>
      </c>
      <c r="H361">
        <f t="shared" si="47"/>
        <v>355.43559088153347</v>
      </c>
      <c r="I361">
        <f>IF(E361="","",H361+final_elemfixed!$A$2)</f>
        <v>310.43559088153347</v>
      </c>
      <c r="J361" s="1">
        <f t="shared" si="48"/>
        <v>0.92103842913533351</v>
      </c>
      <c r="K361" s="1">
        <f t="shared" si="49"/>
        <v>-1.0808554674620909</v>
      </c>
      <c r="L361">
        <f t="shared" si="51"/>
        <v>359</v>
      </c>
      <c r="N361" t="b">
        <f t="shared" si="52"/>
        <v>0</v>
      </c>
      <c r="O361" t="str">
        <f t="shared" si="53"/>
        <v/>
      </c>
      <c r="P361" t="str">
        <f t="shared" si="53"/>
        <v/>
      </c>
      <c r="Q361" t="s">
        <v>77</v>
      </c>
      <c r="R361" t="s">
        <v>77</v>
      </c>
    </row>
    <row r="362" spans="2:18" x14ac:dyDescent="0.3">
      <c r="B362" s="1">
        <v>1.6716434474999999</v>
      </c>
      <c r="C362" s="1">
        <v>-0.12186857161</v>
      </c>
      <c r="D362">
        <v>360</v>
      </c>
      <c r="E362">
        <f t="shared" si="50"/>
        <v>360</v>
      </c>
      <c r="F362" s="1">
        <f t="shared" si="45"/>
        <v>1.6760798800522447</v>
      </c>
      <c r="G362">
        <f t="shared" si="46"/>
        <v>-4.1696831715529585</v>
      </c>
      <c r="H362">
        <f t="shared" si="47"/>
        <v>355.83031682844705</v>
      </c>
      <c r="I362">
        <f>IF(E362="","",H362+final_elemfixed!$A$2)</f>
        <v>310.83031682844705</v>
      </c>
      <c r="J362" s="1">
        <f t="shared" si="48"/>
        <v>1.0958563240543591</v>
      </c>
      <c r="K362" s="1">
        <f t="shared" si="49"/>
        <v>-1.2682045108522579</v>
      </c>
      <c r="L362">
        <f t="shared" si="51"/>
        <v>360</v>
      </c>
      <c r="N362" t="b">
        <f t="shared" si="52"/>
        <v>0</v>
      </c>
      <c r="O362" t="str">
        <f t="shared" si="53"/>
        <v/>
      </c>
      <c r="P362" t="str">
        <f t="shared" si="53"/>
        <v/>
      </c>
      <c r="Q362" t="s">
        <v>77</v>
      </c>
      <c r="R362" t="s">
        <v>77</v>
      </c>
    </row>
    <row r="363" spans="2:18" x14ac:dyDescent="0.3">
      <c r="B363" s="1">
        <v>1.8967879737</v>
      </c>
      <c r="C363" s="1">
        <v>-0.13071528581</v>
      </c>
      <c r="D363">
        <v>361</v>
      </c>
      <c r="E363">
        <f t="shared" si="50"/>
        <v>361</v>
      </c>
      <c r="F363" s="1">
        <f t="shared" si="45"/>
        <v>1.901286696718131</v>
      </c>
      <c r="G363">
        <f t="shared" si="46"/>
        <v>-3.9422496550227937</v>
      </c>
      <c r="H363">
        <f t="shared" si="47"/>
        <v>356.05775034497719</v>
      </c>
      <c r="I363">
        <f>IF(E363="","",H363+final_elemfixed!$A$2)</f>
        <v>311.05775034497719</v>
      </c>
      <c r="J363" s="1">
        <f t="shared" si="48"/>
        <v>1.2488019736753719</v>
      </c>
      <c r="K363" s="1">
        <f t="shared" si="49"/>
        <v>-1.4336613036773498</v>
      </c>
      <c r="L363">
        <f t="shared" si="51"/>
        <v>361</v>
      </c>
      <c r="N363" t="b">
        <f t="shared" si="52"/>
        <v>0</v>
      </c>
      <c r="O363" t="str">
        <f t="shared" si="53"/>
        <v/>
      </c>
      <c r="P363" t="str">
        <f t="shared" si="53"/>
        <v/>
      </c>
      <c r="Q363" t="s">
        <v>77</v>
      </c>
      <c r="R363" t="s">
        <v>77</v>
      </c>
    </row>
    <row r="364" spans="2:18" x14ac:dyDescent="0.3">
      <c r="B364" s="1">
        <v>0.81775876593999997</v>
      </c>
      <c r="C364" s="1">
        <v>6.8827965244999997E-2</v>
      </c>
      <c r="D364">
        <v>362</v>
      </c>
      <c r="E364">
        <f t="shared" si="50"/>
        <v>362</v>
      </c>
      <c r="F364" s="1">
        <f t="shared" si="45"/>
        <v>0.82065016180555195</v>
      </c>
      <c r="G364">
        <f t="shared" si="46"/>
        <v>4.811051138817688</v>
      </c>
      <c r="H364">
        <f t="shared" si="47"/>
        <v>4.811051138817688</v>
      </c>
      <c r="I364">
        <f>IF(E364="","",H364+final_elemfixed!$A$2)</f>
        <v>-40.188948861182311</v>
      </c>
      <c r="J364" s="1">
        <f t="shared" si="48"/>
        <v>0.62691148973092825</v>
      </c>
      <c r="K364" s="1">
        <f t="shared" si="49"/>
        <v>-0.52957404781090511</v>
      </c>
      <c r="L364">
        <f t="shared" si="51"/>
        <v>362</v>
      </c>
      <c r="N364" t="b">
        <f t="shared" si="52"/>
        <v>0</v>
      </c>
      <c r="O364" t="str">
        <f t="shared" si="53"/>
        <v/>
      </c>
      <c r="P364" t="str">
        <f t="shared" si="53"/>
        <v/>
      </c>
      <c r="Q364" t="s">
        <v>77</v>
      </c>
      <c r="R364" t="s">
        <v>77</v>
      </c>
    </row>
    <row r="365" spans="2:18" x14ac:dyDescent="0.3">
      <c r="B365" s="1">
        <v>0.98863863140999997</v>
      </c>
      <c r="C365" s="1">
        <v>8.644614984E-2</v>
      </c>
      <c r="D365">
        <v>363</v>
      </c>
      <c r="E365">
        <f t="shared" si="50"/>
        <v>363</v>
      </c>
      <c r="F365" s="1">
        <f t="shared" si="45"/>
        <v>0.99241084251352152</v>
      </c>
      <c r="G365">
        <f t="shared" si="46"/>
        <v>4.9972092521120839</v>
      </c>
      <c r="H365">
        <f t="shared" si="47"/>
        <v>4.9972092521120839</v>
      </c>
      <c r="I365">
        <f>IF(E365="","",H365+final_elemfixed!$A$2)</f>
        <v>-40.002790747887914</v>
      </c>
      <c r="J365" s="1">
        <f t="shared" si="48"/>
        <v>0.76019973917233097</v>
      </c>
      <c r="K365" s="1">
        <f t="shared" si="49"/>
        <v>-0.63794642165366633</v>
      </c>
      <c r="L365">
        <f t="shared" si="51"/>
        <v>363</v>
      </c>
      <c r="N365" t="b">
        <f t="shared" si="52"/>
        <v>0</v>
      </c>
      <c r="O365" t="str">
        <f t="shared" si="53"/>
        <v/>
      </c>
      <c r="P365" t="str">
        <f t="shared" si="53"/>
        <v/>
      </c>
      <c r="Q365" t="s">
        <v>77</v>
      </c>
      <c r="R365" t="s">
        <v>77</v>
      </c>
    </row>
    <row r="366" spans="2:18" x14ac:dyDescent="0.3">
      <c r="B366" s="1">
        <v>1.1595184969000001</v>
      </c>
      <c r="C366" s="1">
        <v>0.10406433443</v>
      </c>
      <c r="D366">
        <v>364</v>
      </c>
      <c r="E366">
        <f t="shared" si="50"/>
        <v>364</v>
      </c>
      <c r="F366" s="1">
        <f t="shared" si="45"/>
        <v>1.1641789082239871</v>
      </c>
      <c r="G366">
        <f t="shared" si="46"/>
        <v>5.128435259650681</v>
      </c>
      <c r="H366">
        <f t="shared" si="47"/>
        <v>5.128435259650681</v>
      </c>
      <c r="I366">
        <f>IF(E366="","",H366+final_elemfixed!$A$2)</f>
        <v>-39.871564740349321</v>
      </c>
      <c r="J366" s="1">
        <f t="shared" si="48"/>
        <v>0.89348798862434053</v>
      </c>
      <c r="K366" s="1">
        <f t="shared" si="49"/>
        <v>-0.74631879551410518</v>
      </c>
      <c r="L366">
        <f t="shared" si="51"/>
        <v>364</v>
      </c>
      <c r="N366" t="b">
        <f t="shared" si="52"/>
        <v>0</v>
      </c>
      <c r="O366" t="str">
        <f t="shared" si="53"/>
        <v/>
      </c>
      <c r="P366" t="str">
        <f t="shared" si="53"/>
        <v/>
      </c>
      <c r="Q366" t="s">
        <v>77</v>
      </c>
      <c r="R366" t="s">
        <v>77</v>
      </c>
    </row>
    <row r="367" spans="2:18" x14ac:dyDescent="0.3">
      <c r="B367" s="1">
        <v>1.4154847469</v>
      </c>
      <c r="C367" s="1">
        <v>0.11293875083</v>
      </c>
      <c r="D367">
        <v>365</v>
      </c>
      <c r="E367">
        <f t="shared" si="50"/>
        <v>365</v>
      </c>
      <c r="F367" s="1">
        <f t="shared" si="45"/>
        <v>1.4199831795291089</v>
      </c>
      <c r="G367">
        <f t="shared" si="46"/>
        <v>4.5618537616874244</v>
      </c>
      <c r="H367">
        <f t="shared" si="47"/>
        <v>4.5618537616874244</v>
      </c>
      <c r="I367">
        <f>IF(E367="","",H367+final_elemfixed!$A$2)</f>
        <v>-40.438146238312576</v>
      </c>
      <c r="J367" s="1">
        <f t="shared" si="48"/>
        <v>1.0807586197697445</v>
      </c>
      <c r="K367" s="1">
        <f t="shared" si="49"/>
        <v>-0.92103910662848298</v>
      </c>
      <c r="L367">
        <f t="shared" si="51"/>
        <v>365</v>
      </c>
      <c r="N367" t="b">
        <f t="shared" si="52"/>
        <v>0</v>
      </c>
      <c r="O367" t="str">
        <f t="shared" si="53"/>
        <v/>
      </c>
      <c r="P367" t="str">
        <f t="shared" si="53"/>
        <v/>
      </c>
      <c r="Q367" t="s">
        <v>77</v>
      </c>
      <c r="R367" t="s">
        <v>77</v>
      </c>
    </row>
    <row r="368" spans="2:18" x14ac:dyDescent="0.3">
      <c r="B368" s="1">
        <v>1.6714509968</v>
      </c>
      <c r="C368" s="1">
        <v>0.12181316722</v>
      </c>
      <c r="D368">
        <v>366</v>
      </c>
      <c r="E368">
        <f t="shared" si="50"/>
        <v>366</v>
      </c>
      <c r="F368" s="1">
        <f t="shared" si="45"/>
        <v>1.6758839107801831</v>
      </c>
      <c r="G368">
        <f t="shared" si="46"/>
        <v>4.1682724026212279</v>
      </c>
      <c r="H368">
        <f t="shared" si="47"/>
        <v>4.1682724026212279</v>
      </c>
      <c r="I368">
        <f>IF(E368="","",H368+final_elemfixed!$A$2)</f>
        <v>-40.831727597378773</v>
      </c>
      <c r="J368" s="1">
        <f t="shared" si="48"/>
        <v>1.2680292508373672</v>
      </c>
      <c r="K368" s="1">
        <f t="shared" si="49"/>
        <v>-1.0957594176792211</v>
      </c>
      <c r="L368">
        <f t="shared" si="51"/>
        <v>366</v>
      </c>
      <c r="N368" t="b">
        <f t="shared" si="52"/>
        <v>0</v>
      </c>
      <c r="O368" t="str">
        <f t="shared" si="53"/>
        <v/>
      </c>
      <c r="P368" t="str">
        <f t="shared" si="53"/>
        <v/>
      </c>
      <c r="Q368" t="s">
        <v>77</v>
      </c>
      <c r="R368" t="s">
        <v>77</v>
      </c>
    </row>
    <row r="369" spans="2:18" x14ac:dyDescent="0.3">
      <c r="B369" s="1">
        <v>1.8966917484000001</v>
      </c>
      <c r="C369" s="1">
        <v>0.13068758360999999</v>
      </c>
      <c r="D369">
        <v>367</v>
      </c>
      <c r="E369">
        <f t="shared" si="50"/>
        <v>367</v>
      </c>
      <c r="F369" s="1">
        <f t="shared" si="45"/>
        <v>1.901188794664662</v>
      </c>
      <c r="G369">
        <f t="shared" si="46"/>
        <v>3.941616146851695</v>
      </c>
      <c r="H369">
        <f t="shared" si="47"/>
        <v>3.941616146851695</v>
      </c>
      <c r="I369">
        <f>IF(E369="","",H369+final_elemfixed!$A$2)</f>
        <v>-41.058383853148307</v>
      </c>
      <c r="J369" s="1">
        <f t="shared" si="48"/>
        <v>1.4335736737017239</v>
      </c>
      <c r="K369" s="1">
        <f t="shared" si="49"/>
        <v>-1.2487535205266942</v>
      </c>
      <c r="L369">
        <f t="shared" si="51"/>
        <v>367</v>
      </c>
      <c r="N369" t="b">
        <f t="shared" si="52"/>
        <v>0</v>
      </c>
      <c r="O369" t="str">
        <f t="shared" si="53"/>
        <v/>
      </c>
      <c r="P369" t="str">
        <f t="shared" si="53"/>
        <v/>
      </c>
      <c r="Q369" t="s">
        <v>77</v>
      </c>
      <c r="R369" t="s">
        <v>77</v>
      </c>
    </row>
    <row r="370" spans="2:18" x14ac:dyDescent="0.3">
      <c r="B370" s="1">
        <v>0.72878769886000005</v>
      </c>
      <c r="C370" s="1">
        <v>0.18133221896000001</v>
      </c>
      <c r="D370">
        <v>368</v>
      </c>
      <c r="E370">
        <f t="shared" si="50"/>
        <v>368</v>
      </c>
      <c r="F370" s="1">
        <f t="shared" si="45"/>
        <v>0.75100791183755944</v>
      </c>
      <c r="G370">
        <f t="shared" si="46"/>
        <v>13.972243156029387</v>
      </c>
      <c r="H370">
        <f t="shared" si="47"/>
        <v>13.972243156029387</v>
      </c>
      <c r="I370">
        <f>IF(E370="","",H370+final_elemfixed!$A$2)</f>
        <v>-31.027756843970614</v>
      </c>
      <c r="J370" s="1">
        <f t="shared" si="48"/>
        <v>0.64355196558346539</v>
      </c>
      <c r="K370" s="1">
        <f t="shared" si="49"/>
        <v>-0.38710948223502567</v>
      </c>
      <c r="L370">
        <f t="shared" si="51"/>
        <v>368</v>
      </c>
      <c r="N370" t="b">
        <f t="shared" si="52"/>
        <v>0</v>
      </c>
      <c r="O370" t="str">
        <f t="shared" si="53"/>
        <v/>
      </c>
      <c r="P370" t="str">
        <f t="shared" si="53"/>
        <v/>
      </c>
      <c r="Q370" t="s">
        <v>77</v>
      </c>
      <c r="R370" t="s">
        <v>77</v>
      </c>
    </row>
    <row r="371" spans="2:18" x14ac:dyDescent="0.3">
      <c r="B371" s="1">
        <v>0.89852942384000001</v>
      </c>
      <c r="C371" s="1">
        <v>0.22678199529000001</v>
      </c>
      <c r="D371">
        <v>369</v>
      </c>
      <c r="E371">
        <f t="shared" si="50"/>
        <v>369</v>
      </c>
      <c r="F371" s="1">
        <f t="shared" si="45"/>
        <v>0.92670664122685331</v>
      </c>
      <c r="G371">
        <f t="shared" si="46"/>
        <v>14.165181742302902</v>
      </c>
      <c r="H371">
        <f t="shared" si="47"/>
        <v>14.165181742302902</v>
      </c>
      <c r="I371">
        <f>IF(E371="","",H371+final_elemfixed!$A$2)</f>
        <v>-30.834818257697098</v>
      </c>
      <c r="J371" s="1">
        <f t="shared" si="48"/>
        <v>0.79571533541348016</v>
      </c>
      <c r="K371" s="1">
        <f t="shared" si="49"/>
        <v>-0.47499716197233072</v>
      </c>
      <c r="L371">
        <f t="shared" si="51"/>
        <v>369</v>
      </c>
      <c r="N371" t="b">
        <f t="shared" si="52"/>
        <v>0</v>
      </c>
      <c r="O371" t="str">
        <f t="shared" si="53"/>
        <v/>
      </c>
      <c r="P371" t="str">
        <f t="shared" si="53"/>
        <v/>
      </c>
      <c r="Q371" t="s">
        <v>77</v>
      </c>
      <c r="R371" t="s">
        <v>77</v>
      </c>
    </row>
    <row r="372" spans="2:18" x14ac:dyDescent="0.3">
      <c r="B372" s="1">
        <v>1.0682711488000001</v>
      </c>
      <c r="C372" s="1">
        <v>0.27223177162000001</v>
      </c>
      <c r="D372">
        <v>370</v>
      </c>
      <c r="E372">
        <f t="shared" si="50"/>
        <v>370</v>
      </c>
      <c r="F372" s="1">
        <f t="shared" si="45"/>
        <v>1.1024125293363805</v>
      </c>
      <c r="G372">
        <f t="shared" si="46"/>
        <v>14.296619162014277</v>
      </c>
      <c r="H372">
        <f t="shared" si="47"/>
        <v>14.296619162014277</v>
      </c>
      <c r="I372">
        <f>IF(E372="","",H372+final_elemfixed!$A$2)</f>
        <v>-30.703380837985723</v>
      </c>
      <c r="J372" s="1">
        <f t="shared" si="48"/>
        <v>0.94787870522935302</v>
      </c>
      <c r="K372" s="1">
        <f t="shared" si="49"/>
        <v>-0.56288484169549391</v>
      </c>
      <c r="L372">
        <f t="shared" si="51"/>
        <v>370</v>
      </c>
      <c r="N372" t="b">
        <f t="shared" si="52"/>
        <v>0</v>
      </c>
      <c r="O372" t="str">
        <f t="shared" si="53"/>
        <v/>
      </c>
      <c r="P372" t="str">
        <f t="shared" si="53"/>
        <v/>
      </c>
      <c r="Q372" t="s">
        <v>77</v>
      </c>
      <c r="R372" t="s">
        <v>77</v>
      </c>
    </row>
    <row r="373" spans="2:18" x14ac:dyDescent="0.3">
      <c r="B373" s="1">
        <v>1.3909276559999999</v>
      </c>
      <c r="C373" s="1">
        <v>0.34145510389</v>
      </c>
      <c r="D373">
        <v>371</v>
      </c>
      <c r="E373">
        <f t="shared" si="50"/>
        <v>371</v>
      </c>
      <c r="F373" s="1">
        <f t="shared" si="45"/>
        <v>1.4322260059774732</v>
      </c>
      <c r="G373">
        <f t="shared" si="46"/>
        <v>13.792638070464408</v>
      </c>
      <c r="H373">
        <f t="shared" si="47"/>
        <v>13.792638070464408</v>
      </c>
      <c r="I373">
        <f>IF(E373="","",H373+final_elemfixed!$A$2)</f>
        <v>-31.207361929535594</v>
      </c>
      <c r="J373" s="1">
        <f t="shared" si="48"/>
        <v>1.2249795971288855</v>
      </c>
      <c r="K373" s="1">
        <f t="shared" si="49"/>
        <v>-0.74208915826613331</v>
      </c>
      <c r="L373">
        <f t="shared" si="51"/>
        <v>371</v>
      </c>
      <c r="N373" t="b">
        <f t="shared" si="52"/>
        <v>0</v>
      </c>
      <c r="O373" t="str">
        <f t="shared" si="53"/>
        <v/>
      </c>
      <c r="P373" t="str">
        <f t="shared" si="53"/>
        <v/>
      </c>
      <c r="Q373" t="s">
        <v>77</v>
      </c>
      <c r="R373" t="s">
        <v>77</v>
      </c>
    </row>
    <row r="374" spans="2:18" x14ac:dyDescent="0.3">
      <c r="B374" s="1">
        <v>1.7135841632</v>
      </c>
      <c r="C374" s="1">
        <v>0.41067843614999999</v>
      </c>
      <c r="D374">
        <v>372</v>
      </c>
      <c r="E374">
        <f t="shared" si="50"/>
        <v>372</v>
      </c>
      <c r="F374" s="1">
        <f t="shared" si="45"/>
        <v>1.7621088111375114</v>
      </c>
      <c r="G374">
        <f t="shared" si="46"/>
        <v>13.477339317896515</v>
      </c>
      <c r="H374">
        <f t="shared" si="47"/>
        <v>13.477339317896515</v>
      </c>
      <c r="I374">
        <f>IF(E374="","",H374+final_elemfixed!$A$2)</f>
        <v>-31.522660682103485</v>
      </c>
      <c r="J374" s="1">
        <f t="shared" si="48"/>
        <v>1.5020804890213473</v>
      </c>
      <c r="K374" s="1">
        <f t="shared" si="49"/>
        <v>-0.92129347484384394</v>
      </c>
      <c r="L374">
        <f t="shared" si="51"/>
        <v>372</v>
      </c>
      <c r="N374" t="b">
        <f t="shared" si="52"/>
        <v>0</v>
      </c>
      <c r="O374" t="str">
        <f t="shared" si="53"/>
        <v/>
      </c>
      <c r="P374" t="str">
        <f t="shared" si="53"/>
        <v/>
      </c>
      <c r="Q374" t="s">
        <v>77</v>
      </c>
      <c r="R374" t="s">
        <v>77</v>
      </c>
    </row>
    <row r="375" spans="2:18" x14ac:dyDescent="0.3">
      <c r="B375" s="1">
        <v>2.0600201812000001</v>
      </c>
      <c r="C375" s="1">
        <v>0.48972226758999998</v>
      </c>
      <c r="D375">
        <v>373</v>
      </c>
      <c r="E375">
        <f t="shared" si="50"/>
        <v>373</v>
      </c>
      <c r="F375" s="1">
        <f t="shared" si="45"/>
        <v>2.1174302931442095</v>
      </c>
      <c r="G375">
        <f t="shared" si="46"/>
        <v>13.372525552703955</v>
      </c>
      <c r="H375">
        <f t="shared" si="47"/>
        <v>13.372525552703955</v>
      </c>
      <c r="I375">
        <f>IF(E375="","",H375+final_elemfixed!$A$2)</f>
        <v>-31.627474447296045</v>
      </c>
      <c r="J375" s="1">
        <f t="shared" si="48"/>
        <v>1.8029401758186026</v>
      </c>
      <c r="K375" s="1">
        <f t="shared" si="49"/>
        <v>-1.1103683031967184</v>
      </c>
      <c r="L375">
        <f t="shared" si="51"/>
        <v>373</v>
      </c>
      <c r="N375" t="b">
        <f t="shared" si="52"/>
        <v>0</v>
      </c>
      <c r="O375" t="str">
        <f t="shared" si="53"/>
        <v/>
      </c>
      <c r="P375" t="str">
        <f t="shared" si="53"/>
        <v/>
      </c>
      <c r="Q375" t="s">
        <v>77</v>
      </c>
      <c r="R375" t="s">
        <v>77</v>
      </c>
    </row>
    <row r="376" spans="2:18" x14ac:dyDescent="0.3">
      <c r="B376" s="1">
        <v>0.68872453250999999</v>
      </c>
      <c r="C376" s="1">
        <v>0.22500850743</v>
      </c>
      <c r="D376">
        <v>374</v>
      </c>
      <c r="E376">
        <f t="shared" si="50"/>
        <v>374</v>
      </c>
      <c r="F376" s="1">
        <f t="shared" si="45"/>
        <v>0.72454834904027932</v>
      </c>
      <c r="G376">
        <f t="shared" si="46"/>
        <v>18.092380628695985</v>
      </c>
      <c r="H376">
        <f t="shared" si="47"/>
        <v>18.092380628695985</v>
      </c>
      <c r="I376">
        <f>IF(E376="","",H376+final_elemfixed!$A$2)</f>
        <v>-26.907619371304015</v>
      </c>
      <c r="J376" s="1">
        <f t="shared" si="48"/>
        <v>0.64610682873577252</v>
      </c>
      <c r="K376" s="1">
        <f t="shared" si="49"/>
        <v>-0.32789674587893908</v>
      </c>
      <c r="L376">
        <f t="shared" si="51"/>
        <v>374</v>
      </c>
      <c r="N376" t="b">
        <f t="shared" si="52"/>
        <v>0</v>
      </c>
      <c r="O376" t="str">
        <f t="shared" si="53"/>
        <v/>
      </c>
      <c r="P376" t="str">
        <f t="shared" si="53"/>
        <v/>
      </c>
      <c r="Q376" t="s">
        <v>77</v>
      </c>
      <c r="R376" t="s">
        <v>77</v>
      </c>
    </row>
    <row r="377" spans="2:18" x14ac:dyDescent="0.3">
      <c r="B377" s="1">
        <v>0.85311491818999996</v>
      </c>
      <c r="C377" s="1">
        <v>0.28067169089999999</v>
      </c>
      <c r="D377">
        <v>375</v>
      </c>
      <c r="E377">
        <f t="shared" si="50"/>
        <v>375</v>
      </c>
      <c r="F377" s="1">
        <f t="shared" si="45"/>
        <v>0.89809891532670016</v>
      </c>
      <c r="G377">
        <f t="shared" si="46"/>
        <v>18.21101664724123</v>
      </c>
      <c r="H377">
        <f t="shared" si="47"/>
        <v>18.21101664724123</v>
      </c>
      <c r="I377">
        <f>IF(E377="","",H377+final_elemfixed!$A$2)</f>
        <v>-26.78898335275877</v>
      </c>
      <c r="J377" s="1">
        <f t="shared" si="48"/>
        <v>0.80170819970604035</v>
      </c>
      <c r="K377" s="1">
        <f t="shared" si="49"/>
        <v>-0.40477848786107107</v>
      </c>
      <c r="L377">
        <f t="shared" si="51"/>
        <v>375</v>
      </c>
      <c r="N377" t="b">
        <f t="shared" si="52"/>
        <v>0</v>
      </c>
      <c r="O377" t="str">
        <f t="shared" si="53"/>
        <v/>
      </c>
      <c r="P377" t="str">
        <f t="shared" si="53"/>
        <v/>
      </c>
      <c r="Q377" t="s">
        <v>77</v>
      </c>
      <c r="R377" t="s">
        <v>77</v>
      </c>
    </row>
    <row r="378" spans="2:18" x14ac:dyDescent="0.3">
      <c r="B378" s="1">
        <v>1.0175053038999999</v>
      </c>
      <c r="C378" s="1">
        <v>0.33633487437999998</v>
      </c>
      <c r="D378">
        <v>376</v>
      </c>
      <c r="E378">
        <f t="shared" si="50"/>
        <v>376</v>
      </c>
      <c r="F378" s="1">
        <f t="shared" si="45"/>
        <v>1.0716520849552067</v>
      </c>
      <c r="G378">
        <f t="shared" si="46"/>
        <v>18.291226912534196</v>
      </c>
      <c r="H378">
        <f t="shared" si="47"/>
        <v>18.291226912534196</v>
      </c>
      <c r="I378">
        <f>IF(E378="","",H378+final_elemfixed!$A$2)</f>
        <v>-26.708773087465804</v>
      </c>
      <c r="J378" s="1">
        <f t="shared" si="48"/>
        <v>0.95730957070459244</v>
      </c>
      <c r="K378" s="1">
        <f t="shared" si="49"/>
        <v>-0.48166022985734513</v>
      </c>
      <c r="L378">
        <f t="shared" si="51"/>
        <v>376</v>
      </c>
      <c r="N378" t="b">
        <f t="shared" si="52"/>
        <v>0</v>
      </c>
      <c r="O378" t="str">
        <f t="shared" si="53"/>
        <v/>
      </c>
      <c r="P378" t="str">
        <f t="shared" si="53"/>
        <v/>
      </c>
      <c r="Q378" t="s">
        <v>77</v>
      </c>
      <c r="R378" t="s">
        <v>77</v>
      </c>
    </row>
    <row r="379" spans="2:18" x14ac:dyDescent="0.3">
      <c r="B379" s="1">
        <v>1.3866113167</v>
      </c>
      <c r="C379" s="1">
        <v>0.45703270612000002</v>
      </c>
      <c r="D379">
        <v>377</v>
      </c>
      <c r="E379">
        <f t="shared" si="50"/>
        <v>377</v>
      </c>
      <c r="F379" s="1">
        <f t="shared" si="45"/>
        <v>1.4599896705332809</v>
      </c>
      <c r="G379">
        <f t="shared" si="46"/>
        <v>18.242429195926963</v>
      </c>
      <c r="H379">
        <f t="shared" si="47"/>
        <v>18.242429195926963</v>
      </c>
      <c r="I379">
        <f>IF(E379="","",H379+final_elemfixed!$A$2)</f>
        <v>-26.757570804073037</v>
      </c>
      <c r="J379" s="1">
        <f t="shared" si="48"/>
        <v>1.3036531906300681</v>
      </c>
      <c r="K379" s="1">
        <f t="shared" si="49"/>
        <v>-0.65731133918708695</v>
      </c>
      <c r="L379">
        <f t="shared" si="51"/>
        <v>377</v>
      </c>
      <c r="N379" t="b">
        <f t="shared" si="52"/>
        <v>0</v>
      </c>
      <c r="O379" t="str">
        <f t="shared" si="53"/>
        <v/>
      </c>
      <c r="P379" t="str">
        <f t="shared" si="53"/>
        <v/>
      </c>
      <c r="Q379" t="s">
        <v>77</v>
      </c>
      <c r="R379" t="s">
        <v>77</v>
      </c>
    </row>
    <row r="380" spans="2:18" x14ac:dyDescent="0.3">
      <c r="B380" s="1">
        <v>1.7557173295999999</v>
      </c>
      <c r="C380" s="1">
        <v>0.57773053786999895</v>
      </c>
      <c r="D380">
        <v>378</v>
      </c>
      <c r="E380">
        <f t="shared" si="50"/>
        <v>378</v>
      </c>
      <c r="F380" s="1">
        <f t="shared" si="45"/>
        <v>1.848327870223601</v>
      </c>
      <c r="G380">
        <f t="shared" si="46"/>
        <v>18.214136503576043</v>
      </c>
      <c r="H380">
        <f t="shared" si="47"/>
        <v>18.214136503576043</v>
      </c>
      <c r="I380">
        <f>IF(E380="","",H380+final_elemfixed!$A$2)</f>
        <v>-26.785863496423957</v>
      </c>
      <c r="J380" s="1">
        <f t="shared" si="48"/>
        <v>1.6499968106333245</v>
      </c>
      <c r="K380" s="1">
        <f t="shared" si="49"/>
        <v>-0.83296244858046886</v>
      </c>
      <c r="L380">
        <f t="shared" si="51"/>
        <v>378</v>
      </c>
      <c r="N380" t="b">
        <f t="shared" si="52"/>
        <v>0</v>
      </c>
      <c r="O380" t="str">
        <f t="shared" si="53"/>
        <v/>
      </c>
      <c r="P380" t="str">
        <f t="shared" si="53"/>
        <v/>
      </c>
      <c r="Q380" t="s">
        <v>77</v>
      </c>
      <c r="R380" t="s">
        <v>77</v>
      </c>
    </row>
    <row r="381" spans="2:18" x14ac:dyDescent="0.3">
      <c r="B381" s="1">
        <v>2.1723823640000002</v>
      </c>
      <c r="C381" s="1">
        <v>0.71806936796999998</v>
      </c>
      <c r="D381">
        <v>379</v>
      </c>
      <c r="E381">
        <f t="shared" si="50"/>
        <v>379</v>
      </c>
      <c r="F381" s="1">
        <f t="shared" si="45"/>
        <v>2.2879835560237458</v>
      </c>
      <c r="G381">
        <f t="shared" si="46"/>
        <v>18.291026907858875</v>
      </c>
      <c r="H381">
        <f t="shared" si="47"/>
        <v>18.291026907858875</v>
      </c>
      <c r="I381">
        <f>IF(E381="","",H381+final_elemfixed!$A$2)</f>
        <v>-26.708973092141125</v>
      </c>
      <c r="J381" s="1">
        <f t="shared" si="48"/>
        <v>2.0438580203683885</v>
      </c>
      <c r="K381" s="1">
        <f t="shared" si="49"/>
        <v>-1.0283545814605377</v>
      </c>
      <c r="L381">
        <f t="shared" si="51"/>
        <v>379</v>
      </c>
      <c r="N381" t="b">
        <f t="shared" si="52"/>
        <v>0</v>
      </c>
      <c r="O381" t="str">
        <f t="shared" si="53"/>
        <v/>
      </c>
      <c r="P381" t="str">
        <f t="shared" si="53"/>
        <v/>
      </c>
      <c r="Q381" t="s">
        <v>77</v>
      </c>
      <c r="R381" t="s">
        <v>77</v>
      </c>
    </row>
    <row r="382" spans="2:18" x14ac:dyDescent="0.3">
      <c r="B382" s="1">
        <v>15.990590055</v>
      </c>
      <c r="C382" s="1">
        <v>3</v>
      </c>
      <c r="D382">
        <v>380</v>
      </c>
      <c r="E382" t="str">
        <f t="shared" si="50"/>
        <v/>
      </c>
      <c r="F382" s="1" t="str">
        <f t="shared" si="45"/>
        <v/>
      </c>
      <c r="G382" t="str">
        <f t="shared" si="46"/>
        <v/>
      </c>
      <c r="H382" t="str">
        <f t="shared" si="47"/>
        <v/>
      </c>
      <c r="I382" t="str">
        <f>IF(E382="","",H382+final_elemfixed!$A$2)</f>
        <v/>
      </c>
      <c r="J382" s="1">
        <f t="shared" si="48"/>
        <v>15.990590055</v>
      </c>
      <c r="K382" s="1">
        <f t="shared" si="49"/>
        <v>3</v>
      </c>
      <c r="L382">
        <f t="shared" si="51"/>
        <v>380</v>
      </c>
      <c r="N382" t="b">
        <f t="shared" si="52"/>
        <v>0</v>
      </c>
      <c r="O382" t="str">
        <f t="shared" si="53"/>
        <v/>
      </c>
      <c r="P382" t="str">
        <f t="shared" si="53"/>
        <v/>
      </c>
      <c r="Q382" t="s">
        <v>77</v>
      </c>
      <c r="R382" t="s">
        <v>77</v>
      </c>
    </row>
    <row r="383" spans="2:18" x14ac:dyDescent="0.3">
      <c r="B383" s="1">
        <v>15.990590055</v>
      </c>
      <c r="C383" s="1">
        <v>2</v>
      </c>
      <c r="D383">
        <v>381</v>
      </c>
      <c r="E383" t="str">
        <f t="shared" si="50"/>
        <v/>
      </c>
      <c r="F383" s="1" t="str">
        <f t="shared" si="45"/>
        <v/>
      </c>
      <c r="G383" t="str">
        <f t="shared" si="46"/>
        <v/>
      </c>
      <c r="H383" t="str">
        <f t="shared" si="47"/>
        <v/>
      </c>
      <c r="I383" t="str">
        <f>IF(E383="","",H383+final_elemfixed!$A$2)</f>
        <v/>
      </c>
      <c r="J383" s="1">
        <f t="shared" si="48"/>
        <v>15.990590055</v>
      </c>
      <c r="K383" s="1">
        <f t="shared" si="49"/>
        <v>2</v>
      </c>
      <c r="L383">
        <f t="shared" si="51"/>
        <v>381</v>
      </c>
      <c r="N383" t="b">
        <f t="shared" si="52"/>
        <v>0</v>
      </c>
      <c r="O383" t="str">
        <f t="shared" si="53"/>
        <v/>
      </c>
      <c r="P383" t="str">
        <f t="shared" si="53"/>
        <v/>
      </c>
      <c r="Q383" t="s">
        <v>77</v>
      </c>
      <c r="R383" t="s">
        <v>77</v>
      </c>
    </row>
    <row r="384" spans="2:18" x14ac:dyDescent="0.3">
      <c r="B384" s="1">
        <v>15.990590055</v>
      </c>
      <c r="C384" s="1">
        <v>1</v>
      </c>
      <c r="D384">
        <v>382</v>
      </c>
      <c r="E384" t="str">
        <f t="shared" si="50"/>
        <v/>
      </c>
      <c r="F384" s="1" t="str">
        <f t="shared" si="45"/>
        <v/>
      </c>
      <c r="G384" t="str">
        <f t="shared" si="46"/>
        <v/>
      </c>
      <c r="H384" t="str">
        <f t="shared" si="47"/>
        <v/>
      </c>
      <c r="I384" t="str">
        <f>IF(E384="","",H384+final_elemfixed!$A$2)</f>
        <v/>
      </c>
      <c r="J384" s="1">
        <f t="shared" si="48"/>
        <v>15.990590055</v>
      </c>
      <c r="K384" s="1">
        <f t="shared" si="49"/>
        <v>1</v>
      </c>
      <c r="L384">
        <f t="shared" si="51"/>
        <v>382</v>
      </c>
      <c r="N384" t="b">
        <f t="shared" si="52"/>
        <v>0</v>
      </c>
      <c r="O384" t="str">
        <f t="shared" si="53"/>
        <v/>
      </c>
      <c r="P384" t="str">
        <f t="shared" si="53"/>
        <v/>
      </c>
      <c r="Q384" t="s">
        <v>77</v>
      </c>
      <c r="R384" t="s">
        <v>77</v>
      </c>
    </row>
    <row r="385" spans="2:18" x14ac:dyDescent="0.3">
      <c r="B385" s="1">
        <v>15.990590055</v>
      </c>
      <c r="C385" s="1">
        <v>0</v>
      </c>
      <c r="D385">
        <v>383</v>
      </c>
      <c r="E385" t="str">
        <f t="shared" si="50"/>
        <v/>
      </c>
      <c r="F385" s="1" t="str">
        <f t="shared" si="45"/>
        <v/>
      </c>
      <c r="G385" t="str">
        <f t="shared" si="46"/>
        <v/>
      </c>
      <c r="H385" t="str">
        <f t="shared" si="47"/>
        <v/>
      </c>
      <c r="I385" t="str">
        <f>IF(E385="","",H385+final_elemfixed!$A$2)</f>
        <v/>
      </c>
      <c r="J385" s="1">
        <f t="shared" si="48"/>
        <v>15.990590055</v>
      </c>
      <c r="K385" s="1">
        <f t="shared" si="49"/>
        <v>0</v>
      </c>
      <c r="L385">
        <f t="shared" si="51"/>
        <v>383</v>
      </c>
      <c r="N385" t="b">
        <f t="shared" si="52"/>
        <v>0</v>
      </c>
      <c r="O385" t="str">
        <f t="shared" si="53"/>
        <v/>
      </c>
      <c r="P385" t="str">
        <f t="shared" si="53"/>
        <v/>
      </c>
      <c r="Q385" t="s">
        <v>77</v>
      </c>
      <c r="R385" t="s">
        <v>77</v>
      </c>
    </row>
    <row r="386" spans="2:18" x14ac:dyDescent="0.3">
      <c r="B386" s="1">
        <v>15.990590055</v>
      </c>
      <c r="C386" s="1">
        <v>-1.0000000025</v>
      </c>
      <c r="D386">
        <v>384</v>
      </c>
      <c r="E386" t="str">
        <f t="shared" si="50"/>
        <v/>
      </c>
      <c r="F386" s="1" t="str">
        <f t="shared" si="45"/>
        <v/>
      </c>
      <c r="G386" t="str">
        <f t="shared" si="46"/>
        <v/>
      </c>
      <c r="H386" t="str">
        <f t="shared" si="47"/>
        <v/>
      </c>
      <c r="I386" t="str">
        <f>IF(E386="","",H386+final_elemfixed!$A$2)</f>
        <v/>
      </c>
      <c r="J386" s="1">
        <f t="shared" si="48"/>
        <v>15.990590055</v>
      </c>
      <c r="K386" s="1">
        <f t="shared" si="49"/>
        <v>-1.0000000025</v>
      </c>
      <c r="L386">
        <f t="shared" si="51"/>
        <v>384</v>
      </c>
      <c r="N386" t="b">
        <f t="shared" si="52"/>
        <v>0</v>
      </c>
      <c r="O386" t="str">
        <f t="shared" si="53"/>
        <v/>
      </c>
      <c r="P386" t="str">
        <f t="shared" si="53"/>
        <v/>
      </c>
      <c r="Q386" t="s">
        <v>77</v>
      </c>
      <c r="R386" t="s">
        <v>77</v>
      </c>
    </row>
    <row r="387" spans="2:18" x14ac:dyDescent="0.3">
      <c r="B387" s="1">
        <v>15.990590055</v>
      </c>
      <c r="C387" s="1">
        <v>-2.000000005</v>
      </c>
      <c r="D387">
        <v>385</v>
      </c>
      <c r="E387" t="str">
        <f t="shared" si="50"/>
        <v/>
      </c>
      <c r="F387" s="1" t="str">
        <f t="shared" ref="F387:F450" si="54">IF(E387="","",SQRT(B387^2+C387^2))</f>
        <v/>
      </c>
      <c r="G387" t="str">
        <f t="shared" ref="G387:G450" si="55">IF(E387="","",DEGREES(ATAN2(B387,C387)))</f>
        <v/>
      </c>
      <c r="H387" t="str">
        <f t="shared" ref="H387:H450" si="56">IF(E387="","",IF(G387&lt;0,360+G387,IF(G387&lt;0.000001,0,G387)))</f>
        <v/>
      </c>
      <c r="I387" t="str">
        <f>IF(E387="","",H387+final_elemfixed!$A$2)</f>
        <v/>
      </c>
      <c r="J387" s="1">
        <f t="shared" ref="J387:J450" si="57">IF(E387="",B387,F387*COS(RADIANS(I387)))</f>
        <v>15.990590055</v>
      </c>
      <c r="K387" s="1">
        <f t="shared" ref="K387:K450" si="58">IF(E387="",C387,F387*SIN(RADIANS(I387)))</f>
        <v>-2.000000005</v>
      </c>
      <c r="L387">
        <f t="shared" si="51"/>
        <v>385</v>
      </c>
      <c r="N387" t="b">
        <f t="shared" si="52"/>
        <v>0</v>
      </c>
      <c r="O387" t="str">
        <f t="shared" si="53"/>
        <v/>
      </c>
      <c r="P387" t="str">
        <f t="shared" si="53"/>
        <v/>
      </c>
      <c r="Q387" t="s">
        <v>77</v>
      </c>
      <c r="R387" t="s">
        <v>77</v>
      </c>
    </row>
    <row r="388" spans="2:18" x14ac:dyDescent="0.3">
      <c r="B388" s="1">
        <v>15.990590055</v>
      </c>
      <c r="C388" s="1">
        <v>-3.0000000025000002</v>
      </c>
      <c r="D388">
        <v>386</v>
      </c>
      <c r="E388" t="str">
        <f t="shared" ref="E388:E451" si="59">IF(AND(ABS(B388)&lt;4,ABS(C388)&lt;4),D388,"")</f>
        <v/>
      </c>
      <c r="F388" s="1" t="str">
        <f t="shared" si="54"/>
        <v/>
      </c>
      <c r="G388" t="str">
        <f t="shared" si="55"/>
        <v/>
      </c>
      <c r="H388" t="str">
        <f t="shared" si="56"/>
        <v/>
      </c>
      <c r="I388" t="str">
        <f>IF(E388="","",H388+final_elemfixed!$A$2)</f>
        <v/>
      </c>
      <c r="J388" s="1">
        <f t="shared" si="57"/>
        <v>15.990590055</v>
      </c>
      <c r="K388" s="1">
        <f t="shared" si="58"/>
        <v>-3.0000000025000002</v>
      </c>
      <c r="L388">
        <f t="shared" ref="L388:L451" si="60">D388</f>
        <v>386</v>
      </c>
      <c r="N388" t="b">
        <f t="shared" ref="N388:N451" si="61">AND(B388&gt;=-0.5,B388&lt;=0.5,C388&gt;-0.05,C388&lt;0.1,0.5*B388+C388&lt;0.3)</f>
        <v>0</v>
      </c>
      <c r="O388" t="str">
        <f t="shared" ref="O388:P451" si="62">IF($N388,B388,"")</f>
        <v/>
      </c>
      <c r="P388" t="str">
        <f t="shared" si="62"/>
        <v/>
      </c>
      <c r="Q388" t="s">
        <v>77</v>
      </c>
      <c r="R388" t="s">
        <v>77</v>
      </c>
    </row>
    <row r="389" spans="2:18" x14ac:dyDescent="0.3">
      <c r="B389" s="1">
        <v>12.649415101000001</v>
      </c>
      <c r="C389" s="1">
        <v>3</v>
      </c>
      <c r="D389">
        <v>387</v>
      </c>
      <c r="E389" t="str">
        <f t="shared" si="59"/>
        <v/>
      </c>
      <c r="F389" s="1" t="str">
        <f t="shared" si="54"/>
        <v/>
      </c>
      <c r="G389" t="str">
        <f t="shared" si="55"/>
        <v/>
      </c>
      <c r="H389" t="str">
        <f t="shared" si="56"/>
        <v/>
      </c>
      <c r="I389" t="str">
        <f>IF(E389="","",H389+final_elemfixed!$A$2)</f>
        <v/>
      </c>
      <c r="J389" s="1">
        <f t="shared" si="57"/>
        <v>12.649415101000001</v>
      </c>
      <c r="K389" s="1">
        <f t="shared" si="58"/>
        <v>3</v>
      </c>
      <c r="L389">
        <f t="shared" si="60"/>
        <v>387</v>
      </c>
      <c r="N389" t="b">
        <f t="shared" si="61"/>
        <v>0</v>
      </c>
      <c r="O389" t="str">
        <f t="shared" si="62"/>
        <v/>
      </c>
      <c r="P389" t="str">
        <f t="shared" si="62"/>
        <v/>
      </c>
      <c r="Q389" t="s">
        <v>77</v>
      </c>
      <c r="R389" t="s">
        <v>77</v>
      </c>
    </row>
    <row r="390" spans="2:18" x14ac:dyDescent="0.3">
      <c r="B390" s="1">
        <v>12.649415101000001</v>
      </c>
      <c r="C390" s="1">
        <v>2</v>
      </c>
      <c r="D390">
        <v>388</v>
      </c>
      <c r="E390" t="str">
        <f t="shared" si="59"/>
        <v/>
      </c>
      <c r="F390" s="1" t="str">
        <f t="shared" si="54"/>
        <v/>
      </c>
      <c r="G390" t="str">
        <f t="shared" si="55"/>
        <v/>
      </c>
      <c r="H390" t="str">
        <f t="shared" si="56"/>
        <v/>
      </c>
      <c r="I390" t="str">
        <f>IF(E390="","",H390+final_elemfixed!$A$2)</f>
        <v/>
      </c>
      <c r="J390" s="1">
        <f t="shared" si="57"/>
        <v>12.649415101000001</v>
      </c>
      <c r="K390" s="1">
        <f t="shared" si="58"/>
        <v>2</v>
      </c>
      <c r="L390">
        <f t="shared" si="60"/>
        <v>388</v>
      </c>
      <c r="N390" t="b">
        <f t="shared" si="61"/>
        <v>0</v>
      </c>
      <c r="O390" t="str">
        <f t="shared" si="62"/>
        <v/>
      </c>
      <c r="P390" t="str">
        <f t="shared" si="62"/>
        <v/>
      </c>
      <c r="Q390" t="s">
        <v>77</v>
      </c>
      <c r="R390" t="s">
        <v>77</v>
      </c>
    </row>
    <row r="391" spans="2:18" x14ac:dyDescent="0.3">
      <c r="B391" s="1">
        <v>12.649415101000001</v>
      </c>
      <c r="C391" s="1">
        <v>1</v>
      </c>
      <c r="D391">
        <v>389</v>
      </c>
      <c r="E391" t="str">
        <f t="shared" si="59"/>
        <v/>
      </c>
      <c r="F391" s="1" t="str">
        <f t="shared" si="54"/>
        <v/>
      </c>
      <c r="G391" t="str">
        <f t="shared" si="55"/>
        <v/>
      </c>
      <c r="H391" t="str">
        <f t="shared" si="56"/>
        <v/>
      </c>
      <c r="I391" t="str">
        <f>IF(E391="","",H391+final_elemfixed!$A$2)</f>
        <v/>
      </c>
      <c r="J391" s="1">
        <f t="shared" si="57"/>
        <v>12.649415101000001</v>
      </c>
      <c r="K391" s="1">
        <f t="shared" si="58"/>
        <v>1</v>
      </c>
      <c r="L391">
        <f t="shared" si="60"/>
        <v>389</v>
      </c>
      <c r="N391" t="b">
        <f t="shared" si="61"/>
        <v>0</v>
      </c>
      <c r="O391" t="str">
        <f t="shared" si="62"/>
        <v/>
      </c>
      <c r="P391" t="str">
        <f t="shared" si="62"/>
        <v/>
      </c>
      <c r="Q391" t="s">
        <v>77</v>
      </c>
      <c r="R391" t="s">
        <v>77</v>
      </c>
    </row>
    <row r="392" spans="2:18" x14ac:dyDescent="0.3">
      <c r="B392" s="1">
        <v>12.649415101000001</v>
      </c>
      <c r="C392" s="1">
        <v>0</v>
      </c>
      <c r="D392">
        <v>390</v>
      </c>
      <c r="E392" t="str">
        <f t="shared" si="59"/>
        <v/>
      </c>
      <c r="F392" s="1" t="str">
        <f t="shared" si="54"/>
        <v/>
      </c>
      <c r="G392" t="str">
        <f t="shared" si="55"/>
        <v/>
      </c>
      <c r="H392" t="str">
        <f t="shared" si="56"/>
        <v/>
      </c>
      <c r="I392" t="str">
        <f>IF(E392="","",H392+final_elemfixed!$A$2)</f>
        <v/>
      </c>
      <c r="J392" s="1">
        <f t="shared" si="57"/>
        <v>12.649415101000001</v>
      </c>
      <c r="K392" s="1">
        <f t="shared" si="58"/>
        <v>0</v>
      </c>
      <c r="L392">
        <f t="shared" si="60"/>
        <v>390</v>
      </c>
      <c r="N392" t="b">
        <f t="shared" si="61"/>
        <v>0</v>
      </c>
      <c r="O392" t="str">
        <f t="shared" si="62"/>
        <v/>
      </c>
      <c r="P392" t="str">
        <f t="shared" si="62"/>
        <v/>
      </c>
      <c r="Q392" t="s">
        <v>77</v>
      </c>
      <c r="R392" t="s">
        <v>77</v>
      </c>
    </row>
    <row r="393" spans="2:18" x14ac:dyDescent="0.3">
      <c r="B393" s="1">
        <v>12.649415101000001</v>
      </c>
      <c r="C393" s="1">
        <v>-1.0000000045999999</v>
      </c>
      <c r="D393">
        <v>391</v>
      </c>
      <c r="E393" t="str">
        <f t="shared" si="59"/>
        <v/>
      </c>
      <c r="F393" s="1" t="str">
        <f t="shared" si="54"/>
        <v/>
      </c>
      <c r="G393" t="str">
        <f t="shared" si="55"/>
        <v/>
      </c>
      <c r="H393" t="str">
        <f t="shared" si="56"/>
        <v/>
      </c>
      <c r="I393" t="str">
        <f>IF(E393="","",H393+final_elemfixed!$A$2)</f>
        <v/>
      </c>
      <c r="J393" s="1">
        <f t="shared" si="57"/>
        <v>12.649415101000001</v>
      </c>
      <c r="K393" s="1">
        <f t="shared" si="58"/>
        <v>-1.0000000045999999</v>
      </c>
      <c r="L393">
        <f t="shared" si="60"/>
        <v>391</v>
      </c>
      <c r="N393" t="b">
        <f t="shared" si="61"/>
        <v>0</v>
      </c>
      <c r="O393" t="str">
        <f t="shared" si="62"/>
        <v/>
      </c>
      <c r="P393" t="str">
        <f t="shared" si="62"/>
        <v/>
      </c>
      <c r="Q393" t="s">
        <v>77</v>
      </c>
      <c r="R393" t="s">
        <v>77</v>
      </c>
    </row>
    <row r="394" spans="2:18" x14ac:dyDescent="0.3">
      <c r="B394" s="1">
        <v>12.649415101000001</v>
      </c>
      <c r="C394" s="1">
        <v>-2.0000000091999999</v>
      </c>
      <c r="D394">
        <v>392</v>
      </c>
      <c r="E394" t="str">
        <f t="shared" si="59"/>
        <v/>
      </c>
      <c r="F394" s="1" t="str">
        <f t="shared" si="54"/>
        <v/>
      </c>
      <c r="G394" t="str">
        <f t="shared" si="55"/>
        <v/>
      </c>
      <c r="H394" t="str">
        <f t="shared" si="56"/>
        <v/>
      </c>
      <c r="I394" t="str">
        <f>IF(E394="","",H394+final_elemfixed!$A$2)</f>
        <v/>
      </c>
      <c r="J394" s="1">
        <f t="shared" si="57"/>
        <v>12.649415101000001</v>
      </c>
      <c r="K394" s="1">
        <f t="shared" si="58"/>
        <v>-2.0000000091999999</v>
      </c>
      <c r="L394">
        <f t="shared" si="60"/>
        <v>392</v>
      </c>
      <c r="N394" t="b">
        <f t="shared" si="61"/>
        <v>0</v>
      </c>
      <c r="O394" t="str">
        <f t="shared" si="62"/>
        <v/>
      </c>
      <c r="P394" t="str">
        <f t="shared" si="62"/>
        <v/>
      </c>
      <c r="Q394" t="s">
        <v>77</v>
      </c>
      <c r="R394" t="s">
        <v>77</v>
      </c>
    </row>
    <row r="395" spans="2:18" x14ac:dyDescent="0.3">
      <c r="B395" s="1">
        <v>12.649415101000001</v>
      </c>
      <c r="C395" s="1">
        <v>-3.0000000045999999</v>
      </c>
      <c r="D395">
        <v>393</v>
      </c>
      <c r="E395" t="str">
        <f t="shared" si="59"/>
        <v/>
      </c>
      <c r="F395" s="1" t="str">
        <f t="shared" si="54"/>
        <v/>
      </c>
      <c r="G395" t="str">
        <f t="shared" si="55"/>
        <v/>
      </c>
      <c r="H395" t="str">
        <f t="shared" si="56"/>
        <v/>
      </c>
      <c r="I395" t="str">
        <f>IF(E395="","",H395+final_elemfixed!$A$2)</f>
        <v/>
      </c>
      <c r="J395" s="1">
        <f t="shared" si="57"/>
        <v>12.649415101000001</v>
      </c>
      <c r="K395" s="1">
        <f t="shared" si="58"/>
        <v>-3.0000000045999999</v>
      </c>
      <c r="L395">
        <f t="shared" si="60"/>
        <v>393</v>
      </c>
      <c r="N395" t="b">
        <f t="shared" si="61"/>
        <v>0</v>
      </c>
      <c r="O395" t="str">
        <f t="shared" si="62"/>
        <v/>
      </c>
      <c r="P395" t="str">
        <f t="shared" si="62"/>
        <v/>
      </c>
      <c r="Q395" t="s">
        <v>77</v>
      </c>
      <c r="R395" t="s">
        <v>77</v>
      </c>
    </row>
    <row r="396" spans="2:18" x14ac:dyDescent="0.3">
      <c r="B396" s="1">
        <v>9.8651026392999999</v>
      </c>
      <c r="C396" s="1">
        <v>3</v>
      </c>
      <c r="D396">
        <v>394</v>
      </c>
      <c r="E396" t="str">
        <f t="shared" si="59"/>
        <v/>
      </c>
      <c r="F396" s="1" t="str">
        <f t="shared" si="54"/>
        <v/>
      </c>
      <c r="G396" t="str">
        <f t="shared" si="55"/>
        <v/>
      </c>
      <c r="H396" t="str">
        <f t="shared" si="56"/>
        <v/>
      </c>
      <c r="I396" t="str">
        <f>IF(E396="","",H396+final_elemfixed!$A$2)</f>
        <v/>
      </c>
      <c r="J396" s="1">
        <f t="shared" si="57"/>
        <v>9.8651026392999999</v>
      </c>
      <c r="K396" s="1">
        <f t="shared" si="58"/>
        <v>3</v>
      </c>
      <c r="L396">
        <f t="shared" si="60"/>
        <v>394</v>
      </c>
      <c r="N396" t="b">
        <f t="shared" si="61"/>
        <v>0</v>
      </c>
      <c r="O396" t="str">
        <f t="shared" si="62"/>
        <v/>
      </c>
      <c r="P396" t="str">
        <f t="shared" si="62"/>
        <v/>
      </c>
      <c r="Q396" t="s">
        <v>77</v>
      </c>
      <c r="R396" t="s">
        <v>77</v>
      </c>
    </row>
    <row r="397" spans="2:18" x14ac:dyDescent="0.3">
      <c r="B397" s="1">
        <v>9.8651026392999999</v>
      </c>
      <c r="C397" s="1">
        <v>2</v>
      </c>
      <c r="D397">
        <v>395</v>
      </c>
      <c r="E397" t="str">
        <f t="shared" si="59"/>
        <v/>
      </c>
      <c r="F397" s="1" t="str">
        <f t="shared" si="54"/>
        <v/>
      </c>
      <c r="G397" t="str">
        <f t="shared" si="55"/>
        <v/>
      </c>
      <c r="H397" t="str">
        <f t="shared" si="56"/>
        <v/>
      </c>
      <c r="I397" t="str">
        <f>IF(E397="","",H397+final_elemfixed!$A$2)</f>
        <v/>
      </c>
      <c r="J397" s="1">
        <f t="shared" si="57"/>
        <v>9.8651026392999999</v>
      </c>
      <c r="K397" s="1">
        <f t="shared" si="58"/>
        <v>2</v>
      </c>
      <c r="L397">
        <f t="shared" si="60"/>
        <v>395</v>
      </c>
      <c r="N397" t="b">
        <f t="shared" si="61"/>
        <v>0</v>
      </c>
      <c r="O397" t="str">
        <f t="shared" si="62"/>
        <v/>
      </c>
      <c r="P397" t="str">
        <f t="shared" si="62"/>
        <v/>
      </c>
      <c r="Q397" t="s">
        <v>77</v>
      </c>
      <c r="R397" t="s">
        <v>77</v>
      </c>
    </row>
    <row r="398" spans="2:18" x14ac:dyDescent="0.3">
      <c r="B398" s="1">
        <v>9.8651026392999999</v>
      </c>
      <c r="C398" s="1">
        <v>1</v>
      </c>
      <c r="D398">
        <v>396</v>
      </c>
      <c r="E398" t="str">
        <f t="shared" si="59"/>
        <v/>
      </c>
      <c r="F398" s="1" t="str">
        <f t="shared" si="54"/>
        <v/>
      </c>
      <c r="G398" t="str">
        <f t="shared" si="55"/>
        <v/>
      </c>
      <c r="H398" t="str">
        <f t="shared" si="56"/>
        <v/>
      </c>
      <c r="I398" t="str">
        <f>IF(E398="","",H398+final_elemfixed!$A$2)</f>
        <v/>
      </c>
      <c r="J398" s="1">
        <f t="shared" si="57"/>
        <v>9.8651026392999999</v>
      </c>
      <c r="K398" s="1">
        <f t="shared" si="58"/>
        <v>1</v>
      </c>
      <c r="L398">
        <f t="shared" si="60"/>
        <v>396</v>
      </c>
      <c r="N398" t="b">
        <f t="shared" si="61"/>
        <v>0</v>
      </c>
      <c r="O398" t="str">
        <f t="shared" si="62"/>
        <v/>
      </c>
      <c r="P398" t="str">
        <f t="shared" si="62"/>
        <v/>
      </c>
      <c r="Q398" t="s">
        <v>77</v>
      </c>
      <c r="R398" t="s">
        <v>77</v>
      </c>
    </row>
    <row r="399" spans="2:18" x14ac:dyDescent="0.3">
      <c r="B399" s="1">
        <v>9.8651026392999999</v>
      </c>
      <c r="C399" s="1">
        <v>0</v>
      </c>
      <c r="D399">
        <v>397</v>
      </c>
      <c r="E399" t="str">
        <f t="shared" si="59"/>
        <v/>
      </c>
      <c r="F399" s="1" t="str">
        <f t="shared" si="54"/>
        <v/>
      </c>
      <c r="G399" t="str">
        <f t="shared" si="55"/>
        <v/>
      </c>
      <c r="H399" t="str">
        <f t="shared" si="56"/>
        <v/>
      </c>
      <c r="I399" t="str">
        <f>IF(E399="","",H399+final_elemfixed!$A$2)</f>
        <v/>
      </c>
      <c r="J399" s="1">
        <f t="shared" si="57"/>
        <v>9.8651026392999999</v>
      </c>
      <c r="K399" s="1">
        <f t="shared" si="58"/>
        <v>0</v>
      </c>
      <c r="L399">
        <f t="shared" si="60"/>
        <v>397</v>
      </c>
      <c r="N399" t="b">
        <f t="shared" si="61"/>
        <v>0</v>
      </c>
      <c r="O399" t="str">
        <f t="shared" si="62"/>
        <v/>
      </c>
      <c r="P399" t="str">
        <f t="shared" si="62"/>
        <v/>
      </c>
      <c r="Q399" t="s">
        <v>77</v>
      </c>
      <c r="R399" t="s">
        <v>77</v>
      </c>
    </row>
    <row r="400" spans="2:18" x14ac:dyDescent="0.3">
      <c r="B400" s="1">
        <v>9.8651026392999999</v>
      </c>
      <c r="C400" s="1">
        <v>-1.0000000063000001</v>
      </c>
      <c r="D400">
        <v>398</v>
      </c>
      <c r="E400" t="str">
        <f t="shared" si="59"/>
        <v/>
      </c>
      <c r="F400" s="1" t="str">
        <f t="shared" si="54"/>
        <v/>
      </c>
      <c r="G400" t="str">
        <f t="shared" si="55"/>
        <v/>
      </c>
      <c r="H400" t="str">
        <f t="shared" si="56"/>
        <v/>
      </c>
      <c r="I400" t="str">
        <f>IF(E400="","",H400+final_elemfixed!$A$2)</f>
        <v/>
      </c>
      <c r="J400" s="1">
        <f t="shared" si="57"/>
        <v>9.8651026392999999</v>
      </c>
      <c r="K400" s="1">
        <f t="shared" si="58"/>
        <v>-1.0000000063000001</v>
      </c>
      <c r="L400">
        <f t="shared" si="60"/>
        <v>398</v>
      </c>
      <c r="N400" t="b">
        <f t="shared" si="61"/>
        <v>0</v>
      </c>
      <c r="O400" t="str">
        <f t="shared" si="62"/>
        <v/>
      </c>
      <c r="P400" t="str">
        <f t="shared" si="62"/>
        <v/>
      </c>
      <c r="Q400" t="s">
        <v>77</v>
      </c>
      <c r="R400" t="s">
        <v>77</v>
      </c>
    </row>
    <row r="401" spans="2:18" x14ac:dyDescent="0.3">
      <c r="B401" s="1">
        <v>9.8651026392999999</v>
      </c>
      <c r="C401" s="1">
        <v>-2.0000000127000002</v>
      </c>
      <c r="D401">
        <v>399</v>
      </c>
      <c r="E401" t="str">
        <f t="shared" si="59"/>
        <v/>
      </c>
      <c r="F401" s="1" t="str">
        <f t="shared" si="54"/>
        <v/>
      </c>
      <c r="G401" t="str">
        <f t="shared" si="55"/>
        <v/>
      </c>
      <c r="H401" t="str">
        <f t="shared" si="56"/>
        <v/>
      </c>
      <c r="I401" t="str">
        <f>IF(E401="","",H401+final_elemfixed!$A$2)</f>
        <v/>
      </c>
      <c r="J401" s="1">
        <f t="shared" si="57"/>
        <v>9.8651026392999999</v>
      </c>
      <c r="K401" s="1">
        <f t="shared" si="58"/>
        <v>-2.0000000127000002</v>
      </c>
      <c r="L401">
        <f t="shared" si="60"/>
        <v>399</v>
      </c>
      <c r="N401" t="b">
        <f t="shared" si="61"/>
        <v>0</v>
      </c>
      <c r="O401" t="str">
        <f t="shared" si="62"/>
        <v/>
      </c>
      <c r="P401" t="str">
        <f t="shared" si="62"/>
        <v/>
      </c>
      <c r="Q401" t="s">
        <v>77</v>
      </c>
      <c r="R401" t="s">
        <v>77</v>
      </c>
    </row>
    <row r="402" spans="2:18" x14ac:dyDescent="0.3">
      <c r="B402" s="1">
        <v>9.8651026392999999</v>
      </c>
      <c r="C402" s="1">
        <v>-3.0000000063000001</v>
      </c>
      <c r="D402">
        <v>400</v>
      </c>
      <c r="E402" t="str">
        <f t="shared" si="59"/>
        <v/>
      </c>
      <c r="F402" s="1" t="str">
        <f t="shared" si="54"/>
        <v/>
      </c>
      <c r="G402" t="str">
        <f t="shared" si="55"/>
        <v/>
      </c>
      <c r="H402" t="str">
        <f t="shared" si="56"/>
        <v/>
      </c>
      <c r="I402" t="str">
        <f>IF(E402="","",H402+final_elemfixed!$A$2)</f>
        <v/>
      </c>
      <c r="J402" s="1">
        <f t="shared" si="57"/>
        <v>9.8651026392999999</v>
      </c>
      <c r="K402" s="1">
        <f t="shared" si="58"/>
        <v>-3.0000000063000001</v>
      </c>
      <c r="L402">
        <f t="shared" si="60"/>
        <v>400</v>
      </c>
      <c r="N402" t="b">
        <f t="shared" si="61"/>
        <v>0</v>
      </c>
      <c r="O402" t="str">
        <f t="shared" si="62"/>
        <v/>
      </c>
      <c r="P402" t="str">
        <f t="shared" si="62"/>
        <v/>
      </c>
      <c r="Q402" t="s">
        <v>77</v>
      </c>
      <c r="R402" t="s">
        <v>77</v>
      </c>
    </row>
    <row r="403" spans="2:18" x14ac:dyDescent="0.3">
      <c r="B403" s="1">
        <v>7.5448422544999998</v>
      </c>
      <c r="C403" s="1">
        <v>3</v>
      </c>
      <c r="D403">
        <v>401</v>
      </c>
      <c r="E403" t="str">
        <f t="shared" si="59"/>
        <v/>
      </c>
      <c r="F403" s="1" t="str">
        <f t="shared" si="54"/>
        <v/>
      </c>
      <c r="G403" t="str">
        <f t="shared" si="55"/>
        <v/>
      </c>
      <c r="H403" t="str">
        <f t="shared" si="56"/>
        <v/>
      </c>
      <c r="I403" t="str">
        <f>IF(E403="","",H403+final_elemfixed!$A$2)</f>
        <v/>
      </c>
      <c r="J403" s="1">
        <f t="shared" si="57"/>
        <v>7.5448422544999998</v>
      </c>
      <c r="K403" s="1">
        <f t="shared" si="58"/>
        <v>3</v>
      </c>
      <c r="L403">
        <f t="shared" si="60"/>
        <v>401</v>
      </c>
      <c r="N403" t="b">
        <f t="shared" si="61"/>
        <v>0</v>
      </c>
      <c r="O403" t="str">
        <f t="shared" si="62"/>
        <v/>
      </c>
      <c r="P403" t="str">
        <f t="shared" si="62"/>
        <v/>
      </c>
      <c r="Q403" t="s">
        <v>77</v>
      </c>
      <c r="R403" t="s">
        <v>77</v>
      </c>
    </row>
    <row r="404" spans="2:18" x14ac:dyDescent="0.3">
      <c r="B404" s="1">
        <v>7.5448422544999998</v>
      </c>
      <c r="C404" s="1">
        <v>2</v>
      </c>
      <c r="D404">
        <v>402</v>
      </c>
      <c r="E404" t="str">
        <f t="shared" si="59"/>
        <v/>
      </c>
      <c r="F404" s="1" t="str">
        <f t="shared" si="54"/>
        <v/>
      </c>
      <c r="G404" t="str">
        <f t="shared" si="55"/>
        <v/>
      </c>
      <c r="H404" t="str">
        <f t="shared" si="56"/>
        <v/>
      </c>
      <c r="I404" t="str">
        <f>IF(E404="","",H404+final_elemfixed!$A$2)</f>
        <v/>
      </c>
      <c r="J404" s="1">
        <f t="shared" si="57"/>
        <v>7.5448422544999998</v>
      </c>
      <c r="K404" s="1">
        <f t="shared" si="58"/>
        <v>2</v>
      </c>
      <c r="L404">
        <f t="shared" si="60"/>
        <v>402</v>
      </c>
      <c r="N404" t="b">
        <f t="shared" si="61"/>
        <v>0</v>
      </c>
      <c r="O404" t="str">
        <f t="shared" si="62"/>
        <v/>
      </c>
      <c r="P404" t="str">
        <f t="shared" si="62"/>
        <v/>
      </c>
      <c r="Q404" t="s">
        <v>77</v>
      </c>
      <c r="R404" t="s">
        <v>77</v>
      </c>
    </row>
    <row r="405" spans="2:18" x14ac:dyDescent="0.3">
      <c r="B405" s="1">
        <v>7.5448422544999998</v>
      </c>
      <c r="C405" s="1">
        <v>1</v>
      </c>
      <c r="D405">
        <v>403</v>
      </c>
      <c r="E405" t="str">
        <f t="shared" si="59"/>
        <v/>
      </c>
      <c r="F405" s="1" t="str">
        <f t="shared" si="54"/>
        <v/>
      </c>
      <c r="G405" t="str">
        <f t="shared" si="55"/>
        <v/>
      </c>
      <c r="H405" t="str">
        <f t="shared" si="56"/>
        <v/>
      </c>
      <c r="I405" t="str">
        <f>IF(E405="","",H405+final_elemfixed!$A$2)</f>
        <v/>
      </c>
      <c r="J405" s="1">
        <f t="shared" si="57"/>
        <v>7.5448422544999998</v>
      </c>
      <c r="K405" s="1">
        <f t="shared" si="58"/>
        <v>1</v>
      </c>
      <c r="L405">
        <f t="shared" si="60"/>
        <v>403</v>
      </c>
      <c r="N405" t="b">
        <f t="shared" si="61"/>
        <v>0</v>
      </c>
      <c r="O405" t="str">
        <f t="shared" si="62"/>
        <v/>
      </c>
      <c r="P405" t="str">
        <f t="shared" si="62"/>
        <v/>
      </c>
      <c r="Q405" t="s">
        <v>77</v>
      </c>
      <c r="R405" t="s">
        <v>77</v>
      </c>
    </row>
    <row r="406" spans="2:18" x14ac:dyDescent="0.3">
      <c r="B406" s="1">
        <v>7.5448422544999998</v>
      </c>
      <c r="C406" s="1">
        <v>0</v>
      </c>
      <c r="D406">
        <v>404</v>
      </c>
      <c r="E406" t="str">
        <f t="shared" si="59"/>
        <v/>
      </c>
      <c r="F406" s="1" t="str">
        <f t="shared" si="54"/>
        <v/>
      </c>
      <c r="G406" t="str">
        <f t="shared" si="55"/>
        <v/>
      </c>
      <c r="H406" t="str">
        <f t="shared" si="56"/>
        <v/>
      </c>
      <c r="I406" t="str">
        <f>IF(E406="","",H406+final_elemfixed!$A$2)</f>
        <v/>
      </c>
      <c r="J406" s="1">
        <f t="shared" si="57"/>
        <v>7.5448422544999998</v>
      </c>
      <c r="K406" s="1">
        <f t="shared" si="58"/>
        <v>0</v>
      </c>
      <c r="L406">
        <f t="shared" si="60"/>
        <v>404</v>
      </c>
      <c r="N406" t="b">
        <f t="shared" si="61"/>
        <v>0</v>
      </c>
      <c r="O406" t="str">
        <f t="shared" si="62"/>
        <v/>
      </c>
      <c r="P406" t="str">
        <f t="shared" si="62"/>
        <v/>
      </c>
      <c r="Q406" t="s">
        <v>77</v>
      </c>
      <c r="R406" t="s">
        <v>77</v>
      </c>
    </row>
    <row r="407" spans="2:18" x14ac:dyDescent="0.3">
      <c r="B407" s="1">
        <v>7.5448422544999998</v>
      </c>
      <c r="C407" s="1">
        <v>-1.0000000078</v>
      </c>
      <c r="D407">
        <v>405</v>
      </c>
      <c r="E407" t="str">
        <f t="shared" si="59"/>
        <v/>
      </c>
      <c r="F407" s="1" t="str">
        <f t="shared" si="54"/>
        <v/>
      </c>
      <c r="G407" t="str">
        <f t="shared" si="55"/>
        <v/>
      </c>
      <c r="H407" t="str">
        <f t="shared" si="56"/>
        <v/>
      </c>
      <c r="I407" t="str">
        <f>IF(E407="","",H407+final_elemfixed!$A$2)</f>
        <v/>
      </c>
      <c r="J407" s="1">
        <f t="shared" si="57"/>
        <v>7.5448422544999998</v>
      </c>
      <c r="K407" s="1">
        <f t="shared" si="58"/>
        <v>-1.0000000078</v>
      </c>
      <c r="L407">
        <f t="shared" si="60"/>
        <v>405</v>
      </c>
      <c r="N407" t="b">
        <f t="shared" si="61"/>
        <v>0</v>
      </c>
      <c r="O407" t="str">
        <f t="shared" si="62"/>
        <v/>
      </c>
      <c r="P407" t="str">
        <f t="shared" si="62"/>
        <v/>
      </c>
      <c r="Q407" t="s">
        <v>77</v>
      </c>
      <c r="R407" t="s">
        <v>77</v>
      </c>
    </row>
    <row r="408" spans="2:18" x14ac:dyDescent="0.3">
      <c r="B408" s="1">
        <v>7.5448422544999998</v>
      </c>
      <c r="C408" s="1">
        <v>-2.0000000156</v>
      </c>
      <c r="D408">
        <v>406</v>
      </c>
      <c r="E408" t="str">
        <f t="shared" si="59"/>
        <v/>
      </c>
      <c r="F408" s="1" t="str">
        <f t="shared" si="54"/>
        <v/>
      </c>
      <c r="G408" t="str">
        <f t="shared" si="55"/>
        <v/>
      </c>
      <c r="H408" t="str">
        <f t="shared" si="56"/>
        <v/>
      </c>
      <c r="I408" t="str">
        <f>IF(E408="","",H408+final_elemfixed!$A$2)</f>
        <v/>
      </c>
      <c r="J408" s="1">
        <f t="shared" si="57"/>
        <v>7.5448422544999998</v>
      </c>
      <c r="K408" s="1">
        <f t="shared" si="58"/>
        <v>-2.0000000156</v>
      </c>
      <c r="L408">
        <f t="shared" si="60"/>
        <v>406</v>
      </c>
      <c r="N408" t="b">
        <f t="shared" si="61"/>
        <v>0</v>
      </c>
      <c r="O408" t="str">
        <f t="shared" si="62"/>
        <v/>
      </c>
      <c r="P408" t="str">
        <f t="shared" si="62"/>
        <v/>
      </c>
      <c r="Q408" t="s">
        <v>77</v>
      </c>
      <c r="R408" t="s">
        <v>77</v>
      </c>
    </row>
    <row r="409" spans="2:18" x14ac:dyDescent="0.3">
      <c r="B409" s="1">
        <v>7.5448422544999998</v>
      </c>
      <c r="C409" s="1">
        <v>-3.0000000078000002</v>
      </c>
      <c r="D409">
        <v>407</v>
      </c>
      <c r="E409" t="str">
        <f t="shared" si="59"/>
        <v/>
      </c>
      <c r="F409" s="1" t="str">
        <f t="shared" si="54"/>
        <v/>
      </c>
      <c r="G409" t="str">
        <f t="shared" si="55"/>
        <v/>
      </c>
      <c r="H409" t="str">
        <f t="shared" si="56"/>
        <v/>
      </c>
      <c r="I409" t="str">
        <f>IF(E409="","",H409+final_elemfixed!$A$2)</f>
        <v/>
      </c>
      <c r="J409" s="1">
        <f t="shared" si="57"/>
        <v>7.5448422544999998</v>
      </c>
      <c r="K409" s="1">
        <f t="shared" si="58"/>
        <v>-3.0000000078000002</v>
      </c>
      <c r="L409">
        <f t="shared" si="60"/>
        <v>407</v>
      </c>
      <c r="N409" t="b">
        <f t="shared" si="61"/>
        <v>0</v>
      </c>
      <c r="O409" t="str">
        <f t="shared" si="62"/>
        <v/>
      </c>
      <c r="P409" t="str">
        <f t="shared" si="62"/>
        <v/>
      </c>
      <c r="Q409" t="s">
        <v>77</v>
      </c>
      <c r="R409" t="s">
        <v>77</v>
      </c>
    </row>
    <row r="410" spans="2:18" x14ac:dyDescent="0.3">
      <c r="B410" s="1">
        <v>5.6112919338999996</v>
      </c>
      <c r="C410" s="1">
        <v>3</v>
      </c>
      <c r="D410">
        <v>408</v>
      </c>
      <c r="E410" t="str">
        <f t="shared" si="59"/>
        <v/>
      </c>
      <c r="F410" s="1" t="str">
        <f t="shared" si="54"/>
        <v/>
      </c>
      <c r="G410" t="str">
        <f t="shared" si="55"/>
        <v/>
      </c>
      <c r="H410" t="str">
        <f t="shared" si="56"/>
        <v/>
      </c>
      <c r="I410" t="str">
        <f>IF(E410="","",H410+final_elemfixed!$A$2)</f>
        <v/>
      </c>
      <c r="J410" s="1">
        <f t="shared" si="57"/>
        <v>5.6112919338999996</v>
      </c>
      <c r="K410" s="1">
        <f t="shared" si="58"/>
        <v>3</v>
      </c>
      <c r="L410">
        <f t="shared" si="60"/>
        <v>408</v>
      </c>
      <c r="N410" t="b">
        <f t="shared" si="61"/>
        <v>0</v>
      </c>
      <c r="O410" t="str">
        <f t="shared" si="62"/>
        <v/>
      </c>
      <c r="P410" t="str">
        <f t="shared" si="62"/>
        <v/>
      </c>
      <c r="Q410" t="s">
        <v>77</v>
      </c>
      <c r="R410" t="s">
        <v>77</v>
      </c>
    </row>
    <row r="411" spans="2:18" x14ac:dyDescent="0.3">
      <c r="B411" s="1">
        <v>5.6112919338999996</v>
      </c>
      <c r="C411" s="1">
        <v>2</v>
      </c>
      <c r="D411">
        <v>409</v>
      </c>
      <c r="E411" t="str">
        <f t="shared" si="59"/>
        <v/>
      </c>
      <c r="F411" s="1" t="str">
        <f t="shared" si="54"/>
        <v/>
      </c>
      <c r="G411" t="str">
        <f t="shared" si="55"/>
        <v/>
      </c>
      <c r="H411" t="str">
        <f t="shared" si="56"/>
        <v/>
      </c>
      <c r="I411" t="str">
        <f>IF(E411="","",H411+final_elemfixed!$A$2)</f>
        <v/>
      </c>
      <c r="J411" s="1">
        <f t="shared" si="57"/>
        <v>5.6112919338999996</v>
      </c>
      <c r="K411" s="1">
        <f t="shared" si="58"/>
        <v>2</v>
      </c>
      <c r="L411">
        <f t="shared" si="60"/>
        <v>409</v>
      </c>
      <c r="N411" t="b">
        <f t="shared" si="61"/>
        <v>0</v>
      </c>
      <c r="O411" t="str">
        <f t="shared" si="62"/>
        <v/>
      </c>
      <c r="P411" t="str">
        <f t="shared" si="62"/>
        <v/>
      </c>
      <c r="Q411" t="s">
        <v>77</v>
      </c>
      <c r="R411" t="s">
        <v>77</v>
      </c>
    </row>
    <row r="412" spans="2:18" x14ac:dyDescent="0.3">
      <c r="B412" s="1">
        <v>5.6112919338999996</v>
      </c>
      <c r="C412" s="1">
        <v>1</v>
      </c>
      <c r="D412">
        <v>410</v>
      </c>
      <c r="E412" t="str">
        <f t="shared" si="59"/>
        <v/>
      </c>
      <c r="F412" s="1" t="str">
        <f t="shared" si="54"/>
        <v/>
      </c>
      <c r="G412" t="str">
        <f t="shared" si="55"/>
        <v/>
      </c>
      <c r="H412" t="str">
        <f t="shared" si="56"/>
        <v/>
      </c>
      <c r="I412" t="str">
        <f>IF(E412="","",H412+final_elemfixed!$A$2)</f>
        <v/>
      </c>
      <c r="J412" s="1">
        <f t="shared" si="57"/>
        <v>5.6112919338999996</v>
      </c>
      <c r="K412" s="1">
        <f t="shared" si="58"/>
        <v>1</v>
      </c>
      <c r="L412">
        <f t="shared" si="60"/>
        <v>410</v>
      </c>
      <c r="N412" t="b">
        <f t="shared" si="61"/>
        <v>0</v>
      </c>
      <c r="O412" t="str">
        <f t="shared" si="62"/>
        <v/>
      </c>
      <c r="P412" t="str">
        <f t="shared" si="62"/>
        <v/>
      </c>
      <c r="Q412" t="s">
        <v>77</v>
      </c>
      <c r="R412" t="s">
        <v>77</v>
      </c>
    </row>
    <row r="413" spans="2:18" x14ac:dyDescent="0.3">
      <c r="B413" s="1">
        <v>5.6112919338999996</v>
      </c>
      <c r="C413" s="1">
        <v>0</v>
      </c>
      <c r="D413">
        <v>411</v>
      </c>
      <c r="E413" t="str">
        <f t="shared" si="59"/>
        <v/>
      </c>
      <c r="F413" s="1" t="str">
        <f t="shared" si="54"/>
        <v/>
      </c>
      <c r="G413" t="str">
        <f t="shared" si="55"/>
        <v/>
      </c>
      <c r="H413" t="str">
        <f t="shared" si="56"/>
        <v/>
      </c>
      <c r="I413" t="str">
        <f>IF(E413="","",H413+final_elemfixed!$A$2)</f>
        <v/>
      </c>
      <c r="J413" s="1">
        <f t="shared" si="57"/>
        <v>5.6112919338999996</v>
      </c>
      <c r="K413" s="1">
        <f t="shared" si="58"/>
        <v>0</v>
      </c>
      <c r="L413">
        <f t="shared" si="60"/>
        <v>411</v>
      </c>
      <c r="N413" t="b">
        <f t="shared" si="61"/>
        <v>0</v>
      </c>
      <c r="O413" t="str">
        <f t="shared" si="62"/>
        <v/>
      </c>
      <c r="P413" t="str">
        <f t="shared" si="62"/>
        <v/>
      </c>
      <c r="Q413" t="s">
        <v>77</v>
      </c>
      <c r="R413" t="s">
        <v>77</v>
      </c>
    </row>
    <row r="414" spans="2:18" x14ac:dyDescent="0.3">
      <c r="B414" s="1">
        <v>5.6112919338999996</v>
      </c>
      <c r="C414" s="1">
        <v>-1.0000000090000001</v>
      </c>
      <c r="D414">
        <v>412</v>
      </c>
      <c r="E414" t="str">
        <f t="shared" si="59"/>
        <v/>
      </c>
      <c r="F414" s="1" t="str">
        <f t="shared" si="54"/>
        <v/>
      </c>
      <c r="G414" t="str">
        <f t="shared" si="55"/>
        <v/>
      </c>
      <c r="H414" t="str">
        <f t="shared" si="56"/>
        <v/>
      </c>
      <c r="I414" t="str">
        <f>IF(E414="","",H414+final_elemfixed!$A$2)</f>
        <v/>
      </c>
      <c r="J414" s="1">
        <f t="shared" si="57"/>
        <v>5.6112919338999996</v>
      </c>
      <c r="K414" s="1">
        <f t="shared" si="58"/>
        <v>-1.0000000090000001</v>
      </c>
      <c r="L414">
        <f t="shared" si="60"/>
        <v>412</v>
      </c>
      <c r="N414" t="b">
        <f t="shared" si="61"/>
        <v>0</v>
      </c>
      <c r="O414" t="str">
        <f t="shared" si="62"/>
        <v/>
      </c>
      <c r="P414" t="str">
        <f t="shared" si="62"/>
        <v/>
      </c>
      <c r="Q414" t="s">
        <v>77</v>
      </c>
      <c r="R414" t="s">
        <v>77</v>
      </c>
    </row>
    <row r="415" spans="2:18" x14ac:dyDescent="0.3">
      <c r="B415" s="1">
        <v>5.6112919338999996</v>
      </c>
      <c r="C415" s="1">
        <v>-2.0000000180000002</v>
      </c>
      <c r="D415">
        <v>413</v>
      </c>
      <c r="E415" t="str">
        <f t="shared" si="59"/>
        <v/>
      </c>
      <c r="F415" s="1" t="str">
        <f t="shared" si="54"/>
        <v/>
      </c>
      <c r="G415" t="str">
        <f t="shared" si="55"/>
        <v/>
      </c>
      <c r="H415" t="str">
        <f t="shared" si="56"/>
        <v/>
      </c>
      <c r="I415" t="str">
        <f>IF(E415="","",H415+final_elemfixed!$A$2)</f>
        <v/>
      </c>
      <c r="J415" s="1">
        <f t="shared" si="57"/>
        <v>5.6112919338999996</v>
      </c>
      <c r="K415" s="1">
        <f t="shared" si="58"/>
        <v>-2.0000000180000002</v>
      </c>
      <c r="L415">
        <f t="shared" si="60"/>
        <v>413</v>
      </c>
      <c r="N415" t="b">
        <f t="shared" si="61"/>
        <v>0</v>
      </c>
      <c r="O415" t="str">
        <f t="shared" si="62"/>
        <v/>
      </c>
      <c r="P415" t="str">
        <f t="shared" si="62"/>
        <v/>
      </c>
      <c r="Q415" t="s">
        <v>77</v>
      </c>
      <c r="R415" t="s">
        <v>77</v>
      </c>
    </row>
    <row r="416" spans="2:18" x14ac:dyDescent="0.3">
      <c r="B416" s="1">
        <v>5.6112919338999996</v>
      </c>
      <c r="C416" s="1">
        <v>-3.0000000089999999</v>
      </c>
      <c r="D416">
        <v>414</v>
      </c>
      <c r="E416" t="str">
        <f t="shared" si="59"/>
        <v/>
      </c>
      <c r="F416" s="1" t="str">
        <f t="shared" si="54"/>
        <v/>
      </c>
      <c r="G416" t="str">
        <f t="shared" si="55"/>
        <v/>
      </c>
      <c r="H416" t="str">
        <f t="shared" si="56"/>
        <v/>
      </c>
      <c r="I416" t="str">
        <f>IF(E416="","",H416+final_elemfixed!$A$2)</f>
        <v/>
      </c>
      <c r="J416" s="1">
        <f t="shared" si="57"/>
        <v>5.6112919338999996</v>
      </c>
      <c r="K416" s="1">
        <f t="shared" si="58"/>
        <v>-3.0000000089999999</v>
      </c>
      <c r="L416">
        <f t="shared" si="60"/>
        <v>414</v>
      </c>
      <c r="N416" t="b">
        <f t="shared" si="61"/>
        <v>0</v>
      </c>
      <c r="O416" t="str">
        <f t="shared" si="62"/>
        <v/>
      </c>
      <c r="P416" t="str">
        <f t="shared" si="62"/>
        <v/>
      </c>
      <c r="Q416" t="s">
        <v>77</v>
      </c>
      <c r="R416" t="s">
        <v>77</v>
      </c>
    </row>
    <row r="417" spans="2:18" x14ac:dyDescent="0.3">
      <c r="B417" s="1">
        <v>-0.54690143108</v>
      </c>
      <c r="C417" s="1">
        <v>0.12618541381000001</v>
      </c>
      <c r="D417">
        <v>415</v>
      </c>
      <c r="E417">
        <f t="shared" si="59"/>
        <v>415</v>
      </c>
      <c r="F417" s="1">
        <f t="shared" si="54"/>
        <v>0.5612699296913678</v>
      </c>
      <c r="G417">
        <f t="shared" si="55"/>
        <v>167.00763205918244</v>
      </c>
      <c r="H417">
        <f t="shared" si="56"/>
        <v>167.00763205918244</v>
      </c>
      <c r="I417">
        <f>IF(E417="","",H417+final_elemfixed!$A$2)</f>
        <v>122.00763205918244</v>
      </c>
      <c r="J417" s="1">
        <f t="shared" si="57"/>
        <v>-0.2974911487654136</v>
      </c>
      <c r="K417" s="1">
        <f t="shared" si="58"/>
        <v>0.47594427234917691</v>
      </c>
      <c r="L417">
        <f t="shared" si="60"/>
        <v>415</v>
      </c>
      <c r="N417" t="b">
        <f t="shared" si="61"/>
        <v>0</v>
      </c>
      <c r="O417" t="str">
        <f t="shared" si="62"/>
        <v/>
      </c>
      <c r="P417" t="str">
        <f t="shared" si="62"/>
        <v/>
      </c>
      <c r="Q417">
        <v>-0.54690143108</v>
      </c>
      <c r="R417">
        <v>0.12618541381000001</v>
      </c>
    </row>
    <row r="418" spans="2:18" x14ac:dyDescent="0.3">
      <c r="B418" s="1">
        <v>-0.48966003311</v>
      </c>
      <c r="C418" s="1">
        <v>0.15309458304000001</v>
      </c>
      <c r="D418">
        <v>416</v>
      </c>
      <c r="E418">
        <f t="shared" si="59"/>
        <v>416</v>
      </c>
      <c r="F418" s="1">
        <f t="shared" si="54"/>
        <v>0.51303498845739337</v>
      </c>
      <c r="G418">
        <f t="shared" si="55"/>
        <v>162.6378929388386</v>
      </c>
      <c r="H418">
        <f t="shared" si="56"/>
        <v>162.6378929388386</v>
      </c>
      <c r="I418">
        <f>IF(E418="","",H418+final_elemfixed!$A$2)</f>
        <v>117.6378929388386</v>
      </c>
      <c r="J418" s="1">
        <f t="shared" si="57"/>
        <v>-0.23798771205759925</v>
      </c>
      <c r="K418" s="1">
        <f t="shared" si="58"/>
        <v>0.45449614771862146</v>
      </c>
      <c r="L418">
        <f t="shared" si="60"/>
        <v>416</v>
      </c>
      <c r="N418" t="b">
        <f t="shared" si="61"/>
        <v>0</v>
      </c>
      <c r="O418" t="str">
        <f t="shared" si="62"/>
        <v/>
      </c>
      <c r="P418" t="str">
        <f t="shared" si="62"/>
        <v/>
      </c>
      <c r="Q418" t="s">
        <v>77</v>
      </c>
      <c r="R418" t="s">
        <v>77</v>
      </c>
    </row>
    <row r="419" spans="2:18" x14ac:dyDescent="0.3">
      <c r="B419" s="1">
        <v>-0.39283818170000001</v>
      </c>
      <c r="C419" s="1">
        <v>0.17230476471</v>
      </c>
      <c r="D419">
        <v>417</v>
      </c>
      <c r="E419">
        <f t="shared" si="59"/>
        <v>417</v>
      </c>
      <c r="F419" s="1">
        <f t="shared" si="54"/>
        <v>0.42896476422094471</v>
      </c>
      <c r="G419">
        <f t="shared" si="55"/>
        <v>156.31701731235407</v>
      </c>
      <c r="H419">
        <f t="shared" si="56"/>
        <v>156.31701731235407</v>
      </c>
      <c r="I419">
        <f>IF(E419="","",H419+final_elemfixed!$A$2)</f>
        <v>111.31701731235407</v>
      </c>
      <c r="J419" s="1">
        <f t="shared" si="57"/>
        <v>-0.15594067463186956</v>
      </c>
      <c r="K419" s="1">
        <f t="shared" si="58"/>
        <v>0.39961640974625667</v>
      </c>
      <c r="L419">
        <f t="shared" si="60"/>
        <v>417</v>
      </c>
      <c r="N419" t="b">
        <f t="shared" si="61"/>
        <v>0</v>
      </c>
      <c r="O419" t="str">
        <f t="shared" si="62"/>
        <v/>
      </c>
      <c r="P419" t="str">
        <f t="shared" si="62"/>
        <v/>
      </c>
      <c r="Q419" t="s">
        <v>77</v>
      </c>
      <c r="R419" t="s">
        <v>77</v>
      </c>
    </row>
    <row r="420" spans="2:18" x14ac:dyDescent="0.3">
      <c r="B420" s="1">
        <v>-0.29560542046999999</v>
      </c>
      <c r="C420" s="1">
        <v>0.18965562594999999</v>
      </c>
      <c r="D420">
        <v>418</v>
      </c>
      <c r="E420">
        <f t="shared" si="59"/>
        <v>418</v>
      </c>
      <c r="F420" s="1">
        <f t="shared" si="54"/>
        <v>0.35121477911063453</v>
      </c>
      <c r="G420">
        <f t="shared" si="55"/>
        <v>147.31642991708458</v>
      </c>
      <c r="H420">
        <f t="shared" si="56"/>
        <v>147.31642991708458</v>
      </c>
      <c r="I420">
        <f>IF(E420="","",H420+final_elemfixed!$A$2)</f>
        <v>102.31642991708458</v>
      </c>
      <c r="J420" s="1">
        <f t="shared" si="57"/>
        <v>-7.4917818170413333E-2</v>
      </c>
      <c r="K420" s="1">
        <f t="shared" si="58"/>
        <v>0.34313137656926201</v>
      </c>
      <c r="L420">
        <f t="shared" si="60"/>
        <v>418</v>
      </c>
      <c r="N420" t="b">
        <f t="shared" si="61"/>
        <v>0</v>
      </c>
      <c r="O420" t="str">
        <f t="shared" si="62"/>
        <v/>
      </c>
      <c r="P420" t="str">
        <f t="shared" si="62"/>
        <v/>
      </c>
      <c r="Q420" t="s">
        <v>77</v>
      </c>
      <c r="R420" t="s">
        <v>77</v>
      </c>
    </row>
    <row r="421" spans="2:18" x14ac:dyDescent="0.3">
      <c r="B421" s="1">
        <v>-0.20924924820999999</v>
      </c>
      <c r="C421" s="1">
        <v>0.19560988191000001</v>
      </c>
      <c r="D421">
        <v>419</v>
      </c>
      <c r="E421">
        <f t="shared" si="59"/>
        <v>419</v>
      </c>
      <c r="F421" s="1">
        <f t="shared" si="54"/>
        <v>0.28644104764732015</v>
      </c>
      <c r="G421">
        <f t="shared" si="55"/>
        <v>136.92951725303755</v>
      </c>
      <c r="H421">
        <f t="shared" si="56"/>
        <v>136.92951725303755</v>
      </c>
      <c r="I421">
        <f>IF(E421="","",H421+final_elemfixed!$A$2)</f>
        <v>91.929517253037545</v>
      </c>
      <c r="J421" s="1">
        <f t="shared" si="57"/>
        <v>-9.6444884018173568E-3</v>
      </c>
      <c r="K421" s="1">
        <f t="shared" si="58"/>
        <v>0.28627863633313883</v>
      </c>
      <c r="L421">
        <f t="shared" si="60"/>
        <v>419</v>
      </c>
      <c r="N421" t="b">
        <f t="shared" si="61"/>
        <v>0</v>
      </c>
      <c r="O421" t="str">
        <f t="shared" si="62"/>
        <v/>
      </c>
      <c r="P421" t="str">
        <f t="shared" si="62"/>
        <v/>
      </c>
      <c r="Q421" t="s">
        <v>77</v>
      </c>
      <c r="R421" t="s">
        <v>77</v>
      </c>
    </row>
    <row r="422" spans="2:18" x14ac:dyDescent="0.3">
      <c r="B422" s="1">
        <v>-0.12273847197</v>
      </c>
      <c r="C422" s="1">
        <v>0.19878360906</v>
      </c>
      <c r="D422">
        <v>420</v>
      </c>
      <c r="E422">
        <f t="shared" si="59"/>
        <v>420</v>
      </c>
      <c r="F422" s="1">
        <f t="shared" si="54"/>
        <v>0.23362289214126553</v>
      </c>
      <c r="G422">
        <f t="shared" si="55"/>
        <v>121.69315859458173</v>
      </c>
      <c r="H422">
        <f t="shared" si="56"/>
        <v>121.69315859458173</v>
      </c>
      <c r="I422">
        <f>IF(E422="","",H422+final_elemfixed!$A$2)</f>
        <v>76.693158594581732</v>
      </c>
      <c r="J422" s="1">
        <f t="shared" si="57"/>
        <v>5.3772032112599684E-2</v>
      </c>
      <c r="K422" s="1">
        <f t="shared" si="58"/>
        <v>0.22735044379752359</v>
      </c>
      <c r="L422">
        <f t="shared" si="60"/>
        <v>420</v>
      </c>
      <c r="N422" t="b">
        <f t="shared" si="61"/>
        <v>0</v>
      </c>
      <c r="O422" t="str">
        <f t="shared" si="62"/>
        <v/>
      </c>
      <c r="P422" t="str">
        <f t="shared" si="62"/>
        <v/>
      </c>
      <c r="Q422" t="s">
        <v>77</v>
      </c>
      <c r="R422" t="s">
        <v>77</v>
      </c>
    </row>
    <row r="423" spans="2:18" x14ac:dyDescent="0.3">
      <c r="B423" s="1">
        <v>-6.1337251826E-2</v>
      </c>
      <c r="C423" s="1">
        <v>0.19801420393999999</v>
      </c>
      <c r="D423">
        <v>421</v>
      </c>
      <c r="E423">
        <f t="shared" si="59"/>
        <v>421</v>
      </c>
      <c r="F423" s="1">
        <f t="shared" si="54"/>
        <v>0.20729660736142802</v>
      </c>
      <c r="G423">
        <f t="shared" si="55"/>
        <v>107.21098818188341</v>
      </c>
      <c r="H423">
        <f t="shared" si="56"/>
        <v>107.21098818188341</v>
      </c>
      <c r="I423">
        <f>IF(E423="","",H423+final_elemfixed!$A$2)</f>
        <v>62.210988181883408</v>
      </c>
      <c r="J423" s="1">
        <f t="shared" si="57"/>
        <v>9.6645199671718404E-2</v>
      </c>
      <c r="K423" s="1">
        <f t="shared" si="58"/>
        <v>0.18338917308274152</v>
      </c>
      <c r="L423">
        <f t="shared" si="60"/>
        <v>421</v>
      </c>
      <c r="N423" t="b">
        <f t="shared" si="61"/>
        <v>0</v>
      </c>
      <c r="O423" t="str">
        <f t="shared" si="62"/>
        <v/>
      </c>
      <c r="P423" t="str">
        <f t="shared" si="62"/>
        <v/>
      </c>
      <c r="Q423" t="s">
        <v>77</v>
      </c>
      <c r="R423" t="s">
        <v>77</v>
      </c>
    </row>
    <row r="424" spans="2:18" x14ac:dyDescent="0.3">
      <c r="B424" s="1">
        <v>1.1102230246E-16</v>
      </c>
      <c r="C424" s="1">
        <v>0.19595000000000001</v>
      </c>
      <c r="D424">
        <v>422</v>
      </c>
      <c r="E424">
        <f t="shared" si="59"/>
        <v>422</v>
      </c>
      <c r="F424" s="1">
        <f t="shared" si="54"/>
        <v>0.19595000000000001</v>
      </c>
      <c r="G424">
        <f t="shared" si="55"/>
        <v>89.999999999999972</v>
      </c>
      <c r="H424">
        <f t="shared" si="56"/>
        <v>89.999999999999972</v>
      </c>
      <c r="I424">
        <f>IF(E424="","",H424+final_elemfixed!$A$2)</f>
        <v>44.999999999999972</v>
      </c>
      <c r="J424" s="1">
        <f t="shared" si="57"/>
        <v>0.13855757377350408</v>
      </c>
      <c r="K424" s="1">
        <f t="shared" si="58"/>
        <v>0.13855757377350394</v>
      </c>
      <c r="L424">
        <f t="shared" si="60"/>
        <v>422</v>
      </c>
      <c r="N424" t="b">
        <f t="shared" si="61"/>
        <v>0</v>
      </c>
      <c r="O424" t="str">
        <f t="shared" si="62"/>
        <v/>
      </c>
      <c r="P424" t="str">
        <f t="shared" si="62"/>
        <v/>
      </c>
      <c r="Q424" t="s">
        <v>77</v>
      </c>
      <c r="R424" t="s">
        <v>77</v>
      </c>
    </row>
    <row r="425" spans="2:18" x14ac:dyDescent="0.3">
      <c r="B425" s="1">
        <v>5.9246157664000001E-2</v>
      </c>
      <c r="C425" s="1">
        <v>0.19004193749000001</v>
      </c>
      <c r="D425">
        <v>423</v>
      </c>
      <c r="E425">
        <f t="shared" si="59"/>
        <v>423</v>
      </c>
      <c r="F425" s="1">
        <f t="shared" si="54"/>
        <v>0.19906291769915516</v>
      </c>
      <c r="G425">
        <f t="shared" si="55"/>
        <v>72.684972058060453</v>
      </c>
      <c r="H425">
        <f t="shared" si="56"/>
        <v>72.684972058060453</v>
      </c>
      <c r="I425">
        <f>IF(E425="","",H425+final_elemfixed!$A$2)</f>
        <v>27.684972058060453</v>
      </c>
      <c r="J425" s="1">
        <f t="shared" si="57"/>
        <v>0.17627330255247073</v>
      </c>
      <c r="K425" s="1">
        <f t="shared" si="58"/>
        <v>9.2486582865547257E-2</v>
      </c>
      <c r="L425">
        <f t="shared" si="60"/>
        <v>423</v>
      </c>
      <c r="N425" t="b">
        <f t="shared" si="61"/>
        <v>0</v>
      </c>
      <c r="O425" t="str">
        <f t="shared" si="62"/>
        <v/>
      </c>
      <c r="P425" t="str">
        <f t="shared" si="62"/>
        <v/>
      </c>
      <c r="Q425" t="s">
        <v>77</v>
      </c>
      <c r="R425" t="s">
        <v>77</v>
      </c>
    </row>
    <row r="426" spans="2:18" x14ac:dyDescent="0.3">
      <c r="B426" s="1">
        <v>0.11842146941999999</v>
      </c>
      <c r="C426" s="1">
        <v>0.18349537296000001</v>
      </c>
      <c r="D426">
        <v>424</v>
      </c>
      <c r="E426">
        <f t="shared" si="59"/>
        <v>424</v>
      </c>
      <c r="F426" s="1">
        <f t="shared" si="54"/>
        <v>0.21839000965548194</v>
      </c>
      <c r="G426">
        <f t="shared" si="55"/>
        <v>57.163222439283949</v>
      </c>
      <c r="H426">
        <f t="shared" si="56"/>
        <v>57.163222439283949</v>
      </c>
      <c r="I426">
        <f>IF(E426="","",H426+final_elemfixed!$A$2)</f>
        <v>12.163222439283949</v>
      </c>
      <c r="J426" s="1">
        <f t="shared" si="57"/>
        <v>0.21348744660132804</v>
      </c>
      <c r="K426" s="1">
        <f t="shared" si="58"/>
        <v>4.6014198471413296E-2</v>
      </c>
      <c r="L426">
        <f t="shared" si="60"/>
        <v>424</v>
      </c>
      <c r="N426" t="b">
        <f t="shared" si="61"/>
        <v>0</v>
      </c>
      <c r="O426" t="str">
        <f t="shared" si="62"/>
        <v/>
      </c>
      <c r="P426" t="str">
        <f t="shared" si="62"/>
        <v/>
      </c>
      <c r="Q426" t="s">
        <v>77</v>
      </c>
      <c r="R426" t="s">
        <v>77</v>
      </c>
    </row>
    <row r="427" spans="2:18" x14ac:dyDescent="0.3">
      <c r="B427" s="1">
        <v>0.18845467613</v>
      </c>
      <c r="C427" s="1">
        <v>0.17331055621999999</v>
      </c>
      <c r="D427">
        <v>425</v>
      </c>
      <c r="E427">
        <f t="shared" si="59"/>
        <v>425</v>
      </c>
      <c r="F427" s="1">
        <f t="shared" si="54"/>
        <v>0.25603068927874439</v>
      </c>
      <c r="G427">
        <f t="shared" si="55"/>
        <v>42.602898898135543</v>
      </c>
      <c r="H427">
        <f t="shared" si="56"/>
        <v>42.602898898135543</v>
      </c>
      <c r="I427">
        <f>IF(E427="","",H427+final_elemfixed!$A$2)</f>
        <v>-2.3971011018644575</v>
      </c>
      <c r="J427" s="1">
        <f t="shared" si="57"/>
        <v>0.25580664899221195</v>
      </c>
      <c r="K427" s="1">
        <f t="shared" si="58"/>
        <v>-1.0708509883463212E-2</v>
      </c>
      <c r="L427">
        <f t="shared" si="60"/>
        <v>425</v>
      </c>
      <c r="N427" t="b">
        <f t="shared" si="61"/>
        <v>0</v>
      </c>
      <c r="O427" t="str">
        <f t="shared" si="62"/>
        <v/>
      </c>
      <c r="P427" t="str">
        <f t="shared" si="62"/>
        <v/>
      </c>
      <c r="Q427" t="s">
        <v>77</v>
      </c>
      <c r="R427" t="s">
        <v>77</v>
      </c>
    </row>
    <row r="428" spans="2:18" x14ac:dyDescent="0.3">
      <c r="B428" s="1">
        <v>0.25835860651999998</v>
      </c>
      <c r="C428" s="1">
        <v>0.16230860652000001</v>
      </c>
      <c r="D428">
        <v>426</v>
      </c>
      <c r="E428">
        <f t="shared" si="59"/>
        <v>426</v>
      </c>
      <c r="F428" s="1">
        <f t="shared" si="54"/>
        <v>0.30511187016145463</v>
      </c>
      <c r="G428">
        <f t="shared" si="55"/>
        <v>32.13826745643852</v>
      </c>
      <c r="H428">
        <f t="shared" si="56"/>
        <v>32.13826745643852</v>
      </c>
      <c r="I428">
        <f>IF(E428="","",H428+final_elemfixed!$A$2)</f>
        <v>-12.86173254356148</v>
      </c>
      <c r="J428" s="1">
        <f t="shared" si="57"/>
        <v>0.29745663896343005</v>
      </c>
      <c r="K428" s="1">
        <f t="shared" si="58"/>
        <v>-6.7917606332967839E-2</v>
      </c>
      <c r="L428">
        <f t="shared" si="60"/>
        <v>426</v>
      </c>
      <c r="N428" t="b">
        <f t="shared" si="61"/>
        <v>0</v>
      </c>
      <c r="O428" t="str">
        <f t="shared" si="62"/>
        <v/>
      </c>
      <c r="P428" t="str">
        <f t="shared" si="62"/>
        <v/>
      </c>
      <c r="Q428" t="s">
        <v>77</v>
      </c>
      <c r="R428" t="s">
        <v>77</v>
      </c>
    </row>
    <row r="429" spans="2:18" x14ac:dyDescent="0.3">
      <c r="B429" s="1">
        <v>0.35172756583999998</v>
      </c>
      <c r="C429" s="1">
        <v>0.13932623756000001</v>
      </c>
      <c r="D429">
        <v>427</v>
      </c>
      <c r="E429">
        <f t="shared" si="59"/>
        <v>427</v>
      </c>
      <c r="F429" s="1">
        <f t="shared" si="54"/>
        <v>0.3783174342326257</v>
      </c>
      <c r="G429">
        <f t="shared" si="55"/>
        <v>21.609496865477212</v>
      </c>
      <c r="H429">
        <f t="shared" si="56"/>
        <v>21.609496865477212</v>
      </c>
      <c r="I429">
        <f>IF(E429="","",H429+final_elemfixed!$A$2)</f>
        <v>-23.390503134522788</v>
      </c>
      <c r="J429" s="1">
        <f t="shared" si="57"/>
        <v>0.34722747431158568</v>
      </c>
      <c r="K429" s="1">
        <f t="shared" si="58"/>
        <v>-0.15019041955981799</v>
      </c>
      <c r="L429">
        <f t="shared" si="60"/>
        <v>427</v>
      </c>
      <c r="N429" t="b">
        <f t="shared" si="61"/>
        <v>0</v>
      </c>
      <c r="O429" t="str">
        <f t="shared" si="62"/>
        <v/>
      </c>
      <c r="P429" t="str">
        <f t="shared" si="62"/>
        <v/>
      </c>
      <c r="Q429">
        <v>0.35172756583999998</v>
      </c>
      <c r="R429">
        <v>0.13932623756000001</v>
      </c>
    </row>
    <row r="430" spans="2:18" x14ac:dyDescent="0.3">
      <c r="B430" s="1">
        <v>0.44481115987999997</v>
      </c>
      <c r="C430" s="1">
        <v>0.11495410264</v>
      </c>
      <c r="D430">
        <v>428</v>
      </c>
      <c r="E430">
        <f t="shared" si="59"/>
        <v>428</v>
      </c>
      <c r="F430" s="1">
        <f t="shared" si="54"/>
        <v>0.4594250903766125</v>
      </c>
      <c r="G430">
        <f t="shared" si="55"/>
        <v>14.490113240036491</v>
      </c>
      <c r="H430">
        <f t="shared" si="56"/>
        <v>14.490113240036491</v>
      </c>
      <c r="I430">
        <f>IF(E430="","",H430+final_elemfixed!$A$2)</f>
        <v>-30.509886759963507</v>
      </c>
      <c r="J430" s="1">
        <f t="shared" si="57"/>
        <v>0.39581381300056001</v>
      </c>
      <c r="K430" s="1">
        <f t="shared" si="58"/>
        <v>-0.23324416199664313</v>
      </c>
      <c r="L430">
        <f t="shared" si="60"/>
        <v>428</v>
      </c>
      <c r="N430" t="b">
        <f t="shared" si="61"/>
        <v>0</v>
      </c>
      <c r="O430" t="str">
        <f t="shared" si="62"/>
        <v/>
      </c>
      <c r="P430" t="str">
        <f t="shared" si="62"/>
        <v/>
      </c>
      <c r="Q430">
        <v>0.44481115987999997</v>
      </c>
      <c r="R430">
        <v>0.11495410264</v>
      </c>
    </row>
    <row r="431" spans="2:18" x14ac:dyDescent="0.3">
      <c r="B431" s="1">
        <v>0.47890845321999997</v>
      </c>
      <c r="C431" s="1">
        <v>9.3984763028000004E-2</v>
      </c>
      <c r="D431">
        <v>429</v>
      </c>
      <c r="E431">
        <f t="shared" si="59"/>
        <v>429</v>
      </c>
      <c r="F431" s="1">
        <f t="shared" si="54"/>
        <v>0.48804348397146152</v>
      </c>
      <c r="G431">
        <f t="shared" si="55"/>
        <v>11.103071306882558</v>
      </c>
      <c r="H431">
        <f t="shared" si="56"/>
        <v>11.103071306882558</v>
      </c>
      <c r="I431">
        <f>IF(E431="","",H431+final_elemfixed!$A$2)</f>
        <v>-33.896928693117445</v>
      </c>
      <c r="J431" s="1">
        <f t="shared" si="57"/>
        <v>0.40509667810473199</v>
      </c>
      <c r="K431" s="1">
        <f t="shared" si="58"/>
        <v>-0.27218215157411291</v>
      </c>
      <c r="L431">
        <f t="shared" si="60"/>
        <v>429</v>
      </c>
      <c r="N431" t="b">
        <f t="shared" si="61"/>
        <v>0</v>
      </c>
      <c r="O431" t="str">
        <f t="shared" si="62"/>
        <v/>
      </c>
      <c r="P431" t="str">
        <f t="shared" si="62"/>
        <v/>
      </c>
      <c r="Q431">
        <v>0.47890845321999997</v>
      </c>
      <c r="R431">
        <v>9.3984763028000004E-2</v>
      </c>
    </row>
    <row r="432" spans="2:18" x14ac:dyDescent="0.3">
      <c r="B432" s="1">
        <v>0.51293258525999996</v>
      </c>
      <c r="C432" s="1">
        <v>7.2736235144999897E-2</v>
      </c>
      <c r="D432">
        <v>430</v>
      </c>
      <c r="E432">
        <f t="shared" si="59"/>
        <v>430</v>
      </c>
      <c r="F432" s="1">
        <f t="shared" si="54"/>
        <v>0.51806408573126916</v>
      </c>
      <c r="G432">
        <f t="shared" si="55"/>
        <v>8.0709973665406203</v>
      </c>
      <c r="H432">
        <f t="shared" si="56"/>
        <v>8.0709973665406203</v>
      </c>
      <c r="I432">
        <f>IF(E432="","",H432+final_elemfixed!$A$2)</f>
        <v>-36.929002633459376</v>
      </c>
      <c r="J432" s="1">
        <f t="shared" si="57"/>
        <v>0.41413039443790162</v>
      </c>
      <c r="K432" s="1">
        <f t="shared" si="58"/>
        <v>-0.31126582421988414</v>
      </c>
      <c r="L432">
        <f t="shared" si="60"/>
        <v>430</v>
      </c>
      <c r="N432" t="b">
        <f t="shared" si="61"/>
        <v>0</v>
      </c>
      <c r="O432" t="str">
        <f t="shared" si="62"/>
        <v/>
      </c>
      <c r="P432" t="str">
        <f t="shared" si="62"/>
        <v/>
      </c>
      <c r="Q432">
        <v>0.51293258525999996</v>
      </c>
      <c r="R432">
        <v>7.2736235144999897E-2</v>
      </c>
    </row>
    <row r="433" spans="2:18" x14ac:dyDescent="0.3">
      <c r="B433" s="1">
        <v>0.51349238763000005</v>
      </c>
      <c r="C433" s="1">
        <v>-6.7659908623000004E-2</v>
      </c>
      <c r="D433">
        <v>431</v>
      </c>
      <c r="E433">
        <f t="shared" si="59"/>
        <v>431</v>
      </c>
      <c r="F433" s="1">
        <f t="shared" si="54"/>
        <v>0.51793078243026924</v>
      </c>
      <c r="G433">
        <f t="shared" si="55"/>
        <v>-7.5062903944995085</v>
      </c>
      <c r="H433">
        <f t="shared" si="56"/>
        <v>352.4937096055005</v>
      </c>
      <c r="I433">
        <f>IF(E433="","",H433+final_elemfixed!$A$2)</f>
        <v>307.4937096055005</v>
      </c>
      <c r="J433" s="1">
        <f t="shared" si="57"/>
        <v>0.31525116917905882</v>
      </c>
      <c r="K433" s="1">
        <f t="shared" si="58"/>
        <v>-0.41093672958262972</v>
      </c>
      <c r="L433">
        <f t="shared" si="60"/>
        <v>431</v>
      </c>
      <c r="N433" t="b">
        <f t="shared" si="61"/>
        <v>0</v>
      </c>
      <c r="O433" t="str">
        <f t="shared" si="62"/>
        <v/>
      </c>
      <c r="P433" t="str">
        <f t="shared" si="62"/>
        <v/>
      </c>
      <c r="Q433" t="s">
        <v>77</v>
      </c>
      <c r="R433" t="s">
        <v>77</v>
      </c>
    </row>
    <row r="434" spans="2:18" x14ac:dyDescent="0.3">
      <c r="B434" s="1">
        <v>0.47905033685999998</v>
      </c>
      <c r="C434" s="1">
        <v>-8.5151226299999896E-2</v>
      </c>
      <c r="D434">
        <v>432</v>
      </c>
      <c r="E434">
        <f t="shared" si="59"/>
        <v>432</v>
      </c>
      <c r="F434" s="1">
        <f t="shared" si="54"/>
        <v>0.48655930428476368</v>
      </c>
      <c r="G434">
        <f t="shared" si="55"/>
        <v>-10.079058543838354</v>
      </c>
      <c r="H434">
        <f t="shared" si="56"/>
        <v>349.92094145616164</v>
      </c>
      <c r="I434">
        <f>IF(E434="","",H434+final_elemfixed!$A$2)</f>
        <v>304.92094145616164</v>
      </c>
      <c r="J434" s="1">
        <f t="shared" si="57"/>
        <v>0.2785287321803257</v>
      </c>
      <c r="K434" s="1">
        <f t="shared" si="58"/>
        <v>-0.3989507512664861</v>
      </c>
      <c r="L434">
        <f t="shared" si="60"/>
        <v>432</v>
      </c>
      <c r="N434" t="b">
        <f t="shared" si="61"/>
        <v>0</v>
      </c>
      <c r="O434" t="str">
        <f t="shared" si="62"/>
        <v/>
      </c>
      <c r="P434" t="str">
        <f t="shared" si="62"/>
        <v/>
      </c>
      <c r="Q434" t="s">
        <v>77</v>
      </c>
      <c r="R434" t="s">
        <v>77</v>
      </c>
    </row>
    <row r="435" spans="2:18" x14ac:dyDescent="0.3">
      <c r="B435" s="1">
        <v>0.44460809297999998</v>
      </c>
      <c r="C435" s="1">
        <v>-0.10263365872999999</v>
      </c>
      <c r="D435">
        <v>433</v>
      </c>
      <c r="E435">
        <f t="shared" si="59"/>
        <v>433</v>
      </c>
      <c r="F435" s="1">
        <f t="shared" si="54"/>
        <v>0.45630036625847498</v>
      </c>
      <c r="G435">
        <f t="shared" si="55"/>
        <v>-12.998506446037755</v>
      </c>
      <c r="H435">
        <f t="shared" si="56"/>
        <v>347.00149355396223</v>
      </c>
      <c r="I435">
        <f>IF(E435="","",H435+final_elemfixed!$A$2)</f>
        <v>302.00149355396223</v>
      </c>
      <c r="J435" s="1">
        <f t="shared" si="57"/>
        <v>0.24181244145060782</v>
      </c>
      <c r="K435" s="1">
        <f t="shared" si="58"/>
        <v>-0.3869583535825461</v>
      </c>
      <c r="L435">
        <f t="shared" si="60"/>
        <v>433</v>
      </c>
      <c r="N435" t="b">
        <f t="shared" si="61"/>
        <v>0</v>
      </c>
      <c r="O435" t="str">
        <f t="shared" si="62"/>
        <v/>
      </c>
      <c r="P435" t="str">
        <f t="shared" si="62"/>
        <v/>
      </c>
      <c r="Q435" t="s">
        <v>77</v>
      </c>
      <c r="R435" t="s">
        <v>77</v>
      </c>
    </row>
    <row r="436" spans="2:18" x14ac:dyDescent="0.3">
      <c r="B436" s="1">
        <v>0.35156257495999998</v>
      </c>
      <c r="C436" s="1">
        <v>-0.11929771134</v>
      </c>
      <c r="D436">
        <v>434</v>
      </c>
      <c r="E436">
        <f t="shared" si="59"/>
        <v>434</v>
      </c>
      <c r="F436" s="1">
        <f t="shared" si="54"/>
        <v>0.37125218927767628</v>
      </c>
      <c r="G436">
        <f t="shared" si="55"/>
        <v>-18.743905637329913</v>
      </c>
      <c r="H436">
        <f t="shared" si="56"/>
        <v>341.25609436267007</v>
      </c>
      <c r="I436">
        <f>IF(E436="","",H436+final_elemfixed!$A$2)</f>
        <v>296.25609436267007</v>
      </c>
      <c r="J436" s="1">
        <f t="shared" si="57"/>
        <v>0.16423606009707048</v>
      </c>
      <c r="K436" s="1">
        <f t="shared" si="58"/>
        <v>-0.33294850143416932</v>
      </c>
      <c r="L436">
        <f t="shared" si="60"/>
        <v>434</v>
      </c>
      <c r="N436" t="b">
        <f t="shared" si="61"/>
        <v>0</v>
      </c>
      <c r="O436" t="str">
        <f t="shared" si="62"/>
        <v/>
      </c>
      <c r="P436" t="str">
        <f t="shared" si="62"/>
        <v/>
      </c>
      <c r="Q436" t="s">
        <v>77</v>
      </c>
      <c r="R436" t="s">
        <v>77</v>
      </c>
    </row>
    <row r="437" spans="2:18" x14ac:dyDescent="0.3">
      <c r="B437" s="1">
        <v>0.25851615735</v>
      </c>
      <c r="C437" s="1">
        <v>-0.13591678454</v>
      </c>
      <c r="D437">
        <v>435</v>
      </c>
      <c r="E437">
        <f t="shared" si="59"/>
        <v>435</v>
      </c>
      <c r="F437" s="1">
        <f t="shared" si="54"/>
        <v>0.29206844391461179</v>
      </c>
      <c r="G437">
        <f t="shared" si="55"/>
        <v>-27.733481778217545</v>
      </c>
      <c r="H437">
        <f t="shared" si="56"/>
        <v>332.26651822178246</v>
      </c>
      <c r="I437">
        <f>IF(E437="","",H437+final_elemfixed!$A$2)</f>
        <v>287.26651822178246</v>
      </c>
      <c r="J437" s="1">
        <f t="shared" si="57"/>
        <v>8.669084788316872E-2</v>
      </c>
      <c r="K437" s="1">
        <f t="shared" si="58"/>
        <v>-0.27890620793377841</v>
      </c>
      <c r="L437">
        <f t="shared" si="60"/>
        <v>435</v>
      </c>
      <c r="N437" t="b">
        <f t="shared" si="61"/>
        <v>0</v>
      </c>
      <c r="O437" t="str">
        <f t="shared" si="62"/>
        <v/>
      </c>
      <c r="P437" t="str">
        <f t="shared" si="62"/>
        <v/>
      </c>
      <c r="Q437" t="s">
        <v>77</v>
      </c>
      <c r="R437" t="s">
        <v>77</v>
      </c>
    </row>
    <row r="438" spans="2:18" x14ac:dyDescent="0.3">
      <c r="B438" s="1">
        <v>0.18879623213999999</v>
      </c>
      <c r="C438" s="1">
        <v>-0.14229915454</v>
      </c>
      <c r="D438">
        <v>436</v>
      </c>
      <c r="E438">
        <f t="shared" si="59"/>
        <v>436</v>
      </c>
      <c r="F438" s="1">
        <f t="shared" si="54"/>
        <v>0.23641714542955544</v>
      </c>
      <c r="G438">
        <f t="shared" si="55"/>
        <v>-37.005997940862351</v>
      </c>
      <c r="H438">
        <f t="shared" si="56"/>
        <v>322.99400205913764</v>
      </c>
      <c r="I438">
        <f>IF(E438="","",H438+final_elemfixed!$A$2)</f>
        <v>277.99400205913764</v>
      </c>
      <c r="J438" s="1">
        <f t="shared" si="57"/>
        <v>3.2878398876317105E-2</v>
      </c>
      <c r="K438" s="1">
        <f t="shared" si="58"/>
        <v>-0.23411979314101009</v>
      </c>
      <c r="L438">
        <f t="shared" si="60"/>
        <v>436</v>
      </c>
      <c r="N438" t="b">
        <f t="shared" si="61"/>
        <v>0</v>
      </c>
      <c r="O438" t="str">
        <f t="shared" si="62"/>
        <v/>
      </c>
      <c r="P438" t="str">
        <f t="shared" si="62"/>
        <v/>
      </c>
      <c r="Q438" t="s">
        <v>77</v>
      </c>
      <c r="R438" t="s">
        <v>77</v>
      </c>
    </row>
    <row r="439" spans="2:18" x14ac:dyDescent="0.3">
      <c r="B439" s="1">
        <v>0.11908046792</v>
      </c>
      <c r="C439" s="1">
        <v>-0.14881330216999999</v>
      </c>
      <c r="D439">
        <v>437</v>
      </c>
      <c r="E439">
        <f t="shared" si="59"/>
        <v>437</v>
      </c>
      <c r="F439" s="1">
        <f t="shared" si="54"/>
        <v>0.19059264608789572</v>
      </c>
      <c r="G439">
        <f t="shared" si="55"/>
        <v>-51.333190227056818</v>
      </c>
      <c r="H439">
        <f t="shared" si="56"/>
        <v>308.66680977294317</v>
      </c>
      <c r="I439">
        <f>IF(E439="","",H439+final_elemfixed!$A$2)</f>
        <v>263.66680977294317</v>
      </c>
      <c r="J439" s="1">
        <f t="shared" si="57"/>
        <v>-2.1024288722070603E-2</v>
      </c>
      <c r="K439" s="1">
        <f t="shared" si="58"/>
        <v>-0.1894295014682689</v>
      </c>
      <c r="L439">
        <f t="shared" si="60"/>
        <v>437</v>
      </c>
      <c r="N439" t="b">
        <f t="shared" si="61"/>
        <v>0</v>
      </c>
      <c r="O439" t="str">
        <f t="shared" si="62"/>
        <v/>
      </c>
      <c r="P439" t="str">
        <f t="shared" si="62"/>
        <v/>
      </c>
      <c r="Q439" t="s">
        <v>77</v>
      </c>
      <c r="R439" t="s">
        <v>77</v>
      </c>
    </row>
    <row r="440" spans="2:18" x14ac:dyDescent="0.3">
      <c r="B440" s="1">
        <v>5.9538129584000003E-2</v>
      </c>
      <c r="C440" s="1">
        <v>-0.15285299056000001</v>
      </c>
      <c r="D440">
        <v>438</v>
      </c>
      <c r="E440">
        <f t="shared" si="59"/>
        <v>438</v>
      </c>
      <c r="F440" s="1">
        <f t="shared" si="54"/>
        <v>0.16403909777091749</v>
      </c>
      <c r="G440">
        <f t="shared" si="55"/>
        <v>-68.718471341272092</v>
      </c>
      <c r="H440">
        <f t="shared" si="56"/>
        <v>291.28152865872789</v>
      </c>
      <c r="I440">
        <f>IF(E440="","",H440+final_elemfixed!$A$2)</f>
        <v>246.28152865872789</v>
      </c>
      <c r="J440" s="1">
        <f t="shared" si="57"/>
        <v>-6.5983570981609535E-2</v>
      </c>
      <c r="K440" s="1">
        <f t="shared" si="58"/>
        <v>-0.15018320131762913</v>
      </c>
      <c r="L440">
        <f t="shared" si="60"/>
        <v>438</v>
      </c>
      <c r="N440" t="b">
        <f t="shared" si="61"/>
        <v>0</v>
      </c>
      <c r="O440" t="str">
        <f t="shared" si="62"/>
        <v/>
      </c>
      <c r="P440" t="str">
        <f t="shared" si="62"/>
        <v/>
      </c>
      <c r="Q440" t="s">
        <v>77</v>
      </c>
      <c r="R440" t="s">
        <v>77</v>
      </c>
    </row>
    <row r="441" spans="2:18" x14ac:dyDescent="0.3">
      <c r="B441" s="1">
        <v>0</v>
      </c>
      <c r="C441" s="1">
        <v>-0.157</v>
      </c>
      <c r="D441">
        <v>439</v>
      </c>
      <c r="E441">
        <f t="shared" si="59"/>
        <v>439</v>
      </c>
      <c r="F441" s="1">
        <f t="shared" si="54"/>
        <v>0.157</v>
      </c>
      <c r="G441">
        <f t="shared" si="55"/>
        <v>-90</v>
      </c>
      <c r="H441">
        <f t="shared" si="56"/>
        <v>270</v>
      </c>
      <c r="I441">
        <f>IF(E441="","",H441+final_elemfixed!$A$2)</f>
        <v>225</v>
      </c>
      <c r="J441" s="1">
        <f t="shared" si="57"/>
        <v>-0.11101576464628798</v>
      </c>
      <c r="K441" s="1">
        <f t="shared" si="58"/>
        <v>-0.11101576464628796</v>
      </c>
      <c r="L441">
        <f t="shared" si="60"/>
        <v>439</v>
      </c>
      <c r="N441" t="b">
        <f t="shared" si="61"/>
        <v>0</v>
      </c>
      <c r="O441" t="str">
        <f t="shared" si="62"/>
        <v/>
      </c>
      <c r="P441" t="str">
        <f t="shared" si="62"/>
        <v/>
      </c>
      <c r="Q441" t="s">
        <v>77</v>
      </c>
      <c r="R441" t="s">
        <v>77</v>
      </c>
    </row>
    <row r="442" spans="2:18" x14ac:dyDescent="0.3">
      <c r="B442" s="1">
        <v>-6.2510900167000005E-2</v>
      </c>
      <c r="C442" s="1">
        <v>-0.1582354054</v>
      </c>
      <c r="D442">
        <v>440</v>
      </c>
      <c r="E442">
        <f t="shared" si="59"/>
        <v>440</v>
      </c>
      <c r="F442" s="1">
        <f t="shared" si="54"/>
        <v>0.17013540537404609</v>
      </c>
      <c r="G442">
        <f t="shared" si="55"/>
        <v>-111.55649903793888</v>
      </c>
      <c r="H442">
        <f t="shared" si="56"/>
        <v>248.44350096206114</v>
      </c>
      <c r="I442">
        <f>IF(E442="","",H442+final_elemfixed!$A$2)</f>
        <v>203.44350096206114</v>
      </c>
      <c r="J442" s="1">
        <f t="shared" si="57"/>
        <v>-0.15609120958830344</v>
      </c>
      <c r="K442" s="1">
        <f t="shared" si="58"/>
        <v>-6.7687446775981458E-2</v>
      </c>
      <c r="L442">
        <f t="shared" si="60"/>
        <v>440</v>
      </c>
      <c r="N442" t="b">
        <f t="shared" si="61"/>
        <v>0</v>
      </c>
      <c r="O442" t="str">
        <f t="shared" si="62"/>
        <v/>
      </c>
      <c r="P442" t="str">
        <f t="shared" si="62"/>
        <v/>
      </c>
      <c r="Q442" t="s">
        <v>77</v>
      </c>
      <c r="R442" t="s">
        <v>77</v>
      </c>
    </row>
    <row r="443" spans="2:18" x14ac:dyDescent="0.3">
      <c r="B443" s="1">
        <v>-0.12501858903999999</v>
      </c>
      <c r="C443" s="1">
        <v>-0.15954869646</v>
      </c>
      <c r="D443">
        <v>441</v>
      </c>
      <c r="E443">
        <f t="shared" si="59"/>
        <v>441</v>
      </c>
      <c r="F443" s="1">
        <f t="shared" si="54"/>
        <v>0.20269542211810712</v>
      </c>
      <c r="G443">
        <f t="shared" si="55"/>
        <v>-128.08141069316974</v>
      </c>
      <c r="H443">
        <f t="shared" si="56"/>
        <v>231.91858930683026</v>
      </c>
      <c r="I443">
        <f>IF(E443="","",H443+final_elemfixed!$A$2)</f>
        <v>186.91858930683026</v>
      </c>
      <c r="J443" s="1">
        <f t="shared" si="57"/>
        <v>-0.2012194572808983</v>
      </c>
      <c r="K443" s="1">
        <f t="shared" si="58"/>
        <v>-2.4416473111782001E-2</v>
      </c>
      <c r="L443">
        <f t="shared" si="60"/>
        <v>441</v>
      </c>
      <c r="N443" t="b">
        <f t="shared" si="61"/>
        <v>0</v>
      </c>
      <c r="O443" t="str">
        <f t="shared" si="62"/>
        <v/>
      </c>
      <c r="P443" t="str">
        <f t="shared" si="62"/>
        <v/>
      </c>
      <c r="Q443" t="s">
        <v>77</v>
      </c>
      <c r="R443" t="s">
        <v>77</v>
      </c>
    </row>
    <row r="444" spans="2:18" x14ac:dyDescent="0.3">
      <c r="B444" s="1">
        <v>-0.21029302459999999</v>
      </c>
      <c r="C444" s="1">
        <v>-0.15932988642000001</v>
      </c>
      <c r="D444">
        <v>442</v>
      </c>
      <c r="E444">
        <f t="shared" si="59"/>
        <v>442</v>
      </c>
      <c r="F444" s="1">
        <f t="shared" si="54"/>
        <v>0.26383549590990657</v>
      </c>
      <c r="G444">
        <f t="shared" si="55"/>
        <v>-142.85037250091099</v>
      </c>
      <c r="H444">
        <f t="shared" si="56"/>
        <v>217.14962749908901</v>
      </c>
      <c r="I444">
        <f>IF(E444="","",H444+final_elemfixed!$A$2)</f>
        <v>172.14962749908901</v>
      </c>
      <c r="J444" s="1">
        <f t="shared" si="57"/>
        <v>-0.26136286686415389</v>
      </c>
      <c r="K444" s="1">
        <f t="shared" si="58"/>
        <v>3.6036380597625033E-2</v>
      </c>
      <c r="L444">
        <f t="shared" si="60"/>
        <v>442</v>
      </c>
      <c r="N444" t="b">
        <f t="shared" si="61"/>
        <v>0</v>
      </c>
      <c r="O444" t="str">
        <f t="shared" si="62"/>
        <v/>
      </c>
      <c r="P444" t="str">
        <f t="shared" si="62"/>
        <v/>
      </c>
      <c r="Q444" t="s">
        <v>77</v>
      </c>
      <c r="R444" t="s">
        <v>77</v>
      </c>
    </row>
    <row r="445" spans="2:18" x14ac:dyDescent="0.3">
      <c r="B445" s="1">
        <v>-0.29556041893000001</v>
      </c>
      <c r="C445" s="1">
        <v>-0.15926041893000001</v>
      </c>
      <c r="D445">
        <v>443</v>
      </c>
      <c r="E445">
        <f t="shared" si="59"/>
        <v>443</v>
      </c>
      <c r="F445" s="1">
        <f t="shared" si="54"/>
        <v>0.33573775819206902</v>
      </c>
      <c r="G445">
        <f t="shared" si="55"/>
        <v>-151.68234005381774</v>
      </c>
      <c r="H445">
        <f t="shared" si="56"/>
        <v>208.31765994618226</v>
      </c>
      <c r="I445">
        <f>IF(E445="","",H445+final_elemfixed!$A$2)</f>
        <v>163.31765994618226</v>
      </c>
      <c r="J445" s="1">
        <f t="shared" si="57"/>
        <v>-0.32160689867575326</v>
      </c>
      <c r="K445" s="1">
        <f t="shared" si="58"/>
        <v>9.6378654275726408E-2</v>
      </c>
      <c r="L445">
        <f t="shared" si="60"/>
        <v>443</v>
      </c>
      <c r="N445" t="b">
        <f t="shared" si="61"/>
        <v>0</v>
      </c>
      <c r="O445" t="str">
        <f t="shared" si="62"/>
        <v/>
      </c>
      <c r="P445" t="str">
        <f t="shared" si="62"/>
        <v/>
      </c>
      <c r="Q445" t="s">
        <v>77</v>
      </c>
      <c r="R445" t="s">
        <v>77</v>
      </c>
    </row>
    <row r="446" spans="2:18" x14ac:dyDescent="0.3">
      <c r="B446" s="1">
        <v>-0.39255944194999998</v>
      </c>
      <c r="C446" s="1">
        <v>-0.14715166147</v>
      </c>
      <c r="D446">
        <v>444</v>
      </c>
      <c r="E446">
        <f t="shared" si="59"/>
        <v>444</v>
      </c>
      <c r="F446" s="1">
        <f t="shared" si="54"/>
        <v>0.41923326077194412</v>
      </c>
      <c r="G446">
        <f t="shared" si="55"/>
        <v>-159.45139336427184</v>
      </c>
      <c r="H446">
        <f t="shared" si="56"/>
        <v>200.54860663572816</v>
      </c>
      <c r="I446">
        <f>IF(E446="","",H446+final_elemfixed!$A$2)</f>
        <v>155.54860663572816</v>
      </c>
      <c r="J446" s="1">
        <f t="shared" si="57"/>
        <v>-0.38163338110995609</v>
      </c>
      <c r="K446" s="1">
        <f t="shared" si="58"/>
        <v>0.17352950573334763</v>
      </c>
      <c r="L446">
        <f t="shared" si="60"/>
        <v>444</v>
      </c>
      <c r="N446" t="b">
        <f t="shared" si="61"/>
        <v>0</v>
      </c>
      <c r="O446" t="str">
        <f t="shared" si="62"/>
        <v/>
      </c>
      <c r="P446" t="str">
        <f t="shared" si="62"/>
        <v/>
      </c>
      <c r="Q446" t="s">
        <v>77</v>
      </c>
      <c r="R446" t="s">
        <v>77</v>
      </c>
    </row>
    <row r="447" spans="2:18" x14ac:dyDescent="0.3">
      <c r="B447" s="1">
        <v>-0.48956806357999999</v>
      </c>
      <c r="C447" s="1">
        <v>-0.13424301916</v>
      </c>
      <c r="D447">
        <v>445</v>
      </c>
      <c r="E447">
        <f t="shared" si="59"/>
        <v>445</v>
      </c>
      <c r="F447" s="1">
        <f t="shared" si="54"/>
        <v>0.50763971187315815</v>
      </c>
      <c r="G447">
        <f t="shared" si="55"/>
        <v>-164.66599520845486</v>
      </c>
      <c r="H447">
        <f t="shared" si="56"/>
        <v>195.33400479154514</v>
      </c>
      <c r="I447">
        <f>IF(E447="","",H447+final_elemfixed!$A$2)</f>
        <v>150.33400479154514</v>
      </c>
      <c r="J447" s="1">
        <f t="shared" si="57"/>
        <v>-0.44110104678477646</v>
      </c>
      <c r="K447" s="1">
        <f t="shared" si="58"/>
        <v>0.25125274843479323</v>
      </c>
      <c r="L447">
        <f t="shared" si="60"/>
        <v>445</v>
      </c>
      <c r="N447" t="b">
        <f t="shared" si="61"/>
        <v>0</v>
      </c>
      <c r="O447" t="str">
        <f t="shared" si="62"/>
        <v/>
      </c>
      <c r="P447" t="str">
        <f t="shared" si="62"/>
        <v/>
      </c>
      <c r="Q447" t="s">
        <v>77</v>
      </c>
      <c r="R447" t="s">
        <v>77</v>
      </c>
    </row>
    <row r="448" spans="2:18" x14ac:dyDescent="0.3">
      <c r="B448" s="1">
        <v>-0.54642811718999995</v>
      </c>
      <c r="C448" s="1">
        <v>-0.11301780482</v>
      </c>
      <c r="D448">
        <v>446</v>
      </c>
      <c r="E448">
        <f t="shared" si="59"/>
        <v>446</v>
      </c>
      <c r="F448" s="1">
        <f t="shared" si="54"/>
        <v>0.55799346901387648</v>
      </c>
      <c r="G448">
        <f t="shared" si="55"/>
        <v>-168.31427970336836</v>
      </c>
      <c r="H448">
        <f t="shared" si="56"/>
        <v>191.68572029663164</v>
      </c>
      <c r="I448">
        <f>IF(E448="","",H448+final_elemfixed!$A$2)</f>
        <v>146.68572029663164</v>
      </c>
      <c r="J448" s="1">
        <f t="shared" si="57"/>
        <v>-0.46629868327908613</v>
      </c>
      <c r="K448" s="1">
        <f t="shared" si="58"/>
        <v>0.30646737091300674</v>
      </c>
      <c r="L448">
        <f t="shared" si="60"/>
        <v>446</v>
      </c>
      <c r="N448" t="b">
        <f t="shared" si="61"/>
        <v>0</v>
      </c>
      <c r="O448" t="str">
        <f t="shared" si="62"/>
        <v/>
      </c>
      <c r="P448" t="str">
        <f t="shared" si="62"/>
        <v/>
      </c>
      <c r="Q448" t="s">
        <v>77</v>
      </c>
      <c r="R448" t="s">
        <v>77</v>
      </c>
    </row>
    <row r="449" spans="2:18" x14ac:dyDescent="0.3">
      <c r="B449" s="1">
        <v>-0.65284464121999997</v>
      </c>
      <c r="C449" s="1">
        <v>-4.6471788201000001E-2</v>
      </c>
      <c r="D449">
        <v>447</v>
      </c>
      <c r="E449">
        <f t="shared" si="59"/>
        <v>447</v>
      </c>
      <c r="F449" s="1">
        <f t="shared" si="54"/>
        <v>0.65449656429065317</v>
      </c>
      <c r="G449">
        <f t="shared" si="55"/>
        <v>-175.92835185129957</v>
      </c>
      <c r="H449">
        <f t="shared" si="56"/>
        <v>184.07164814870043</v>
      </c>
      <c r="I449">
        <f>IF(E449="","",H449+final_elemfixed!$A$2)</f>
        <v>139.07164814870043</v>
      </c>
      <c r="J449" s="1">
        <f t="shared" si="57"/>
        <v>-0.4944913894387527</v>
      </c>
      <c r="K449" s="1">
        <f t="shared" si="58"/>
        <v>0.42877035629716859</v>
      </c>
      <c r="L449">
        <f t="shared" si="60"/>
        <v>447</v>
      </c>
      <c r="N449" t="b">
        <f t="shared" si="61"/>
        <v>0</v>
      </c>
      <c r="O449" t="str">
        <f t="shared" si="62"/>
        <v/>
      </c>
      <c r="P449" t="str">
        <f t="shared" si="62"/>
        <v/>
      </c>
      <c r="Q449" t="s">
        <v>77</v>
      </c>
      <c r="R449" t="s">
        <v>77</v>
      </c>
    </row>
    <row r="450" spans="2:18" x14ac:dyDescent="0.3">
      <c r="B450" s="1">
        <v>-0.65387350382999998</v>
      </c>
      <c r="C450" s="1">
        <v>5.0139705508000003E-2</v>
      </c>
      <c r="D450">
        <v>448</v>
      </c>
      <c r="E450">
        <f t="shared" si="59"/>
        <v>448</v>
      </c>
      <c r="F450" s="1">
        <f t="shared" si="54"/>
        <v>0.65579306879483712</v>
      </c>
      <c r="G450">
        <f t="shared" si="55"/>
        <v>175.61508056591452</v>
      </c>
      <c r="H450">
        <f t="shared" si="56"/>
        <v>175.61508056591452</v>
      </c>
      <c r="I450">
        <f>IF(E450="","",H450+final_elemfixed!$A$2)</f>
        <v>130.61508056591452</v>
      </c>
      <c r="J450" s="1">
        <f t="shared" si="57"/>
        <v>-0.42690426282499766</v>
      </c>
      <c r="K450" s="1">
        <f t="shared" si="58"/>
        <v>0.49781251436780427</v>
      </c>
      <c r="L450">
        <f t="shared" si="60"/>
        <v>448</v>
      </c>
      <c r="N450" t="b">
        <f t="shared" si="61"/>
        <v>0</v>
      </c>
      <c r="O450" t="str">
        <f t="shared" si="62"/>
        <v/>
      </c>
      <c r="P450" t="str">
        <f t="shared" si="62"/>
        <v/>
      </c>
      <c r="Q450" t="s">
        <v>77</v>
      </c>
      <c r="R450" t="s">
        <v>77</v>
      </c>
    </row>
    <row r="451" spans="2:18" x14ac:dyDescent="0.3">
      <c r="B451" s="1">
        <v>-0.85205797852999998</v>
      </c>
      <c r="C451" s="1">
        <v>0.24660527589</v>
      </c>
      <c r="D451">
        <v>449</v>
      </c>
      <c r="E451">
        <f t="shared" si="59"/>
        <v>449</v>
      </c>
      <c r="F451" s="1">
        <f t="shared" ref="F451:F514" si="63">IF(E451="","",SQRT(B451^2+C451^2))</f>
        <v>0.88702703502960545</v>
      </c>
      <c r="G451">
        <f t="shared" ref="G451:G514" si="64">IF(E451="","",DEGREES(ATAN2(B451,C451)))</f>
        <v>163.85833454351445</v>
      </c>
      <c r="H451">
        <f t="shared" ref="H451:H514" si="65">IF(E451="","",IF(G451&lt;0,360+G451,IF(G451&lt;0.000001,0,G451)))</f>
        <v>163.85833454351445</v>
      </c>
      <c r="I451">
        <f>IF(E451="","",H451+final_elemfixed!$A$2)</f>
        <v>118.85833454351445</v>
      </c>
      <c r="J451" s="1">
        <f t="shared" ref="J451:J514" si="66">IF(E451="",B451,F451*COS(RADIANS(I451)))</f>
        <v>-0.42811971172446628</v>
      </c>
      <c r="K451" s="1">
        <f t="shared" ref="K451:K514" si="67">IF(E451="",C451,F451*SIN(RADIANS(I451)))</f>
        <v>0.77687223744086309</v>
      </c>
      <c r="L451">
        <f t="shared" si="60"/>
        <v>449</v>
      </c>
      <c r="N451" t="b">
        <f t="shared" si="61"/>
        <v>0</v>
      </c>
      <c r="O451" t="str">
        <f t="shared" si="62"/>
        <v/>
      </c>
      <c r="P451" t="str">
        <f t="shared" si="62"/>
        <v/>
      </c>
      <c r="Q451" t="s">
        <v>77</v>
      </c>
      <c r="R451" t="s">
        <v>77</v>
      </c>
    </row>
    <row r="452" spans="2:18" x14ac:dyDescent="0.3">
      <c r="B452" s="1">
        <v>-0.74996577284999999</v>
      </c>
      <c r="C452" s="1">
        <v>0.31117196963999999</v>
      </c>
      <c r="D452">
        <v>450</v>
      </c>
      <c r="E452">
        <f t="shared" ref="E452:E515" si="68">IF(AND(ABS(B452)&lt;4,ABS(C452)&lt;4),D452,"")</f>
        <v>450</v>
      </c>
      <c r="F452" s="1">
        <f t="shared" si="63"/>
        <v>0.8119585304288236</v>
      </c>
      <c r="G452">
        <f t="shared" si="64"/>
        <v>157.4657098463608</v>
      </c>
      <c r="H452">
        <f t="shared" si="65"/>
        <v>157.4657098463608</v>
      </c>
      <c r="I452">
        <f>IF(E452="","",H452+final_elemfixed!$A$2)</f>
        <v>112.4657098463608</v>
      </c>
      <c r="J452" s="1">
        <f t="shared" si="66"/>
        <v>-0.31027407379242622</v>
      </c>
      <c r="K452" s="1">
        <f t="shared" si="67"/>
        <v>0.75033769348766344</v>
      </c>
      <c r="L452">
        <f t="shared" ref="L452:L515" si="69">D452</f>
        <v>450</v>
      </c>
      <c r="N452" t="b">
        <f t="shared" ref="N452:N515" si="70">AND(B452&gt;=-0.5,B452&lt;=0.5,C452&gt;-0.05,C452&lt;0.1,0.5*B452+C452&lt;0.3)</f>
        <v>0</v>
      </c>
      <c r="O452" t="str">
        <f t="shared" ref="O452:P515" si="71">IF($N452,B452,"")</f>
        <v/>
      </c>
      <c r="P452" t="str">
        <f t="shared" si="71"/>
        <v/>
      </c>
      <c r="Q452" t="s">
        <v>77</v>
      </c>
      <c r="R452" t="s">
        <v>77</v>
      </c>
    </row>
    <row r="453" spans="2:18" x14ac:dyDescent="0.3">
      <c r="B453" s="1">
        <v>-0.57832877649000003</v>
      </c>
      <c r="C453" s="1">
        <v>0.35890750385999998</v>
      </c>
      <c r="D453">
        <v>451</v>
      </c>
      <c r="E453">
        <f t="shared" si="68"/>
        <v>451</v>
      </c>
      <c r="F453" s="1">
        <f t="shared" si="63"/>
        <v>0.6806458477383347</v>
      </c>
      <c r="G453">
        <f t="shared" si="64"/>
        <v>148.17650033568424</v>
      </c>
      <c r="H453">
        <f t="shared" si="65"/>
        <v>148.17650033568424</v>
      </c>
      <c r="I453">
        <f>IF(E453="","",H453+final_elemfixed!$A$2)</f>
        <v>103.17650033568424</v>
      </c>
      <c r="J453" s="1">
        <f t="shared" si="66"/>
        <v>-0.15515426981325514</v>
      </c>
      <c r="K453" s="1">
        <f t="shared" si="67"/>
        <v>0.66272612940954123</v>
      </c>
      <c r="L453">
        <f t="shared" si="69"/>
        <v>451</v>
      </c>
      <c r="N453" t="b">
        <f t="shared" si="70"/>
        <v>0</v>
      </c>
      <c r="O453" t="str">
        <f t="shared" si="71"/>
        <v/>
      </c>
      <c r="P453" t="str">
        <f t="shared" si="71"/>
        <v/>
      </c>
      <c r="Q453" t="s">
        <v>77</v>
      </c>
      <c r="R453" t="s">
        <v>77</v>
      </c>
    </row>
    <row r="454" spans="2:18" x14ac:dyDescent="0.3">
      <c r="B454" s="1">
        <v>-0.40669178014000001</v>
      </c>
      <c r="C454" s="1">
        <v>0.40664303808000002</v>
      </c>
      <c r="D454">
        <v>452</v>
      </c>
      <c r="E454">
        <f t="shared" si="68"/>
        <v>452</v>
      </c>
      <c r="F454" s="1">
        <f t="shared" si="63"/>
        <v>0.5751145663712357</v>
      </c>
      <c r="G454">
        <f t="shared" si="64"/>
        <v>135.00343365887807</v>
      </c>
      <c r="H454">
        <f t="shared" si="65"/>
        <v>135.00343365887807</v>
      </c>
      <c r="I454">
        <f>IF(E454="","",H454+final_elemfixed!$A$2)</f>
        <v>90.003433658878066</v>
      </c>
      <c r="J454" s="1">
        <f t="shared" si="66"/>
        <v>-3.446584115491102E-5</v>
      </c>
      <c r="K454" s="1">
        <f t="shared" si="67"/>
        <v>0.57511456533849004</v>
      </c>
      <c r="L454">
        <f t="shared" si="69"/>
        <v>452</v>
      </c>
      <c r="N454" t="b">
        <f t="shared" si="70"/>
        <v>0</v>
      </c>
      <c r="O454" t="str">
        <f t="shared" si="71"/>
        <v/>
      </c>
      <c r="P454" t="str">
        <f t="shared" si="71"/>
        <v/>
      </c>
      <c r="Q454" t="s">
        <v>77</v>
      </c>
      <c r="R454" t="s">
        <v>77</v>
      </c>
    </row>
    <row r="455" spans="2:18" x14ac:dyDescent="0.3">
      <c r="B455" s="1">
        <v>-0.29242884901999999</v>
      </c>
      <c r="C455" s="1">
        <v>0.41867443844000002</v>
      </c>
      <c r="D455">
        <v>453</v>
      </c>
      <c r="E455">
        <f t="shared" si="68"/>
        <v>453</v>
      </c>
      <c r="F455" s="1">
        <f t="shared" si="63"/>
        <v>0.51068866948681302</v>
      </c>
      <c r="G455">
        <f t="shared" si="64"/>
        <v>124.93289692484353</v>
      </c>
      <c r="H455">
        <f t="shared" si="65"/>
        <v>124.93289692484353</v>
      </c>
      <c r="I455">
        <f>IF(E455="","",H455+final_elemfixed!$A$2)</f>
        <v>79.932896924843533</v>
      </c>
      <c r="J455" s="1">
        <f t="shared" si="66"/>
        <v>8.9269112373774689E-2</v>
      </c>
      <c r="K455" s="1">
        <f t="shared" si="67"/>
        <v>0.50282595668701291</v>
      </c>
      <c r="L455">
        <f t="shared" si="69"/>
        <v>453</v>
      </c>
      <c r="N455" t="b">
        <f t="shared" si="70"/>
        <v>0</v>
      </c>
      <c r="O455" t="str">
        <f t="shared" si="71"/>
        <v/>
      </c>
      <c r="P455" t="str">
        <f t="shared" si="71"/>
        <v/>
      </c>
      <c r="Q455" t="s">
        <v>77</v>
      </c>
      <c r="R455" t="s">
        <v>77</v>
      </c>
    </row>
    <row r="456" spans="2:18" x14ac:dyDescent="0.3">
      <c r="B456" s="1">
        <v>-0.1781659179</v>
      </c>
      <c r="C456" s="1">
        <v>0.43070583881000002</v>
      </c>
      <c r="D456">
        <v>454</v>
      </c>
      <c r="E456">
        <f t="shared" si="68"/>
        <v>454</v>
      </c>
      <c r="F456" s="1">
        <f t="shared" si="63"/>
        <v>0.46610150599003142</v>
      </c>
      <c r="G456">
        <f t="shared" si="64"/>
        <v>112.47293870382738</v>
      </c>
      <c r="H456">
        <f t="shared" si="65"/>
        <v>112.47293870382738</v>
      </c>
      <c r="I456">
        <f>IF(E456="","",H456+final_elemfixed!$A$2)</f>
        <v>67.472938703827381</v>
      </c>
      <c r="J456" s="1">
        <f t="shared" si="66"/>
        <v>0.17857269059577552</v>
      </c>
      <c r="K456" s="1">
        <f t="shared" si="67"/>
        <v>0.43053734804260679</v>
      </c>
      <c r="L456">
        <f t="shared" si="69"/>
        <v>454</v>
      </c>
      <c r="N456" t="b">
        <f t="shared" si="70"/>
        <v>0</v>
      </c>
      <c r="O456" t="str">
        <f t="shared" si="71"/>
        <v/>
      </c>
      <c r="P456" t="str">
        <f t="shared" si="71"/>
        <v/>
      </c>
      <c r="Q456" t="s">
        <v>77</v>
      </c>
      <c r="R456" t="s">
        <v>77</v>
      </c>
    </row>
    <row r="457" spans="2:18" x14ac:dyDescent="0.3">
      <c r="B457" s="1">
        <v>-8.9082958951999996E-2</v>
      </c>
      <c r="C457" s="1">
        <v>0.43201958607000002</v>
      </c>
      <c r="D457">
        <v>455</v>
      </c>
      <c r="E457">
        <f t="shared" si="68"/>
        <v>455</v>
      </c>
      <c r="F457" s="1">
        <f t="shared" si="63"/>
        <v>0.44110848588951207</v>
      </c>
      <c r="G457">
        <f t="shared" si="64"/>
        <v>101.65115885266755</v>
      </c>
      <c r="H457">
        <f t="shared" si="65"/>
        <v>101.65115885266755</v>
      </c>
      <c r="I457">
        <f>IF(E457="","",H457+final_elemfixed!$A$2)</f>
        <v>56.65115885266755</v>
      </c>
      <c r="J457" s="1">
        <f t="shared" si="66"/>
        <v>0.24249281455238028</v>
      </c>
      <c r="K457" s="1">
        <f t="shared" si="67"/>
        <v>0.36847514327862441</v>
      </c>
      <c r="L457">
        <f t="shared" si="69"/>
        <v>455</v>
      </c>
      <c r="N457" t="b">
        <f t="shared" si="70"/>
        <v>0</v>
      </c>
      <c r="O457" t="str">
        <f t="shared" si="71"/>
        <v/>
      </c>
      <c r="P457" t="str">
        <f t="shared" si="71"/>
        <v/>
      </c>
      <c r="Q457" t="s">
        <v>77</v>
      </c>
      <c r="R457" t="s">
        <v>77</v>
      </c>
    </row>
    <row r="458" spans="2:18" x14ac:dyDescent="0.3">
      <c r="B458" s="1">
        <v>-2.7755575615999999E-17</v>
      </c>
      <c r="C458" s="1">
        <v>0.43333333333000001</v>
      </c>
      <c r="D458">
        <v>456</v>
      </c>
      <c r="E458">
        <f t="shared" si="68"/>
        <v>456</v>
      </c>
      <c r="F458" s="1">
        <f t="shared" si="63"/>
        <v>0.43333333333000001</v>
      </c>
      <c r="G458">
        <f t="shared" si="64"/>
        <v>90</v>
      </c>
      <c r="H458">
        <f t="shared" si="65"/>
        <v>90</v>
      </c>
      <c r="I458">
        <f>IF(E458="","",H458+final_elemfixed!$A$2)</f>
        <v>45</v>
      </c>
      <c r="J458" s="1">
        <f t="shared" si="66"/>
        <v>0.30641293851181362</v>
      </c>
      <c r="K458" s="1">
        <f t="shared" si="67"/>
        <v>0.30641293851181356</v>
      </c>
      <c r="L458">
        <f t="shared" si="69"/>
        <v>456</v>
      </c>
      <c r="N458" t="b">
        <f t="shared" si="70"/>
        <v>0</v>
      </c>
      <c r="O458" t="str">
        <f t="shared" si="71"/>
        <v/>
      </c>
      <c r="P458" t="str">
        <f t="shared" si="71"/>
        <v/>
      </c>
      <c r="Q458" t="s">
        <v>77</v>
      </c>
      <c r="R458" t="s">
        <v>77</v>
      </c>
    </row>
    <row r="459" spans="2:18" x14ac:dyDescent="0.3">
      <c r="B459" s="1">
        <v>8.6064158798000001E-2</v>
      </c>
      <c r="C459" s="1">
        <v>0.42434501904999999</v>
      </c>
      <c r="D459">
        <v>457</v>
      </c>
      <c r="E459">
        <f t="shared" si="68"/>
        <v>457</v>
      </c>
      <c r="F459" s="1">
        <f t="shared" si="63"/>
        <v>0.43298468174076576</v>
      </c>
      <c r="G459">
        <f t="shared" si="64"/>
        <v>78.534986670034186</v>
      </c>
      <c r="H459">
        <f t="shared" si="65"/>
        <v>78.534986670034186</v>
      </c>
      <c r="I459">
        <f>IF(E459="","",H459+final_elemfixed!$A$2)</f>
        <v>33.534986670034186</v>
      </c>
      <c r="J459" s="1">
        <f t="shared" si="66"/>
        <v>0.36091379083617131</v>
      </c>
      <c r="K459" s="1">
        <f t="shared" si="67"/>
        <v>0.23920069022980806</v>
      </c>
      <c r="L459">
        <f t="shared" si="69"/>
        <v>457</v>
      </c>
      <c r="N459" t="b">
        <f t="shared" si="70"/>
        <v>0</v>
      </c>
      <c r="O459" t="str">
        <f t="shared" si="71"/>
        <v/>
      </c>
      <c r="P459" t="str">
        <f t="shared" si="71"/>
        <v/>
      </c>
      <c r="Q459" t="s">
        <v>77</v>
      </c>
      <c r="R459" t="s">
        <v>77</v>
      </c>
    </row>
    <row r="460" spans="2:18" x14ac:dyDescent="0.3">
      <c r="B460" s="1">
        <v>0.1721283176</v>
      </c>
      <c r="C460" s="1">
        <v>0.41535670476999997</v>
      </c>
      <c r="D460">
        <v>458</v>
      </c>
      <c r="E460">
        <f t="shared" si="68"/>
        <v>458</v>
      </c>
      <c r="F460" s="1">
        <f t="shared" si="63"/>
        <v>0.44961021998749029</v>
      </c>
      <c r="G460">
        <f t="shared" si="64"/>
        <v>67.490353200512004</v>
      </c>
      <c r="H460">
        <f t="shared" si="65"/>
        <v>67.490353200512004</v>
      </c>
      <c r="I460">
        <f>IF(E460="","",H460+final_elemfixed!$A$2)</f>
        <v>22.490353200512004</v>
      </c>
      <c r="J460" s="1">
        <f t="shared" si="66"/>
        <v>0.41541464316335758</v>
      </c>
      <c r="K460" s="1">
        <f t="shared" si="67"/>
        <v>0.17198844194497404</v>
      </c>
      <c r="L460">
        <f t="shared" si="69"/>
        <v>458</v>
      </c>
      <c r="N460" t="b">
        <f t="shared" si="70"/>
        <v>0</v>
      </c>
      <c r="O460" t="str">
        <f t="shared" si="71"/>
        <v/>
      </c>
      <c r="P460" t="str">
        <f t="shared" si="71"/>
        <v/>
      </c>
      <c r="Q460" t="s">
        <v>77</v>
      </c>
      <c r="R460" t="s">
        <v>77</v>
      </c>
    </row>
    <row r="461" spans="2:18" x14ac:dyDescent="0.3">
      <c r="B461" s="1">
        <v>0.27369941562</v>
      </c>
      <c r="C461" s="1">
        <v>0.39532869875999999</v>
      </c>
      <c r="D461">
        <v>459</v>
      </c>
      <c r="E461">
        <f t="shared" si="68"/>
        <v>459</v>
      </c>
      <c r="F461" s="1">
        <f t="shared" si="63"/>
        <v>0.48082860789891058</v>
      </c>
      <c r="G461">
        <f t="shared" si="64"/>
        <v>55.303835734109626</v>
      </c>
      <c r="H461">
        <f t="shared" si="65"/>
        <v>55.303835734109626</v>
      </c>
      <c r="I461">
        <f>IF(E461="","",H461+final_elemfixed!$A$2)</f>
        <v>10.303835734109626</v>
      </c>
      <c r="J461" s="1">
        <f t="shared" si="66"/>
        <v>0.47307431648254711</v>
      </c>
      <c r="K461" s="1">
        <f t="shared" si="67"/>
        <v>8.6004890899152642E-2</v>
      </c>
      <c r="L461">
        <f t="shared" si="69"/>
        <v>459</v>
      </c>
      <c r="N461" t="b">
        <f t="shared" si="70"/>
        <v>0</v>
      </c>
      <c r="O461" t="str">
        <f t="shared" si="71"/>
        <v/>
      </c>
      <c r="P461" t="str">
        <f t="shared" si="71"/>
        <v/>
      </c>
      <c r="Q461" t="s">
        <v>77</v>
      </c>
      <c r="R461" t="s">
        <v>77</v>
      </c>
    </row>
    <row r="462" spans="2:18" x14ac:dyDescent="0.3">
      <c r="B462" s="1">
        <v>-1.0488432860000001</v>
      </c>
      <c r="C462" s="1">
        <v>0.29315423448</v>
      </c>
      <c r="D462">
        <v>460</v>
      </c>
      <c r="E462">
        <f t="shared" si="68"/>
        <v>460</v>
      </c>
      <c r="F462" s="1">
        <f t="shared" si="63"/>
        <v>1.0890416171023185</v>
      </c>
      <c r="G462">
        <f t="shared" si="64"/>
        <v>164.38419367032878</v>
      </c>
      <c r="H462">
        <f t="shared" si="65"/>
        <v>164.38419367032878</v>
      </c>
      <c r="I462">
        <f>IF(E462="","",H462+final_elemfixed!$A$2)</f>
        <v>119.38419367032878</v>
      </c>
      <c r="J462" s="1">
        <f t="shared" si="66"/>
        <v>-0.5343528527982222</v>
      </c>
      <c r="K462" s="1">
        <f t="shared" si="67"/>
        <v>0.94893554706694094</v>
      </c>
      <c r="L462">
        <f t="shared" si="69"/>
        <v>460</v>
      </c>
      <c r="N462" t="b">
        <f t="shared" si="70"/>
        <v>0</v>
      </c>
      <c r="O462" t="str">
        <f t="shared" si="71"/>
        <v/>
      </c>
      <c r="P462" t="str">
        <f t="shared" si="71"/>
        <v/>
      </c>
      <c r="Q462" t="s">
        <v>77</v>
      </c>
      <c r="R462" t="s">
        <v>77</v>
      </c>
    </row>
    <row r="463" spans="2:18" x14ac:dyDescent="0.3">
      <c r="B463" s="1">
        <v>-0.92061147947999999</v>
      </c>
      <c r="C463" s="1">
        <v>0.38205477319999998</v>
      </c>
      <c r="D463">
        <v>461</v>
      </c>
      <c r="E463">
        <f t="shared" si="68"/>
        <v>461</v>
      </c>
      <c r="F463" s="1">
        <f t="shared" si="63"/>
        <v>0.99674036031218172</v>
      </c>
      <c r="G463">
        <f t="shared" si="64"/>
        <v>157.46149637714481</v>
      </c>
      <c r="H463">
        <f t="shared" si="65"/>
        <v>157.46149637714481</v>
      </c>
      <c r="I463">
        <f>IF(E463="","",H463+final_elemfixed!$A$2)</f>
        <v>112.46149637714481</v>
      </c>
      <c r="J463" s="1">
        <f t="shared" si="66"/>
        <v>-0.38081709906407962</v>
      </c>
      <c r="K463" s="1">
        <f t="shared" si="67"/>
        <v>0.92112414089289663</v>
      </c>
      <c r="L463">
        <f t="shared" si="69"/>
        <v>461</v>
      </c>
      <c r="N463" t="b">
        <f t="shared" si="70"/>
        <v>0</v>
      </c>
      <c r="O463" t="str">
        <f t="shared" si="71"/>
        <v/>
      </c>
      <c r="P463" t="str">
        <f t="shared" si="71"/>
        <v/>
      </c>
      <c r="Q463" t="s">
        <v>77</v>
      </c>
      <c r="R463" t="s">
        <v>77</v>
      </c>
    </row>
    <row r="464" spans="2:18" x14ac:dyDescent="0.3">
      <c r="B464" s="1">
        <v>-0.72139209941000004</v>
      </c>
      <c r="C464" s="1">
        <v>0.45201479873</v>
      </c>
      <c r="D464">
        <v>462</v>
      </c>
      <c r="E464">
        <f t="shared" si="68"/>
        <v>462</v>
      </c>
      <c r="F464" s="1">
        <f t="shared" si="63"/>
        <v>0.85130719447335212</v>
      </c>
      <c r="G464">
        <f t="shared" si="64"/>
        <v>147.92928313395734</v>
      </c>
      <c r="H464">
        <f t="shared" si="65"/>
        <v>147.92928313395734</v>
      </c>
      <c r="I464">
        <f>IF(E464="","",H464+final_elemfixed!$A$2)</f>
        <v>102.92928313395734</v>
      </c>
      <c r="J464" s="1">
        <f t="shared" si="66"/>
        <v>-0.19047851600855545</v>
      </c>
      <c r="K464" s="1">
        <f t="shared" si="67"/>
        <v>0.82972397476586646</v>
      </c>
      <c r="L464">
        <f t="shared" si="69"/>
        <v>462</v>
      </c>
      <c r="N464" t="b">
        <f t="shared" si="70"/>
        <v>0</v>
      </c>
      <c r="O464" t="str">
        <f t="shared" si="71"/>
        <v/>
      </c>
      <c r="P464" t="str">
        <f t="shared" si="71"/>
        <v/>
      </c>
      <c r="Q464" t="s">
        <v>77</v>
      </c>
      <c r="R464" t="s">
        <v>77</v>
      </c>
    </row>
    <row r="465" spans="2:18" x14ac:dyDescent="0.3">
      <c r="B465" s="1">
        <v>-0.52217271933999998</v>
      </c>
      <c r="C465" s="1">
        <v>0.52197482426999997</v>
      </c>
      <c r="D465">
        <v>463</v>
      </c>
      <c r="E465">
        <f t="shared" si="68"/>
        <v>463</v>
      </c>
      <c r="F465" s="1">
        <f t="shared" si="63"/>
        <v>0.73832382190650447</v>
      </c>
      <c r="G465">
        <f t="shared" si="64"/>
        <v>135.01085914747495</v>
      </c>
      <c r="H465">
        <f t="shared" si="65"/>
        <v>135.01085914747495</v>
      </c>
      <c r="I465">
        <f>IF(E465="","",H465+final_elemfixed!$A$2)</f>
        <v>90.010859147474946</v>
      </c>
      <c r="J465" s="1">
        <f t="shared" si="66"/>
        <v>-1.3993294596020229E-4</v>
      </c>
      <c r="K465" s="1">
        <f t="shared" si="67"/>
        <v>0.73832380864590741</v>
      </c>
      <c r="L465">
        <f t="shared" si="69"/>
        <v>463</v>
      </c>
      <c r="N465" t="b">
        <f t="shared" si="70"/>
        <v>0</v>
      </c>
      <c r="O465" t="str">
        <f t="shared" si="71"/>
        <v/>
      </c>
      <c r="P465" t="str">
        <f t="shared" si="71"/>
        <v/>
      </c>
      <c r="Q465" t="s">
        <v>77</v>
      </c>
      <c r="R465" t="s">
        <v>77</v>
      </c>
    </row>
    <row r="466" spans="2:18" x14ac:dyDescent="0.3">
      <c r="B466" s="1">
        <v>-0.3773705986</v>
      </c>
      <c r="C466" s="1">
        <v>0.54186621470999996</v>
      </c>
      <c r="D466">
        <v>464</v>
      </c>
      <c r="E466">
        <f t="shared" si="68"/>
        <v>464</v>
      </c>
      <c r="F466" s="1">
        <f t="shared" si="63"/>
        <v>0.66032383217014523</v>
      </c>
      <c r="G466">
        <f t="shared" si="64"/>
        <v>124.85441888099416</v>
      </c>
      <c r="H466">
        <f t="shared" si="65"/>
        <v>124.85441888099416</v>
      </c>
      <c r="I466">
        <f>IF(E466="","",H466+final_elemfixed!$A$2)</f>
        <v>79.85441888099416</v>
      </c>
      <c r="J466" s="1">
        <f t="shared" si="66"/>
        <v>0.11631596562684009</v>
      </c>
      <c r="K466" s="1">
        <f t="shared" si="67"/>
        <v>0.64999858420781331</v>
      </c>
      <c r="L466">
        <f t="shared" si="69"/>
        <v>464</v>
      </c>
      <c r="N466" t="b">
        <f t="shared" si="70"/>
        <v>0</v>
      </c>
      <c r="O466" t="str">
        <f t="shared" si="71"/>
        <v/>
      </c>
      <c r="P466" t="str">
        <f t="shared" si="71"/>
        <v/>
      </c>
      <c r="Q466" t="s">
        <v>77</v>
      </c>
      <c r="R466" t="s">
        <v>77</v>
      </c>
    </row>
    <row r="467" spans="2:18" x14ac:dyDescent="0.3">
      <c r="B467" s="1">
        <v>-0.23256847786000001</v>
      </c>
      <c r="C467" s="1">
        <v>0.56175760514999995</v>
      </c>
      <c r="D467">
        <v>465</v>
      </c>
      <c r="E467">
        <f t="shared" si="68"/>
        <v>465</v>
      </c>
      <c r="F467" s="1">
        <f t="shared" si="63"/>
        <v>0.60799646696175835</v>
      </c>
      <c r="G467">
        <f t="shared" si="64"/>
        <v>112.48962715190467</v>
      </c>
      <c r="H467">
        <f t="shared" si="65"/>
        <v>112.48962715190467</v>
      </c>
      <c r="I467">
        <f>IF(E467="","",H467+final_elemfixed!$A$2)</f>
        <v>67.489627151904671</v>
      </c>
      <c r="J467" s="1">
        <f t="shared" si="66"/>
        <v>0.23277186419964058</v>
      </c>
      <c r="K467" s="1">
        <f t="shared" si="67"/>
        <v>0.56167335976971933</v>
      </c>
      <c r="L467">
        <f t="shared" si="69"/>
        <v>465</v>
      </c>
      <c r="N467" t="b">
        <f t="shared" si="70"/>
        <v>0</v>
      </c>
      <c r="O467" t="str">
        <f t="shared" si="71"/>
        <v/>
      </c>
      <c r="P467" t="str">
        <f t="shared" si="71"/>
        <v/>
      </c>
      <c r="Q467" t="s">
        <v>77</v>
      </c>
      <c r="R467" t="s">
        <v>77</v>
      </c>
    </row>
    <row r="468" spans="2:18" x14ac:dyDescent="0.3">
      <c r="B468" s="1">
        <v>-0.11628423893000001</v>
      </c>
      <c r="C468" s="1">
        <v>0.56421213590999997</v>
      </c>
      <c r="D468">
        <v>466</v>
      </c>
      <c r="E468">
        <f t="shared" si="68"/>
        <v>466</v>
      </c>
      <c r="F468" s="1">
        <f t="shared" si="63"/>
        <v>0.57607061939631465</v>
      </c>
      <c r="G468">
        <f t="shared" si="64"/>
        <v>101.64560812035919</v>
      </c>
      <c r="H468">
        <f t="shared" si="65"/>
        <v>101.64560812035919</v>
      </c>
      <c r="I468">
        <f>IF(E468="","",H468+final_elemfixed!$A$2)</f>
        <v>56.645608120359185</v>
      </c>
      <c r="J468" s="1">
        <f t="shared" si="66"/>
        <v>0.31673285343718727</v>
      </c>
      <c r="K468" s="1">
        <f t="shared" si="67"/>
        <v>0.48118360122222664</v>
      </c>
      <c r="L468">
        <f t="shared" si="69"/>
        <v>466</v>
      </c>
      <c r="N468" t="b">
        <f t="shared" si="70"/>
        <v>0</v>
      </c>
      <c r="O468" t="str">
        <f t="shared" si="71"/>
        <v/>
      </c>
      <c r="P468" t="str">
        <f t="shared" si="71"/>
        <v/>
      </c>
      <c r="Q468" t="s">
        <v>77</v>
      </c>
      <c r="R468" t="s">
        <v>77</v>
      </c>
    </row>
    <row r="469" spans="2:18" x14ac:dyDescent="0.3">
      <c r="B469" s="1">
        <v>5.5511151230999999E-17</v>
      </c>
      <c r="C469" s="1">
        <v>0.56666666666999999</v>
      </c>
      <c r="D469">
        <v>467</v>
      </c>
      <c r="E469">
        <f t="shared" si="68"/>
        <v>467</v>
      </c>
      <c r="F469" s="1">
        <f t="shared" si="63"/>
        <v>0.56666666666999999</v>
      </c>
      <c r="G469">
        <f t="shared" si="64"/>
        <v>90</v>
      </c>
      <c r="H469">
        <f t="shared" si="65"/>
        <v>90</v>
      </c>
      <c r="I469">
        <f>IF(E469="","",H469+final_elemfixed!$A$2)</f>
        <v>45</v>
      </c>
      <c r="J469" s="1">
        <f t="shared" si="66"/>
        <v>0.40069384267473396</v>
      </c>
      <c r="K469" s="1">
        <f t="shared" si="67"/>
        <v>0.4006938426747339</v>
      </c>
      <c r="L469">
        <f t="shared" si="69"/>
        <v>467</v>
      </c>
      <c r="N469" t="b">
        <f t="shared" si="70"/>
        <v>0</v>
      </c>
      <c r="O469" t="str">
        <f t="shared" si="71"/>
        <v/>
      </c>
      <c r="P469" t="str">
        <f t="shared" si="71"/>
        <v/>
      </c>
      <c r="Q469" t="s">
        <v>77</v>
      </c>
      <c r="R469" t="s">
        <v>77</v>
      </c>
    </row>
    <row r="470" spans="2:18" x14ac:dyDescent="0.3">
      <c r="B470" s="1">
        <v>0.1124551085</v>
      </c>
      <c r="C470" s="1">
        <v>0.55462616740000004</v>
      </c>
      <c r="D470">
        <v>468</v>
      </c>
      <c r="E470">
        <f t="shared" si="68"/>
        <v>468</v>
      </c>
      <c r="F470" s="1">
        <f t="shared" si="63"/>
        <v>0.56591195162548003</v>
      </c>
      <c r="G470">
        <f t="shared" si="64"/>
        <v>78.538182989944147</v>
      </c>
      <c r="H470">
        <f t="shared" si="65"/>
        <v>78.538182989944147</v>
      </c>
      <c r="I470">
        <f>IF(E470="","",H470+final_elemfixed!$A$2)</f>
        <v>33.538182989944147</v>
      </c>
      <c r="J470" s="1">
        <f t="shared" si="66"/>
        <v>0.47169769379146431</v>
      </c>
      <c r="K470" s="1">
        <f t="shared" si="67"/>
        <v>0.31266215419262633</v>
      </c>
      <c r="L470">
        <f t="shared" si="69"/>
        <v>468</v>
      </c>
      <c r="N470" t="b">
        <f t="shared" si="70"/>
        <v>0</v>
      </c>
      <c r="O470" t="str">
        <f t="shared" si="71"/>
        <v/>
      </c>
      <c r="P470" t="str">
        <f t="shared" si="71"/>
        <v/>
      </c>
      <c r="Q470" t="s">
        <v>77</v>
      </c>
      <c r="R470" t="s">
        <v>77</v>
      </c>
    </row>
    <row r="471" spans="2:18" x14ac:dyDescent="0.3">
      <c r="B471" s="1">
        <v>0.224910217</v>
      </c>
      <c r="C471" s="1">
        <v>0.54258566812999998</v>
      </c>
      <c r="D471">
        <v>469</v>
      </c>
      <c r="E471">
        <f t="shared" si="68"/>
        <v>469</v>
      </c>
      <c r="F471" s="1">
        <f t="shared" si="63"/>
        <v>0.5873532267478111</v>
      </c>
      <c r="G471">
        <f t="shared" si="64"/>
        <v>67.485231035938639</v>
      </c>
      <c r="H471">
        <f t="shared" si="65"/>
        <v>67.485231035938639</v>
      </c>
      <c r="I471">
        <f>IF(E471="","",H471+final_elemfixed!$A$2)</f>
        <v>22.485231035938639</v>
      </c>
      <c r="J471" s="1">
        <f t="shared" si="66"/>
        <v>0.54270154490819456</v>
      </c>
      <c r="K471" s="1">
        <f t="shared" si="67"/>
        <v>0.22463046571051876</v>
      </c>
      <c r="L471">
        <f t="shared" si="69"/>
        <v>469</v>
      </c>
      <c r="N471" t="b">
        <f t="shared" si="70"/>
        <v>0</v>
      </c>
      <c r="O471" t="str">
        <f t="shared" si="71"/>
        <v/>
      </c>
      <c r="P471" t="str">
        <f t="shared" si="71"/>
        <v/>
      </c>
      <c r="Q471" t="s">
        <v>77</v>
      </c>
      <c r="R471" t="s">
        <v>77</v>
      </c>
    </row>
    <row r="472" spans="2:18" x14ac:dyDescent="0.3">
      <c r="B472" s="1">
        <v>0.35436701563</v>
      </c>
      <c r="C472" s="1">
        <v>0.51323492027999995</v>
      </c>
      <c r="D472">
        <v>470</v>
      </c>
      <c r="E472">
        <f t="shared" si="68"/>
        <v>470</v>
      </c>
      <c r="F472" s="1">
        <f t="shared" si="63"/>
        <v>0.62368747394935764</v>
      </c>
      <c r="G472">
        <f t="shared" si="64"/>
        <v>55.37656134279478</v>
      </c>
      <c r="H472">
        <f t="shared" si="65"/>
        <v>55.37656134279478</v>
      </c>
      <c r="I472">
        <f>IF(E472="","",H472+final_elemfixed!$A$2)</f>
        <v>10.37656134279478</v>
      </c>
      <c r="J472" s="1">
        <f t="shared" si="66"/>
        <v>0.61348721225253744</v>
      </c>
      <c r="K472" s="1">
        <f t="shared" si="67"/>
        <v>0.11233657269091281</v>
      </c>
      <c r="L472">
        <f t="shared" si="69"/>
        <v>470</v>
      </c>
      <c r="N472" t="b">
        <f t="shared" si="70"/>
        <v>0</v>
      </c>
      <c r="O472" t="str">
        <f t="shared" si="71"/>
        <v/>
      </c>
      <c r="P472" t="str">
        <f t="shared" si="71"/>
        <v/>
      </c>
      <c r="Q472" t="s">
        <v>77</v>
      </c>
      <c r="R472" t="s">
        <v>77</v>
      </c>
    </row>
    <row r="473" spans="2:18" x14ac:dyDescent="0.3">
      <c r="B473" s="1">
        <v>-0.85206184903000004</v>
      </c>
      <c r="C473" s="1">
        <v>-0.24627089275</v>
      </c>
      <c r="D473">
        <v>471</v>
      </c>
      <c r="E473">
        <f t="shared" si="68"/>
        <v>471</v>
      </c>
      <c r="F473" s="1">
        <f t="shared" si="63"/>
        <v>0.88693784854876079</v>
      </c>
      <c r="G473">
        <f t="shared" si="64"/>
        <v>-163.87915348327527</v>
      </c>
      <c r="H473">
        <f t="shared" si="65"/>
        <v>196.12084651672473</v>
      </c>
      <c r="I473">
        <f>IF(E473="","",H473+final_elemfixed!$A$2)</f>
        <v>151.12084651672473</v>
      </c>
      <c r="J473" s="1">
        <f t="shared" si="66"/>
        <v>-0.77663852971185121</v>
      </c>
      <c r="K473" s="1">
        <f t="shared" si="67"/>
        <v>0.42835889316707138</v>
      </c>
      <c r="L473">
        <f t="shared" si="69"/>
        <v>471</v>
      </c>
      <c r="N473" t="b">
        <f t="shared" si="70"/>
        <v>0</v>
      </c>
      <c r="O473" t="str">
        <f t="shared" si="71"/>
        <v/>
      </c>
      <c r="P473" t="str">
        <f t="shared" si="71"/>
        <v/>
      </c>
      <c r="Q473" t="s">
        <v>77</v>
      </c>
      <c r="R473" t="s">
        <v>77</v>
      </c>
    </row>
    <row r="474" spans="2:18" x14ac:dyDescent="0.3">
      <c r="B474" s="1">
        <v>-0.75010871220999997</v>
      </c>
      <c r="C474" s="1">
        <v>-0.31070520185</v>
      </c>
      <c r="D474">
        <v>472</v>
      </c>
      <c r="E474">
        <f t="shared" si="68"/>
        <v>472</v>
      </c>
      <c r="F474" s="1">
        <f t="shared" si="63"/>
        <v>0.81191181946686419</v>
      </c>
      <c r="G474">
        <f t="shared" si="64"/>
        <v>-157.50000000010425</v>
      </c>
      <c r="H474">
        <f t="shared" si="65"/>
        <v>202.49999999989575</v>
      </c>
      <c r="I474">
        <f>IF(E474="","",H474+final_elemfixed!$A$2)</f>
        <v>157.49999999989575</v>
      </c>
      <c r="J474" s="1">
        <f t="shared" si="66"/>
        <v>-0.75010871220886932</v>
      </c>
      <c r="K474" s="1">
        <f t="shared" si="67"/>
        <v>0.3107052018527296</v>
      </c>
      <c r="L474">
        <f t="shared" si="69"/>
        <v>472</v>
      </c>
      <c r="N474" t="b">
        <f t="shared" si="70"/>
        <v>0</v>
      </c>
      <c r="O474" t="str">
        <f t="shared" si="71"/>
        <v/>
      </c>
      <c r="P474" t="str">
        <f t="shared" si="71"/>
        <v/>
      </c>
      <c r="Q474" t="s">
        <v>77</v>
      </c>
      <c r="R474" t="s">
        <v>77</v>
      </c>
    </row>
    <row r="475" spans="2:18" x14ac:dyDescent="0.3">
      <c r="B475" s="1">
        <v>-0.57844396400999998</v>
      </c>
      <c r="C475" s="1">
        <v>-0.35874220883000002</v>
      </c>
      <c r="D475">
        <v>473</v>
      </c>
      <c r="E475">
        <f t="shared" si="68"/>
        <v>473</v>
      </c>
      <c r="F475" s="1">
        <f t="shared" si="63"/>
        <v>0.68065658881394042</v>
      </c>
      <c r="G475">
        <f t="shared" si="64"/>
        <v>-148.19343562925567</v>
      </c>
      <c r="H475">
        <f t="shared" si="65"/>
        <v>211.80656437074433</v>
      </c>
      <c r="I475">
        <f>IF(E475="","",H475+final_elemfixed!$A$2)</f>
        <v>166.80656437074433</v>
      </c>
      <c r="J475" s="1">
        <f t="shared" si="66"/>
        <v>-0.66269069804943193</v>
      </c>
      <c r="K475" s="1">
        <f t="shared" si="67"/>
        <v>0.15535260092636444</v>
      </c>
      <c r="L475">
        <f t="shared" si="69"/>
        <v>473</v>
      </c>
      <c r="N475" t="b">
        <f t="shared" si="70"/>
        <v>0</v>
      </c>
      <c r="O475" t="str">
        <f t="shared" si="71"/>
        <v/>
      </c>
      <c r="P475" t="str">
        <f t="shared" si="71"/>
        <v/>
      </c>
      <c r="Q475" t="s">
        <v>77</v>
      </c>
      <c r="R475" t="s">
        <v>77</v>
      </c>
    </row>
    <row r="476" spans="2:18" x14ac:dyDescent="0.3">
      <c r="B476" s="1">
        <v>-0.40677921580999998</v>
      </c>
      <c r="C476" s="1">
        <v>-0.40677921580999998</v>
      </c>
      <c r="D476">
        <v>474</v>
      </c>
      <c r="E476">
        <f t="shared" si="68"/>
        <v>474</v>
      </c>
      <c r="F476" s="1">
        <f t="shared" si="63"/>
        <v>0.57527268388999409</v>
      </c>
      <c r="G476">
        <f t="shared" si="64"/>
        <v>-135</v>
      </c>
      <c r="H476">
        <f t="shared" si="65"/>
        <v>225</v>
      </c>
      <c r="I476">
        <f>IF(E476="","",H476+final_elemfixed!$A$2)</f>
        <v>180</v>
      </c>
      <c r="J476" s="1">
        <f t="shared" si="66"/>
        <v>-0.57527268388999409</v>
      </c>
      <c r="K476" s="1">
        <f t="shared" si="67"/>
        <v>7.0479443981896118E-17</v>
      </c>
      <c r="L476">
        <f t="shared" si="69"/>
        <v>474</v>
      </c>
      <c r="N476" t="b">
        <f t="shared" si="70"/>
        <v>0</v>
      </c>
      <c r="O476" t="str">
        <f t="shared" si="71"/>
        <v/>
      </c>
      <c r="P476" t="str">
        <f t="shared" si="71"/>
        <v/>
      </c>
      <c r="Q476" t="s">
        <v>77</v>
      </c>
      <c r="R476" t="s">
        <v>77</v>
      </c>
    </row>
    <row r="477" spans="2:18" x14ac:dyDescent="0.3">
      <c r="B477" s="1">
        <v>-0.29262662556000002</v>
      </c>
      <c r="C477" s="1">
        <v>-0.4188268262</v>
      </c>
      <c r="D477">
        <v>475</v>
      </c>
      <c r="E477">
        <f t="shared" si="68"/>
        <v>475</v>
      </c>
      <c r="F477" s="1">
        <f t="shared" si="63"/>
        <v>0.51092685614615863</v>
      </c>
      <c r="G477">
        <f t="shared" si="64"/>
        <v>-124.9412942605418</v>
      </c>
      <c r="H477">
        <f t="shared" si="65"/>
        <v>235.05870573945822</v>
      </c>
      <c r="I477">
        <f>IF(E477="","",H477+final_elemfixed!$A$2)</f>
        <v>190.05870573945822</v>
      </c>
      <c r="J477" s="1">
        <f t="shared" si="66"/>
        <v>-0.50307356023807226</v>
      </c>
      <c r="K477" s="1">
        <f t="shared" si="67"/>
        <v>-8.9237017659647019E-2</v>
      </c>
      <c r="L477">
        <f t="shared" si="69"/>
        <v>475</v>
      </c>
      <c r="N477" t="b">
        <f t="shared" si="70"/>
        <v>0</v>
      </c>
      <c r="O477" t="str">
        <f t="shared" si="71"/>
        <v/>
      </c>
      <c r="P477" t="str">
        <f t="shared" si="71"/>
        <v/>
      </c>
      <c r="Q477" t="s">
        <v>77</v>
      </c>
      <c r="R477" t="s">
        <v>77</v>
      </c>
    </row>
    <row r="478" spans="2:18" x14ac:dyDescent="0.3">
      <c r="B478" s="1">
        <v>-0.17847403532</v>
      </c>
      <c r="C478" s="1">
        <v>-0.43087443660000002</v>
      </c>
      <c r="D478">
        <v>476</v>
      </c>
      <c r="E478">
        <f t="shared" si="68"/>
        <v>476</v>
      </c>
      <c r="F478" s="1">
        <f t="shared" si="63"/>
        <v>0.46637512948137794</v>
      </c>
      <c r="G478">
        <f t="shared" si="64"/>
        <v>-112.50000000004695</v>
      </c>
      <c r="H478">
        <f t="shared" si="65"/>
        <v>247.49999999995305</v>
      </c>
      <c r="I478">
        <f>IF(E478="","",H478+final_elemfixed!$A$2)</f>
        <v>202.49999999995305</v>
      </c>
      <c r="J478" s="1">
        <f t="shared" si="66"/>
        <v>-0.43087443660029257</v>
      </c>
      <c r="K478" s="1">
        <f t="shared" si="67"/>
        <v>-0.17847403531929379</v>
      </c>
      <c r="L478">
        <f t="shared" si="69"/>
        <v>476</v>
      </c>
      <c r="N478" t="b">
        <f t="shared" si="70"/>
        <v>0</v>
      </c>
      <c r="O478" t="str">
        <f t="shared" si="71"/>
        <v/>
      </c>
      <c r="P478" t="str">
        <f t="shared" si="71"/>
        <v/>
      </c>
      <c r="Q478" t="s">
        <v>77</v>
      </c>
      <c r="R478" t="s">
        <v>77</v>
      </c>
    </row>
    <row r="479" spans="2:18" x14ac:dyDescent="0.3">
      <c r="B479" s="1">
        <v>-8.9237017658999995E-2</v>
      </c>
      <c r="C479" s="1">
        <v>-0.43210388496000002</v>
      </c>
      <c r="D479">
        <v>477</v>
      </c>
      <c r="E479">
        <f t="shared" si="68"/>
        <v>477</v>
      </c>
      <c r="F479" s="1">
        <f t="shared" si="63"/>
        <v>0.44122218067340813</v>
      </c>
      <c r="G479">
        <f t="shared" si="64"/>
        <v>-101.66854150885405</v>
      </c>
      <c r="H479">
        <f t="shared" si="65"/>
        <v>258.33145849114595</v>
      </c>
      <c r="I479">
        <f>IF(E479="","",H479+final_elemfixed!$A$2)</f>
        <v>213.33145849114595</v>
      </c>
      <c r="J479" s="1">
        <f t="shared" si="66"/>
        <v>-0.36864368755181043</v>
      </c>
      <c r="K479" s="1">
        <f t="shared" si="67"/>
        <v>-0.24244348691272527</v>
      </c>
      <c r="L479">
        <f t="shared" si="69"/>
        <v>477</v>
      </c>
      <c r="N479" t="b">
        <f t="shared" si="70"/>
        <v>0</v>
      </c>
      <c r="O479" t="str">
        <f t="shared" si="71"/>
        <v/>
      </c>
      <c r="P479" t="str">
        <f t="shared" si="71"/>
        <v/>
      </c>
      <c r="Q479" t="s">
        <v>77</v>
      </c>
      <c r="R479" t="s">
        <v>77</v>
      </c>
    </row>
    <row r="480" spans="2:18" x14ac:dyDescent="0.3">
      <c r="B480" s="1">
        <v>2.7755575615999999E-17</v>
      </c>
      <c r="C480" s="1">
        <v>-0.43333333333000001</v>
      </c>
      <c r="D480">
        <v>478</v>
      </c>
      <c r="E480">
        <f t="shared" si="68"/>
        <v>478</v>
      </c>
      <c r="F480" s="1">
        <f t="shared" si="63"/>
        <v>0.43333333333000001</v>
      </c>
      <c r="G480">
        <f t="shared" si="64"/>
        <v>-90</v>
      </c>
      <c r="H480">
        <f t="shared" si="65"/>
        <v>270</v>
      </c>
      <c r="I480">
        <f>IF(E480="","",H480+final_elemfixed!$A$2)</f>
        <v>225</v>
      </c>
      <c r="J480" s="1">
        <f t="shared" si="66"/>
        <v>-0.30641293851181367</v>
      </c>
      <c r="K480" s="1">
        <f t="shared" si="67"/>
        <v>-0.30641293851181356</v>
      </c>
      <c r="L480">
        <f t="shared" si="69"/>
        <v>478</v>
      </c>
      <c r="N480" t="b">
        <f t="shared" si="70"/>
        <v>0</v>
      </c>
      <c r="O480" t="str">
        <f t="shared" si="71"/>
        <v/>
      </c>
      <c r="P480" t="str">
        <f t="shared" si="71"/>
        <v/>
      </c>
      <c r="Q480" t="s">
        <v>77</v>
      </c>
      <c r="R480" t="s">
        <v>77</v>
      </c>
    </row>
    <row r="481" spans="2:18" x14ac:dyDescent="0.3">
      <c r="B481" s="1">
        <v>8.6250924051000002E-2</v>
      </c>
      <c r="C481" s="1">
        <v>-0.42437684951999999</v>
      </c>
      <c r="D481">
        <v>479</v>
      </c>
      <c r="E481">
        <f t="shared" si="68"/>
        <v>479</v>
      </c>
      <c r="F481" s="1">
        <f t="shared" si="63"/>
        <v>0.43305303636872478</v>
      </c>
      <c r="G481">
        <f t="shared" si="64"/>
        <v>-78.511606548464599</v>
      </c>
      <c r="H481">
        <f t="shared" si="65"/>
        <v>281.48839345153539</v>
      </c>
      <c r="I481">
        <f>IF(E481="","",H481+final_elemfixed!$A$2)</f>
        <v>236.48839345153539</v>
      </c>
      <c r="J481" s="1">
        <f t="shared" si="66"/>
        <v>-0.23909113479410718</v>
      </c>
      <c r="K481" s="1">
        <f t="shared" si="67"/>
        <v>-0.36106836135424286</v>
      </c>
      <c r="L481">
        <f t="shared" si="69"/>
        <v>479</v>
      </c>
      <c r="N481" t="b">
        <f t="shared" si="70"/>
        <v>0</v>
      </c>
      <c r="O481" t="str">
        <f t="shared" si="71"/>
        <v/>
      </c>
      <c r="P481" t="str">
        <f t="shared" si="71"/>
        <v/>
      </c>
      <c r="Q481" t="s">
        <v>77</v>
      </c>
      <c r="R481" t="s">
        <v>77</v>
      </c>
    </row>
    <row r="482" spans="2:18" x14ac:dyDescent="0.3">
      <c r="B482" s="1">
        <v>0.17250184809999999</v>
      </c>
      <c r="C482" s="1">
        <v>-0.41542036571000002</v>
      </c>
      <c r="D482">
        <v>480</v>
      </c>
      <c r="E482">
        <f t="shared" si="68"/>
        <v>480</v>
      </c>
      <c r="F482" s="1">
        <f t="shared" si="63"/>
        <v>0.44981214728433649</v>
      </c>
      <c r="G482">
        <f t="shared" si="64"/>
        <v>-67.449503196370102</v>
      </c>
      <c r="H482">
        <f t="shared" si="65"/>
        <v>292.55049680362993</v>
      </c>
      <c r="I482">
        <f>IF(E482="","",H482+final_elemfixed!$A$2)</f>
        <v>247.55049680362993</v>
      </c>
      <c r="J482" s="1">
        <f t="shared" si="66"/>
        <v>-0.17176933107781459</v>
      </c>
      <c r="K482" s="1">
        <f t="shared" si="67"/>
        <v>-0.41572378419525835</v>
      </c>
      <c r="L482">
        <f t="shared" si="69"/>
        <v>480</v>
      </c>
      <c r="N482" t="b">
        <f t="shared" si="70"/>
        <v>0</v>
      </c>
      <c r="O482" t="str">
        <f t="shared" si="71"/>
        <v/>
      </c>
      <c r="P482" t="str">
        <f t="shared" si="71"/>
        <v/>
      </c>
      <c r="Q482" t="s">
        <v>77</v>
      </c>
      <c r="R482" t="s">
        <v>77</v>
      </c>
    </row>
    <row r="483" spans="2:18" x14ac:dyDescent="0.3">
      <c r="B483" s="1">
        <v>0.27386870888999998</v>
      </c>
      <c r="C483" s="1">
        <v>-0.39537427940999997</v>
      </c>
      <c r="D483">
        <v>481</v>
      </c>
      <c r="E483">
        <f t="shared" si="68"/>
        <v>481</v>
      </c>
      <c r="F483" s="1">
        <f t="shared" si="63"/>
        <v>0.48096246270166687</v>
      </c>
      <c r="G483">
        <f t="shared" si="64"/>
        <v>-55.290345243637482</v>
      </c>
      <c r="H483">
        <f t="shared" si="65"/>
        <v>304.70965475636251</v>
      </c>
      <c r="I483">
        <f>IF(E483="","",H483+final_elemfixed!$A$2)</f>
        <v>259.70965475636251</v>
      </c>
      <c r="J483" s="1">
        <f t="shared" si="66"/>
        <v>-8.5917412866632487E-2</v>
      </c>
      <c r="K483" s="1">
        <f t="shared" si="67"/>
        <v>-0.47322625528847923</v>
      </c>
      <c r="L483">
        <f t="shared" si="69"/>
        <v>481</v>
      </c>
      <c r="N483" t="b">
        <f t="shared" si="70"/>
        <v>0</v>
      </c>
      <c r="O483" t="str">
        <f t="shared" si="71"/>
        <v/>
      </c>
      <c r="P483" t="str">
        <f t="shared" si="71"/>
        <v/>
      </c>
      <c r="Q483" t="s">
        <v>77</v>
      </c>
      <c r="R483" t="s">
        <v>77</v>
      </c>
    </row>
    <row r="484" spans="2:18" x14ac:dyDescent="0.3">
      <c r="B484" s="1">
        <v>-1.0490443951999999</v>
      </c>
      <c r="C484" s="1">
        <v>-0.29283857860000001</v>
      </c>
      <c r="D484">
        <v>482</v>
      </c>
      <c r="E484">
        <f t="shared" si="68"/>
        <v>482</v>
      </c>
      <c r="F484" s="1">
        <f t="shared" si="63"/>
        <v>1.0891503919188581</v>
      </c>
      <c r="G484">
        <f t="shared" si="64"/>
        <v>-164.40303397142912</v>
      </c>
      <c r="H484">
        <f t="shared" si="65"/>
        <v>195.59696602857088</v>
      </c>
      <c r="I484">
        <f>IF(E484="","",H484+final_elemfixed!$A$2)</f>
        <v>150.59696602857088</v>
      </c>
      <c r="J484" s="1">
        <f t="shared" si="66"/>
        <v>-0.94885455033275024</v>
      </c>
      <c r="K484" s="1">
        <f t="shared" si="67"/>
        <v>0.53471826089057073</v>
      </c>
      <c r="L484">
        <f t="shared" si="69"/>
        <v>482</v>
      </c>
      <c r="N484" t="b">
        <f t="shared" si="70"/>
        <v>0</v>
      </c>
      <c r="O484" t="str">
        <f t="shared" si="71"/>
        <v/>
      </c>
      <c r="P484" t="str">
        <f t="shared" si="71"/>
        <v/>
      </c>
      <c r="Q484" t="s">
        <v>77</v>
      </c>
      <c r="R484" t="s">
        <v>77</v>
      </c>
    </row>
    <row r="485" spans="2:18" x14ac:dyDescent="0.3">
      <c r="B485" s="1">
        <v>-0.92108129726999999</v>
      </c>
      <c r="C485" s="1">
        <v>-0.38152436538000001</v>
      </c>
      <c r="D485">
        <v>483</v>
      </c>
      <c r="E485">
        <f t="shared" si="68"/>
        <v>483</v>
      </c>
      <c r="F485" s="1">
        <f t="shared" si="63"/>
        <v>0.99697121200122818</v>
      </c>
      <c r="G485">
        <f t="shared" si="64"/>
        <v>-157.499999999864</v>
      </c>
      <c r="H485">
        <f t="shared" si="65"/>
        <v>202.500000000136</v>
      </c>
      <c r="I485">
        <f>IF(E485="","",H485+final_elemfixed!$A$2)</f>
        <v>157.500000000136</v>
      </c>
      <c r="J485" s="1">
        <f t="shared" si="66"/>
        <v>-0.92108129727181132</v>
      </c>
      <c r="K485" s="1">
        <f t="shared" si="67"/>
        <v>0.38152436537562739</v>
      </c>
      <c r="L485">
        <f t="shared" si="69"/>
        <v>483</v>
      </c>
      <c r="N485" t="b">
        <f t="shared" si="70"/>
        <v>0</v>
      </c>
      <c r="O485" t="str">
        <f t="shared" si="71"/>
        <v/>
      </c>
      <c r="P485" t="str">
        <f t="shared" si="71"/>
        <v/>
      </c>
      <c r="Q485" t="s">
        <v>77</v>
      </c>
      <c r="R485" t="s">
        <v>77</v>
      </c>
    </row>
    <row r="486" spans="2:18" x14ac:dyDescent="0.3">
      <c r="B486" s="1">
        <v>-0.72175944551000004</v>
      </c>
      <c r="C486" s="1">
        <v>-0.45198097957</v>
      </c>
      <c r="D486">
        <v>484</v>
      </c>
      <c r="E486">
        <f t="shared" si="68"/>
        <v>484</v>
      </c>
      <c r="F486" s="1">
        <f t="shared" si="63"/>
        <v>0.85160055370810994</v>
      </c>
      <c r="G486">
        <f t="shared" si="64"/>
        <v>-147.94433411604066</v>
      </c>
      <c r="H486">
        <f t="shared" si="65"/>
        <v>212.05566588395934</v>
      </c>
      <c r="I486">
        <f>IF(E486="","",H486+final_elemfixed!$A$2)</f>
        <v>167.05566588395934</v>
      </c>
      <c r="J486" s="1">
        <f t="shared" si="66"/>
        <v>-0.82995981392684881</v>
      </c>
      <c r="K486" s="1">
        <f t="shared" si="67"/>
        <v>0.19076218268427816</v>
      </c>
      <c r="L486">
        <f t="shared" si="69"/>
        <v>484</v>
      </c>
      <c r="N486" t="b">
        <f t="shared" si="70"/>
        <v>0</v>
      </c>
      <c r="O486" t="str">
        <f t="shared" si="71"/>
        <v/>
      </c>
      <c r="P486" t="str">
        <f t="shared" si="71"/>
        <v/>
      </c>
      <c r="Q486" t="s">
        <v>77</v>
      </c>
      <c r="R486" t="s">
        <v>77</v>
      </c>
    </row>
    <row r="487" spans="2:18" x14ac:dyDescent="0.3">
      <c r="B487" s="1">
        <v>-0.52243759374999998</v>
      </c>
      <c r="C487" s="1">
        <v>-0.52243759374999998</v>
      </c>
      <c r="D487">
        <v>485</v>
      </c>
      <c r="E487">
        <f t="shared" si="68"/>
        <v>485</v>
      </c>
      <c r="F487" s="1">
        <f t="shared" si="63"/>
        <v>0.73883833057481529</v>
      </c>
      <c r="G487">
        <f t="shared" si="64"/>
        <v>-135</v>
      </c>
      <c r="H487">
        <f t="shared" si="65"/>
        <v>225</v>
      </c>
      <c r="I487">
        <f>IF(E487="","",H487+final_elemfixed!$A$2)</f>
        <v>180</v>
      </c>
      <c r="J487" s="1">
        <f t="shared" si="66"/>
        <v>-0.73883833057481529</v>
      </c>
      <c r="K487" s="1">
        <f t="shared" si="67"/>
        <v>9.0518663913099922E-17</v>
      </c>
      <c r="L487">
        <f t="shared" si="69"/>
        <v>485</v>
      </c>
      <c r="N487" t="b">
        <f t="shared" si="70"/>
        <v>0</v>
      </c>
      <c r="O487" t="str">
        <f t="shared" si="71"/>
        <v/>
      </c>
      <c r="P487" t="str">
        <f t="shared" si="71"/>
        <v/>
      </c>
      <c r="Q487" t="s">
        <v>77</v>
      </c>
      <c r="R487" t="s">
        <v>77</v>
      </c>
    </row>
    <row r="488" spans="2:18" x14ac:dyDescent="0.3">
      <c r="B488" s="1">
        <v>-0.37757941315999999</v>
      </c>
      <c r="C488" s="1">
        <v>-0.54213817483000004</v>
      </c>
      <c r="D488">
        <v>486</v>
      </c>
      <c r="E488">
        <f t="shared" si="68"/>
        <v>486</v>
      </c>
      <c r="F488" s="1">
        <f t="shared" si="63"/>
        <v>0.66066634078803632</v>
      </c>
      <c r="G488">
        <f t="shared" si="64"/>
        <v>-124.85580050872646</v>
      </c>
      <c r="H488">
        <f t="shared" si="65"/>
        <v>235.14419949127353</v>
      </c>
      <c r="I488">
        <f>IF(E488="","",H488+final_elemfixed!$A$2)</f>
        <v>190.14419949127353</v>
      </c>
      <c r="J488" s="1">
        <f t="shared" si="66"/>
        <v>-0.65033854324426432</v>
      </c>
      <c r="K488" s="1">
        <f t="shared" si="67"/>
        <v>-0.11636061628051801</v>
      </c>
      <c r="L488">
        <f t="shared" si="69"/>
        <v>486</v>
      </c>
      <c r="N488" t="b">
        <f t="shared" si="70"/>
        <v>0</v>
      </c>
      <c r="O488" t="str">
        <f t="shared" si="71"/>
        <v/>
      </c>
      <c r="P488" t="str">
        <f t="shared" si="71"/>
        <v/>
      </c>
      <c r="Q488" t="s">
        <v>77</v>
      </c>
      <c r="R488" t="s">
        <v>77</v>
      </c>
    </row>
    <row r="489" spans="2:18" x14ac:dyDescent="0.3">
      <c r="B489" s="1">
        <v>-0.23272123255999999</v>
      </c>
      <c r="C489" s="1">
        <v>-0.56183875590999999</v>
      </c>
      <c r="D489">
        <v>487</v>
      </c>
      <c r="E489">
        <f t="shared" si="68"/>
        <v>487</v>
      </c>
      <c r="F489" s="1">
        <f t="shared" si="63"/>
        <v>0.60812988721714878</v>
      </c>
      <c r="G489">
        <f t="shared" si="64"/>
        <v>-112.49999999958663</v>
      </c>
      <c r="H489">
        <f t="shared" si="65"/>
        <v>247.50000000041337</v>
      </c>
      <c r="I489">
        <f>IF(E489="","",H489+final_elemfixed!$A$2)</f>
        <v>202.50000000041337</v>
      </c>
      <c r="J489" s="1">
        <f t="shared" si="66"/>
        <v>-0.56183875590664201</v>
      </c>
      <c r="K489" s="1">
        <f t="shared" si="67"/>
        <v>-0.23272123256810681</v>
      </c>
      <c r="L489">
        <f t="shared" si="69"/>
        <v>487</v>
      </c>
      <c r="N489" t="b">
        <f t="shared" si="70"/>
        <v>0</v>
      </c>
      <c r="O489" t="str">
        <f t="shared" si="71"/>
        <v/>
      </c>
      <c r="P489" t="str">
        <f t="shared" si="71"/>
        <v/>
      </c>
      <c r="Q489" t="s">
        <v>77</v>
      </c>
      <c r="R489" t="s">
        <v>77</v>
      </c>
    </row>
    <row r="490" spans="2:18" x14ac:dyDescent="0.3">
      <c r="B490" s="1">
        <v>-0.11636061628</v>
      </c>
      <c r="C490" s="1">
        <v>-0.56425271128999999</v>
      </c>
      <c r="D490">
        <v>488</v>
      </c>
      <c r="E490">
        <f t="shared" si="68"/>
        <v>488</v>
      </c>
      <c r="F490" s="1">
        <f t="shared" si="63"/>
        <v>0.57612578072776566</v>
      </c>
      <c r="G490">
        <f t="shared" si="64"/>
        <v>-101.65223295684736</v>
      </c>
      <c r="H490">
        <f t="shared" si="65"/>
        <v>258.34776704315266</v>
      </c>
      <c r="I490">
        <f>IF(E490="","",H490+final_elemfixed!$A$2)</f>
        <v>213.34776704315266</v>
      </c>
      <c r="J490" s="1">
        <f t="shared" si="66"/>
        <v>-0.48126629929068798</v>
      </c>
      <c r="K490" s="1">
        <f t="shared" si="67"/>
        <v>-0.31670753762142051</v>
      </c>
      <c r="L490">
        <f t="shared" si="69"/>
        <v>488</v>
      </c>
      <c r="N490" t="b">
        <f t="shared" si="70"/>
        <v>0</v>
      </c>
      <c r="O490" t="str">
        <f t="shared" si="71"/>
        <v/>
      </c>
      <c r="P490" t="str">
        <f t="shared" si="71"/>
        <v/>
      </c>
      <c r="Q490" t="s">
        <v>77</v>
      </c>
      <c r="R490" t="s">
        <v>77</v>
      </c>
    </row>
    <row r="491" spans="2:18" x14ac:dyDescent="0.3">
      <c r="B491" s="1">
        <v>0</v>
      </c>
      <c r="C491" s="1">
        <v>-0.56666666666999999</v>
      </c>
      <c r="D491">
        <v>489</v>
      </c>
      <c r="E491">
        <f t="shared" si="68"/>
        <v>489</v>
      </c>
      <c r="F491" s="1">
        <f t="shared" si="63"/>
        <v>0.56666666666999999</v>
      </c>
      <c r="G491">
        <f t="shared" si="64"/>
        <v>-90</v>
      </c>
      <c r="H491">
        <f t="shared" si="65"/>
        <v>270</v>
      </c>
      <c r="I491">
        <f>IF(E491="","",H491+final_elemfixed!$A$2)</f>
        <v>225</v>
      </c>
      <c r="J491" s="1">
        <f t="shared" si="66"/>
        <v>-0.40069384267473401</v>
      </c>
      <c r="K491" s="1">
        <f t="shared" si="67"/>
        <v>-0.4006938426747339</v>
      </c>
      <c r="L491">
        <f t="shared" si="69"/>
        <v>489</v>
      </c>
      <c r="N491" t="b">
        <f t="shared" si="70"/>
        <v>0</v>
      </c>
      <c r="O491" t="str">
        <f t="shared" si="71"/>
        <v/>
      </c>
      <c r="P491" t="str">
        <f t="shared" si="71"/>
        <v/>
      </c>
      <c r="Q491" t="s">
        <v>77</v>
      </c>
      <c r="R491" t="s">
        <v>77</v>
      </c>
    </row>
    <row r="492" spans="2:18" x14ac:dyDescent="0.3">
      <c r="B492" s="1">
        <v>0.11271232218</v>
      </c>
      <c r="C492" s="1">
        <v>-0.55461521390000001</v>
      </c>
      <c r="D492">
        <v>490</v>
      </c>
      <c r="E492">
        <f t="shared" si="68"/>
        <v>490</v>
      </c>
      <c r="F492" s="1">
        <f t="shared" si="63"/>
        <v>0.56595238585993335</v>
      </c>
      <c r="G492">
        <f t="shared" si="64"/>
        <v>-78.512442184748835</v>
      </c>
      <c r="H492">
        <f t="shared" si="65"/>
        <v>281.48755781525119</v>
      </c>
      <c r="I492">
        <f>IF(E492="","",H492+final_elemfixed!$A$2)</f>
        <v>236.48755781525119</v>
      </c>
      <c r="J492" s="1">
        <f t="shared" si="66"/>
        <v>-0.31247253136115649</v>
      </c>
      <c r="K492" s="1">
        <f t="shared" si="67"/>
        <v>-0.47187182603467859</v>
      </c>
      <c r="L492">
        <f t="shared" si="69"/>
        <v>490</v>
      </c>
      <c r="N492" t="b">
        <f t="shared" si="70"/>
        <v>0</v>
      </c>
      <c r="O492" t="str">
        <f t="shared" si="71"/>
        <v/>
      </c>
      <c r="P492" t="str">
        <f t="shared" si="71"/>
        <v/>
      </c>
      <c r="Q492" t="s">
        <v>77</v>
      </c>
      <c r="R492" t="s">
        <v>77</v>
      </c>
    </row>
    <row r="493" spans="2:18" x14ac:dyDescent="0.3">
      <c r="B493" s="1">
        <v>0.22542464436000001</v>
      </c>
      <c r="C493" s="1">
        <v>-0.54256376114000004</v>
      </c>
      <c r="D493">
        <v>491</v>
      </c>
      <c r="E493">
        <f t="shared" si="68"/>
        <v>491</v>
      </c>
      <c r="F493" s="1">
        <f t="shared" si="63"/>
        <v>0.58753017385255668</v>
      </c>
      <c r="G493">
        <f t="shared" si="64"/>
        <v>-67.438069828973966</v>
      </c>
      <c r="H493">
        <f t="shared" si="65"/>
        <v>292.56193017102601</v>
      </c>
      <c r="I493">
        <f>IF(E493="","",H493+final_elemfixed!$A$2)</f>
        <v>247.56193017102601</v>
      </c>
      <c r="J493" s="1">
        <f t="shared" si="66"/>
        <v>-0.22425122005465048</v>
      </c>
      <c r="K493" s="1">
        <f t="shared" si="67"/>
        <v>-0.54304980940169401</v>
      </c>
      <c r="L493">
        <f t="shared" si="69"/>
        <v>491</v>
      </c>
      <c r="N493" t="b">
        <f t="shared" si="70"/>
        <v>0</v>
      </c>
      <c r="O493" t="str">
        <f t="shared" si="71"/>
        <v/>
      </c>
      <c r="P493" t="str">
        <f t="shared" si="71"/>
        <v/>
      </c>
      <c r="Q493" t="s">
        <v>77</v>
      </c>
      <c r="R493" t="s">
        <v>77</v>
      </c>
    </row>
    <row r="494" spans="2:18" x14ac:dyDescent="0.3">
      <c r="B494" s="1">
        <v>0.35443173449999998</v>
      </c>
      <c r="C494" s="1">
        <v>-0.51329328913000005</v>
      </c>
      <c r="D494">
        <v>492</v>
      </c>
      <c r="E494">
        <f t="shared" si="68"/>
        <v>492</v>
      </c>
      <c r="F494" s="1">
        <f t="shared" si="63"/>
        <v>0.62377227822865955</v>
      </c>
      <c r="G494">
        <f t="shared" si="64"/>
        <v>-55.374715691964134</v>
      </c>
      <c r="H494">
        <f t="shared" si="65"/>
        <v>304.62528430803587</v>
      </c>
      <c r="I494">
        <f>IF(E494="","",H494+final_elemfixed!$A$2)</f>
        <v>259.62528430803587</v>
      </c>
      <c r="J494" s="1">
        <f t="shared" si="66"/>
        <v>-0.11233208254871034</v>
      </c>
      <c r="K494" s="1">
        <f t="shared" si="67"/>
        <v>-0.61357424841403019</v>
      </c>
      <c r="L494">
        <f t="shared" si="69"/>
        <v>492</v>
      </c>
      <c r="N494" t="b">
        <f t="shared" si="70"/>
        <v>0</v>
      </c>
      <c r="O494" t="str">
        <f t="shared" si="71"/>
        <v/>
      </c>
      <c r="P494" t="str">
        <f t="shared" si="71"/>
        <v/>
      </c>
      <c r="Q494" t="s">
        <v>77</v>
      </c>
      <c r="R494" t="s">
        <v>77</v>
      </c>
    </row>
    <row r="495" spans="2:18" x14ac:dyDescent="0.3">
      <c r="B495" s="1">
        <v>1.1628790303000001</v>
      </c>
      <c r="C495" s="1">
        <v>-0.75804014568</v>
      </c>
      <c r="D495">
        <v>493</v>
      </c>
      <c r="E495">
        <f t="shared" si="68"/>
        <v>493</v>
      </c>
      <c r="F495" s="1">
        <f t="shared" si="63"/>
        <v>1.3881327391766336</v>
      </c>
      <c r="G495">
        <f t="shared" si="64"/>
        <v>-33.098922674735732</v>
      </c>
      <c r="H495">
        <f t="shared" si="65"/>
        <v>326.90107732526428</v>
      </c>
      <c r="I495">
        <f>IF(E495="","",H495+final_elemfixed!$A$2)</f>
        <v>281.90107732526428</v>
      </c>
      <c r="J495" s="1">
        <f t="shared" si="66"/>
        <v>0.28626432060279999</v>
      </c>
      <c r="K495" s="1">
        <f t="shared" si="67"/>
        <v>-1.3582949754467331</v>
      </c>
      <c r="L495">
        <f t="shared" si="69"/>
        <v>493</v>
      </c>
      <c r="N495" t="b">
        <f t="shared" si="70"/>
        <v>0</v>
      </c>
      <c r="O495" t="str">
        <f t="shared" si="71"/>
        <v/>
      </c>
      <c r="P495" t="str">
        <f t="shared" si="71"/>
        <v/>
      </c>
      <c r="Q495" t="s">
        <v>77</v>
      </c>
      <c r="R495" t="s">
        <v>77</v>
      </c>
    </row>
    <row r="496" spans="2:18" x14ac:dyDescent="0.3">
      <c r="B496" s="1">
        <v>0.77917477656</v>
      </c>
      <c r="C496" s="1">
        <v>-0.49659017720999998</v>
      </c>
      <c r="D496">
        <v>494</v>
      </c>
      <c r="E496">
        <f t="shared" si="68"/>
        <v>494</v>
      </c>
      <c r="F496" s="1">
        <f t="shared" si="63"/>
        <v>0.9239670646342244</v>
      </c>
      <c r="G496">
        <f t="shared" si="64"/>
        <v>-32.51051732867527</v>
      </c>
      <c r="H496">
        <f t="shared" si="65"/>
        <v>327.48948267132471</v>
      </c>
      <c r="I496">
        <f>IF(E496="","",H496+final_elemfixed!$A$2)</f>
        <v>282.48948267132471</v>
      </c>
      <c r="J496" s="1">
        <f t="shared" si="66"/>
        <v>0.19981748645926856</v>
      </c>
      <c r="K496" s="1">
        <f t="shared" si="67"/>
        <v>-0.90210205001090926</v>
      </c>
      <c r="L496">
        <f t="shared" si="69"/>
        <v>494</v>
      </c>
      <c r="N496" t="b">
        <f t="shared" si="70"/>
        <v>0</v>
      </c>
      <c r="O496" t="str">
        <f t="shared" si="71"/>
        <v/>
      </c>
      <c r="P496" t="str">
        <f t="shared" si="71"/>
        <v/>
      </c>
      <c r="Q496" t="s">
        <v>77</v>
      </c>
      <c r="R496" t="s">
        <v>77</v>
      </c>
    </row>
    <row r="497" spans="2:18" x14ac:dyDescent="0.3">
      <c r="B497" s="1">
        <v>0.64549126780999999</v>
      </c>
      <c r="C497" s="1">
        <v>-0.40934359923000002</v>
      </c>
      <c r="D497">
        <v>495</v>
      </c>
      <c r="E497">
        <f t="shared" si="68"/>
        <v>495</v>
      </c>
      <c r="F497" s="1">
        <f t="shared" si="63"/>
        <v>0.76434361320647659</v>
      </c>
      <c r="G497">
        <f t="shared" si="64"/>
        <v>-32.381163464982748</v>
      </c>
      <c r="H497">
        <f t="shared" si="65"/>
        <v>327.61883653501724</v>
      </c>
      <c r="I497">
        <f>IF(E497="","",H497+final_elemfixed!$A$2)</f>
        <v>282.61883653501724</v>
      </c>
      <c r="J497" s="1">
        <f t="shared" si="66"/>
        <v>0.16698161781431103</v>
      </c>
      <c r="K497" s="1">
        <f t="shared" si="67"/>
        <v>-0.74588088751599424</v>
      </c>
      <c r="L497">
        <f t="shared" si="69"/>
        <v>495</v>
      </c>
      <c r="N497" t="b">
        <f t="shared" si="70"/>
        <v>0</v>
      </c>
      <c r="O497" t="str">
        <f t="shared" si="71"/>
        <v/>
      </c>
      <c r="P497" t="str">
        <f t="shared" si="71"/>
        <v/>
      </c>
      <c r="Q497" t="s">
        <v>77</v>
      </c>
      <c r="R497" t="s">
        <v>77</v>
      </c>
    </row>
    <row r="498" spans="2:18" x14ac:dyDescent="0.3">
      <c r="B498" s="1">
        <v>0.51180775906999998</v>
      </c>
      <c r="C498" s="1">
        <v>-0.32209702126</v>
      </c>
      <c r="D498">
        <v>496</v>
      </c>
      <c r="E498">
        <f t="shared" si="68"/>
        <v>496</v>
      </c>
      <c r="F498" s="1">
        <f t="shared" si="63"/>
        <v>0.60472611432682488</v>
      </c>
      <c r="G498">
        <f t="shared" si="64"/>
        <v>-32.18352218205969</v>
      </c>
      <c r="H498">
        <f t="shared" si="65"/>
        <v>327.81647781794032</v>
      </c>
      <c r="I498">
        <f>IF(E498="","",H498+final_elemfixed!$A$2)</f>
        <v>282.81647781794032</v>
      </c>
      <c r="J498" s="1">
        <f t="shared" si="66"/>
        <v>0.13414574916935448</v>
      </c>
      <c r="K498" s="1">
        <f t="shared" si="67"/>
        <v>-0.58965972503522124</v>
      </c>
      <c r="L498">
        <f t="shared" si="69"/>
        <v>496</v>
      </c>
      <c r="N498" t="b">
        <f t="shared" si="70"/>
        <v>0</v>
      </c>
      <c r="O498" t="str">
        <f t="shared" si="71"/>
        <v/>
      </c>
      <c r="P498" t="str">
        <f t="shared" si="71"/>
        <v/>
      </c>
      <c r="Q498" t="s">
        <v>77</v>
      </c>
      <c r="R498" t="s">
        <v>77</v>
      </c>
    </row>
    <row r="499" spans="2:18" x14ac:dyDescent="0.3">
      <c r="B499" s="1">
        <v>1.1630377268000001</v>
      </c>
      <c r="C499" s="1">
        <v>0.75826728000999999</v>
      </c>
      <c r="D499">
        <v>497</v>
      </c>
      <c r="E499">
        <f t="shared" si="68"/>
        <v>497</v>
      </c>
      <c r="F499" s="1">
        <f t="shared" si="63"/>
        <v>1.3883897226261346</v>
      </c>
      <c r="G499">
        <f t="shared" si="64"/>
        <v>33.103198638813645</v>
      </c>
      <c r="H499">
        <f t="shared" si="65"/>
        <v>33.103198638813645</v>
      </c>
      <c r="I499">
        <f>IF(E499="","",H499+final_elemfixed!$A$2)</f>
        <v>-11.896801361186355</v>
      </c>
      <c r="J499" s="1">
        <f t="shared" si="66"/>
        <v>1.3585677990430169</v>
      </c>
      <c r="K499" s="1">
        <f t="shared" si="67"/>
        <v>-0.28621592774911758</v>
      </c>
      <c r="L499">
        <f t="shared" si="69"/>
        <v>497</v>
      </c>
      <c r="N499" t="b">
        <f t="shared" si="70"/>
        <v>0</v>
      </c>
      <c r="O499" t="str">
        <f t="shared" si="71"/>
        <v/>
      </c>
      <c r="P499" t="str">
        <f t="shared" si="71"/>
        <v/>
      </c>
      <c r="Q499" t="s">
        <v>77</v>
      </c>
      <c r="R499" t="s">
        <v>77</v>
      </c>
    </row>
    <row r="500" spans="2:18" x14ac:dyDescent="0.3">
      <c r="B500" s="1">
        <v>0.77955828689999995</v>
      </c>
      <c r="C500" s="1">
        <v>0.49645281463000002</v>
      </c>
      <c r="D500">
        <v>498</v>
      </c>
      <c r="E500">
        <f t="shared" si="68"/>
        <v>498</v>
      </c>
      <c r="F500" s="1">
        <f t="shared" si="63"/>
        <v>0.92421670609685025</v>
      </c>
      <c r="G500">
        <f t="shared" si="64"/>
        <v>32.490558014248755</v>
      </c>
      <c r="H500">
        <f t="shared" si="65"/>
        <v>32.490558014248755</v>
      </c>
      <c r="I500">
        <f>IF(E500="","",H500+final_elemfixed!$A$2)</f>
        <v>-12.509441985751245</v>
      </c>
      <c r="J500" s="1">
        <f t="shared" si="66"/>
        <v>0.90227610276117909</v>
      </c>
      <c r="K500" s="1">
        <f t="shared" si="67"/>
        <v>-0.20018579923313698</v>
      </c>
      <c r="L500">
        <f t="shared" si="69"/>
        <v>498</v>
      </c>
      <c r="N500" t="b">
        <f t="shared" si="70"/>
        <v>0</v>
      </c>
      <c r="O500" t="str">
        <f t="shared" si="71"/>
        <v/>
      </c>
      <c r="P500" t="str">
        <f t="shared" si="71"/>
        <v/>
      </c>
      <c r="Q500" t="s">
        <v>77</v>
      </c>
      <c r="R500" t="s">
        <v>77</v>
      </c>
    </row>
    <row r="501" spans="2:18" x14ac:dyDescent="0.3">
      <c r="B501" s="1">
        <v>0.6457621134</v>
      </c>
      <c r="C501" s="1">
        <v>0.40922277948000002</v>
      </c>
      <c r="D501">
        <v>499</v>
      </c>
      <c r="E501">
        <f t="shared" si="68"/>
        <v>499</v>
      </c>
      <c r="F501" s="1">
        <f t="shared" si="63"/>
        <v>0.76450767841021139</v>
      </c>
      <c r="G501">
        <f t="shared" si="64"/>
        <v>32.362645841937542</v>
      </c>
      <c r="H501">
        <f t="shared" si="65"/>
        <v>32.362645841937542</v>
      </c>
      <c r="I501">
        <f>IF(E501="","",H501+final_elemfixed!$A$2)</f>
        <v>-12.637354158062458</v>
      </c>
      <c r="J501" s="1">
        <f t="shared" si="66"/>
        <v>0.74598697180481144</v>
      </c>
      <c r="K501" s="1">
        <f t="shared" si="67"/>
        <v>-0.16725856703218112</v>
      </c>
      <c r="L501">
        <f t="shared" si="69"/>
        <v>499</v>
      </c>
      <c r="N501" t="b">
        <f t="shared" si="70"/>
        <v>0</v>
      </c>
      <c r="O501" t="str">
        <f t="shared" si="71"/>
        <v/>
      </c>
      <c r="P501" t="str">
        <f t="shared" si="71"/>
        <v/>
      </c>
      <c r="Q501" t="s">
        <v>77</v>
      </c>
      <c r="R501" t="s">
        <v>77</v>
      </c>
    </row>
    <row r="502" spans="2:18" x14ac:dyDescent="0.3">
      <c r="B502" s="1">
        <v>0.51196593990000006</v>
      </c>
      <c r="C502" s="1">
        <v>0.32199274432000002</v>
      </c>
      <c r="D502">
        <v>500</v>
      </c>
      <c r="E502">
        <f t="shared" si="68"/>
        <v>500</v>
      </c>
      <c r="F502" s="1">
        <f t="shared" si="63"/>
        <v>0.60480447337335008</v>
      </c>
      <c r="G502">
        <f t="shared" si="64"/>
        <v>32.167179863483263</v>
      </c>
      <c r="H502">
        <f t="shared" si="65"/>
        <v>32.167179863483263</v>
      </c>
      <c r="I502">
        <f>IF(E502="","",H502+final_elemfixed!$A$2)</f>
        <v>-12.832820136516737</v>
      </c>
      <c r="J502" s="1">
        <f t="shared" si="66"/>
        <v>0.58969784084137267</v>
      </c>
      <c r="K502" s="1">
        <f t="shared" si="67"/>
        <v>-0.13433133483829623</v>
      </c>
      <c r="L502">
        <f t="shared" si="69"/>
        <v>500</v>
      </c>
      <c r="N502" t="b">
        <f t="shared" si="70"/>
        <v>0</v>
      </c>
      <c r="O502" t="str">
        <f t="shared" si="71"/>
        <v/>
      </c>
      <c r="P502" t="str">
        <f t="shared" si="71"/>
        <v/>
      </c>
      <c r="Q502" t="s">
        <v>77</v>
      </c>
      <c r="R502" t="s">
        <v>77</v>
      </c>
    </row>
    <row r="503" spans="2:18" x14ac:dyDescent="0.3">
      <c r="B503" s="1">
        <v>-1.2906990879</v>
      </c>
      <c r="C503" s="1">
        <v>0.81770895222999995</v>
      </c>
      <c r="D503">
        <v>501</v>
      </c>
      <c r="E503">
        <f t="shared" si="68"/>
        <v>501</v>
      </c>
      <c r="F503" s="1">
        <f t="shared" si="63"/>
        <v>1.5279241035021918</v>
      </c>
      <c r="G503">
        <f t="shared" si="64"/>
        <v>147.64412340537424</v>
      </c>
      <c r="H503">
        <f t="shared" si="65"/>
        <v>147.64412340537424</v>
      </c>
      <c r="I503">
        <f>IF(E503="","",H503+final_elemfixed!$A$2)</f>
        <v>102.64412340537424</v>
      </c>
      <c r="J503" s="1">
        <f t="shared" si="66"/>
        <v>-0.33445453236660239</v>
      </c>
      <c r="K503" s="1">
        <f t="shared" si="67"/>
        <v>1.4908696226841616</v>
      </c>
      <c r="L503">
        <f t="shared" si="69"/>
        <v>501</v>
      </c>
      <c r="N503" t="b">
        <f t="shared" si="70"/>
        <v>0</v>
      </c>
      <c r="O503" t="str">
        <f t="shared" si="71"/>
        <v/>
      </c>
      <c r="P503" t="str">
        <f t="shared" si="71"/>
        <v/>
      </c>
      <c r="Q503" t="s">
        <v>77</v>
      </c>
      <c r="R503" t="s">
        <v>77</v>
      </c>
    </row>
    <row r="504" spans="2:18" x14ac:dyDescent="0.3">
      <c r="B504" s="1">
        <v>-0.96601633753000005</v>
      </c>
      <c r="C504" s="1">
        <v>0.96584281348000001</v>
      </c>
      <c r="D504">
        <v>502</v>
      </c>
      <c r="E504">
        <f t="shared" si="68"/>
        <v>502</v>
      </c>
      <c r="F504" s="1">
        <f t="shared" si="63"/>
        <v>1.3660307114870578</v>
      </c>
      <c r="G504">
        <f t="shared" si="64"/>
        <v>135.00514643920965</v>
      </c>
      <c r="H504">
        <f t="shared" si="65"/>
        <v>135.00514643920965</v>
      </c>
      <c r="I504">
        <f>IF(E504="","",H504+final_elemfixed!$A$2)</f>
        <v>90.005146439209653</v>
      </c>
      <c r="J504" s="1">
        <f t="shared" si="66"/>
        <v>-1.2270003245405358E-4</v>
      </c>
      <c r="K504" s="1">
        <f t="shared" si="67"/>
        <v>1.3660307059764578</v>
      </c>
      <c r="L504">
        <f t="shared" si="69"/>
        <v>502</v>
      </c>
      <c r="N504" t="b">
        <f t="shared" si="70"/>
        <v>0</v>
      </c>
      <c r="O504" t="str">
        <f t="shared" si="71"/>
        <v/>
      </c>
      <c r="P504" t="str">
        <f t="shared" si="71"/>
        <v/>
      </c>
      <c r="Q504" t="s">
        <v>77</v>
      </c>
      <c r="R504" t="s">
        <v>77</v>
      </c>
    </row>
    <row r="505" spans="2:18" x14ac:dyDescent="0.3">
      <c r="B505" s="1">
        <v>-0.72088632238999895</v>
      </c>
      <c r="C505" s="1">
        <v>1.0569779471</v>
      </c>
      <c r="D505">
        <v>503</v>
      </c>
      <c r="E505">
        <f t="shared" si="68"/>
        <v>503</v>
      </c>
      <c r="F505" s="1">
        <f t="shared" si="63"/>
        <v>1.2794059052797544</v>
      </c>
      <c r="G505">
        <f t="shared" si="64"/>
        <v>124.29500019416767</v>
      </c>
      <c r="H505">
        <f t="shared" si="65"/>
        <v>124.29500019416767</v>
      </c>
      <c r="I505">
        <f>IF(E505="","",H505+final_elemfixed!$A$2)</f>
        <v>79.29500019416767</v>
      </c>
      <c r="J505" s="1">
        <f t="shared" si="66"/>
        <v>0.23765266693244619</v>
      </c>
      <c r="K505" s="1">
        <f t="shared" si="67"/>
        <v>1.2571398809856458</v>
      </c>
      <c r="L505">
        <f t="shared" si="69"/>
        <v>503</v>
      </c>
      <c r="N505" t="b">
        <f t="shared" si="70"/>
        <v>0</v>
      </c>
      <c r="O505" t="str">
        <f t="shared" si="71"/>
        <v/>
      </c>
      <c r="P505" t="str">
        <f t="shared" si="71"/>
        <v/>
      </c>
      <c r="Q505" t="s">
        <v>77</v>
      </c>
      <c r="R505" t="s">
        <v>77</v>
      </c>
    </row>
    <row r="506" spans="2:18" x14ac:dyDescent="0.3">
      <c r="B506" s="1">
        <v>-0.47575630726000001</v>
      </c>
      <c r="C506" s="1">
        <v>1.1481130807</v>
      </c>
      <c r="D506">
        <v>504</v>
      </c>
      <c r="E506">
        <f t="shared" si="68"/>
        <v>504</v>
      </c>
      <c r="F506" s="1">
        <f t="shared" si="63"/>
        <v>1.2427822455974</v>
      </c>
      <c r="G506">
        <f t="shared" si="64"/>
        <v>112.50819064162117</v>
      </c>
      <c r="H506">
        <f t="shared" si="65"/>
        <v>112.50819064162117</v>
      </c>
      <c r="I506">
        <f>IF(E506="","",H506+final_elemfixed!$A$2)</f>
        <v>67.508190641621169</v>
      </c>
      <c r="J506" s="1">
        <f t="shared" si="66"/>
        <v>0.4754280338761312</v>
      </c>
      <c r="K506" s="1">
        <f t="shared" si="67"/>
        <v>1.1482490559877645</v>
      </c>
      <c r="L506">
        <f t="shared" si="69"/>
        <v>504</v>
      </c>
      <c r="N506" t="b">
        <f t="shared" si="70"/>
        <v>0</v>
      </c>
      <c r="O506" t="str">
        <f t="shared" si="71"/>
        <v/>
      </c>
      <c r="P506" t="str">
        <f t="shared" si="71"/>
        <v/>
      </c>
      <c r="Q506" t="s">
        <v>77</v>
      </c>
      <c r="R506" t="s">
        <v>77</v>
      </c>
    </row>
    <row r="507" spans="2:18" x14ac:dyDescent="0.3">
      <c r="B507" s="1">
        <v>-0.23787815363000001</v>
      </c>
      <c r="C507" s="1">
        <v>1.1740565403000001</v>
      </c>
      <c r="D507">
        <v>505</v>
      </c>
      <c r="E507">
        <f t="shared" si="68"/>
        <v>505</v>
      </c>
      <c r="F507" s="1">
        <f t="shared" si="63"/>
        <v>1.1979126745283328</v>
      </c>
      <c r="G507">
        <f t="shared" si="64"/>
        <v>101.45377031867103</v>
      </c>
      <c r="H507">
        <f t="shared" si="65"/>
        <v>101.45377031867103</v>
      </c>
      <c r="I507">
        <f>IF(E507="","",H507+final_elemfixed!$A$2)</f>
        <v>56.453770318671033</v>
      </c>
      <c r="J507" s="1">
        <f t="shared" si="66"/>
        <v>0.66197808561463878</v>
      </c>
      <c r="K507" s="1">
        <f t="shared" si="67"/>
        <v>0.99838859667045554</v>
      </c>
      <c r="L507">
        <f t="shared" si="69"/>
        <v>505</v>
      </c>
      <c r="N507" t="b">
        <f t="shared" si="70"/>
        <v>0</v>
      </c>
      <c r="O507" t="str">
        <f t="shared" si="71"/>
        <v/>
      </c>
      <c r="P507" t="str">
        <f t="shared" si="71"/>
        <v/>
      </c>
      <c r="Q507" t="s">
        <v>77</v>
      </c>
      <c r="R507" t="s">
        <v>77</v>
      </c>
    </row>
    <row r="508" spans="2:18" x14ac:dyDescent="0.3">
      <c r="B508" s="1">
        <v>-2.2204460493E-16</v>
      </c>
      <c r="C508" s="1">
        <v>1.2</v>
      </c>
      <c r="D508">
        <v>506</v>
      </c>
      <c r="E508">
        <f t="shared" si="68"/>
        <v>506</v>
      </c>
      <c r="F508" s="1">
        <f t="shared" si="63"/>
        <v>1.2</v>
      </c>
      <c r="G508">
        <f t="shared" si="64"/>
        <v>90.000000000000014</v>
      </c>
      <c r="H508">
        <f t="shared" si="65"/>
        <v>90.000000000000014</v>
      </c>
      <c r="I508">
        <f>IF(E508="","",H508+final_elemfixed!$A$2)</f>
        <v>45.000000000000014</v>
      </c>
      <c r="J508" s="1">
        <f t="shared" si="66"/>
        <v>0.8485281374238568</v>
      </c>
      <c r="K508" s="1">
        <f t="shared" si="67"/>
        <v>0.84852813742385724</v>
      </c>
      <c r="L508">
        <f t="shared" si="69"/>
        <v>506</v>
      </c>
      <c r="N508" t="b">
        <f t="shared" si="70"/>
        <v>0</v>
      </c>
      <c r="O508" t="str">
        <f t="shared" si="71"/>
        <v/>
      </c>
      <c r="P508" t="str">
        <f t="shared" si="71"/>
        <v/>
      </c>
      <c r="Q508" t="s">
        <v>77</v>
      </c>
      <c r="R508" t="s">
        <v>77</v>
      </c>
    </row>
    <row r="509" spans="2:18" x14ac:dyDescent="0.3">
      <c r="B509" s="1">
        <v>0.23553155080999999</v>
      </c>
      <c r="C509" s="1">
        <v>1.1683159033999999</v>
      </c>
      <c r="D509">
        <v>507</v>
      </c>
      <c r="E509">
        <f t="shared" si="68"/>
        <v>507</v>
      </c>
      <c r="F509" s="1">
        <f t="shared" si="63"/>
        <v>1.1918209435835239</v>
      </c>
      <c r="G509">
        <f t="shared" si="64"/>
        <v>78.601991433983173</v>
      </c>
      <c r="H509">
        <f t="shared" si="65"/>
        <v>78.601991433983173</v>
      </c>
      <c r="I509">
        <f>IF(E509="","",H509+final_elemfixed!$A$2)</f>
        <v>33.601991433983173</v>
      </c>
      <c r="J509" s="1">
        <f t="shared" si="66"/>
        <v>0.992670054623362</v>
      </c>
      <c r="K509" s="1">
        <f t="shared" si="67"/>
        <v>0.65957814110109247</v>
      </c>
      <c r="L509">
        <f t="shared" si="69"/>
        <v>507</v>
      </c>
      <c r="N509" t="b">
        <f t="shared" si="70"/>
        <v>0</v>
      </c>
      <c r="O509" t="str">
        <f t="shared" si="71"/>
        <v/>
      </c>
      <c r="P509" t="str">
        <f t="shared" si="71"/>
        <v/>
      </c>
      <c r="Q509" t="s">
        <v>77</v>
      </c>
      <c r="R509" t="s">
        <v>77</v>
      </c>
    </row>
    <row r="510" spans="2:18" x14ac:dyDescent="0.3">
      <c r="B510" s="1">
        <v>0.47106310161999998</v>
      </c>
      <c r="C510" s="1">
        <v>1.1366318069000001</v>
      </c>
      <c r="D510">
        <v>508</v>
      </c>
      <c r="E510">
        <f t="shared" si="68"/>
        <v>508</v>
      </c>
      <c r="F510" s="1">
        <f t="shared" si="63"/>
        <v>1.230378929502864</v>
      </c>
      <c r="G510">
        <f t="shared" si="64"/>
        <v>67.489038133612496</v>
      </c>
      <c r="H510">
        <f t="shared" si="65"/>
        <v>67.489038133612496</v>
      </c>
      <c r="I510">
        <f>IF(E510="","",H510+final_elemfixed!$A$2)</f>
        <v>22.489038133612496</v>
      </c>
      <c r="J510" s="1">
        <f t="shared" si="66"/>
        <v>1.1368119718935783</v>
      </c>
      <c r="K510" s="1">
        <f t="shared" si="67"/>
        <v>0.47062814484903887</v>
      </c>
      <c r="L510">
        <f t="shared" si="69"/>
        <v>508</v>
      </c>
      <c r="N510" t="b">
        <f t="shared" si="70"/>
        <v>0</v>
      </c>
      <c r="O510" t="str">
        <f t="shared" si="71"/>
        <v/>
      </c>
      <c r="P510" t="str">
        <f t="shared" si="71"/>
        <v/>
      </c>
      <c r="Q510" t="s">
        <v>77</v>
      </c>
      <c r="R510" t="s">
        <v>77</v>
      </c>
    </row>
    <row r="511" spans="2:18" x14ac:dyDescent="0.3">
      <c r="B511" s="1">
        <v>0.70742178888999996</v>
      </c>
      <c r="C511" s="1">
        <v>1.0402780293</v>
      </c>
      <c r="D511">
        <v>509</v>
      </c>
      <c r="E511">
        <f t="shared" si="68"/>
        <v>509</v>
      </c>
      <c r="F511" s="1">
        <f t="shared" si="63"/>
        <v>1.2580238334946676</v>
      </c>
      <c r="G511">
        <f t="shared" si="64"/>
        <v>55.783065236921892</v>
      </c>
      <c r="H511">
        <f t="shared" si="65"/>
        <v>55.783065236921892</v>
      </c>
      <c r="I511">
        <f>IF(E511="","",H511+final_elemfixed!$A$2)</f>
        <v>10.783065236921892</v>
      </c>
      <c r="J511" s="1">
        <f t="shared" si="66"/>
        <v>1.2358103929206452</v>
      </c>
      <c r="K511" s="1">
        <f t="shared" si="67"/>
        <v>0.23536490475417074</v>
      </c>
      <c r="L511">
        <f t="shared" si="69"/>
        <v>509</v>
      </c>
      <c r="N511" t="b">
        <f t="shared" si="70"/>
        <v>0</v>
      </c>
      <c r="O511" t="str">
        <f t="shared" si="71"/>
        <v/>
      </c>
      <c r="P511" t="str">
        <f t="shared" si="71"/>
        <v/>
      </c>
      <c r="Q511" t="s">
        <v>77</v>
      </c>
      <c r="R511" t="s">
        <v>77</v>
      </c>
    </row>
    <row r="512" spans="2:18" x14ac:dyDescent="0.3">
      <c r="B512" s="1">
        <v>-1.2968448629</v>
      </c>
      <c r="C512" s="1">
        <v>-0.82028725043999895</v>
      </c>
      <c r="D512">
        <v>510</v>
      </c>
      <c r="E512">
        <f t="shared" si="68"/>
        <v>510</v>
      </c>
      <c r="F512" s="1">
        <f t="shared" si="63"/>
        <v>1.53449593406582</v>
      </c>
      <c r="G512">
        <f t="shared" si="64"/>
        <v>-147.6856095249598</v>
      </c>
      <c r="H512">
        <f t="shared" si="65"/>
        <v>212.3143904750402</v>
      </c>
      <c r="I512">
        <f>IF(E512="","",H512+final_elemfixed!$A$2)</f>
        <v>167.3143904750402</v>
      </c>
      <c r="J512" s="1">
        <f t="shared" si="66"/>
        <v>-1.4970384740105196</v>
      </c>
      <c r="K512" s="1">
        <f t="shared" si="67"/>
        <v>0.33697711939653729</v>
      </c>
      <c r="L512">
        <f t="shared" si="69"/>
        <v>510</v>
      </c>
      <c r="N512" t="b">
        <f t="shared" si="70"/>
        <v>0</v>
      </c>
      <c r="O512" t="str">
        <f t="shared" si="71"/>
        <v/>
      </c>
      <c r="P512" t="str">
        <f t="shared" si="71"/>
        <v/>
      </c>
      <c r="Q512" t="s">
        <v>77</v>
      </c>
      <c r="R512" t="s">
        <v>77</v>
      </c>
    </row>
    <row r="513" spans="2:18" x14ac:dyDescent="0.3">
      <c r="B513" s="1">
        <v>-0.96662026212999996</v>
      </c>
      <c r="C513" s="1">
        <v>-0.96662026212999996</v>
      </c>
      <c r="D513">
        <v>511</v>
      </c>
      <c r="E513">
        <f t="shared" si="68"/>
        <v>511</v>
      </c>
      <c r="F513" s="1">
        <f t="shared" si="63"/>
        <v>1.3670074843688822</v>
      </c>
      <c r="G513">
        <f t="shared" si="64"/>
        <v>-135</v>
      </c>
      <c r="H513">
        <f t="shared" si="65"/>
        <v>225</v>
      </c>
      <c r="I513">
        <f>IF(E513="","",H513+final_elemfixed!$A$2)</f>
        <v>180</v>
      </c>
      <c r="J513" s="1">
        <f t="shared" si="66"/>
        <v>-1.3670074843688822</v>
      </c>
      <c r="K513" s="1">
        <f t="shared" si="67"/>
        <v>1.6747871073230557E-16</v>
      </c>
      <c r="L513">
        <f t="shared" si="69"/>
        <v>511</v>
      </c>
      <c r="N513" t="b">
        <f t="shared" si="70"/>
        <v>0</v>
      </c>
      <c r="O513" t="str">
        <f t="shared" si="71"/>
        <v/>
      </c>
      <c r="P513" t="str">
        <f t="shared" si="71"/>
        <v/>
      </c>
      <c r="Q513" t="s">
        <v>77</v>
      </c>
      <c r="R513" t="s">
        <v>77</v>
      </c>
    </row>
    <row r="514" spans="2:18" x14ac:dyDescent="0.3">
      <c r="B514" s="1">
        <v>-0.72136894892000003</v>
      </c>
      <c r="C514" s="1">
        <v>-1.0573107560999999</v>
      </c>
      <c r="D514">
        <v>512</v>
      </c>
      <c r="E514">
        <f t="shared" si="68"/>
        <v>512</v>
      </c>
      <c r="F514" s="1">
        <f t="shared" si="63"/>
        <v>1.27995280984523</v>
      </c>
      <c r="G514">
        <f t="shared" si="64"/>
        <v>-124.30445426295493</v>
      </c>
      <c r="H514">
        <f t="shared" si="65"/>
        <v>235.69554573704505</v>
      </c>
      <c r="I514">
        <f>IF(E514="","",H514+final_elemfixed!$A$2)</f>
        <v>190.69554573704505</v>
      </c>
      <c r="J514" s="1">
        <f t="shared" si="66"/>
        <v>-1.2577164809785302</v>
      </c>
      <c r="K514" s="1">
        <f t="shared" si="67"/>
        <v>-0.23754672994104128</v>
      </c>
      <c r="L514">
        <f t="shared" si="69"/>
        <v>512</v>
      </c>
      <c r="N514" t="b">
        <f t="shared" si="70"/>
        <v>0</v>
      </c>
      <c r="O514" t="str">
        <f t="shared" si="71"/>
        <v/>
      </c>
      <c r="P514" t="str">
        <f t="shared" si="71"/>
        <v/>
      </c>
      <c r="Q514" t="s">
        <v>77</v>
      </c>
      <c r="R514" t="s">
        <v>77</v>
      </c>
    </row>
    <row r="515" spans="2:18" x14ac:dyDescent="0.3">
      <c r="B515" s="1">
        <v>-0.47611763570999999</v>
      </c>
      <c r="C515" s="1">
        <v>-1.1480012501000001</v>
      </c>
      <c r="D515">
        <v>513</v>
      </c>
      <c r="E515">
        <f t="shared" si="68"/>
        <v>513</v>
      </c>
      <c r="F515" s="1">
        <f t="shared" ref="F515:F550" si="72">IF(E515="","",SQRT(B515^2+C515^2))</f>
        <v>1.2428173129085558</v>
      </c>
      <c r="G515">
        <f t="shared" ref="G515:G550" si="73">IF(E515="","",DEGREES(ATAN2(B515,C515)))</f>
        <v>-112.52555315464885</v>
      </c>
      <c r="H515">
        <f t="shared" ref="H515:H550" si="74">IF(E515="","",IF(G515&lt;0,360+G515,IF(G515&lt;0.000001,0,G515)))</f>
        <v>247.47444684535117</v>
      </c>
      <c r="I515">
        <f>IF(E515="","",H515+final_elemfixed!$A$2)</f>
        <v>202.47444684535117</v>
      </c>
      <c r="J515" s="1">
        <f t="shared" ref="J515:J550" si="75">IF(E515="",B515,F515*COS(RADIANS(I515)))</f>
        <v>-1.148425477609391</v>
      </c>
      <c r="K515" s="1">
        <f t="shared" ref="K515:K550" si="76">IF(E515="",C515,F515*SIN(RADIANS(I515)))</f>
        <v>-0.47509345990329671</v>
      </c>
      <c r="L515">
        <f t="shared" si="69"/>
        <v>513</v>
      </c>
      <c r="N515" t="b">
        <f t="shared" si="70"/>
        <v>0</v>
      </c>
      <c r="O515" t="str">
        <f t="shared" si="71"/>
        <v/>
      </c>
      <c r="P515" t="str">
        <f t="shared" si="71"/>
        <v/>
      </c>
      <c r="Q515" t="s">
        <v>77</v>
      </c>
      <c r="R515" t="s">
        <v>77</v>
      </c>
    </row>
    <row r="516" spans="2:18" x14ac:dyDescent="0.3">
      <c r="B516" s="1">
        <v>-0.23805881785999999</v>
      </c>
      <c r="C516" s="1">
        <v>-1.1740006250999999</v>
      </c>
      <c r="D516">
        <v>514</v>
      </c>
      <c r="E516">
        <f t="shared" ref="E516:E550" si="77">IF(AND(ABS(B516)&lt;4,ABS(C516)&lt;4),D516,"")</f>
        <v>514</v>
      </c>
      <c r="F516" s="1">
        <f t="shared" si="72"/>
        <v>1.1978937634431908</v>
      </c>
      <c r="G516">
        <f t="shared" si="73"/>
        <v>-101.46277056352915</v>
      </c>
      <c r="H516">
        <f t="shared" si="74"/>
        <v>258.53722943647085</v>
      </c>
      <c r="I516">
        <f>IF(E516="","",H516+final_elemfixed!$A$2)</f>
        <v>213.53722943647085</v>
      </c>
      <c r="J516" s="1">
        <f t="shared" si="75"/>
        <v>-0.99847680755551471</v>
      </c>
      <c r="K516" s="1">
        <f t="shared" si="76"/>
        <v>-0.6618107986953965</v>
      </c>
      <c r="L516">
        <f t="shared" ref="L516:L550" si="78">D516</f>
        <v>514</v>
      </c>
      <c r="N516" t="b">
        <f t="shared" ref="N516:N550" si="79">AND(B516&gt;=-0.5,B516&lt;=0.5,C516&gt;-0.05,C516&lt;0.1,0.5*B516+C516&lt;0.3)</f>
        <v>0</v>
      </c>
      <c r="O516" t="str">
        <f t="shared" ref="O516:P550" si="80">IF($N516,B516,"")</f>
        <v/>
      </c>
      <c r="P516" t="str">
        <f t="shared" si="80"/>
        <v/>
      </c>
      <c r="Q516" t="s">
        <v>77</v>
      </c>
      <c r="R516" t="s">
        <v>77</v>
      </c>
    </row>
    <row r="517" spans="2:18" x14ac:dyDescent="0.3">
      <c r="B517" s="1">
        <v>-2.7755575615999999E-17</v>
      </c>
      <c r="C517" s="1">
        <v>-1.2</v>
      </c>
      <c r="D517">
        <v>515</v>
      </c>
      <c r="E517">
        <f t="shared" si="77"/>
        <v>515</v>
      </c>
      <c r="F517" s="1">
        <f t="shared" si="72"/>
        <v>1.2</v>
      </c>
      <c r="G517">
        <f t="shared" si="73"/>
        <v>-90</v>
      </c>
      <c r="H517">
        <f t="shared" si="74"/>
        <v>270</v>
      </c>
      <c r="I517">
        <f>IF(E517="","",H517+final_elemfixed!$A$2)</f>
        <v>225</v>
      </c>
      <c r="J517" s="1">
        <f t="shared" si="75"/>
        <v>-0.84852813742385724</v>
      </c>
      <c r="K517" s="1">
        <f t="shared" si="76"/>
        <v>-0.84852813742385691</v>
      </c>
      <c r="L517">
        <f t="shared" si="78"/>
        <v>515</v>
      </c>
      <c r="N517" t="b">
        <f t="shared" si="79"/>
        <v>0</v>
      </c>
      <c r="O517" t="str">
        <f t="shared" si="80"/>
        <v/>
      </c>
      <c r="P517" t="str">
        <f t="shared" si="80"/>
        <v/>
      </c>
      <c r="Q517" t="s">
        <v>77</v>
      </c>
      <c r="R517" t="s">
        <v>77</v>
      </c>
    </row>
    <row r="518" spans="2:18" x14ac:dyDescent="0.3">
      <c r="B518" s="1">
        <v>0.23577703342</v>
      </c>
      <c r="C518" s="1">
        <v>-1.1682625641</v>
      </c>
      <c r="D518">
        <v>516</v>
      </c>
      <c r="E518">
        <f t="shared" si="77"/>
        <v>516</v>
      </c>
      <c r="F518" s="1">
        <f t="shared" si="72"/>
        <v>1.1918171957837502</v>
      </c>
      <c r="G518">
        <f t="shared" si="73"/>
        <v>-78.589916020226042</v>
      </c>
      <c r="H518">
        <f t="shared" si="74"/>
        <v>281.41008397977396</v>
      </c>
      <c r="I518">
        <f>IF(E518="","",H518+final_elemfixed!$A$2)</f>
        <v>236.41008397977396</v>
      </c>
      <c r="J518" s="1">
        <f t="shared" si="75"/>
        <v>-0.65936684210216467</v>
      </c>
      <c r="K518" s="1">
        <f t="shared" si="76"/>
        <v>-0.9928059204608225</v>
      </c>
      <c r="L518">
        <f t="shared" si="78"/>
        <v>516</v>
      </c>
      <c r="N518" t="b">
        <f t="shared" si="79"/>
        <v>0</v>
      </c>
      <c r="O518" t="str">
        <f t="shared" si="80"/>
        <v/>
      </c>
      <c r="P518" t="str">
        <f t="shared" si="80"/>
        <v/>
      </c>
      <c r="Q518" t="s">
        <v>77</v>
      </c>
      <c r="R518" t="s">
        <v>77</v>
      </c>
    </row>
    <row r="519" spans="2:18" x14ac:dyDescent="0.3">
      <c r="B519" s="1">
        <v>0.47155406684000001</v>
      </c>
      <c r="C519" s="1">
        <v>-1.1365251280999999</v>
      </c>
      <c r="D519">
        <v>517</v>
      </c>
      <c r="E519">
        <f t="shared" si="77"/>
        <v>517</v>
      </c>
      <c r="F519" s="1">
        <f t="shared" si="72"/>
        <v>1.2304684493135387</v>
      </c>
      <c r="G519">
        <f t="shared" si="73"/>
        <v>-67.466016800287079</v>
      </c>
      <c r="H519">
        <f t="shared" si="74"/>
        <v>292.53398319971291</v>
      </c>
      <c r="I519">
        <f>IF(E519="","",H519+final_elemfixed!$A$2)</f>
        <v>247.53398319971291</v>
      </c>
      <c r="J519" s="1">
        <f t="shared" si="75"/>
        <v>-0.47020554670976156</v>
      </c>
      <c r="K519" s="1">
        <f t="shared" si="76"/>
        <v>-1.137083703427078</v>
      </c>
      <c r="L519">
        <f t="shared" si="78"/>
        <v>517</v>
      </c>
      <c r="N519" t="b">
        <f t="shared" si="79"/>
        <v>0</v>
      </c>
      <c r="O519" t="str">
        <f t="shared" si="80"/>
        <v/>
      </c>
      <c r="P519" t="str">
        <f t="shared" si="80"/>
        <v/>
      </c>
      <c r="Q519" t="s">
        <v>77</v>
      </c>
      <c r="R519" t="s">
        <v>77</v>
      </c>
    </row>
    <row r="520" spans="2:18" x14ac:dyDescent="0.3">
      <c r="B520" s="1">
        <v>0.70773612257999996</v>
      </c>
      <c r="C520" s="1">
        <v>-1.0401044078999999</v>
      </c>
      <c r="D520">
        <v>518</v>
      </c>
      <c r="E520">
        <f t="shared" si="77"/>
        <v>518</v>
      </c>
      <c r="F520" s="1">
        <f t="shared" si="72"/>
        <v>1.2580570728458953</v>
      </c>
      <c r="G520">
        <f t="shared" si="73"/>
        <v>-55.766780893636707</v>
      </c>
      <c r="H520">
        <f t="shared" si="74"/>
        <v>304.23321910636332</v>
      </c>
      <c r="I520">
        <f>IF(E520="","",H520+final_elemfixed!$A$2)</f>
        <v>259.23321910636332</v>
      </c>
      <c r="J520" s="1">
        <f t="shared" si="75"/>
        <v>-0.23501986840111649</v>
      </c>
      <c r="K520" s="1">
        <f t="shared" si="76"/>
        <v>-1.2359098915351008</v>
      </c>
      <c r="L520">
        <f t="shared" si="78"/>
        <v>518</v>
      </c>
      <c r="N520" t="b">
        <f t="shared" si="79"/>
        <v>0</v>
      </c>
      <c r="O520" t="str">
        <f t="shared" si="80"/>
        <v/>
      </c>
      <c r="P520" t="str">
        <f t="shared" si="80"/>
        <v/>
      </c>
      <c r="Q520" t="s">
        <v>77</v>
      </c>
      <c r="R520" t="s">
        <v>77</v>
      </c>
    </row>
    <row r="521" spans="2:18" x14ac:dyDescent="0.3">
      <c r="B521" s="1">
        <v>-2.1115118177999999</v>
      </c>
      <c r="C521" s="1">
        <v>-1.3810327248000001</v>
      </c>
      <c r="D521">
        <v>519</v>
      </c>
      <c r="E521">
        <f t="shared" si="77"/>
        <v>519</v>
      </c>
      <c r="F521" s="1">
        <f t="shared" si="72"/>
        <v>2.5230405354804692</v>
      </c>
      <c r="G521">
        <f t="shared" si="73"/>
        <v>-146.81333740681953</v>
      </c>
      <c r="H521">
        <f t="shared" si="74"/>
        <v>213.18666259318047</v>
      </c>
      <c r="I521">
        <f>IF(E521="","",H521+final_elemfixed!$A$2)</f>
        <v>168.18666259318047</v>
      </c>
      <c r="J521" s="1">
        <f t="shared" si="75"/>
        <v>-2.4696019296685292</v>
      </c>
      <c r="K521" s="1">
        <f t="shared" si="76"/>
        <v>0.51652672017529844</v>
      </c>
      <c r="L521">
        <f t="shared" si="78"/>
        <v>519</v>
      </c>
      <c r="N521" t="b">
        <f t="shared" si="79"/>
        <v>0</v>
      </c>
      <c r="O521" t="str">
        <f t="shared" si="80"/>
        <v/>
      </c>
      <c r="P521" t="str">
        <f t="shared" si="80"/>
        <v/>
      </c>
      <c r="Q521" t="s">
        <v>77</v>
      </c>
      <c r="R521" t="s">
        <v>77</v>
      </c>
    </row>
    <row r="522" spans="2:18" x14ac:dyDescent="0.3">
      <c r="B522" s="1">
        <v>-1.7082324481</v>
      </c>
      <c r="C522" s="1">
        <v>-1.7082324481</v>
      </c>
      <c r="D522">
        <v>520</v>
      </c>
      <c r="E522">
        <f t="shared" si="77"/>
        <v>520</v>
      </c>
      <c r="F522" s="1">
        <f t="shared" si="72"/>
        <v>2.4158054957888142</v>
      </c>
      <c r="G522">
        <f t="shared" si="73"/>
        <v>-135</v>
      </c>
      <c r="H522">
        <f t="shared" si="74"/>
        <v>225</v>
      </c>
      <c r="I522">
        <f>IF(E522="","",H522+final_elemfixed!$A$2)</f>
        <v>180</v>
      </c>
      <c r="J522" s="1">
        <f t="shared" si="75"/>
        <v>-2.4158054957888142</v>
      </c>
      <c r="K522" s="1">
        <f t="shared" si="76"/>
        <v>2.9597203705254186E-16</v>
      </c>
      <c r="L522">
        <f t="shared" si="78"/>
        <v>520</v>
      </c>
      <c r="N522" t="b">
        <f t="shared" si="79"/>
        <v>0</v>
      </c>
      <c r="O522" t="str">
        <f t="shared" si="80"/>
        <v/>
      </c>
      <c r="P522" t="str">
        <f t="shared" si="80"/>
        <v/>
      </c>
      <c r="Q522" t="s">
        <v>77</v>
      </c>
      <c r="R522" t="s">
        <v>77</v>
      </c>
    </row>
    <row r="523" spans="2:18" x14ac:dyDescent="0.3">
      <c r="B523" s="1">
        <v>-1.3234581981</v>
      </c>
      <c r="C523" s="1">
        <v>-1.9717904127999999</v>
      </c>
      <c r="D523">
        <v>521</v>
      </c>
      <c r="E523">
        <f t="shared" si="77"/>
        <v>521</v>
      </c>
      <c r="F523" s="1">
        <f t="shared" si="72"/>
        <v>2.3747629427225139</v>
      </c>
      <c r="G523">
        <f t="shared" si="73"/>
        <v>-123.86936129866268</v>
      </c>
      <c r="H523">
        <f t="shared" si="74"/>
        <v>236.13063870133732</v>
      </c>
      <c r="I523">
        <f>IF(E523="","",H523+final_elemfixed!$A$2)</f>
        <v>191.13063870133732</v>
      </c>
      <c r="J523" s="1">
        <f t="shared" si="75"/>
        <v>-2.3300926384629412</v>
      </c>
      <c r="K523" s="1">
        <f t="shared" si="76"/>
        <v>-0.45844010547606201</v>
      </c>
      <c r="L523">
        <f t="shared" si="78"/>
        <v>521</v>
      </c>
      <c r="N523" t="b">
        <f t="shared" si="79"/>
        <v>0</v>
      </c>
      <c r="O523" t="str">
        <f t="shared" si="80"/>
        <v/>
      </c>
      <c r="P523" t="str">
        <f t="shared" si="80"/>
        <v/>
      </c>
      <c r="Q523" t="s">
        <v>77</v>
      </c>
      <c r="R523" t="s">
        <v>77</v>
      </c>
    </row>
    <row r="524" spans="2:18" x14ac:dyDescent="0.3">
      <c r="B524" s="1">
        <v>-0.90665856936</v>
      </c>
      <c r="C524" s="1">
        <v>-2.1874190112999998</v>
      </c>
      <c r="D524">
        <v>522</v>
      </c>
      <c r="E524">
        <f t="shared" si="77"/>
        <v>522</v>
      </c>
      <c r="F524" s="1">
        <f t="shared" si="72"/>
        <v>2.3678749317458871</v>
      </c>
      <c r="G524">
        <f t="shared" si="73"/>
        <v>-112.51341198441339</v>
      </c>
      <c r="H524">
        <f t="shared" si="74"/>
        <v>247.48658801558662</v>
      </c>
      <c r="I524">
        <f>IF(E524="","",H524+final_elemfixed!$A$2)</f>
        <v>202.48658801558662</v>
      </c>
      <c r="J524" s="1">
        <f t="shared" si="75"/>
        <v>-2.1878432388019524</v>
      </c>
      <c r="K524" s="1">
        <f t="shared" si="76"/>
        <v>-0.90563439357125342</v>
      </c>
      <c r="L524">
        <f t="shared" si="78"/>
        <v>522</v>
      </c>
      <c r="N524" t="b">
        <f t="shared" si="79"/>
        <v>0</v>
      </c>
      <c r="O524" t="str">
        <f t="shared" si="80"/>
        <v/>
      </c>
      <c r="P524" t="str">
        <f t="shared" si="80"/>
        <v/>
      </c>
      <c r="Q524" t="s">
        <v>77</v>
      </c>
      <c r="R524" t="s">
        <v>77</v>
      </c>
    </row>
    <row r="525" spans="2:18" x14ac:dyDescent="0.3">
      <c r="B525" s="1">
        <v>-0.45895219342999999</v>
      </c>
      <c r="C525" s="1">
        <v>-2.2969777768999999</v>
      </c>
      <c r="D525">
        <v>523</v>
      </c>
      <c r="E525">
        <f t="shared" si="77"/>
        <v>523</v>
      </c>
      <c r="F525" s="1">
        <f t="shared" si="72"/>
        <v>2.3423799912539112</v>
      </c>
      <c r="G525">
        <f t="shared" si="73"/>
        <v>-101.29929821989951</v>
      </c>
      <c r="H525">
        <f t="shared" si="74"/>
        <v>258.70070178010047</v>
      </c>
      <c r="I525">
        <f>IF(E525="","",H525+final_elemfixed!$A$2)</f>
        <v>213.70070178010047</v>
      </c>
      <c r="J525" s="1">
        <f t="shared" si="75"/>
        <v>-1.9487367704955836</v>
      </c>
      <c r="K525" s="1">
        <f t="shared" si="76"/>
        <v>-1.2996803540659971</v>
      </c>
      <c r="L525">
        <f t="shared" si="78"/>
        <v>523</v>
      </c>
      <c r="N525" t="b">
        <f t="shared" si="79"/>
        <v>0</v>
      </c>
      <c r="O525" t="str">
        <f t="shared" si="80"/>
        <v/>
      </c>
      <c r="P525" t="str">
        <f t="shared" si="80"/>
        <v/>
      </c>
      <c r="Q525" t="s">
        <v>77</v>
      </c>
      <c r="R525" t="s">
        <v>77</v>
      </c>
    </row>
    <row r="526" spans="2:18" x14ac:dyDescent="0.3">
      <c r="B526" s="1">
        <v>1.1102230246E-16</v>
      </c>
      <c r="C526" s="1">
        <v>-2.35</v>
      </c>
      <c r="D526">
        <v>524</v>
      </c>
      <c r="E526">
        <f t="shared" si="77"/>
        <v>524</v>
      </c>
      <c r="F526" s="1">
        <f t="shared" si="72"/>
        <v>2.35</v>
      </c>
      <c r="G526">
        <f t="shared" si="73"/>
        <v>-90</v>
      </c>
      <c r="H526">
        <f t="shared" si="74"/>
        <v>270</v>
      </c>
      <c r="I526">
        <f>IF(E526="","",H526+final_elemfixed!$A$2)</f>
        <v>225</v>
      </c>
      <c r="J526" s="1">
        <f t="shared" si="75"/>
        <v>-1.6617009357883872</v>
      </c>
      <c r="K526" s="1">
        <f t="shared" si="76"/>
        <v>-1.6617009357883865</v>
      </c>
      <c r="L526">
        <f t="shared" si="78"/>
        <v>524</v>
      </c>
      <c r="N526" t="b">
        <f t="shared" si="79"/>
        <v>0</v>
      </c>
      <c r="O526" t="str">
        <f t="shared" si="80"/>
        <v/>
      </c>
      <c r="P526" t="str">
        <f t="shared" si="80"/>
        <v/>
      </c>
      <c r="Q526" t="s">
        <v>77</v>
      </c>
      <c r="R526" t="s">
        <v>77</v>
      </c>
    </row>
    <row r="527" spans="2:18" x14ac:dyDescent="0.3">
      <c r="B527" s="1">
        <v>0.45882565628999999</v>
      </c>
      <c r="C527" s="1">
        <v>-2.2970136955</v>
      </c>
      <c r="D527">
        <v>525</v>
      </c>
      <c r="E527">
        <f t="shared" si="77"/>
        <v>525</v>
      </c>
      <c r="F527" s="1">
        <f t="shared" si="72"/>
        <v>2.3423904243709064</v>
      </c>
      <c r="G527">
        <f t="shared" si="73"/>
        <v>-78.703909079006365</v>
      </c>
      <c r="H527">
        <f t="shared" si="74"/>
        <v>281.29609092099361</v>
      </c>
      <c r="I527">
        <f>IF(E527="","",H527+final_elemfixed!$A$2)</f>
        <v>236.29609092099361</v>
      </c>
      <c r="J527" s="1">
        <f t="shared" si="75"/>
        <v>-1.299795227621396</v>
      </c>
      <c r="K527" s="1">
        <f t="shared" si="76"/>
        <v>-1.9486726935114471</v>
      </c>
      <c r="L527">
        <f t="shared" si="78"/>
        <v>525</v>
      </c>
      <c r="N527" t="b">
        <f t="shared" si="79"/>
        <v>0</v>
      </c>
      <c r="O527" t="str">
        <f t="shared" si="80"/>
        <v/>
      </c>
      <c r="P527" t="str">
        <f t="shared" si="80"/>
        <v/>
      </c>
      <c r="Q527" t="s">
        <v>77</v>
      </c>
      <c r="R527" t="s">
        <v>77</v>
      </c>
    </row>
    <row r="528" spans="2:18" x14ac:dyDescent="0.3">
      <c r="B528" s="1">
        <v>0.90640549508000001</v>
      </c>
      <c r="C528" s="1">
        <v>-2.1874908486</v>
      </c>
      <c r="D528">
        <v>526</v>
      </c>
      <c r="E528">
        <f t="shared" si="77"/>
        <v>526</v>
      </c>
      <c r="F528" s="1">
        <f t="shared" si="72"/>
        <v>2.3678444066745534</v>
      </c>
      <c r="G528">
        <f t="shared" si="73"/>
        <v>-67.492910661009958</v>
      </c>
      <c r="H528">
        <f t="shared" si="74"/>
        <v>292.50708933899006</v>
      </c>
      <c r="I528">
        <f>IF(E528="","",H528+final_elemfixed!$A$2)</f>
        <v>247.50708933899006</v>
      </c>
      <c r="J528" s="1">
        <f t="shared" si="75"/>
        <v>-0.90586414075275667</v>
      </c>
      <c r="K528" s="1">
        <f t="shared" si="76"/>
        <v>-2.1877150849043936</v>
      </c>
      <c r="L528">
        <f t="shared" si="78"/>
        <v>526</v>
      </c>
      <c r="N528" t="b">
        <f t="shared" si="79"/>
        <v>0</v>
      </c>
      <c r="O528" t="str">
        <f t="shared" si="80"/>
        <v/>
      </c>
      <c r="P528" t="str">
        <f t="shared" si="80"/>
        <v/>
      </c>
      <c r="Q528" t="s">
        <v>77</v>
      </c>
      <c r="R528" t="s">
        <v>77</v>
      </c>
    </row>
    <row r="529" spans="2:18" x14ac:dyDescent="0.3">
      <c r="B529" s="1">
        <v>1.3235940921</v>
      </c>
      <c r="C529" s="1">
        <v>-1.9717026768999999</v>
      </c>
      <c r="D529">
        <v>527</v>
      </c>
      <c r="E529">
        <f t="shared" si="77"/>
        <v>527</v>
      </c>
      <c r="F529" s="1">
        <f t="shared" si="72"/>
        <v>2.3747658340848363</v>
      </c>
      <c r="G529">
        <f t="shared" si="73"/>
        <v>-56.126736666419326</v>
      </c>
      <c r="H529">
        <f t="shared" si="74"/>
        <v>303.87326333358067</v>
      </c>
      <c r="I529">
        <f>IF(E529="","",H529+final_elemfixed!$A$2)</f>
        <v>258.87326333358067</v>
      </c>
      <c r="J529" s="1">
        <f t="shared" si="75"/>
        <v>-0.45828197525729664</v>
      </c>
      <c r="K529" s="1">
        <f t="shared" si="76"/>
        <v>-2.33012669138202</v>
      </c>
      <c r="L529">
        <f t="shared" si="78"/>
        <v>527</v>
      </c>
      <c r="N529" t="b">
        <f t="shared" si="79"/>
        <v>0</v>
      </c>
      <c r="O529" t="str">
        <f t="shared" si="80"/>
        <v/>
      </c>
      <c r="P529" t="str">
        <f t="shared" si="80"/>
        <v/>
      </c>
      <c r="Q529" t="s">
        <v>77</v>
      </c>
      <c r="R529" t="s">
        <v>77</v>
      </c>
    </row>
    <row r="530" spans="2:18" x14ac:dyDescent="0.3">
      <c r="B530" s="1">
        <v>1.7087573103</v>
      </c>
      <c r="C530" s="1">
        <v>-1.7079851388</v>
      </c>
      <c r="D530">
        <v>528</v>
      </c>
      <c r="E530">
        <f t="shared" si="77"/>
        <v>528</v>
      </c>
      <c r="F530" s="1">
        <f t="shared" si="72"/>
        <v>2.4160018170244295</v>
      </c>
      <c r="G530">
        <f t="shared" si="73"/>
        <v>-44.987051360201669</v>
      </c>
      <c r="H530">
        <f t="shared" si="74"/>
        <v>315.01294863979831</v>
      </c>
      <c r="I530">
        <f>IF(E530="","",H530+final_elemfixed!$A$2)</f>
        <v>270.01294863979831</v>
      </c>
      <c r="J530" s="1">
        <f t="shared" si="75"/>
        <v>5.4600770388693392E-4</v>
      </c>
      <c r="K530" s="1">
        <f t="shared" si="76"/>
        <v>-2.4160017553265418</v>
      </c>
      <c r="L530">
        <f t="shared" si="78"/>
        <v>528</v>
      </c>
      <c r="N530" t="b">
        <f t="shared" si="79"/>
        <v>0</v>
      </c>
      <c r="O530" t="str">
        <f t="shared" si="80"/>
        <v/>
      </c>
      <c r="P530" t="str">
        <f t="shared" si="80"/>
        <v/>
      </c>
      <c r="Q530" t="s">
        <v>77</v>
      </c>
      <c r="R530" t="s">
        <v>77</v>
      </c>
    </row>
    <row r="531" spans="2:18" x14ac:dyDescent="0.3">
      <c r="B531" s="1">
        <v>2.0204960605000002</v>
      </c>
      <c r="C531" s="1">
        <v>-1.3431004066000001</v>
      </c>
      <c r="D531">
        <v>529</v>
      </c>
      <c r="E531">
        <f t="shared" si="77"/>
        <v>529</v>
      </c>
      <c r="F531" s="1">
        <f t="shared" si="72"/>
        <v>2.4261745676486481</v>
      </c>
      <c r="G531">
        <f t="shared" si="73"/>
        <v>-33.613494284856621</v>
      </c>
      <c r="H531">
        <f t="shared" si="74"/>
        <v>326.38650571514336</v>
      </c>
      <c r="I531">
        <f>IF(E531="","",H531+final_elemfixed!$A$2)</f>
        <v>281.38650571514336</v>
      </c>
      <c r="J531" s="1">
        <f t="shared" si="75"/>
        <v>0.47899106041898376</v>
      </c>
      <c r="K531" s="1">
        <f t="shared" si="76"/>
        <v>-2.3784218710615246</v>
      </c>
      <c r="L531">
        <f t="shared" si="78"/>
        <v>529</v>
      </c>
      <c r="N531" t="b">
        <f t="shared" si="79"/>
        <v>0</v>
      </c>
      <c r="O531" t="str">
        <f t="shared" si="80"/>
        <v/>
      </c>
      <c r="P531" t="str">
        <f t="shared" si="80"/>
        <v/>
      </c>
      <c r="Q531" t="s">
        <v>77</v>
      </c>
      <c r="R531" t="s">
        <v>77</v>
      </c>
    </row>
    <row r="532" spans="2:18" x14ac:dyDescent="0.3">
      <c r="B532" s="1">
        <v>2.7488813941000001</v>
      </c>
      <c r="C532" s="1">
        <v>0.43670131070000001</v>
      </c>
      <c r="D532">
        <v>530</v>
      </c>
      <c r="E532">
        <f t="shared" si="77"/>
        <v>530</v>
      </c>
      <c r="F532" s="1">
        <f t="shared" si="72"/>
        <v>2.7833535444848283</v>
      </c>
      <c r="G532">
        <f t="shared" si="73"/>
        <v>9.0268636880844895</v>
      </c>
      <c r="H532">
        <f t="shared" si="74"/>
        <v>9.0268636880844895</v>
      </c>
      <c r="I532">
        <f>IF(E532="","",H532+final_elemfixed!$A$2)</f>
        <v>-35.973136311915511</v>
      </c>
      <c r="J532" s="1">
        <f t="shared" si="75"/>
        <v>2.2525471325946635</v>
      </c>
      <c r="K532" s="1">
        <f t="shared" si="76"/>
        <v>-1.634958216296617</v>
      </c>
      <c r="L532">
        <f t="shared" si="78"/>
        <v>530</v>
      </c>
      <c r="N532" t="b">
        <f t="shared" si="79"/>
        <v>0</v>
      </c>
      <c r="O532" t="str">
        <f t="shared" si="80"/>
        <v/>
      </c>
      <c r="P532" t="str">
        <f t="shared" si="80"/>
        <v/>
      </c>
      <c r="Q532" t="s">
        <v>77</v>
      </c>
      <c r="R532" t="s">
        <v>77</v>
      </c>
    </row>
    <row r="533" spans="2:18" x14ac:dyDescent="0.3">
      <c r="B533" s="1">
        <v>2.5554069470999998</v>
      </c>
      <c r="C533" s="1">
        <v>0.28813165535000002</v>
      </c>
      <c r="D533">
        <v>531</v>
      </c>
      <c r="E533">
        <f t="shared" si="77"/>
        <v>531</v>
      </c>
      <c r="F533" s="1">
        <f t="shared" si="72"/>
        <v>2.5715996026017875</v>
      </c>
      <c r="G533">
        <f t="shared" si="73"/>
        <v>6.4331420781145079</v>
      </c>
      <c r="H533">
        <f t="shared" si="74"/>
        <v>6.4331420781145079</v>
      </c>
      <c r="I533">
        <f>IF(E533="","",H533+final_elemfixed!$A$2)</f>
        <v>-38.566857921885493</v>
      </c>
      <c r="J533" s="1">
        <f t="shared" si="75"/>
        <v>2.010685428358113</v>
      </c>
      <c r="K533" s="1">
        <f t="shared" si="76"/>
        <v>-1.6032057336131327</v>
      </c>
      <c r="L533">
        <f t="shared" si="78"/>
        <v>531</v>
      </c>
      <c r="N533" t="b">
        <f t="shared" si="79"/>
        <v>0</v>
      </c>
      <c r="O533" t="str">
        <f t="shared" si="80"/>
        <v/>
      </c>
      <c r="P533" t="str">
        <f t="shared" si="80"/>
        <v/>
      </c>
      <c r="Q533" t="s">
        <v>77</v>
      </c>
      <c r="R533" t="s">
        <v>77</v>
      </c>
    </row>
    <row r="534" spans="2:18" x14ac:dyDescent="0.3">
      <c r="B534" s="1">
        <v>2.7488813941000001</v>
      </c>
      <c r="C534" s="1">
        <v>-0.43670131070000001</v>
      </c>
      <c r="D534">
        <v>532</v>
      </c>
      <c r="E534">
        <f t="shared" si="77"/>
        <v>532</v>
      </c>
      <c r="F534" s="1">
        <f t="shared" si="72"/>
        <v>2.7833535444848283</v>
      </c>
      <c r="G534">
        <f t="shared" si="73"/>
        <v>-9.0268636880844895</v>
      </c>
      <c r="H534">
        <f t="shared" si="74"/>
        <v>350.97313631191548</v>
      </c>
      <c r="I534">
        <f>IF(E534="","",H534+final_elemfixed!$A$2)</f>
        <v>305.97313631191548</v>
      </c>
      <c r="J534" s="1">
        <f t="shared" si="75"/>
        <v>1.6349582162966163</v>
      </c>
      <c r="K534" s="1">
        <f t="shared" si="76"/>
        <v>-2.2525471325946644</v>
      </c>
      <c r="L534">
        <f t="shared" si="78"/>
        <v>532</v>
      </c>
      <c r="N534" t="b">
        <f t="shared" si="79"/>
        <v>0</v>
      </c>
      <c r="O534" t="str">
        <f t="shared" si="80"/>
        <v/>
      </c>
      <c r="P534" t="str">
        <f t="shared" si="80"/>
        <v/>
      </c>
      <c r="Q534" t="s">
        <v>77</v>
      </c>
      <c r="R534" t="s">
        <v>77</v>
      </c>
    </row>
    <row r="535" spans="2:18" x14ac:dyDescent="0.3">
      <c r="B535" s="1">
        <v>2.5554069470999998</v>
      </c>
      <c r="C535" s="1">
        <v>-0.28813165535000002</v>
      </c>
      <c r="D535">
        <v>533</v>
      </c>
      <c r="E535">
        <f t="shared" si="77"/>
        <v>533</v>
      </c>
      <c r="F535" s="1">
        <f t="shared" si="72"/>
        <v>2.5715996026017875</v>
      </c>
      <c r="G535">
        <f t="shared" si="73"/>
        <v>-6.4331420781145079</v>
      </c>
      <c r="H535">
        <f t="shared" si="74"/>
        <v>353.56685792188551</v>
      </c>
      <c r="I535">
        <f>IF(E535="","",H535+final_elemfixed!$A$2)</f>
        <v>308.56685792188551</v>
      </c>
      <c r="J535" s="1">
        <f t="shared" si="75"/>
        <v>1.6032057336131329</v>
      </c>
      <c r="K535" s="1">
        <f t="shared" si="76"/>
        <v>-2.010685428358113</v>
      </c>
      <c r="L535">
        <f t="shared" si="78"/>
        <v>533</v>
      </c>
      <c r="N535" t="b">
        <f t="shared" si="79"/>
        <v>0</v>
      </c>
      <c r="O535" t="str">
        <f t="shared" si="80"/>
        <v/>
      </c>
      <c r="P535" t="str">
        <f t="shared" si="80"/>
        <v/>
      </c>
      <c r="Q535" t="s">
        <v>77</v>
      </c>
      <c r="R535" t="s">
        <v>77</v>
      </c>
    </row>
    <row r="536" spans="2:18" x14ac:dyDescent="0.3">
      <c r="B536" s="1">
        <v>-2.1056757951999998</v>
      </c>
      <c r="C536" s="1">
        <v>1.378503255</v>
      </c>
      <c r="D536">
        <v>534</v>
      </c>
      <c r="E536">
        <f t="shared" si="77"/>
        <v>534</v>
      </c>
      <c r="F536" s="1">
        <f t="shared" si="72"/>
        <v>2.5167720950727235</v>
      </c>
      <c r="G536">
        <f t="shared" si="73"/>
        <v>146.7888060789364</v>
      </c>
      <c r="H536">
        <f t="shared" si="74"/>
        <v>146.7888060789364</v>
      </c>
      <c r="I536">
        <f>IF(E536="","",H536+final_elemfixed!$A$2)</f>
        <v>101.7888060789364</v>
      </c>
      <c r="J536" s="1">
        <f t="shared" si="75"/>
        <v>-0.51418863426806716</v>
      </c>
      <c r="K536" s="1">
        <f t="shared" si="76"/>
        <v>2.463686633264524</v>
      </c>
      <c r="L536">
        <f t="shared" si="78"/>
        <v>534</v>
      </c>
      <c r="N536" t="b">
        <f t="shared" si="79"/>
        <v>0</v>
      </c>
      <c r="O536" t="str">
        <f t="shared" si="80"/>
        <v/>
      </c>
      <c r="P536" t="str">
        <f t="shared" si="80"/>
        <v/>
      </c>
      <c r="Q536" t="s">
        <v>77</v>
      </c>
      <c r="R536" t="s">
        <v>77</v>
      </c>
    </row>
    <row r="537" spans="2:18" x14ac:dyDescent="0.3">
      <c r="B537" s="1">
        <v>-1.70784968</v>
      </c>
      <c r="C537" s="1">
        <v>1.70784968</v>
      </c>
      <c r="D537">
        <v>535</v>
      </c>
      <c r="E537">
        <f t="shared" si="77"/>
        <v>535</v>
      </c>
      <c r="F537" s="1">
        <f t="shared" si="72"/>
        <v>2.4152641799505505</v>
      </c>
      <c r="G537">
        <f t="shared" si="73"/>
        <v>135</v>
      </c>
      <c r="H537">
        <f t="shared" si="74"/>
        <v>135</v>
      </c>
      <c r="I537">
        <f>IF(E537="","",H537+final_elemfixed!$A$2)</f>
        <v>90</v>
      </c>
      <c r="J537" s="1">
        <f t="shared" si="75"/>
        <v>1.4795285891312761E-16</v>
      </c>
      <c r="K537" s="1">
        <f t="shared" si="76"/>
        <v>2.4152641799505505</v>
      </c>
      <c r="L537">
        <f t="shared" si="78"/>
        <v>535</v>
      </c>
      <c r="N537" t="b">
        <f t="shared" si="79"/>
        <v>0</v>
      </c>
      <c r="O537" t="str">
        <f t="shared" si="80"/>
        <v/>
      </c>
      <c r="P537" t="str">
        <f t="shared" si="80"/>
        <v/>
      </c>
      <c r="Q537" t="s">
        <v>77</v>
      </c>
      <c r="R537" t="s">
        <v>77</v>
      </c>
    </row>
    <row r="538" spans="2:18" x14ac:dyDescent="0.3">
      <c r="B538" s="1">
        <v>-1.3230854978</v>
      </c>
      <c r="C538" s="1">
        <v>1.9716533701000001</v>
      </c>
      <c r="D538">
        <v>536</v>
      </c>
      <c r="E538">
        <f t="shared" si="77"/>
        <v>536</v>
      </c>
      <c r="F538" s="1">
        <f t="shared" si="72"/>
        <v>2.374441459862795</v>
      </c>
      <c r="G538">
        <f t="shared" si="73"/>
        <v>123.86373695890499</v>
      </c>
      <c r="H538">
        <f t="shared" si="74"/>
        <v>123.86373695890499</v>
      </c>
      <c r="I538">
        <f>IF(E538="","",H538+final_elemfixed!$A$2)</f>
        <v>78.863736958904994</v>
      </c>
      <c r="J538" s="1">
        <f t="shared" si="75"/>
        <v>0.45860674056306105</v>
      </c>
      <c r="K538" s="1">
        <f t="shared" si="76"/>
        <v>2.3297321957309785</v>
      </c>
      <c r="L538">
        <f t="shared" si="78"/>
        <v>536</v>
      </c>
      <c r="N538" t="b">
        <f t="shared" si="79"/>
        <v>0</v>
      </c>
      <c r="O538" t="str">
        <f t="shared" si="80"/>
        <v/>
      </c>
      <c r="P538" t="str">
        <f t="shared" si="80"/>
        <v/>
      </c>
      <c r="Q538" t="s">
        <v>77</v>
      </c>
      <c r="R538" t="s">
        <v>77</v>
      </c>
    </row>
    <row r="539" spans="2:18" x14ac:dyDescent="0.3">
      <c r="B539" s="1">
        <v>-0.90629593689999999</v>
      </c>
      <c r="C539" s="1">
        <v>2.1875276936999999</v>
      </c>
      <c r="D539">
        <v>537</v>
      </c>
      <c r="E539">
        <f t="shared" si="77"/>
        <v>537</v>
      </c>
      <c r="F539" s="1">
        <f t="shared" si="72"/>
        <v>2.3678365095474581</v>
      </c>
      <c r="G539">
        <f t="shared" si="73"/>
        <v>112.50429893882918</v>
      </c>
      <c r="H539">
        <f t="shared" si="74"/>
        <v>112.50429893882918</v>
      </c>
      <c r="I539">
        <f>IF(E539="","",H539+final_elemfixed!$A$2)</f>
        <v>67.50429893882918</v>
      </c>
      <c r="J539" s="1">
        <f t="shared" si="75"/>
        <v>0.9059676635048336</v>
      </c>
      <c r="K539" s="1">
        <f t="shared" si="76"/>
        <v>2.1876636689924438</v>
      </c>
      <c r="L539">
        <f t="shared" si="78"/>
        <v>537</v>
      </c>
      <c r="N539" t="b">
        <f t="shared" si="79"/>
        <v>0</v>
      </c>
      <c r="O539" t="str">
        <f t="shared" si="80"/>
        <v/>
      </c>
      <c r="P539" t="str">
        <f t="shared" si="80"/>
        <v/>
      </c>
      <c r="Q539" t="s">
        <v>77</v>
      </c>
      <c r="R539" t="s">
        <v>77</v>
      </c>
    </row>
    <row r="540" spans="2:18" x14ac:dyDescent="0.3">
      <c r="B540" s="1">
        <v>-0.45877087719999998</v>
      </c>
      <c r="C540" s="1">
        <v>2.2970321181000002</v>
      </c>
      <c r="D540">
        <v>538</v>
      </c>
      <c r="E540">
        <f t="shared" si="77"/>
        <v>538</v>
      </c>
      <c r="F540" s="1">
        <f t="shared" si="72"/>
        <v>2.3423977607037259</v>
      </c>
      <c r="G540">
        <f t="shared" si="73"/>
        <v>101.29468869654629</v>
      </c>
      <c r="H540">
        <f t="shared" si="74"/>
        <v>101.29468869654629</v>
      </c>
      <c r="I540">
        <f>IF(E540="","",H540+final_elemfixed!$A$2)</f>
        <v>56.294688696546288</v>
      </c>
      <c r="J540" s="1">
        <f t="shared" si="75"/>
        <v>1.2998469890327882</v>
      </c>
      <c r="K540" s="1">
        <f t="shared" si="76"/>
        <v>1.9486469855908291</v>
      </c>
      <c r="L540">
        <f t="shared" si="78"/>
        <v>538</v>
      </c>
      <c r="N540" t="b">
        <f t="shared" si="79"/>
        <v>0</v>
      </c>
      <c r="O540" t="str">
        <f t="shared" si="80"/>
        <v/>
      </c>
      <c r="P540" t="str">
        <f t="shared" si="80"/>
        <v/>
      </c>
      <c r="Q540" t="s">
        <v>77</v>
      </c>
      <c r="R540" t="s">
        <v>77</v>
      </c>
    </row>
    <row r="541" spans="2:18" x14ac:dyDescent="0.3">
      <c r="B541" s="1">
        <v>2.2204460493E-16</v>
      </c>
      <c r="C541" s="1">
        <v>2.35</v>
      </c>
      <c r="D541">
        <v>539</v>
      </c>
      <c r="E541">
        <f t="shared" si="77"/>
        <v>539</v>
      </c>
      <c r="F541" s="1">
        <f t="shared" si="72"/>
        <v>2.35</v>
      </c>
      <c r="G541">
        <f t="shared" si="73"/>
        <v>90</v>
      </c>
      <c r="H541">
        <f t="shared" si="74"/>
        <v>90</v>
      </c>
      <c r="I541">
        <f>IF(E541="","",H541+final_elemfixed!$A$2)</f>
        <v>45</v>
      </c>
      <c r="J541" s="1">
        <f t="shared" si="75"/>
        <v>1.661700935788387</v>
      </c>
      <c r="K541" s="1">
        <f t="shared" si="76"/>
        <v>1.6617009357883865</v>
      </c>
      <c r="L541">
        <f t="shared" si="78"/>
        <v>539</v>
      </c>
      <c r="N541" t="b">
        <f t="shared" si="79"/>
        <v>0</v>
      </c>
      <c r="O541" t="str">
        <f t="shared" si="80"/>
        <v/>
      </c>
      <c r="P541" t="str">
        <f t="shared" si="80"/>
        <v/>
      </c>
      <c r="Q541" t="s">
        <v>77</v>
      </c>
      <c r="R541" t="s">
        <v>77</v>
      </c>
    </row>
    <row r="542" spans="2:18" x14ac:dyDescent="0.3">
      <c r="B542" s="1">
        <v>0.45874400472999999</v>
      </c>
      <c r="C542" s="1">
        <v>2.2970401662</v>
      </c>
      <c r="D542">
        <v>540</v>
      </c>
      <c r="E542">
        <f t="shared" si="77"/>
        <v>540</v>
      </c>
      <c r="F542" s="1">
        <f t="shared" si="72"/>
        <v>2.3424003899871262</v>
      </c>
      <c r="G542">
        <f t="shared" si="73"/>
        <v>78.705994437332222</v>
      </c>
      <c r="H542">
        <f t="shared" si="74"/>
        <v>78.705994437332222</v>
      </c>
      <c r="I542">
        <f>IF(E542="","",H542+final_elemfixed!$A$2)</f>
        <v>33.705994437332222</v>
      </c>
      <c r="J542" s="1">
        <f t="shared" si="75"/>
        <v>1.9486336747511506</v>
      </c>
      <c r="K542" s="1">
        <f t="shared" si="76"/>
        <v>1.2998716816046374</v>
      </c>
      <c r="L542">
        <f t="shared" si="78"/>
        <v>540</v>
      </c>
      <c r="N542" t="b">
        <f t="shared" si="79"/>
        <v>0</v>
      </c>
      <c r="O542" t="str">
        <f t="shared" si="80"/>
        <v/>
      </c>
      <c r="P542" t="str">
        <f t="shared" si="80"/>
        <v/>
      </c>
      <c r="Q542" t="s">
        <v>77</v>
      </c>
      <c r="R542" t="s">
        <v>77</v>
      </c>
    </row>
    <row r="543" spans="2:18" x14ac:dyDescent="0.3">
      <c r="B543" s="1">
        <v>0.90624219196</v>
      </c>
      <c r="C543" s="1">
        <v>2.1875437898999999</v>
      </c>
      <c r="D543">
        <v>541</v>
      </c>
      <c r="E543">
        <f t="shared" si="77"/>
        <v>541</v>
      </c>
      <c r="F543" s="1">
        <f t="shared" si="72"/>
        <v>2.367830809669162</v>
      </c>
      <c r="G543">
        <f t="shared" si="73"/>
        <v>67.497051604950457</v>
      </c>
      <c r="H543">
        <f t="shared" si="74"/>
        <v>67.497051604950457</v>
      </c>
      <c r="I543">
        <f>IF(E543="","",H543+final_elemfixed!$A$2)</f>
        <v>22.497051604950457</v>
      </c>
      <c r="J543" s="1">
        <f t="shared" si="75"/>
        <v>2.1876370473130868</v>
      </c>
      <c r="K543" s="1">
        <f t="shared" si="76"/>
        <v>0.90601704864853272</v>
      </c>
      <c r="L543">
        <f t="shared" si="78"/>
        <v>541</v>
      </c>
      <c r="N543" t="b">
        <f t="shared" si="79"/>
        <v>0</v>
      </c>
      <c r="O543" t="str">
        <f t="shared" si="80"/>
        <v/>
      </c>
      <c r="P543" t="str">
        <f t="shared" si="80"/>
        <v/>
      </c>
      <c r="Q543" t="s">
        <v>77</v>
      </c>
      <c r="R543" t="s">
        <v>77</v>
      </c>
    </row>
    <row r="544" spans="2:18" x14ac:dyDescent="0.3">
      <c r="B544" s="1">
        <v>1.3232598306000001</v>
      </c>
      <c r="C544" s="1">
        <v>1.9719118767999999</v>
      </c>
      <c r="D544">
        <v>542</v>
      </c>
      <c r="E544">
        <f t="shared" si="77"/>
        <v>542</v>
      </c>
      <c r="F544" s="1">
        <f t="shared" si="72"/>
        <v>2.3747532564762257</v>
      </c>
      <c r="G544">
        <f t="shared" si="73"/>
        <v>56.136245793700773</v>
      </c>
      <c r="H544">
        <f t="shared" si="74"/>
        <v>56.136245793700773</v>
      </c>
      <c r="I544">
        <f>IF(E544="","",H544+final_elemfixed!$A$2)</f>
        <v>11.136245793700773</v>
      </c>
      <c r="J544" s="1">
        <f t="shared" si="75"/>
        <v>2.330038259476594</v>
      </c>
      <c r="K544" s="1">
        <f t="shared" si="76"/>
        <v>0.45866626049854964</v>
      </c>
      <c r="L544">
        <f t="shared" si="78"/>
        <v>542</v>
      </c>
      <c r="N544" t="b">
        <f t="shared" si="79"/>
        <v>0</v>
      </c>
      <c r="O544" t="str">
        <f t="shared" si="80"/>
        <v/>
      </c>
      <c r="P544" t="str">
        <f t="shared" si="80"/>
        <v/>
      </c>
      <c r="Q544" t="s">
        <v>77</v>
      </c>
      <c r="R544" t="s">
        <v>77</v>
      </c>
    </row>
    <row r="545" spans="2:18" x14ac:dyDescent="0.3">
      <c r="B545" s="1">
        <v>1.7082520905</v>
      </c>
      <c r="C545" s="1">
        <v>1.7083505973999999</v>
      </c>
      <c r="D545">
        <v>543</v>
      </c>
      <c r="E545">
        <f t="shared" si="77"/>
        <v>543</v>
      </c>
      <c r="F545" s="1">
        <f t="shared" si="72"/>
        <v>2.4159029302384143</v>
      </c>
      <c r="G545">
        <f t="shared" si="73"/>
        <v>45.001651942042116</v>
      </c>
      <c r="H545">
        <f t="shared" si="74"/>
        <v>45.001651942042116</v>
      </c>
      <c r="I545">
        <f>IF(E545="","",H545+final_elemfixed!$A$2)</f>
        <v>1.6519420421161612E-3</v>
      </c>
      <c r="J545" s="1">
        <f t="shared" si="75"/>
        <v>2.4159029292342753</v>
      </c>
      <c r="K545" s="1">
        <f t="shared" si="76"/>
        <v>6.9654896983612719E-5</v>
      </c>
      <c r="L545">
        <f t="shared" si="78"/>
        <v>543</v>
      </c>
      <c r="N545" t="b">
        <f t="shared" si="79"/>
        <v>0</v>
      </c>
      <c r="O545" t="str">
        <f t="shared" si="80"/>
        <v/>
      </c>
      <c r="P545" t="str">
        <f t="shared" si="80"/>
        <v/>
      </c>
      <c r="Q545" t="s">
        <v>77</v>
      </c>
      <c r="R545" t="s">
        <v>77</v>
      </c>
    </row>
    <row r="546" spans="2:18" x14ac:dyDescent="0.3">
      <c r="B546" s="1">
        <v>2.0204630018</v>
      </c>
      <c r="C546" s="1">
        <v>1.3433962222</v>
      </c>
      <c r="D546">
        <v>544</v>
      </c>
      <c r="E546">
        <f t="shared" si="77"/>
        <v>544</v>
      </c>
      <c r="F546" s="1">
        <f t="shared" si="72"/>
        <v>2.4263108109770064</v>
      </c>
      <c r="G546">
        <f t="shared" si="73"/>
        <v>33.619743906389431</v>
      </c>
      <c r="H546">
        <f t="shared" si="74"/>
        <v>33.619743906389431</v>
      </c>
      <c r="I546">
        <f>IF(E546="","",H546+final_elemfixed!$A$2)</f>
        <v>-11.380256093610569</v>
      </c>
      <c r="J546" s="1">
        <f t="shared" si="75"/>
        <v>2.3786076682473176</v>
      </c>
      <c r="K546" s="1">
        <f t="shared" si="76"/>
        <v>-0.47875851117129753</v>
      </c>
      <c r="L546">
        <f t="shared" si="78"/>
        <v>544</v>
      </c>
      <c r="N546" t="b">
        <f t="shared" si="79"/>
        <v>0</v>
      </c>
      <c r="O546" t="str">
        <f t="shared" si="80"/>
        <v/>
      </c>
      <c r="P546" t="str">
        <f t="shared" si="80"/>
        <v/>
      </c>
      <c r="Q546" t="s">
        <v>77</v>
      </c>
      <c r="R546" t="s">
        <v>77</v>
      </c>
    </row>
    <row r="547" spans="2:18" x14ac:dyDescent="0.3">
      <c r="B547" s="1">
        <v>-2.5470298679000001</v>
      </c>
      <c r="C547" s="1">
        <v>0.60379304742999995</v>
      </c>
      <c r="D547">
        <v>545</v>
      </c>
      <c r="E547">
        <f t="shared" si="77"/>
        <v>545</v>
      </c>
      <c r="F547" s="1">
        <f t="shared" si="72"/>
        <v>2.6176186108941648</v>
      </c>
      <c r="G547">
        <f t="shared" si="73"/>
        <v>166.66377263528807</v>
      </c>
      <c r="H547">
        <f t="shared" si="74"/>
        <v>166.66377263528807</v>
      </c>
      <c r="I547">
        <f>IF(E547="","",H547+final_elemfixed!$A$2)</f>
        <v>121.66377263528807</v>
      </c>
      <c r="J547" s="1">
        <f t="shared" si="75"/>
        <v>-1.3740759332057226</v>
      </c>
      <c r="K547" s="1">
        <f t="shared" si="76"/>
        <v>2.2279682497478097</v>
      </c>
      <c r="L547">
        <f t="shared" si="78"/>
        <v>545</v>
      </c>
      <c r="N547" t="b">
        <f t="shared" si="79"/>
        <v>0</v>
      </c>
      <c r="O547" t="str">
        <f t="shared" si="80"/>
        <v/>
      </c>
      <c r="P547" t="str">
        <f t="shared" si="80"/>
        <v/>
      </c>
      <c r="Q547" t="s">
        <v>77</v>
      </c>
      <c r="R547" t="s">
        <v>77</v>
      </c>
    </row>
    <row r="548" spans="2:18" x14ac:dyDescent="0.3">
      <c r="B548" s="1">
        <v>-2.5537643869000002</v>
      </c>
      <c r="C548" s="1">
        <v>-0.60989965043000005</v>
      </c>
      <c r="D548">
        <v>546</v>
      </c>
      <c r="E548">
        <f t="shared" si="77"/>
        <v>546</v>
      </c>
      <c r="F548" s="1">
        <f t="shared" si="72"/>
        <v>2.6255837688775747</v>
      </c>
      <c r="G548">
        <f t="shared" si="73"/>
        <v>-166.56800604797616</v>
      </c>
      <c r="H548">
        <f t="shared" si="74"/>
        <v>193.43199395202384</v>
      </c>
      <c r="I548">
        <f>IF(E548="","",H548+final_elemfixed!$A$2)</f>
        <v>148.43199395202384</v>
      </c>
      <c r="J548" s="1">
        <f t="shared" si="75"/>
        <v>-2.237048294192054</v>
      </c>
      <c r="K548" s="1">
        <f t="shared" si="76"/>
        <v>1.3745199368673382</v>
      </c>
      <c r="L548">
        <f t="shared" si="78"/>
        <v>546</v>
      </c>
      <c r="N548" t="b">
        <f t="shared" si="79"/>
        <v>0</v>
      </c>
      <c r="O548" t="str">
        <f t="shared" si="80"/>
        <v/>
      </c>
      <c r="P548" t="str">
        <f t="shared" si="80"/>
        <v/>
      </c>
      <c r="Q548" t="s">
        <v>77</v>
      </c>
      <c r="R548" t="s">
        <v>77</v>
      </c>
    </row>
    <row r="549" spans="2:18" x14ac:dyDescent="0.3">
      <c r="B549" s="1">
        <v>-1.698666244</v>
      </c>
      <c r="C549" s="1">
        <v>0.48100916094000001</v>
      </c>
      <c r="D549">
        <v>547</v>
      </c>
      <c r="E549">
        <f t="shared" si="77"/>
        <v>547</v>
      </c>
      <c r="F549" s="1">
        <f t="shared" si="72"/>
        <v>1.7654565475857145</v>
      </c>
      <c r="G549">
        <f t="shared" si="73"/>
        <v>164.18953672652373</v>
      </c>
      <c r="H549">
        <f t="shared" si="74"/>
        <v>164.18953672652373</v>
      </c>
      <c r="I549">
        <f>IF(E549="","",H549+final_elemfixed!$A$2)</f>
        <v>119.18953672652373</v>
      </c>
      <c r="J549" s="1">
        <f t="shared" si="75"/>
        <v>-0.86101358059155697</v>
      </c>
      <c r="K549" s="1">
        <f t="shared" si="76"/>
        <v>1.5412632596186078</v>
      </c>
      <c r="L549">
        <f t="shared" si="78"/>
        <v>547</v>
      </c>
      <c r="N549" t="b">
        <f t="shared" si="79"/>
        <v>0</v>
      </c>
      <c r="O549" t="str">
        <f t="shared" si="80"/>
        <v/>
      </c>
      <c r="P549" t="str">
        <f t="shared" si="80"/>
        <v/>
      </c>
      <c r="Q549" t="s">
        <v>77</v>
      </c>
      <c r="R549" t="s">
        <v>77</v>
      </c>
    </row>
    <row r="550" spans="2:18" x14ac:dyDescent="0.3">
      <c r="B550" s="1">
        <v>-1.7055999369999999</v>
      </c>
      <c r="C550" s="1">
        <v>-0.48696729963000002</v>
      </c>
      <c r="D550">
        <v>548</v>
      </c>
      <c r="E550">
        <f t="shared" si="77"/>
        <v>548</v>
      </c>
      <c r="F550" s="1">
        <f t="shared" si="72"/>
        <v>1.7737554216980813</v>
      </c>
      <c r="G550">
        <f t="shared" si="73"/>
        <v>-164.06538061890888</v>
      </c>
      <c r="H550">
        <f t="shared" si="74"/>
        <v>195.93461938109112</v>
      </c>
      <c r="I550">
        <f>IF(E550="","",H550+final_elemfixed!$A$2)</f>
        <v>150.93461938109112</v>
      </c>
      <c r="J550" s="1">
        <f t="shared" si="75"/>
        <v>-1.5503791612285225</v>
      </c>
      <c r="K550" s="1">
        <f t="shared" si="76"/>
        <v>0.86170340165957404</v>
      </c>
      <c r="L550">
        <f t="shared" si="78"/>
        <v>548</v>
      </c>
      <c r="N550" t="b">
        <f t="shared" si="79"/>
        <v>0</v>
      </c>
      <c r="O550" t="str">
        <f t="shared" si="80"/>
        <v/>
      </c>
      <c r="P550" t="str">
        <f t="shared" si="80"/>
        <v/>
      </c>
      <c r="Q550" t="s">
        <v>77</v>
      </c>
      <c r="R550" t="s">
        <v>77</v>
      </c>
    </row>
    <row r="551" spans="2:18" x14ac:dyDescent="0.3">
      <c r="B551" s="1"/>
      <c r="C551" s="1"/>
      <c r="F551" s="1"/>
      <c r="J551" s="1"/>
      <c r="K551" s="1"/>
    </row>
    <row r="552" spans="2:18" x14ac:dyDescent="0.3">
      <c r="B552" s="1"/>
      <c r="C552" s="1"/>
      <c r="F552" s="1"/>
      <c r="J552" s="1"/>
      <c r="K552" s="1"/>
    </row>
    <row r="553" spans="2:18" x14ac:dyDescent="0.3">
      <c r="B553" s="1"/>
      <c r="C553" s="1"/>
      <c r="F553" s="1"/>
      <c r="J553" s="1"/>
      <c r="K553" s="1"/>
    </row>
    <row r="554" spans="2:18" x14ac:dyDescent="0.3">
      <c r="B554" s="1"/>
      <c r="C554" s="1"/>
      <c r="F554" s="1"/>
      <c r="J554" s="1"/>
      <c r="K554" s="1"/>
    </row>
    <row r="555" spans="2:18" x14ac:dyDescent="0.3">
      <c r="B555" s="1"/>
      <c r="C555" s="1"/>
      <c r="F555" s="1"/>
      <c r="J555" s="1"/>
      <c r="K555" s="1"/>
    </row>
    <row r="556" spans="2:18" x14ac:dyDescent="0.3">
      <c r="B556" s="1"/>
      <c r="C556" s="1"/>
      <c r="F556" s="1"/>
      <c r="J556" s="1"/>
      <c r="K556" s="1"/>
    </row>
    <row r="557" spans="2:18" x14ac:dyDescent="0.3">
      <c r="B557" s="1"/>
      <c r="C557" s="1"/>
      <c r="F557" s="1"/>
      <c r="J557" s="1"/>
      <c r="K557" s="1"/>
    </row>
    <row r="558" spans="2:18" x14ac:dyDescent="0.3">
      <c r="B558" s="1"/>
      <c r="C558" s="1"/>
      <c r="F558" s="1"/>
      <c r="J558" s="1"/>
      <c r="K558" s="1"/>
    </row>
    <row r="559" spans="2:18" x14ac:dyDescent="0.3">
      <c r="B559" s="1"/>
      <c r="C559" s="1"/>
      <c r="F559" s="1"/>
      <c r="J559" s="1"/>
      <c r="K559" s="1"/>
    </row>
    <row r="560" spans="2:18" x14ac:dyDescent="0.3">
      <c r="B560" s="1"/>
      <c r="C560" s="1"/>
      <c r="F560" s="1"/>
      <c r="J560" s="1"/>
      <c r="K560" s="1"/>
    </row>
    <row r="561" spans="2:11" x14ac:dyDescent="0.3">
      <c r="B561" s="1"/>
      <c r="C561" s="1"/>
      <c r="F561" s="1"/>
      <c r="J561" s="1"/>
      <c r="K561" s="1"/>
    </row>
    <row r="562" spans="2:11" x14ac:dyDescent="0.3">
      <c r="B562" s="1"/>
      <c r="C562" s="1"/>
      <c r="F562" s="1"/>
      <c r="J562" s="1"/>
      <c r="K562" s="1"/>
    </row>
    <row r="563" spans="2:11" x14ac:dyDescent="0.3">
      <c r="B563" s="1"/>
      <c r="C563" s="1"/>
      <c r="F563" s="1"/>
      <c r="J563" s="1"/>
      <c r="K563" s="1"/>
    </row>
    <row r="564" spans="2:11" x14ac:dyDescent="0.3">
      <c r="B564" s="1"/>
      <c r="C564" s="1"/>
      <c r="F564" s="1"/>
      <c r="J564" s="1"/>
      <c r="K564" s="1"/>
    </row>
    <row r="565" spans="2:11" x14ac:dyDescent="0.3">
      <c r="B565" s="1"/>
      <c r="C565" s="1"/>
      <c r="F565" s="1"/>
      <c r="J565" s="1"/>
      <c r="K565" s="1"/>
    </row>
    <row r="566" spans="2:11" x14ac:dyDescent="0.3">
      <c r="B566" s="1"/>
      <c r="C566" s="1"/>
      <c r="F566" s="1"/>
      <c r="J566" s="1"/>
      <c r="K566" s="1"/>
    </row>
    <row r="567" spans="2:11" x14ac:dyDescent="0.3">
      <c r="B567" s="1"/>
      <c r="C567" s="1"/>
      <c r="F567" s="1"/>
      <c r="J567" s="1"/>
      <c r="K567" s="1"/>
    </row>
    <row r="568" spans="2:11" x14ac:dyDescent="0.3">
      <c r="B568" s="1"/>
      <c r="C568" s="1"/>
      <c r="F568" s="1"/>
      <c r="J568" s="1"/>
      <c r="K568" s="1"/>
    </row>
    <row r="569" spans="2:11" x14ac:dyDescent="0.3">
      <c r="B569" s="1"/>
      <c r="C569" s="1"/>
      <c r="F569" s="1"/>
      <c r="J569" s="1"/>
      <c r="K569" s="1"/>
    </row>
    <row r="570" spans="2:11" x14ac:dyDescent="0.3">
      <c r="B570" s="1"/>
      <c r="C570" s="1"/>
      <c r="F570" s="1"/>
      <c r="J570" s="1"/>
      <c r="K570" s="1"/>
    </row>
    <row r="571" spans="2:11" x14ac:dyDescent="0.3">
      <c r="B571" s="1"/>
      <c r="C571" s="1"/>
      <c r="F571" s="1"/>
      <c r="J571" s="1"/>
      <c r="K571" s="1"/>
    </row>
    <row r="572" spans="2:11" x14ac:dyDescent="0.3">
      <c r="B572" s="1"/>
      <c r="C572" s="1"/>
      <c r="F572" s="1"/>
      <c r="J572" s="1"/>
      <c r="K572" s="1"/>
    </row>
    <row r="573" spans="2:11" x14ac:dyDescent="0.3">
      <c r="B573" s="1"/>
      <c r="C573" s="1"/>
      <c r="F573" s="1"/>
      <c r="J573" s="1"/>
      <c r="K573" s="1"/>
    </row>
    <row r="574" spans="2:11" x14ac:dyDescent="0.3">
      <c r="B574" s="1"/>
      <c r="C574" s="1"/>
      <c r="F574" s="1"/>
      <c r="J574" s="1"/>
      <c r="K574" s="1"/>
    </row>
    <row r="575" spans="2:11" x14ac:dyDescent="0.3">
      <c r="B575" s="1"/>
      <c r="C575" s="1"/>
      <c r="F575" s="1"/>
      <c r="J575" s="1"/>
      <c r="K575" s="1"/>
    </row>
    <row r="576" spans="2:11" x14ac:dyDescent="0.3">
      <c r="B576" s="1"/>
      <c r="C576" s="1"/>
      <c r="F576" s="1"/>
      <c r="J576" s="1"/>
      <c r="K576" s="1"/>
    </row>
    <row r="577" spans="2:11" x14ac:dyDescent="0.3">
      <c r="B577" s="1"/>
      <c r="C577" s="1"/>
      <c r="F577" s="1"/>
      <c r="J577" s="1"/>
      <c r="K577" s="1"/>
    </row>
    <row r="578" spans="2:11" x14ac:dyDescent="0.3">
      <c r="B578" s="1"/>
      <c r="C578" s="1"/>
      <c r="F578" s="1"/>
      <c r="J578" s="1"/>
      <c r="K578" s="1"/>
    </row>
    <row r="579" spans="2:11" x14ac:dyDescent="0.3">
      <c r="B579" s="1"/>
      <c r="C579" s="1"/>
      <c r="F579" s="1"/>
      <c r="J579" s="1"/>
      <c r="K579" s="1"/>
    </row>
    <row r="580" spans="2:11" x14ac:dyDescent="0.3">
      <c r="B580" s="1"/>
      <c r="C580" s="1"/>
      <c r="F580" s="1"/>
      <c r="J580" s="1"/>
      <c r="K580" s="1"/>
    </row>
    <row r="581" spans="2:11" x14ac:dyDescent="0.3">
      <c r="B581" s="1"/>
      <c r="C581" s="1"/>
      <c r="F581" s="1"/>
      <c r="J581" s="1"/>
      <c r="K581" s="1"/>
    </row>
    <row r="582" spans="2:11" x14ac:dyDescent="0.3">
      <c r="B582" s="1"/>
      <c r="C582" s="1"/>
      <c r="F582" s="1"/>
      <c r="J582" s="1"/>
      <c r="K582" s="1"/>
    </row>
    <row r="583" spans="2:11" x14ac:dyDescent="0.3">
      <c r="B583" s="1"/>
      <c r="C583" s="1"/>
      <c r="F583" s="1"/>
      <c r="J583" s="1"/>
      <c r="K583" s="1"/>
    </row>
    <row r="584" spans="2:11" x14ac:dyDescent="0.3">
      <c r="B584" s="1"/>
      <c r="C584" s="1"/>
      <c r="F584" s="1"/>
      <c r="J584" s="1"/>
      <c r="K584" s="1"/>
    </row>
    <row r="585" spans="2:11" x14ac:dyDescent="0.3">
      <c r="B585" s="1"/>
      <c r="C585" s="1"/>
      <c r="F585" s="1"/>
      <c r="J585" s="1"/>
      <c r="K585" s="1"/>
    </row>
    <row r="586" spans="2:11" x14ac:dyDescent="0.3">
      <c r="B586" s="1"/>
      <c r="C586" s="1"/>
      <c r="F586" s="1"/>
      <c r="J586" s="1"/>
      <c r="K586" s="1"/>
    </row>
    <row r="587" spans="2:11" x14ac:dyDescent="0.3">
      <c r="B587" s="1"/>
      <c r="C587" s="1"/>
      <c r="F587" s="1"/>
      <c r="J587" s="1"/>
      <c r="K587" s="1"/>
    </row>
    <row r="588" spans="2:11" x14ac:dyDescent="0.3">
      <c r="B588" s="1"/>
      <c r="C588" s="1"/>
      <c r="F588" s="1"/>
      <c r="J588" s="1"/>
      <c r="K588" s="1"/>
    </row>
    <row r="589" spans="2:11" x14ac:dyDescent="0.3">
      <c r="B589" s="1"/>
      <c r="C589" s="1"/>
      <c r="F589" s="1"/>
      <c r="J589" s="1"/>
      <c r="K589" s="1"/>
    </row>
    <row r="590" spans="2:11" x14ac:dyDescent="0.3">
      <c r="B590" s="1"/>
      <c r="C590" s="1"/>
      <c r="F590" s="1"/>
      <c r="J590" s="1"/>
      <c r="K590" s="1"/>
    </row>
    <row r="591" spans="2:11" x14ac:dyDescent="0.3">
      <c r="B591" s="1"/>
      <c r="C591" s="1"/>
      <c r="F591" s="1"/>
      <c r="J591" s="1"/>
      <c r="K591" s="1"/>
    </row>
    <row r="592" spans="2:11" x14ac:dyDescent="0.3">
      <c r="B592" s="1"/>
      <c r="C592" s="1"/>
      <c r="F592" s="1"/>
      <c r="J592" s="1"/>
      <c r="K592" s="1"/>
    </row>
    <row r="593" spans="2:11" x14ac:dyDescent="0.3">
      <c r="B593" s="1"/>
      <c r="C593" s="1"/>
      <c r="F593" s="1"/>
      <c r="J593" s="1"/>
      <c r="K593" s="1"/>
    </row>
    <row r="594" spans="2:11" x14ac:dyDescent="0.3">
      <c r="B594" s="1"/>
      <c r="C594" s="1"/>
      <c r="F594" s="1"/>
      <c r="J594" s="1"/>
      <c r="K594" s="1"/>
    </row>
    <row r="595" spans="2:11" x14ac:dyDescent="0.3">
      <c r="B595" s="1"/>
      <c r="C595" s="1"/>
      <c r="F595" s="1"/>
      <c r="J595" s="1"/>
      <c r="K595" s="1"/>
    </row>
    <row r="596" spans="2:11" x14ac:dyDescent="0.3">
      <c r="B596" s="1"/>
      <c r="C596" s="1"/>
      <c r="F596" s="1"/>
      <c r="J596" s="1"/>
      <c r="K596" s="1"/>
    </row>
    <row r="597" spans="2:11" x14ac:dyDescent="0.3">
      <c r="B597" s="1"/>
      <c r="C597" s="1"/>
      <c r="F597" s="1"/>
      <c r="J597" s="1"/>
      <c r="K597" s="1"/>
    </row>
    <row r="598" spans="2:11" x14ac:dyDescent="0.3">
      <c r="B598" s="1"/>
      <c r="C598" s="1"/>
      <c r="F598" s="1"/>
      <c r="J598" s="1"/>
      <c r="K598" s="1"/>
    </row>
    <row r="599" spans="2:11" x14ac:dyDescent="0.3">
      <c r="B599" s="1"/>
      <c r="C599" s="1"/>
      <c r="F599" s="1"/>
      <c r="J599" s="1"/>
      <c r="K599" s="1"/>
    </row>
    <row r="600" spans="2:11" x14ac:dyDescent="0.3">
      <c r="B600" s="1"/>
      <c r="C600" s="1"/>
      <c r="F600" s="1"/>
      <c r="J600" s="1"/>
      <c r="K600" s="1"/>
    </row>
    <row r="601" spans="2:11" x14ac:dyDescent="0.3">
      <c r="B601" s="1"/>
      <c r="C601" s="1"/>
      <c r="F601" s="1"/>
      <c r="J601" s="1"/>
      <c r="K601" s="1"/>
    </row>
    <row r="602" spans="2:11" x14ac:dyDescent="0.3">
      <c r="B602" s="1"/>
      <c r="C602" s="1"/>
      <c r="F602" s="1"/>
      <c r="J602" s="1"/>
      <c r="K602" s="1"/>
    </row>
    <row r="603" spans="2:11" x14ac:dyDescent="0.3">
      <c r="B603" s="1"/>
      <c r="C603" s="1"/>
      <c r="F603" s="1"/>
      <c r="J603" s="1"/>
      <c r="K603" s="1"/>
    </row>
    <row r="604" spans="2:11" x14ac:dyDescent="0.3">
      <c r="B604" s="1"/>
      <c r="C604" s="1"/>
      <c r="F604" s="1"/>
      <c r="J604" s="1"/>
      <c r="K604" s="1"/>
    </row>
    <row r="605" spans="2:11" x14ac:dyDescent="0.3">
      <c r="B605" s="1"/>
      <c r="C605" s="1"/>
      <c r="F605" s="1"/>
      <c r="J605" s="1"/>
      <c r="K605" s="1"/>
    </row>
    <row r="606" spans="2:11" x14ac:dyDescent="0.3">
      <c r="B606" s="1"/>
      <c r="C606" s="1"/>
      <c r="F606" s="1"/>
      <c r="J606" s="1"/>
      <c r="K606" s="1"/>
    </row>
    <row r="607" spans="2:11" x14ac:dyDescent="0.3">
      <c r="B607" s="1"/>
      <c r="C607" s="1"/>
      <c r="F607" s="1"/>
      <c r="J607" s="1"/>
      <c r="K607" s="1"/>
    </row>
    <row r="608" spans="2:11" x14ac:dyDescent="0.3">
      <c r="B608" s="1"/>
      <c r="C608" s="1"/>
      <c r="F608" s="1"/>
      <c r="J608" s="1"/>
      <c r="K608" s="1"/>
    </row>
    <row r="609" spans="2:11" x14ac:dyDescent="0.3">
      <c r="B609" s="1"/>
      <c r="C609" s="1"/>
      <c r="F609" s="1"/>
      <c r="J609" s="1"/>
      <c r="K609" s="1"/>
    </row>
    <row r="610" spans="2:11" x14ac:dyDescent="0.3">
      <c r="B610" s="1"/>
      <c r="C610" s="1"/>
      <c r="F610" s="1"/>
      <c r="J610" s="1"/>
      <c r="K610" s="1"/>
    </row>
    <row r="611" spans="2:11" x14ac:dyDescent="0.3">
      <c r="B611" s="1"/>
      <c r="C611" s="1"/>
      <c r="F611" s="1"/>
      <c r="J611" s="1"/>
      <c r="K611" s="1"/>
    </row>
    <row r="612" spans="2:11" x14ac:dyDescent="0.3">
      <c r="B612" s="1"/>
      <c r="C612" s="1"/>
      <c r="F612" s="1"/>
      <c r="J612" s="1"/>
      <c r="K612" s="1"/>
    </row>
    <row r="613" spans="2:11" x14ac:dyDescent="0.3">
      <c r="B613" s="1"/>
      <c r="C613" s="1"/>
      <c r="F613" s="1"/>
      <c r="J613" s="1"/>
      <c r="K613" s="1"/>
    </row>
    <row r="614" spans="2:11" x14ac:dyDescent="0.3">
      <c r="B614" s="1"/>
      <c r="C614" s="1"/>
      <c r="F614" s="1"/>
      <c r="J614" s="1"/>
      <c r="K614" s="1"/>
    </row>
    <row r="615" spans="2:11" x14ac:dyDescent="0.3">
      <c r="B615" s="1"/>
      <c r="C615" s="1"/>
      <c r="F615" s="1"/>
      <c r="J615" s="1"/>
      <c r="K615" s="1"/>
    </row>
    <row r="616" spans="2:11" x14ac:dyDescent="0.3">
      <c r="B616" s="1"/>
      <c r="C616" s="1"/>
      <c r="F616" s="1"/>
      <c r="J616" s="1"/>
      <c r="K616" s="1"/>
    </row>
    <row r="617" spans="2:11" x14ac:dyDescent="0.3">
      <c r="B617" s="1"/>
      <c r="C617" s="1"/>
      <c r="F617" s="1"/>
      <c r="J617" s="1"/>
      <c r="K617" s="1"/>
    </row>
    <row r="618" spans="2:11" x14ac:dyDescent="0.3">
      <c r="B618" s="1"/>
      <c r="C618" s="1"/>
      <c r="F618" s="1"/>
      <c r="J618" s="1"/>
      <c r="K618" s="1"/>
    </row>
    <row r="619" spans="2:11" x14ac:dyDescent="0.3">
      <c r="B619" s="1"/>
      <c r="C619" s="1"/>
      <c r="F619" s="1"/>
      <c r="J619" s="1"/>
      <c r="K619" s="1"/>
    </row>
    <row r="620" spans="2:11" x14ac:dyDescent="0.3">
      <c r="B620" s="1"/>
      <c r="C620" s="1"/>
      <c r="F620" s="1"/>
      <c r="J620" s="1"/>
      <c r="K620" s="1"/>
    </row>
    <row r="621" spans="2:11" x14ac:dyDescent="0.3">
      <c r="B621" s="1"/>
      <c r="C621" s="1"/>
      <c r="F621" s="1"/>
      <c r="J621" s="1"/>
      <c r="K621" s="1"/>
    </row>
    <row r="622" spans="2:11" x14ac:dyDescent="0.3">
      <c r="B622" s="1"/>
      <c r="C622" s="1"/>
      <c r="F622" s="1"/>
      <c r="J622" s="1"/>
      <c r="K622" s="1"/>
    </row>
    <row r="623" spans="2:11" x14ac:dyDescent="0.3">
      <c r="B623" s="1"/>
      <c r="C623" s="1"/>
      <c r="F623" s="1"/>
      <c r="J623" s="1"/>
      <c r="K623" s="1"/>
    </row>
    <row r="624" spans="2:11" x14ac:dyDescent="0.3">
      <c r="B624" s="1"/>
      <c r="C624" s="1"/>
      <c r="F624" s="1"/>
      <c r="J624" s="1"/>
      <c r="K624" s="1"/>
    </row>
    <row r="625" spans="2:11" x14ac:dyDescent="0.3">
      <c r="B625" s="1"/>
      <c r="C625" s="1"/>
      <c r="F625" s="1"/>
      <c r="J625" s="1"/>
      <c r="K625" s="1"/>
    </row>
    <row r="626" spans="2:11" x14ac:dyDescent="0.3">
      <c r="B626" s="1"/>
      <c r="C626" s="1"/>
      <c r="F626" s="1"/>
      <c r="J626" s="1"/>
      <c r="K626" s="1"/>
    </row>
    <row r="627" spans="2:11" x14ac:dyDescent="0.3">
      <c r="B627" s="1"/>
      <c r="C627" s="1"/>
      <c r="F627" s="1"/>
      <c r="J627" s="1"/>
      <c r="K627" s="1"/>
    </row>
    <row r="628" spans="2:11" x14ac:dyDescent="0.3">
      <c r="B628" s="1"/>
      <c r="C628" s="1"/>
      <c r="F628" s="1"/>
      <c r="J628" s="1"/>
      <c r="K628" s="1"/>
    </row>
    <row r="629" spans="2:11" x14ac:dyDescent="0.3">
      <c r="B629" s="1"/>
      <c r="C629" s="1"/>
      <c r="F629" s="1"/>
      <c r="J629" s="1"/>
      <c r="K629" s="1"/>
    </row>
    <row r="630" spans="2:11" x14ac:dyDescent="0.3">
      <c r="B630" s="1"/>
      <c r="C630" s="1"/>
      <c r="F630" s="1"/>
      <c r="J630" s="1"/>
      <c r="K630" s="1"/>
    </row>
    <row r="631" spans="2:11" x14ac:dyDescent="0.3">
      <c r="B631" s="1"/>
      <c r="C631" s="1"/>
      <c r="F631" s="1"/>
      <c r="J631" s="1"/>
      <c r="K631" s="1"/>
    </row>
    <row r="632" spans="2:11" x14ac:dyDescent="0.3">
      <c r="B632" s="1"/>
      <c r="C632" s="1"/>
      <c r="F632" s="1"/>
      <c r="J632" s="1"/>
      <c r="K632" s="1"/>
    </row>
    <row r="633" spans="2:11" x14ac:dyDescent="0.3">
      <c r="B633" s="1"/>
      <c r="C633" s="1"/>
      <c r="F633" s="1"/>
      <c r="J633" s="1"/>
      <c r="K633" s="1"/>
    </row>
    <row r="634" spans="2:11" x14ac:dyDescent="0.3">
      <c r="B634" s="1"/>
      <c r="C634" s="1"/>
      <c r="F634" s="1"/>
      <c r="J634" s="1"/>
      <c r="K634" s="1"/>
    </row>
    <row r="635" spans="2:11" x14ac:dyDescent="0.3">
      <c r="B635" s="1"/>
      <c r="C635" s="1"/>
      <c r="F635" s="1"/>
      <c r="J635" s="1"/>
      <c r="K635" s="1"/>
    </row>
    <row r="636" spans="2:11" x14ac:dyDescent="0.3">
      <c r="B636" s="1"/>
      <c r="C636" s="1"/>
      <c r="F636" s="1"/>
      <c r="J636" s="1"/>
      <c r="K636" s="1"/>
    </row>
    <row r="637" spans="2:11" x14ac:dyDescent="0.3">
      <c r="B637" s="1"/>
      <c r="C637" s="1"/>
      <c r="F637" s="1"/>
      <c r="J637" s="1"/>
      <c r="K637" s="1"/>
    </row>
    <row r="638" spans="2:11" x14ac:dyDescent="0.3">
      <c r="B638" s="1"/>
      <c r="C638" s="1"/>
      <c r="F638" s="1"/>
      <c r="J638" s="1"/>
      <c r="K638" s="1"/>
    </row>
    <row r="639" spans="2:11" x14ac:dyDescent="0.3">
      <c r="B639" s="1"/>
      <c r="C639" s="1"/>
      <c r="F639" s="1"/>
      <c r="J639" s="1"/>
      <c r="K639" s="1"/>
    </row>
    <row r="640" spans="2:11" x14ac:dyDescent="0.3">
      <c r="B640" s="1"/>
      <c r="C640" s="1"/>
      <c r="F640" s="1"/>
      <c r="J640" s="1"/>
      <c r="K640" s="1"/>
    </row>
    <row r="641" spans="2:11" x14ac:dyDescent="0.3">
      <c r="B641" s="1"/>
      <c r="C641" s="1"/>
      <c r="F641" s="1"/>
      <c r="J641" s="1"/>
      <c r="K641" s="1"/>
    </row>
    <row r="642" spans="2:11" x14ac:dyDescent="0.3">
      <c r="B642" s="1"/>
      <c r="C642" s="1"/>
      <c r="F642" s="1"/>
      <c r="J642" s="1"/>
      <c r="K642" s="1"/>
    </row>
    <row r="643" spans="2:11" x14ac:dyDescent="0.3">
      <c r="B643" s="1"/>
      <c r="C643" s="1"/>
      <c r="F643" s="1"/>
      <c r="J643" s="1"/>
      <c r="K643" s="1"/>
    </row>
    <row r="644" spans="2:11" x14ac:dyDescent="0.3">
      <c r="B644" s="1"/>
      <c r="C644" s="1"/>
      <c r="F644" s="1"/>
      <c r="J644" s="1"/>
      <c r="K644" s="1"/>
    </row>
    <row r="645" spans="2:11" x14ac:dyDescent="0.3">
      <c r="B645" s="1"/>
      <c r="C645" s="1"/>
      <c r="F645" s="1"/>
      <c r="J645" s="1"/>
      <c r="K645" s="1"/>
    </row>
    <row r="646" spans="2:11" x14ac:dyDescent="0.3">
      <c r="B646" s="1"/>
      <c r="C646" s="1"/>
      <c r="F646" s="1"/>
      <c r="J646" s="1"/>
      <c r="K646" s="1"/>
    </row>
    <row r="647" spans="2:11" x14ac:dyDescent="0.3">
      <c r="B647" s="1"/>
      <c r="C647" s="1"/>
      <c r="F647" s="1"/>
      <c r="J647" s="1"/>
      <c r="K647" s="1"/>
    </row>
    <row r="648" spans="2:11" x14ac:dyDescent="0.3">
      <c r="B648" s="1"/>
      <c r="C648" s="1"/>
      <c r="F648" s="1"/>
      <c r="J648" s="1"/>
      <c r="K648" s="1"/>
    </row>
    <row r="649" spans="2:11" x14ac:dyDescent="0.3">
      <c r="B649" s="1"/>
      <c r="C649" s="1"/>
      <c r="F649" s="1"/>
      <c r="J649" s="1"/>
      <c r="K649" s="1"/>
    </row>
    <row r="650" spans="2:11" x14ac:dyDescent="0.3">
      <c r="B650" s="1"/>
      <c r="C650" s="1"/>
      <c r="F650" s="1"/>
      <c r="J650" s="1"/>
      <c r="K650" s="1"/>
    </row>
    <row r="651" spans="2:11" x14ac:dyDescent="0.3">
      <c r="B651" s="1"/>
      <c r="C651" s="1"/>
      <c r="F651" s="1"/>
      <c r="J651" s="1"/>
      <c r="K651" s="1"/>
    </row>
    <row r="652" spans="2:11" x14ac:dyDescent="0.3">
      <c r="B652" s="1"/>
      <c r="C652" s="1"/>
      <c r="F652" s="1"/>
      <c r="J652" s="1"/>
      <c r="K652" s="1"/>
    </row>
    <row r="653" spans="2:11" x14ac:dyDescent="0.3">
      <c r="B653" s="1"/>
      <c r="C653" s="1"/>
      <c r="F653" s="1"/>
      <c r="J653" s="1"/>
      <c r="K653" s="1"/>
    </row>
    <row r="654" spans="2:11" x14ac:dyDescent="0.3">
      <c r="B654" s="1"/>
      <c r="C654" s="1"/>
      <c r="F654" s="1"/>
      <c r="J654" s="1"/>
      <c r="K654" s="1"/>
    </row>
    <row r="655" spans="2:11" x14ac:dyDescent="0.3">
      <c r="B655" s="1"/>
      <c r="C655" s="1"/>
      <c r="F655" s="1"/>
      <c r="J655" s="1"/>
      <c r="K655" s="1"/>
    </row>
    <row r="656" spans="2:11" x14ac:dyDescent="0.3">
      <c r="B656" s="1"/>
      <c r="C656" s="1"/>
      <c r="F656" s="1"/>
      <c r="J656" s="1"/>
      <c r="K656" s="1"/>
    </row>
    <row r="657" spans="2:11" x14ac:dyDescent="0.3">
      <c r="B657" s="1"/>
      <c r="C657" s="1"/>
      <c r="F657" s="1"/>
      <c r="J657" s="1"/>
      <c r="K657" s="1"/>
    </row>
    <row r="658" spans="2:11" x14ac:dyDescent="0.3">
      <c r="B658" s="1"/>
      <c r="C658" s="1"/>
      <c r="F658" s="1"/>
      <c r="J658" s="1"/>
      <c r="K658" s="1"/>
    </row>
    <row r="659" spans="2:11" x14ac:dyDescent="0.3">
      <c r="B659" s="1"/>
      <c r="C659" s="1"/>
      <c r="F659" s="1"/>
      <c r="J659" s="1"/>
      <c r="K659" s="1"/>
    </row>
    <row r="660" spans="2:11" x14ac:dyDescent="0.3">
      <c r="B660" s="1"/>
      <c r="C660" s="1"/>
      <c r="F660" s="1"/>
      <c r="J660" s="1"/>
      <c r="K660" s="1"/>
    </row>
    <row r="661" spans="2:11" x14ac:dyDescent="0.3">
      <c r="B661" s="1"/>
      <c r="C661" s="1"/>
      <c r="F661" s="1"/>
      <c r="J661" s="1"/>
      <c r="K661" s="1"/>
    </row>
    <row r="662" spans="2:11" x14ac:dyDescent="0.3">
      <c r="B662" s="1"/>
      <c r="C662" s="1"/>
      <c r="F662" s="1"/>
      <c r="J662" s="1"/>
      <c r="K662" s="1"/>
    </row>
    <row r="663" spans="2:11" x14ac:dyDescent="0.3">
      <c r="B663" s="1"/>
      <c r="C663" s="1"/>
      <c r="F663" s="1"/>
      <c r="J663" s="1"/>
      <c r="K663" s="1"/>
    </row>
    <row r="664" spans="2:11" x14ac:dyDescent="0.3">
      <c r="B664" s="1"/>
      <c r="C664" s="1"/>
      <c r="F664" s="1"/>
      <c r="J664" s="1"/>
      <c r="K664" s="1"/>
    </row>
    <row r="665" spans="2:11" x14ac:dyDescent="0.3">
      <c r="B665" s="1"/>
      <c r="C665" s="1"/>
      <c r="F665" s="1"/>
      <c r="J665" s="1"/>
      <c r="K665" s="1"/>
    </row>
    <row r="666" spans="2:11" x14ac:dyDescent="0.3">
      <c r="B666" s="1"/>
      <c r="C666" s="1"/>
      <c r="F666" s="1"/>
      <c r="J666" s="1"/>
      <c r="K666" s="1"/>
    </row>
    <row r="667" spans="2:11" x14ac:dyDescent="0.3">
      <c r="B667" s="1"/>
      <c r="C667" s="1"/>
      <c r="F667" s="1"/>
      <c r="J667" s="1"/>
      <c r="K667" s="1"/>
    </row>
    <row r="668" spans="2:11" x14ac:dyDescent="0.3">
      <c r="B668" s="1"/>
      <c r="C668" s="1"/>
      <c r="F668" s="1"/>
      <c r="J668" s="1"/>
      <c r="K668" s="1"/>
    </row>
    <row r="669" spans="2:11" x14ac:dyDescent="0.3">
      <c r="B669" s="1"/>
      <c r="C669" s="1"/>
      <c r="F669" s="1"/>
      <c r="J669" s="1"/>
      <c r="K669" s="1"/>
    </row>
    <row r="670" spans="2:11" x14ac:dyDescent="0.3">
      <c r="B670" s="1"/>
      <c r="C670" s="1"/>
      <c r="F670" s="1"/>
      <c r="J670" s="1"/>
      <c r="K670" s="1"/>
    </row>
    <row r="671" spans="2:11" x14ac:dyDescent="0.3">
      <c r="B671" s="1"/>
      <c r="C671" s="1"/>
      <c r="F671" s="1"/>
      <c r="J671" s="1"/>
      <c r="K671" s="1"/>
    </row>
    <row r="672" spans="2:11" x14ac:dyDescent="0.3">
      <c r="B672" s="1"/>
      <c r="C672" s="1"/>
      <c r="F672" s="1"/>
      <c r="J672" s="1"/>
      <c r="K672" s="1"/>
    </row>
    <row r="673" spans="2:11" x14ac:dyDescent="0.3">
      <c r="B673" s="1"/>
      <c r="C673" s="1"/>
      <c r="F673" s="1"/>
      <c r="J673" s="1"/>
      <c r="K673" s="1"/>
    </row>
    <row r="674" spans="2:11" x14ac:dyDescent="0.3">
      <c r="B674" s="1"/>
      <c r="C674" s="1"/>
      <c r="F674" s="1"/>
      <c r="J674" s="1"/>
      <c r="K674" s="1"/>
    </row>
    <row r="675" spans="2:11" x14ac:dyDescent="0.3">
      <c r="B675" s="1"/>
      <c r="C675" s="1"/>
      <c r="F675" s="1"/>
      <c r="J675" s="1"/>
      <c r="K675" s="1"/>
    </row>
    <row r="676" spans="2:11" x14ac:dyDescent="0.3">
      <c r="B676" s="1"/>
      <c r="C676" s="1"/>
      <c r="F676" s="1"/>
      <c r="J676" s="1"/>
      <c r="K676" s="1"/>
    </row>
    <row r="677" spans="2:11" x14ac:dyDescent="0.3">
      <c r="B677" s="1"/>
      <c r="C677" s="1"/>
      <c r="F677" s="1"/>
      <c r="J677" s="1"/>
      <c r="K677" s="1"/>
    </row>
    <row r="678" spans="2:11" x14ac:dyDescent="0.3">
      <c r="B678" s="1"/>
      <c r="C678" s="1"/>
      <c r="F678" s="1"/>
      <c r="J678" s="1"/>
      <c r="K678" s="1"/>
    </row>
    <row r="679" spans="2:11" x14ac:dyDescent="0.3">
      <c r="B679" s="1"/>
      <c r="C679" s="1"/>
      <c r="F679" s="1"/>
      <c r="J679" s="1"/>
      <c r="K679" s="1"/>
    </row>
    <row r="680" spans="2:11" x14ac:dyDescent="0.3">
      <c r="B680" s="1"/>
      <c r="C680" s="1"/>
      <c r="F680" s="1"/>
      <c r="J680" s="1"/>
      <c r="K680" s="1"/>
    </row>
    <row r="681" spans="2:11" x14ac:dyDescent="0.3">
      <c r="B681" s="1"/>
      <c r="C681" s="1"/>
      <c r="F681" s="1"/>
      <c r="J681" s="1"/>
      <c r="K681" s="1"/>
    </row>
    <row r="682" spans="2:11" x14ac:dyDescent="0.3">
      <c r="B682" s="1"/>
      <c r="C682" s="1"/>
      <c r="F682" s="1"/>
      <c r="J682" s="1"/>
      <c r="K682" s="1"/>
    </row>
    <row r="683" spans="2:11" x14ac:dyDescent="0.3">
      <c r="B683" s="1"/>
      <c r="C683" s="1"/>
      <c r="F683" s="1"/>
      <c r="J683" s="1"/>
      <c r="K683" s="1"/>
    </row>
    <row r="684" spans="2:11" x14ac:dyDescent="0.3">
      <c r="B684" s="1"/>
      <c r="C684" s="1"/>
      <c r="F684" s="1"/>
      <c r="J684" s="1"/>
      <c r="K684" s="1"/>
    </row>
    <row r="685" spans="2:11" x14ac:dyDescent="0.3">
      <c r="B685" s="1"/>
      <c r="C685" s="1"/>
      <c r="F685" s="1"/>
      <c r="J685" s="1"/>
      <c r="K685" s="1"/>
    </row>
    <row r="686" spans="2:11" x14ac:dyDescent="0.3">
      <c r="B686" s="1"/>
      <c r="C686" s="1"/>
      <c r="F686" s="1"/>
      <c r="J686" s="1"/>
      <c r="K686" s="1"/>
    </row>
    <row r="687" spans="2:11" x14ac:dyDescent="0.3">
      <c r="B687" s="1"/>
      <c r="C687" s="1"/>
      <c r="F687" s="1"/>
      <c r="J687" s="1"/>
      <c r="K687" s="1"/>
    </row>
    <row r="688" spans="2:11" x14ac:dyDescent="0.3">
      <c r="B688" s="1"/>
      <c r="C688" s="1"/>
      <c r="F688" s="1"/>
      <c r="J688" s="1"/>
      <c r="K688" s="1"/>
    </row>
    <row r="689" spans="2:11" x14ac:dyDescent="0.3">
      <c r="B689" s="1"/>
      <c r="C689" s="1"/>
      <c r="F689" s="1"/>
      <c r="J689" s="1"/>
      <c r="K689" s="1"/>
    </row>
    <row r="690" spans="2:11" x14ac:dyDescent="0.3">
      <c r="B690" s="1"/>
      <c r="C690" s="1"/>
      <c r="F690" s="1"/>
      <c r="J690" s="1"/>
      <c r="K690" s="1"/>
    </row>
    <row r="691" spans="2:11" x14ac:dyDescent="0.3">
      <c r="B691" s="1"/>
      <c r="C691" s="1"/>
      <c r="F691" s="1"/>
      <c r="J691" s="1"/>
      <c r="K691" s="1"/>
    </row>
    <row r="692" spans="2:11" x14ac:dyDescent="0.3">
      <c r="B692" s="1"/>
      <c r="C692" s="1"/>
      <c r="F692" s="1"/>
      <c r="J692" s="1"/>
      <c r="K692" s="1"/>
    </row>
    <row r="693" spans="2:11" x14ac:dyDescent="0.3">
      <c r="B693" s="1"/>
      <c r="C693" s="1"/>
      <c r="F693" s="1"/>
      <c r="J693" s="1"/>
      <c r="K693" s="1"/>
    </row>
    <row r="694" spans="2:11" x14ac:dyDescent="0.3">
      <c r="B694" s="1"/>
      <c r="C694" s="1"/>
      <c r="F694" s="1"/>
      <c r="J694" s="1"/>
      <c r="K694" s="1"/>
    </row>
    <row r="695" spans="2:11" x14ac:dyDescent="0.3">
      <c r="B695" s="1"/>
      <c r="C695" s="1"/>
      <c r="F695" s="1"/>
      <c r="J695" s="1"/>
      <c r="K695" s="1"/>
    </row>
    <row r="696" spans="2:11" x14ac:dyDescent="0.3">
      <c r="B696" s="1"/>
      <c r="C696" s="1"/>
      <c r="F696" s="1"/>
      <c r="J696" s="1"/>
      <c r="K696" s="1"/>
    </row>
    <row r="697" spans="2:11" x14ac:dyDescent="0.3">
      <c r="B697" s="1"/>
      <c r="C697" s="1"/>
      <c r="F697" s="1"/>
      <c r="J697" s="1"/>
      <c r="K697" s="1"/>
    </row>
    <row r="698" spans="2:11" x14ac:dyDescent="0.3">
      <c r="B698" s="1"/>
      <c r="C698" s="1"/>
      <c r="F698" s="1"/>
      <c r="J698" s="1"/>
      <c r="K698" s="1"/>
    </row>
    <row r="699" spans="2:11" x14ac:dyDescent="0.3">
      <c r="B699" s="1"/>
      <c r="C699" s="1"/>
      <c r="F699" s="1"/>
      <c r="J699" s="1"/>
      <c r="K699" s="1"/>
    </row>
    <row r="700" spans="2:11" x14ac:dyDescent="0.3">
      <c r="B700" s="1"/>
      <c r="C700" s="1"/>
      <c r="F700" s="1"/>
      <c r="J700" s="1"/>
      <c r="K700" s="1"/>
    </row>
    <row r="701" spans="2:11" x14ac:dyDescent="0.3">
      <c r="B701" s="1"/>
      <c r="C701" s="1"/>
      <c r="F701" s="1"/>
      <c r="J701" s="1"/>
      <c r="K701" s="1"/>
    </row>
    <row r="702" spans="2:11" x14ac:dyDescent="0.3">
      <c r="B702" s="1"/>
      <c r="C702" s="1"/>
      <c r="F702" s="1"/>
      <c r="J702" s="1"/>
      <c r="K702" s="1"/>
    </row>
    <row r="703" spans="2:11" x14ac:dyDescent="0.3">
      <c r="B703" s="1"/>
      <c r="C703" s="1"/>
      <c r="F703" s="1"/>
      <c r="J703" s="1"/>
      <c r="K703" s="1"/>
    </row>
    <row r="704" spans="2:11" x14ac:dyDescent="0.3">
      <c r="B704" s="1"/>
      <c r="C704" s="1"/>
      <c r="F704" s="1"/>
      <c r="J704" s="1"/>
      <c r="K704" s="1"/>
    </row>
    <row r="705" spans="2:11" x14ac:dyDescent="0.3">
      <c r="B705" s="1"/>
      <c r="C705" s="1"/>
      <c r="F705" s="1"/>
      <c r="J705" s="1"/>
      <c r="K705" s="1"/>
    </row>
    <row r="706" spans="2:11" x14ac:dyDescent="0.3">
      <c r="B706" s="1"/>
      <c r="C706" s="1"/>
      <c r="F706" s="1"/>
      <c r="J706" s="1"/>
      <c r="K706" s="1"/>
    </row>
    <row r="707" spans="2:11" x14ac:dyDescent="0.3">
      <c r="B707" s="1"/>
      <c r="C707" s="1"/>
      <c r="F707" s="1"/>
      <c r="J707" s="1"/>
      <c r="K707" s="1"/>
    </row>
    <row r="708" spans="2:11" x14ac:dyDescent="0.3">
      <c r="B708" s="1"/>
      <c r="C708" s="1"/>
      <c r="F708" s="1"/>
      <c r="J708" s="1"/>
      <c r="K708" s="1"/>
    </row>
    <row r="709" spans="2:11" x14ac:dyDescent="0.3">
      <c r="B709" s="1"/>
      <c r="C709" s="1"/>
      <c r="F709" s="1"/>
      <c r="J709" s="1"/>
      <c r="K709" s="1"/>
    </row>
    <row r="710" spans="2:11" x14ac:dyDescent="0.3">
      <c r="B710" s="1"/>
      <c r="C710" s="1"/>
      <c r="F710" s="1"/>
      <c r="J710" s="1"/>
      <c r="K710" s="1"/>
    </row>
    <row r="711" spans="2:11" x14ac:dyDescent="0.3">
      <c r="B711" s="1"/>
      <c r="C711" s="1"/>
      <c r="F711" s="1"/>
      <c r="J711" s="1"/>
      <c r="K711" s="1"/>
    </row>
    <row r="712" spans="2:11" x14ac:dyDescent="0.3">
      <c r="B712" s="1"/>
      <c r="C712" s="1"/>
      <c r="F712" s="1"/>
      <c r="J712" s="1"/>
      <c r="K712" s="1"/>
    </row>
    <row r="713" spans="2:11" x14ac:dyDescent="0.3">
      <c r="B713" s="1"/>
      <c r="C713" s="1"/>
      <c r="F713" s="1"/>
      <c r="J713" s="1"/>
      <c r="K713" s="1"/>
    </row>
    <row r="714" spans="2:11" x14ac:dyDescent="0.3">
      <c r="B714" s="1"/>
      <c r="C714" s="1"/>
      <c r="F714" s="1"/>
      <c r="J714" s="1"/>
      <c r="K714" s="1"/>
    </row>
    <row r="715" spans="2:11" x14ac:dyDescent="0.3">
      <c r="B715" s="1"/>
      <c r="C715" s="1"/>
      <c r="F715" s="1"/>
      <c r="J715" s="1"/>
      <c r="K715" s="1"/>
    </row>
    <row r="716" spans="2:11" x14ac:dyDescent="0.3">
      <c r="B716" s="1"/>
      <c r="C716" s="1"/>
      <c r="F716" s="1"/>
      <c r="J716" s="1"/>
      <c r="K716" s="1"/>
    </row>
    <row r="717" spans="2:11" x14ac:dyDescent="0.3">
      <c r="B717" s="1"/>
      <c r="C717" s="1"/>
      <c r="F717" s="1"/>
      <c r="J717" s="1"/>
      <c r="K717" s="1"/>
    </row>
    <row r="718" spans="2:11" x14ac:dyDescent="0.3">
      <c r="B718" s="1"/>
      <c r="C718" s="1"/>
      <c r="F718" s="1"/>
      <c r="J718" s="1"/>
      <c r="K718" s="1"/>
    </row>
    <row r="719" spans="2:11" x14ac:dyDescent="0.3">
      <c r="B719" s="1"/>
      <c r="C719" s="1"/>
      <c r="F719" s="1"/>
      <c r="J719" s="1"/>
      <c r="K719" s="1"/>
    </row>
    <row r="720" spans="2:11" x14ac:dyDescent="0.3">
      <c r="B720" s="1"/>
      <c r="C720" s="1"/>
      <c r="F720" s="1"/>
      <c r="J720" s="1"/>
      <c r="K720" s="1"/>
    </row>
    <row r="721" spans="2:11" x14ac:dyDescent="0.3">
      <c r="B721" s="1"/>
      <c r="C721" s="1"/>
      <c r="F721" s="1"/>
      <c r="J721" s="1"/>
      <c r="K721" s="1"/>
    </row>
    <row r="722" spans="2:11" x14ac:dyDescent="0.3">
      <c r="B722" s="1"/>
      <c r="C722" s="1"/>
      <c r="F722" s="1"/>
      <c r="J722" s="1"/>
      <c r="K722" s="1"/>
    </row>
    <row r="723" spans="2:11" x14ac:dyDescent="0.3">
      <c r="B723" s="1"/>
      <c r="C723" s="1"/>
      <c r="F723" s="1"/>
      <c r="J723" s="1"/>
      <c r="K723" s="1"/>
    </row>
    <row r="724" spans="2:11" x14ac:dyDescent="0.3">
      <c r="B724" s="1"/>
      <c r="C724" s="1"/>
      <c r="F724" s="1"/>
      <c r="J724" s="1"/>
      <c r="K724" s="1"/>
    </row>
    <row r="725" spans="2:11" x14ac:dyDescent="0.3">
      <c r="B725" s="1"/>
      <c r="C725" s="1"/>
      <c r="F725" s="1"/>
      <c r="J725" s="1"/>
      <c r="K725" s="1"/>
    </row>
    <row r="726" spans="2:11" x14ac:dyDescent="0.3">
      <c r="B726" s="1"/>
      <c r="C726" s="1"/>
      <c r="F726" s="1"/>
      <c r="J726" s="1"/>
      <c r="K726" s="1"/>
    </row>
    <row r="727" spans="2:11" x14ac:dyDescent="0.3">
      <c r="B727" s="1"/>
      <c r="C727" s="1"/>
      <c r="F727" s="1"/>
      <c r="J727" s="1"/>
      <c r="K727" s="1"/>
    </row>
    <row r="728" spans="2:11" x14ac:dyDescent="0.3">
      <c r="B728" s="1"/>
      <c r="C728" s="1"/>
      <c r="F728" s="1"/>
      <c r="J728" s="1"/>
      <c r="K728" s="1"/>
    </row>
    <row r="729" spans="2:11" x14ac:dyDescent="0.3">
      <c r="B729" s="1"/>
      <c r="C729" s="1"/>
      <c r="F729" s="1"/>
      <c r="J729" s="1"/>
      <c r="K729" s="1"/>
    </row>
    <row r="730" spans="2:11" x14ac:dyDescent="0.3">
      <c r="B730" s="1"/>
      <c r="C730" s="1"/>
      <c r="F730" s="1"/>
      <c r="J730" s="1"/>
      <c r="K730" s="1"/>
    </row>
    <row r="731" spans="2:11" x14ac:dyDescent="0.3">
      <c r="B731" s="1"/>
      <c r="C731" s="1"/>
      <c r="F731" s="1"/>
      <c r="J731" s="1"/>
      <c r="K731" s="1"/>
    </row>
    <row r="732" spans="2:11" x14ac:dyDescent="0.3">
      <c r="B732" s="1"/>
      <c r="C732" s="1"/>
      <c r="F732" s="1"/>
      <c r="J732" s="1"/>
      <c r="K732" s="1"/>
    </row>
    <row r="733" spans="2:11" x14ac:dyDescent="0.3">
      <c r="B733" s="1"/>
      <c r="C733" s="1"/>
      <c r="F733" s="1"/>
      <c r="J733" s="1"/>
      <c r="K733" s="1"/>
    </row>
    <row r="734" spans="2:11" x14ac:dyDescent="0.3">
      <c r="B734" s="1"/>
      <c r="C734" s="1"/>
      <c r="F734" s="1"/>
      <c r="J734" s="1"/>
      <c r="K734" s="1"/>
    </row>
    <row r="735" spans="2:11" x14ac:dyDescent="0.3">
      <c r="B735" s="1"/>
      <c r="C735" s="1"/>
      <c r="F735" s="1"/>
      <c r="J735" s="1"/>
      <c r="K735" s="1"/>
    </row>
    <row r="736" spans="2:11" x14ac:dyDescent="0.3">
      <c r="B736" s="1"/>
      <c r="C736" s="1"/>
      <c r="F736" s="1"/>
      <c r="J736" s="1"/>
      <c r="K736" s="1"/>
    </row>
    <row r="737" spans="2:11" x14ac:dyDescent="0.3">
      <c r="B737" s="1"/>
      <c r="C737" s="1"/>
      <c r="F737" s="1"/>
      <c r="J737" s="1"/>
      <c r="K737" s="1"/>
    </row>
    <row r="738" spans="2:11" x14ac:dyDescent="0.3">
      <c r="B738" s="1"/>
      <c r="C738" s="1"/>
      <c r="F738" s="1"/>
      <c r="J738" s="1"/>
      <c r="K738" s="1"/>
    </row>
    <row r="739" spans="2:11" x14ac:dyDescent="0.3">
      <c r="B739" s="1"/>
      <c r="C739" s="1"/>
      <c r="F739" s="1"/>
      <c r="J739" s="1"/>
      <c r="K739" s="1"/>
    </row>
    <row r="740" spans="2:11" x14ac:dyDescent="0.3">
      <c r="B740" s="1"/>
      <c r="C740" s="1"/>
      <c r="F740" s="1"/>
      <c r="J740" s="1"/>
      <c r="K740" s="1"/>
    </row>
    <row r="741" spans="2:11" x14ac:dyDescent="0.3">
      <c r="B741" s="1"/>
      <c r="C741" s="1"/>
      <c r="F741" s="1"/>
      <c r="J741" s="1"/>
      <c r="K741" s="1"/>
    </row>
    <row r="742" spans="2:11" x14ac:dyDescent="0.3">
      <c r="B742" s="1"/>
      <c r="C742" s="1"/>
      <c r="F742" s="1"/>
      <c r="J742" s="1"/>
      <c r="K742" s="1"/>
    </row>
    <row r="743" spans="2:11" x14ac:dyDescent="0.3">
      <c r="B743" s="1"/>
      <c r="C743" s="1"/>
      <c r="F743" s="1"/>
      <c r="J743" s="1"/>
      <c r="K743" s="1"/>
    </row>
    <row r="744" spans="2:11" x14ac:dyDescent="0.3">
      <c r="B744" s="1"/>
      <c r="C744" s="1"/>
      <c r="F744" s="1"/>
      <c r="J744" s="1"/>
      <c r="K744" s="1"/>
    </row>
    <row r="745" spans="2:11" x14ac:dyDescent="0.3">
      <c r="B745" s="1"/>
      <c r="C745" s="1"/>
      <c r="F745" s="1"/>
      <c r="J745" s="1"/>
      <c r="K745" s="1"/>
    </row>
    <row r="746" spans="2:11" x14ac:dyDescent="0.3">
      <c r="B746" s="1"/>
      <c r="C746" s="1"/>
      <c r="F746" s="1"/>
      <c r="J746" s="1"/>
      <c r="K746" s="1"/>
    </row>
    <row r="747" spans="2:11" x14ac:dyDescent="0.3">
      <c r="B747" s="1"/>
      <c r="C747" s="1"/>
      <c r="F747" s="1"/>
      <c r="J747" s="1"/>
      <c r="K747" s="1"/>
    </row>
    <row r="748" spans="2:11" x14ac:dyDescent="0.3">
      <c r="B748" s="1"/>
      <c r="C748" s="1"/>
      <c r="F748" s="1"/>
      <c r="J748" s="1"/>
      <c r="K748" s="1"/>
    </row>
    <row r="749" spans="2:11" x14ac:dyDescent="0.3">
      <c r="B749" s="1"/>
      <c r="C749" s="1"/>
      <c r="F749" s="1"/>
      <c r="J749" s="1"/>
      <c r="K749" s="1"/>
    </row>
    <row r="750" spans="2:11" x14ac:dyDescent="0.3">
      <c r="B750" s="1"/>
      <c r="C750" s="1"/>
      <c r="F750" s="1"/>
      <c r="J750" s="1"/>
      <c r="K750" s="1"/>
    </row>
    <row r="751" spans="2:11" x14ac:dyDescent="0.3">
      <c r="B751" s="1"/>
      <c r="C751" s="1"/>
      <c r="F751" s="1"/>
      <c r="J751" s="1"/>
      <c r="K751" s="1"/>
    </row>
    <row r="752" spans="2:11" x14ac:dyDescent="0.3">
      <c r="B752" s="1"/>
      <c r="C752" s="1"/>
      <c r="F752" s="1"/>
      <c r="J752" s="1"/>
      <c r="K752" s="1"/>
    </row>
    <row r="753" spans="2:11" x14ac:dyDescent="0.3">
      <c r="B753" s="1"/>
      <c r="C753" s="1"/>
      <c r="F753" s="1"/>
      <c r="J753" s="1"/>
      <c r="K753" s="1"/>
    </row>
    <row r="754" spans="2:11" x14ac:dyDescent="0.3">
      <c r="B754" s="1"/>
      <c r="C754" s="1"/>
      <c r="F754" s="1"/>
      <c r="J754" s="1"/>
      <c r="K754" s="1"/>
    </row>
    <row r="755" spans="2:11" x14ac:dyDescent="0.3">
      <c r="B755" s="1"/>
      <c r="C755" s="1"/>
      <c r="F755" s="1"/>
      <c r="J755" s="1"/>
      <c r="K755" s="1"/>
    </row>
    <row r="756" spans="2:11" x14ac:dyDescent="0.3">
      <c r="B756" s="1"/>
      <c r="C756" s="1"/>
      <c r="F756" s="1"/>
      <c r="J756" s="1"/>
      <c r="K756" s="1"/>
    </row>
    <row r="757" spans="2:11" x14ac:dyDescent="0.3">
      <c r="B757" s="1"/>
      <c r="C757" s="1"/>
      <c r="F757" s="1"/>
      <c r="J757" s="1"/>
      <c r="K757" s="1"/>
    </row>
    <row r="758" spans="2:11" x14ac:dyDescent="0.3">
      <c r="B758" s="1"/>
      <c r="C758" s="1"/>
      <c r="F758" s="1"/>
      <c r="J758" s="1"/>
      <c r="K758" s="1"/>
    </row>
    <row r="759" spans="2:11" x14ac:dyDescent="0.3">
      <c r="B759" s="1"/>
      <c r="C759" s="1"/>
      <c r="F759" s="1"/>
      <c r="J759" s="1"/>
      <c r="K759" s="1"/>
    </row>
    <row r="760" spans="2:11" x14ac:dyDescent="0.3">
      <c r="B760" s="1"/>
      <c r="C760" s="1"/>
      <c r="F760" s="1"/>
      <c r="J760" s="1"/>
      <c r="K760" s="1"/>
    </row>
    <row r="761" spans="2:11" x14ac:dyDescent="0.3">
      <c r="B761" s="1"/>
      <c r="C761" s="1"/>
      <c r="F761" s="1"/>
      <c r="J761" s="1"/>
      <c r="K761" s="1"/>
    </row>
    <row r="762" spans="2:11" x14ac:dyDescent="0.3">
      <c r="B762" s="1"/>
      <c r="C762" s="1"/>
      <c r="F762" s="1"/>
      <c r="J762" s="1"/>
      <c r="K762" s="1"/>
    </row>
    <row r="763" spans="2:11" x14ac:dyDescent="0.3">
      <c r="B763" s="1"/>
      <c r="C763" s="1"/>
      <c r="F763" s="1"/>
      <c r="J763" s="1"/>
      <c r="K763" s="1"/>
    </row>
    <row r="764" spans="2:11" x14ac:dyDescent="0.3">
      <c r="B764" s="1"/>
      <c r="C764" s="1"/>
      <c r="F764" s="1"/>
      <c r="J764" s="1"/>
      <c r="K764" s="1"/>
    </row>
    <row r="765" spans="2:11" x14ac:dyDescent="0.3">
      <c r="B765" s="1"/>
      <c r="C765" s="1"/>
      <c r="F765" s="1"/>
      <c r="J765" s="1"/>
      <c r="K765" s="1"/>
    </row>
    <row r="766" spans="2:11" x14ac:dyDescent="0.3">
      <c r="B766" s="1"/>
      <c r="C766" s="1"/>
      <c r="F766" s="1"/>
      <c r="J766" s="1"/>
      <c r="K766" s="1"/>
    </row>
    <row r="767" spans="2:11" x14ac:dyDescent="0.3">
      <c r="B767" s="1"/>
      <c r="C767" s="1"/>
      <c r="F767" s="1"/>
      <c r="J767" s="1"/>
      <c r="K767" s="1"/>
    </row>
    <row r="768" spans="2:11" x14ac:dyDescent="0.3">
      <c r="B768" s="1"/>
      <c r="C768" s="1"/>
      <c r="F768" s="1"/>
      <c r="J768" s="1"/>
      <c r="K768" s="1"/>
    </row>
    <row r="769" spans="2:11" x14ac:dyDescent="0.3">
      <c r="B769" s="1"/>
      <c r="C769" s="1"/>
      <c r="F769" s="1"/>
      <c r="J769" s="1"/>
      <c r="K769" s="1"/>
    </row>
    <row r="770" spans="2:11" x14ac:dyDescent="0.3">
      <c r="B770" s="1"/>
      <c r="C770" s="1"/>
      <c r="F770" s="1"/>
      <c r="J770" s="1"/>
      <c r="K770" s="1"/>
    </row>
    <row r="771" spans="2:11" x14ac:dyDescent="0.3">
      <c r="B771" s="1"/>
      <c r="C771" s="1"/>
      <c r="F771" s="1"/>
      <c r="J771" s="1"/>
      <c r="K771" s="1"/>
    </row>
    <row r="772" spans="2:11" x14ac:dyDescent="0.3">
      <c r="B772" s="1"/>
      <c r="C772" s="1"/>
      <c r="F772" s="1"/>
      <c r="J772" s="1"/>
      <c r="K772" s="1"/>
    </row>
    <row r="773" spans="2:11" x14ac:dyDescent="0.3">
      <c r="B773" s="1"/>
      <c r="C773" s="1"/>
      <c r="F773" s="1"/>
      <c r="J773" s="1"/>
      <c r="K773" s="1"/>
    </row>
    <row r="774" spans="2:11" x14ac:dyDescent="0.3">
      <c r="B774" s="1"/>
      <c r="C774" s="1"/>
      <c r="F774" s="1"/>
      <c r="J774" s="1"/>
      <c r="K774" s="1"/>
    </row>
    <row r="775" spans="2:11" x14ac:dyDescent="0.3">
      <c r="B775" s="1"/>
      <c r="C775" s="1"/>
      <c r="F775" s="1"/>
      <c r="J775" s="1"/>
      <c r="K775" s="1"/>
    </row>
    <row r="776" spans="2:11" x14ac:dyDescent="0.3">
      <c r="B776" s="1"/>
      <c r="C776" s="1"/>
      <c r="F776" s="1"/>
      <c r="J776" s="1"/>
      <c r="K776" s="1"/>
    </row>
    <row r="777" spans="2:11" x14ac:dyDescent="0.3">
      <c r="B777" s="1"/>
      <c r="C777" s="1"/>
      <c r="F777" s="1"/>
      <c r="J777" s="1"/>
      <c r="K777" s="1"/>
    </row>
    <row r="778" spans="2:11" x14ac:dyDescent="0.3">
      <c r="B778" s="1"/>
      <c r="C778" s="1"/>
      <c r="F778" s="1"/>
      <c r="J778" s="1"/>
      <c r="K778" s="1"/>
    </row>
    <row r="779" spans="2:11" x14ac:dyDescent="0.3">
      <c r="B779" s="1"/>
      <c r="C779" s="1"/>
      <c r="F779" s="1"/>
      <c r="J779" s="1"/>
      <c r="K779" s="1"/>
    </row>
    <row r="780" spans="2:11" x14ac:dyDescent="0.3">
      <c r="B780" s="1"/>
      <c r="C780" s="1"/>
      <c r="F780" s="1"/>
      <c r="J780" s="1"/>
      <c r="K780" s="1"/>
    </row>
    <row r="781" spans="2:11" x14ac:dyDescent="0.3">
      <c r="B781" s="1"/>
      <c r="C781" s="1"/>
      <c r="F781" s="1"/>
      <c r="J781" s="1"/>
      <c r="K781" s="1"/>
    </row>
    <row r="782" spans="2:11" x14ac:dyDescent="0.3">
      <c r="B782" s="1"/>
      <c r="C782" s="1"/>
      <c r="F782" s="1"/>
      <c r="J782" s="1"/>
      <c r="K782" s="1"/>
    </row>
    <row r="783" spans="2:11" x14ac:dyDescent="0.3">
      <c r="B783" s="1"/>
      <c r="C783" s="1"/>
      <c r="F783" s="1"/>
      <c r="J783" s="1"/>
      <c r="K783" s="1"/>
    </row>
    <row r="784" spans="2:11" x14ac:dyDescent="0.3">
      <c r="B784" s="1"/>
      <c r="C784" s="1"/>
      <c r="F784" s="1"/>
      <c r="J784" s="1"/>
      <c r="K784" s="1"/>
    </row>
    <row r="785" spans="2:11" x14ac:dyDescent="0.3">
      <c r="B785" s="1"/>
      <c r="C785" s="1"/>
      <c r="F785" s="1"/>
      <c r="J785" s="1"/>
      <c r="K785" s="1"/>
    </row>
    <row r="786" spans="2:11" x14ac:dyDescent="0.3">
      <c r="B786" s="1"/>
      <c r="C786" s="1"/>
      <c r="F786" s="1"/>
      <c r="J786" s="1"/>
      <c r="K786" s="1"/>
    </row>
    <row r="787" spans="2:11" x14ac:dyDescent="0.3">
      <c r="B787" s="1"/>
      <c r="C787" s="1"/>
      <c r="F787" s="1"/>
      <c r="J787" s="1"/>
      <c r="K787" s="1"/>
    </row>
    <row r="788" spans="2:11" x14ac:dyDescent="0.3">
      <c r="B788" s="1"/>
      <c r="C788" s="1"/>
      <c r="F788" s="1"/>
      <c r="J788" s="1"/>
      <c r="K788" s="1"/>
    </row>
    <row r="789" spans="2:11" x14ac:dyDescent="0.3">
      <c r="B789" s="1"/>
      <c r="C789" s="1"/>
      <c r="F789" s="1"/>
      <c r="J789" s="1"/>
      <c r="K789" s="1"/>
    </row>
    <row r="790" spans="2:11" x14ac:dyDescent="0.3">
      <c r="B790" s="1"/>
      <c r="C790" s="1"/>
      <c r="F790" s="1"/>
      <c r="J790" s="1"/>
      <c r="K790" s="1"/>
    </row>
    <row r="791" spans="2:11" x14ac:dyDescent="0.3">
      <c r="B791" s="1"/>
      <c r="C791" s="1"/>
      <c r="F791" s="1"/>
      <c r="J791" s="1"/>
      <c r="K791" s="1"/>
    </row>
    <row r="792" spans="2:11" x14ac:dyDescent="0.3">
      <c r="B792" s="1"/>
      <c r="C792" s="1"/>
      <c r="F792" s="1"/>
      <c r="J792" s="1"/>
      <c r="K792" s="1"/>
    </row>
    <row r="793" spans="2:11" x14ac:dyDescent="0.3">
      <c r="B793" s="1"/>
      <c r="C793" s="1"/>
      <c r="F793" s="1"/>
      <c r="J793" s="1"/>
      <c r="K793" s="1"/>
    </row>
    <row r="794" spans="2:11" x14ac:dyDescent="0.3">
      <c r="B794" s="1"/>
      <c r="C794" s="1"/>
      <c r="F794" s="1"/>
      <c r="J794" s="1"/>
      <c r="K794" s="1"/>
    </row>
    <row r="795" spans="2:11" x14ac:dyDescent="0.3">
      <c r="B795" s="1"/>
      <c r="C795" s="1"/>
      <c r="F795" s="1"/>
      <c r="J795" s="1"/>
      <c r="K795" s="1"/>
    </row>
    <row r="796" spans="2:11" x14ac:dyDescent="0.3">
      <c r="B796" s="1"/>
      <c r="C796" s="1"/>
      <c r="F796" s="1"/>
      <c r="J796" s="1"/>
      <c r="K796" s="1"/>
    </row>
    <row r="797" spans="2:11" x14ac:dyDescent="0.3">
      <c r="B797" s="1"/>
      <c r="C797" s="1"/>
      <c r="F797" s="1"/>
      <c r="J797" s="1"/>
      <c r="K797" s="1"/>
    </row>
    <row r="798" spans="2:11" x14ac:dyDescent="0.3">
      <c r="B798" s="1"/>
      <c r="C798" s="1"/>
      <c r="F798" s="1"/>
      <c r="J798" s="1"/>
      <c r="K798" s="1"/>
    </row>
    <row r="799" spans="2:11" x14ac:dyDescent="0.3">
      <c r="B799" s="1"/>
      <c r="C799" s="1"/>
      <c r="F799" s="1"/>
      <c r="J799" s="1"/>
      <c r="K799" s="1"/>
    </row>
    <row r="800" spans="2:11" x14ac:dyDescent="0.3">
      <c r="B800" s="1"/>
      <c r="C800" s="1"/>
      <c r="F800" s="1"/>
      <c r="J800" s="1"/>
      <c r="K800" s="1"/>
    </row>
    <row r="801" spans="2:11" x14ac:dyDescent="0.3">
      <c r="B801" s="1"/>
      <c r="C801" s="1"/>
      <c r="F801" s="1"/>
      <c r="J801" s="1"/>
      <c r="K801" s="1"/>
    </row>
    <row r="802" spans="2:11" x14ac:dyDescent="0.3">
      <c r="B802" s="1"/>
      <c r="C802" s="1"/>
      <c r="F802" s="1"/>
      <c r="J802" s="1"/>
      <c r="K802" s="1"/>
    </row>
    <row r="803" spans="2:11" x14ac:dyDescent="0.3">
      <c r="B803" s="1"/>
      <c r="C803" s="1"/>
      <c r="F803" s="1"/>
      <c r="J803" s="1"/>
      <c r="K803" s="1"/>
    </row>
    <row r="804" spans="2:11" x14ac:dyDescent="0.3">
      <c r="B804" s="1"/>
      <c r="C804" s="1"/>
      <c r="F804" s="1"/>
      <c r="J804" s="1"/>
      <c r="K804" s="1"/>
    </row>
    <row r="805" spans="2:11" x14ac:dyDescent="0.3">
      <c r="B805" s="1"/>
      <c r="C805" s="1"/>
      <c r="F805" s="1"/>
      <c r="J805" s="1"/>
      <c r="K805" s="1"/>
    </row>
    <row r="806" spans="2:11" x14ac:dyDescent="0.3">
      <c r="B806" s="1"/>
      <c r="C806" s="1"/>
      <c r="F806" s="1"/>
      <c r="J806" s="1"/>
      <c r="K806" s="1"/>
    </row>
    <row r="807" spans="2:11" x14ac:dyDescent="0.3">
      <c r="B807" s="1"/>
      <c r="C807" s="1"/>
      <c r="F807" s="1"/>
      <c r="J807" s="1"/>
      <c r="K807" s="1"/>
    </row>
    <row r="808" spans="2:11" x14ac:dyDescent="0.3">
      <c r="B808" s="1"/>
      <c r="C808" s="1"/>
      <c r="F808" s="1"/>
      <c r="J808" s="1"/>
      <c r="K808" s="1"/>
    </row>
    <row r="809" spans="2:11" x14ac:dyDescent="0.3">
      <c r="B809" s="1"/>
      <c r="C809" s="1"/>
      <c r="F809" s="1"/>
      <c r="J809" s="1"/>
      <c r="K809" s="1"/>
    </row>
    <row r="810" spans="2:11" x14ac:dyDescent="0.3">
      <c r="B810" s="1"/>
      <c r="C810" s="1"/>
      <c r="F810" s="1"/>
      <c r="J810" s="1"/>
      <c r="K810" s="1"/>
    </row>
    <row r="811" spans="2:11" x14ac:dyDescent="0.3">
      <c r="B811" s="1"/>
      <c r="C811" s="1"/>
      <c r="F811" s="1"/>
      <c r="J811" s="1"/>
      <c r="K811" s="1"/>
    </row>
    <row r="812" spans="2:11" x14ac:dyDescent="0.3">
      <c r="B812" s="1"/>
      <c r="C812" s="1"/>
      <c r="F812" s="1"/>
      <c r="J812" s="1"/>
      <c r="K812" s="1"/>
    </row>
    <row r="813" spans="2:11" x14ac:dyDescent="0.3">
      <c r="B813" s="1"/>
      <c r="C813" s="1"/>
      <c r="F813" s="1"/>
      <c r="J813" s="1"/>
      <c r="K813" s="1"/>
    </row>
    <row r="814" spans="2:11" x14ac:dyDescent="0.3">
      <c r="B814" s="1"/>
      <c r="C814" s="1"/>
      <c r="F814" s="1"/>
      <c r="J814" s="1"/>
      <c r="K814" s="1"/>
    </row>
    <row r="815" spans="2:11" x14ac:dyDescent="0.3">
      <c r="B815" s="1"/>
      <c r="C815" s="1"/>
      <c r="F815" s="1"/>
      <c r="J815" s="1"/>
      <c r="K815" s="1"/>
    </row>
    <row r="816" spans="2:11" x14ac:dyDescent="0.3">
      <c r="B816" s="1"/>
      <c r="C816" s="1"/>
      <c r="F816" s="1"/>
      <c r="J816" s="1"/>
      <c r="K816" s="1"/>
    </row>
    <row r="817" spans="2:11" x14ac:dyDescent="0.3">
      <c r="B817" s="1"/>
      <c r="C817" s="1"/>
      <c r="F817" s="1"/>
      <c r="J817" s="1"/>
      <c r="K817" s="1"/>
    </row>
    <row r="818" spans="2:11" x14ac:dyDescent="0.3">
      <c r="B818" s="1"/>
      <c r="C818" s="1"/>
      <c r="F818" s="1"/>
      <c r="J818" s="1"/>
      <c r="K818" s="1"/>
    </row>
    <row r="819" spans="2:11" x14ac:dyDescent="0.3">
      <c r="B819" s="1"/>
      <c r="C819" s="1"/>
      <c r="F819" s="1"/>
      <c r="J819" s="1"/>
      <c r="K819" s="1"/>
    </row>
    <row r="820" spans="2:11" x14ac:dyDescent="0.3">
      <c r="B820" s="1"/>
      <c r="C820" s="1"/>
      <c r="F820" s="1"/>
      <c r="J820" s="1"/>
      <c r="K820" s="1"/>
    </row>
    <row r="821" spans="2:11" x14ac:dyDescent="0.3">
      <c r="B821" s="1"/>
      <c r="C821" s="1"/>
      <c r="F821" s="1"/>
      <c r="J821" s="1"/>
      <c r="K821" s="1"/>
    </row>
    <row r="822" spans="2:11" x14ac:dyDescent="0.3">
      <c r="B822" s="1"/>
      <c r="C822" s="1"/>
      <c r="F822" s="1"/>
      <c r="J822" s="1"/>
      <c r="K822" s="1"/>
    </row>
    <row r="823" spans="2:11" x14ac:dyDescent="0.3">
      <c r="B823" s="1"/>
      <c r="C823" s="1"/>
      <c r="F823" s="1"/>
      <c r="J823" s="1"/>
      <c r="K823" s="1"/>
    </row>
    <row r="824" spans="2:11" x14ac:dyDescent="0.3">
      <c r="B824" s="1"/>
      <c r="C824" s="1"/>
      <c r="F824" s="1"/>
      <c r="J824" s="1"/>
      <c r="K824" s="1"/>
    </row>
    <row r="825" spans="2:11" x14ac:dyDescent="0.3">
      <c r="B825" s="1"/>
      <c r="C825" s="1"/>
      <c r="F825" s="1"/>
      <c r="J825" s="1"/>
      <c r="K825" s="1"/>
    </row>
    <row r="826" spans="2:11" x14ac:dyDescent="0.3">
      <c r="B826" s="1"/>
      <c r="C826" s="1"/>
      <c r="F826" s="1"/>
      <c r="J826" s="1"/>
      <c r="K826" s="1"/>
    </row>
    <row r="827" spans="2:11" x14ac:dyDescent="0.3">
      <c r="B827" s="1"/>
      <c r="C827" s="1"/>
      <c r="F827" s="1"/>
      <c r="J827" s="1"/>
      <c r="K827" s="1"/>
    </row>
    <row r="828" spans="2:11" x14ac:dyDescent="0.3">
      <c r="B828" s="1"/>
      <c r="C828" s="1"/>
      <c r="F828" s="1"/>
      <c r="J828" s="1"/>
      <c r="K828" s="1"/>
    </row>
    <row r="829" spans="2:11" x14ac:dyDescent="0.3">
      <c r="B829" s="1"/>
      <c r="C829" s="1"/>
      <c r="F829" s="1"/>
      <c r="J829" s="1"/>
      <c r="K829" s="1"/>
    </row>
    <row r="830" spans="2:11" x14ac:dyDescent="0.3">
      <c r="B830" s="1"/>
      <c r="C830" s="1"/>
      <c r="F830" s="1"/>
      <c r="J830" s="1"/>
      <c r="K830" s="1"/>
    </row>
    <row r="831" spans="2:11" x14ac:dyDescent="0.3">
      <c r="B831" s="1"/>
      <c r="C831" s="1"/>
      <c r="F831" s="1"/>
      <c r="J831" s="1"/>
      <c r="K831" s="1"/>
    </row>
    <row r="832" spans="2:11" x14ac:dyDescent="0.3">
      <c r="B832" s="1"/>
      <c r="C832" s="1"/>
      <c r="F832" s="1"/>
      <c r="J832" s="1"/>
      <c r="K832" s="1"/>
    </row>
    <row r="833" spans="2:11" x14ac:dyDescent="0.3">
      <c r="B833" s="1"/>
      <c r="C833" s="1"/>
      <c r="F833" s="1"/>
      <c r="J833" s="1"/>
      <c r="K833" s="1"/>
    </row>
    <row r="834" spans="2:11" x14ac:dyDescent="0.3">
      <c r="B834" s="1"/>
      <c r="C834" s="1"/>
      <c r="F834" s="1"/>
      <c r="J834" s="1"/>
      <c r="K834" s="1"/>
    </row>
    <row r="835" spans="2:11" x14ac:dyDescent="0.3">
      <c r="B835" s="1"/>
      <c r="C835" s="1"/>
      <c r="F835" s="1"/>
      <c r="J835" s="1"/>
      <c r="K835" s="1"/>
    </row>
    <row r="836" spans="2:11" x14ac:dyDescent="0.3">
      <c r="B836" s="1"/>
      <c r="C836" s="1"/>
      <c r="F836" s="1"/>
      <c r="J836" s="1"/>
      <c r="K836" s="1"/>
    </row>
    <row r="837" spans="2:11" x14ac:dyDescent="0.3">
      <c r="B837" s="1"/>
      <c r="C837" s="1"/>
      <c r="F837" s="1"/>
      <c r="J837" s="1"/>
      <c r="K837" s="1"/>
    </row>
    <row r="838" spans="2:11" x14ac:dyDescent="0.3">
      <c r="B838" s="1"/>
      <c r="C838" s="1"/>
      <c r="F838" s="1"/>
      <c r="J838" s="1"/>
      <c r="K838" s="1"/>
    </row>
    <row r="839" spans="2:11" x14ac:dyDescent="0.3">
      <c r="B839" s="1"/>
      <c r="C839" s="1"/>
      <c r="F839" s="1"/>
      <c r="J839" s="1"/>
      <c r="K839" s="1"/>
    </row>
    <row r="840" spans="2:11" x14ac:dyDescent="0.3">
      <c r="B840" s="1"/>
      <c r="C840" s="1"/>
      <c r="F840" s="1"/>
      <c r="J840" s="1"/>
      <c r="K840" s="1"/>
    </row>
    <row r="841" spans="2:11" x14ac:dyDescent="0.3">
      <c r="B841" s="1"/>
      <c r="C841" s="1"/>
      <c r="F841" s="1"/>
      <c r="J841" s="1"/>
      <c r="K841" s="1"/>
    </row>
    <row r="842" spans="2:11" x14ac:dyDescent="0.3">
      <c r="B842" s="1"/>
      <c r="C842" s="1"/>
      <c r="F842" s="1"/>
      <c r="J842" s="1"/>
      <c r="K842" s="1"/>
    </row>
    <row r="843" spans="2:11" x14ac:dyDescent="0.3">
      <c r="B843" s="1"/>
      <c r="C843" s="1"/>
      <c r="F843" s="1"/>
      <c r="J843" s="1"/>
      <c r="K843" s="1"/>
    </row>
    <row r="844" spans="2:11" x14ac:dyDescent="0.3">
      <c r="B844" s="1"/>
      <c r="C844" s="1"/>
      <c r="F844" s="1"/>
      <c r="J844" s="1"/>
      <c r="K844" s="1"/>
    </row>
    <row r="845" spans="2:11" x14ac:dyDescent="0.3">
      <c r="B845" s="1"/>
      <c r="C845" s="1"/>
      <c r="F845" s="1"/>
      <c r="J845" s="1"/>
      <c r="K845" s="1"/>
    </row>
    <row r="846" spans="2:11" x14ac:dyDescent="0.3">
      <c r="B846" s="1"/>
      <c r="C846" s="1"/>
      <c r="F846" s="1"/>
      <c r="J846" s="1"/>
      <c r="K846" s="1"/>
    </row>
    <row r="847" spans="2:11" x14ac:dyDescent="0.3">
      <c r="B847" s="1"/>
      <c r="C847" s="1"/>
      <c r="F847" s="1"/>
      <c r="J847" s="1"/>
      <c r="K847" s="1"/>
    </row>
    <row r="848" spans="2:11" x14ac:dyDescent="0.3">
      <c r="B848" s="1"/>
      <c r="C848" s="1"/>
      <c r="F848" s="1"/>
      <c r="J848" s="1"/>
      <c r="K848" s="1"/>
    </row>
    <row r="849" spans="2:11" x14ac:dyDescent="0.3">
      <c r="B849" s="1"/>
      <c r="C849" s="1"/>
      <c r="F849" s="1"/>
      <c r="J849" s="1"/>
      <c r="K849" s="1"/>
    </row>
    <row r="850" spans="2:11" x14ac:dyDescent="0.3">
      <c r="B850" s="1"/>
      <c r="C850" s="1"/>
      <c r="F850" s="1"/>
      <c r="J850" s="1"/>
      <c r="K850" s="1"/>
    </row>
    <row r="851" spans="2:11" x14ac:dyDescent="0.3">
      <c r="B851" s="1"/>
      <c r="C851" s="1"/>
      <c r="F851" s="1"/>
      <c r="J851" s="1"/>
      <c r="K851" s="1"/>
    </row>
    <row r="852" spans="2:11" x14ac:dyDescent="0.3">
      <c r="B852" s="1"/>
      <c r="C852" s="1"/>
      <c r="F852" s="1"/>
      <c r="J852" s="1"/>
      <c r="K852" s="1"/>
    </row>
    <row r="853" spans="2:11" x14ac:dyDescent="0.3">
      <c r="B853" s="1"/>
      <c r="C853" s="1"/>
      <c r="F853" s="1"/>
      <c r="J853" s="1"/>
      <c r="K853" s="1"/>
    </row>
    <row r="854" spans="2:11" x14ac:dyDescent="0.3">
      <c r="B854" s="1"/>
      <c r="C854" s="1"/>
      <c r="F854" s="1"/>
      <c r="J854" s="1"/>
      <c r="K854" s="1"/>
    </row>
    <row r="855" spans="2:11" x14ac:dyDescent="0.3">
      <c r="B855" s="1"/>
      <c r="C855" s="1"/>
      <c r="F855" s="1"/>
      <c r="J855" s="1"/>
      <c r="K855" s="1"/>
    </row>
    <row r="856" spans="2:11" x14ac:dyDescent="0.3">
      <c r="B856" s="1"/>
      <c r="C856" s="1"/>
      <c r="F856" s="1"/>
      <c r="J856" s="1"/>
      <c r="K856" s="1"/>
    </row>
    <row r="857" spans="2:11" x14ac:dyDescent="0.3">
      <c r="B857" s="1"/>
      <c r="C857" s="1"/>
      <c r="F857" s="1"/>
      <c r="J857" s="1"/>
      <c r="K857" s="1"/>
    </row>
    <row r="858" spans="2:11" x14ac:dyDescent="0.3">
      <c r="B858" s="1"/>
      <c r="C858" s="1"/>
      <c r="F858" s="1"/>
      <c r="J858" s="1"/>
      <c r="K858" s="1"/>
    </row>
    <row r="859" spans="2:11" x14ac:dyDescent="0.3">
      <c r="B859" s="1"/>
      <c r="C859" s="1"/>
      <c r="F859" s="1"/>
      <c r="J859" s="1"/>
      <c r="K859" s="1"/>
    </row>
    <row r="860" spans="2:11" x14ac:dyDescent="0.3">
      <c r="B860" s="1"/>
      <c r="C860" s="1"/>
      <c r="F860" s="1"/>
      <c r="J860" s="1"/>
      <c r="K860" s="1"/>
    </row>
    <row r="861" spans="2:11" x14ac:dyDescent="0.3">
      <c r="B861" s="1"/>
      <c r="C861" s="1"/>
      <c r="F861" s="1"/>
      <c r="J861" s="1"/>
      <c r="K861" s="1"/>
    </row>
    <row r="862" spans="2:11" x14ac:dyDescent="0.3">
      <c r="B862" s="1"/>
      <c r="C862" s="1"/>
      <c r="F862" s="1"/>
      <c r="J862" s="1"/>
      <c r="K862" s="1"/>
    </row>
    <row r="863" spans="2:11" x14ac:dyDescent="0.3">
      <c r="B863" s="1"/>
      <c r="C863" s="1"/>
      <c r="F863" s="1"/>
      <c r="J863" s="1"/>
      <c r="K863" s="1"/>
    </row>
    <row r="864" spans="2:11" x14ac:dyDescent="0.3">
      <c r="B864" s="1"/>
      <c r="C864" s="1"/>
      <c r="F864" s="1"/>
      <c r="J864" s="1"/>
      <c r="K864" s="1"/>
    </row>
    <row r="865" spans="2:11" x14ac:dyDescent="0.3">
      <c r="B865" s="1"/>
      <c r="C865" s="1"/>
      <c r="F865" s="1"/>
      <c r="J865" s="1"/>
      <c r="K865" s="1"/>
    </row>
    <row r="866" spans="2:11" x14ac:dyDescent="0.3">
      <c r="B866" s="1"/>
      <c r="C866" s="1"/>
      <c r="F866" s="1"/>
      <c r="J866" s="1"/>
      <c r="K866" s="1"/>
    </row>
    <row r="867" spans="2:11" x14ac:dyDescent="0.3">
      <c r="B867" s="1"/>
      <c r="C867" s="1"/>
      <c r="F867" s="1"/>
      <c r="J867" s="1"/>
      <c r="K867" s="1"/>
    </row>
    <row r="868" spans="2:11" x14ac:dyDescent="0.3">
      <c r="B868" s="1"/>
      <c r="C868" s="1"/>
      <c r="F868" s="1"/>
      <c r="J868" s="1"/>
      <c r="K868" s="1"/>
    </row>
    <row r="869" spans="2:11" x14ac:dyDescent="0.3">
      <c r="B869" s="1"/>
      <c r="C869" s="1"/>
      <c r="F869" s="1"/>
      <c r="J869" s="1"/>
      <c r="K869" s="1"/>
    </row>
    <row r="870" spans="2:11" x14ac:dyDescent="0.3">
      <c r="B870" s="1"/>
      <c r="C870" s="1"/>
      <c r="F870" s="1"/>
      <c r="J870" s="1"/>
      <c r="K870" s="1"/>
    </row>
    <row r="871" spans="2:11" x14ac:dyDescent="0.3">
      <c r="B871" s="1"/>
      <c r="C871" s="1"/>
      <c r="F871" s="1"/>
      <c r="J871" s="1"/>
      <c r="K871" s="1"/>
    </row>
    <row r="872" spans="2:11" x14ac:dyDescent="0.3">
      <c r="B872" s="1"/>
      <c r="C872" s="1"/>
      <c r="F872" s="1"/>
      <c r="J872" s="1"/>
      <c r="K872" s="1"/>
    </row>
    <row r="873" spans="2:11" x14ac:dyDescent="0.3">
      <c r="B873" s="1"/>
      <c r="C873" s="1"/>
      <c r="F873" s="1"/>
      <c r="J873" s="1"/>
      <c r="K873" s="1"/>
    </row>
    <row r="874" spans="2:11" x14ac:dyDescent="0.3">
      <c r="B874" s="1"/>
      <c r="C874" s="1"/>
      <c r="F874" s="1"/>
      <c r="J874" s="1"/>
      <c r="K874" s="1"/>
    </row>
    <row r="875" spans="2:11" x14ac:dyDescent="0.3">
      <c r="B875" s="1"/>
      <c r="C875" s="1"/>
      <c r="F875" s="1"/>
      <c r="J875" s="1"/>
      <c r="K875" s="1"/>
    </row>
    <row r="876" spans="2:11" x14ac:dyDescent="0.3">
      <c r="B876" s="1"/>
      <c r="C876" s="1"/>
      <c r="F876" s="1"/>
      <c r="J876" s="1"/>
      <c r="K876" s="1"/>
    </row>
    <row r="877" spans="2:11" x14ac:dyDescent="0.3">
      <c r="B877" s="1"/>
      <c r="C877" s="1"/>
      <c r="F877" s="1"/>
      <c r="J877" s="1"/>
      <c r="K877" s="1"/>
    </row>
    <row r="878" spans="2:11" x14ac:dyDescent="0.3">
      <c r="B878" s="1"/>
      <c r="C878" s="1"/>
      <c r="F878" s="1"/>
      <c r="J878" s="1"/>
      <c r="K878" s="1"/>
    </row>
    <row r="879" spans="2:11" x14ac:dyDescent="0.3">
      <c r="B879" s="1"/>
      <c r="C879" s="1"/>
      <c r="F879" s="1"/>
      <c r="J879" s="1"/>
      <c r="K879" s="1"/>
    </row>
    <row r="880" spans="2:11" x14ac:dyDescent="0.3">
      <c r="B880" s="1"/>
      <c r="C880" s="1"/>
      <c r="F880" s="1"/>
      <c r="J880" s="1"/>
      <c r="K880" s="1"/>
    </row>
    <row r="881" spans="2:11" x14ac:dyDescent="0.3">
      <c r="B881" s="1"/>
      <c r="C881" s="1"/>
      <c r="F881" s="1"/>
      <c r="J881" s="1"/>
      <c r="K881" s="1"/>
    </row>
    <row r="882" spans="2:11" x14ac:dyDescent="0.3">
      <c r="B882" s="1"/>
      <c r="C882" s="1"/>
      <c r="F882" s="1"/>
      <c r="J882" s="1"/>
      <c r="K882" s="1"/>
    </row>
  </sheetData>
  <sheetProtection selectLockedCells="1" selectUnlockedCells="1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50"/>
  <sheetViews>
    <sheetView tabSelected="1" topLeftCell="T1" zoomScaleNormal="100" workbookViewId="0">
      <selection activeCell="AB6" sqref="AB6"/>
    </sheetView>
  </sheetViews>
  <sheetFormatPr defaultRowHeight="14.4" x14ac:dyDescent="0.3"/>
  <cols>
    <col min="28" max="28" width="8.88671875" customWidth="1"/>
  </cols>
  <sheetData>
    <row r="1" spans="1:34" x14ac:dyDescent="0.3">
      <c r="A1" t="s">
        <v>76</v>
      </c>
      <c r="B1" t="s">
        <v>74</v>
      </c>
      <c r="C1" t="s">
        <v>75</v>
      </c>
      <c r="D1" t="s">
        <v>78</v>
      </c>
      <c r="E1" t="s">
        <v>74</v>
      </c>
      <c r="F1" t="s">
        <v>75</v>
      </c>
      <c r="J1" t="s">
        <v>82</v>
      </c>
    </row>
    <row r="2" spans="1:34" x14ac:dyDescent="0.3">
      <c r="J2" t="s">
        <v>3</v>
      </c>
      <c r="K2" t="s">
        <v>84</v>
      </c>
      <c r="L2" t="s">
        <v>83</v>
      </c>
      <c r="M2" t="s">
        <v>5</v>
      </c>
      <c r="N2" t="s">
        <v>85</v>
      </c>
      <c r="O2" t="s">
        <v>86</v>
      </c>
      <c r="P2" t="s">
        <v>88</v>
      </c>
      <c r="Q2" t="s">
        <v>87</v>
      </c>
      <c r="R2" t="s">
        <v>89</v>
      </c>
      <c r="U2" t="s">
        <v>90</v>
      </c>
      <c r="V2" s="34">
        <v>1.0000000000000001E-5</v>
      </c>
      <c r="W2" s="30" t="str">
        <f>O2</f>
        <v>x_U</v>
      </c>
      <c r="X2" s="30" t="str">
        <f t="shared" ref="X2" si="0">P2</f>
        <v>y_U</v>
      </c>
      <c r="Y2" s="30" t="str">
        <f t="shared" ref="Y2" si="1">Q2</f>
        <v>x_L</v>
      </c>
      <c r="Z2" s="30" t="str">
        <f t="shared" ref="Z2" si="2">R2</f>
        <v>y_L</v>
      </c>
      <c r="AA2" t="s">
        <v>97</v>
      </c>
      <c r="AB2" t="s">
        <v>97</v>
      </c>
      <c r="AC2" t="s">
        <v>98</v>
      </c>
      <c r="AD2" t="s">
        <v>98</v>
      </c>
      <c r="AE2" t="s">
        <v>97</v>
      </c>
      <c r="AF2" t="s">
        <v>97</v>
      </c>
      <c r="AG2" t="s">
        <v>98</v>
      </c>
      <c r="AH2" t="s">
        <v>98</v>
      </c>
    </row>
    <row r="3" spans="1:34" x14ac:dyDescent="0.3">
      <c r="A3" t="b">
        <f>AND(raw_vertexdata!B3&gt;=-0.5,raw_vertexdata!B3&lt;=0.5,raw_vertexdata!C3&gt;-0.05,raw_vertexdata!C3&lt;0.1,0.5*raw_vertexdata!B3+raw_vertexdata!C3&lt;0.3)</f>
        <v>1</v>
      </c>
      <c r="B3">
        <f>IF($A3,raw_vertexdata!B3,"")</f>
        <v>0.4</v>
      </c>
      <c r="C3">
        <f>IF($A3,raw_vertexdata!C3,"")</f>
        <v>2.7099999999999999E-2</v>
      </c>
      <c r="D3">
        <f>raw_vertexdata!D3</f>
        <v>1</v>
      </c>
      <c r="E3">
        <v>0.4</v>
      </c>
      <c r="F3">
        <v>2.7099999999999999E-2</v>
      </c>
      <c r="J3" s="30">
        <v>-0.5</v>
      </c>
      <c r="K3" s="30">
        <f>IF(J3&lt;-0.1,0.04/0.4^2 *(2*0.4*(J3+1/2) - (J3+1/2)^2), 0.04/ ((1-0.4)^2) *(1 - 2*0.4 + 2*0.4*(J3+1/2) - (J3+1/2)^2))</f>
        <v>0</v>
      </c>
      <c r="L3" s="30">
        <f>IF(J3&lt;-0.1,2*0.04/0.4^2 * (0.4 - J3- 1/2), 2*0.04/(1-0.4)^2 * (0.4 - J3 -1/2))</f>
        <v>0.19999999999999996</v>
      </c>
      <c r="M3" s="30">
        <f>ATAN(L3)</f>
        <v>0.19739555984988072</v>
      </c>
      <c r="N3" s="30">
        <f>5*0.12*(0.2969*SQRT(J3+1/2)-0.126*(J3+1/2)-0.3516*(J3+1/2)^2+0.2843*(J3+1/2)^3-0.1036*(J3+1/2)^4)</f>
        <v>0</v>
      </c>
      <c r="O3" s="30">
        <f>J3-N3*SIN(M3)</f>
        <v>-0.5</v>
      </c>
      <c r="P3" s="30">
        <f>K3+N3*COS(M3)</f>
        <v>0</v>
      </c>
      <c r="Q3" s="30">
        <f>J3+N3*SIN(M3)</f>
        <v>-0.5</v>
      </c>
      <c r="R3" s="30">
        <f>K3-N3*COS(M3)</f>
        <v>0</v>
      </c>
      <c r="U3" s="31" t="s">
        <v>93</v>
      </c>
      <c r="V3" s="35">
        <v>0.4</v>
      </c>
      <c r="W3" s="32">
        <f>O3</f>
        <v>-0.5</v>
      </c>
      <c r="X3" s="32">
        <f t="shared" ref="X3:Z3" si="3">P3</f>
        <v>0</v>
      </c>
      <c r="Y3" s="32">
        <f t="shared" si="3"/>
        <v>-0.5</v>
      </c>
      <c r="Z3" s="32">
        <f t="shared" si="3"/>
        <v>0</v>
      </c>
      <c r="AA3" t="s">
        <v>94</v>
      </c>
      <c r="AB3" t="s">
        <v>95</v>
      </c>
      <c r="AC3" t="s">
        <v>94</v>
      </c>
      <c r="AD3" t="s">
        <v>95</v>
      </c>
      <c r="AE3" t="s">
        <v>99</v>
      </c>
      <c r="AF3" t="s">
        <v>100</v>
      </c>
      <c r="AG3" t="s">
        <v>99</v>
      </c>
      <c r="AH3" t="s">
        <v>100</v>
      </c>
    </row>
    <row r="4" spans="1:34" x14ac:dyDescent="0.3">
      <c r="A4" t="b">
        <f>AND(raw_vertexdata!B4&gt;=-0.5,raw_vertexdata!B4&lt;=0.5,raw_vertexdata!C4&gt;-0.05,raw_vertexdata!C4&lt;0.1,0.5*raw_vertexdata!B4+raw_vertexdata!C4&lt;0.3)</f>
        <v>1</v>
      </c>
      <c r="B4">
        <f>IF($A4,raw_vertexdata!B4,"")</f>
        <v>0.25</v>
      </c>
      <c r="C4">
        <f>IF($A4,raw_vertexdata!C4,"")</f>
        <v>5.79E-2</v>
      </c>
      <c r="D4">
        <f>raw_vertexdata!D4</f>
        <v>2</v>
      </c>
      <c r="E4">
        <v>0.25</v>
      </c>
      <c r="F4">
        <v>5.79E-2</v>
      </c>
      <c r="J4" s="30">
        <v>-0.48</v>
      </c>
      <c r="K4" s="30">
        <f t="shared" ref="K4:K53" si="4">IF(J4&lt;-0.1,0.04/0.4^2 *(2*0.4*(J4+1/2) - (J4+1/2)^2), 0.04/ ((1-0.4)^2) *(1 - 2*0.4 + 2*0.4*(J4+1/2) - (J4+1/2)^2))</f>
        <v>3.9000000000000024E-3</v>
      </c>
      <c r="L4" s="30">
        <f t="shared" ref="L4:L23" si="5">IF(J4&lt;-0.1,2*0.04/0.4^2 * (0.4 - J4- 1/2), 2*0.04/(1-0.4)^2 * (0.4 - J4 -1/2))</f>
        <v>0.18999999999999995</v>
      </c>
      <c r="M4" s="30">
        <f t="shared" ref="M4:M53" si="6">ATAN(L4)</f>
        <v>0.18776194651359338</v>
      </c>
      <c r="N4" s="30">
        <f t="shared" ref="N4:N23" si="7">5*0.12*(0.2969*SQRT(J4+1/2)-0.126*(J4+1/2)-0.3516*(J4+1/2)^2+0.2843*(J4+1/2)^3-0.1036*(J4+1/2)^4)</f>
        <v>2.3597771094514323E-2</v>
      </c>
      <c r="O4" s="30">
        <f t="shared" ref="O4:O23" si="8">J4-N4*SIN(M4)</f>
        <v>-0.4844047751924917</v>
      </c>
      <c r="P4" s="30">
        <f t="shared" ref="P4:P23" si="9">K4+N4*COS(M4)</f>
        <v>2.70830273289039E-2</v>
      </c>
      <c r="Q4" s="30">
        <f>J4+N4*SIN(M4)</f>
        <v>-0.47559522480750827</v>
      </c>
      <c r="R4" s="30">
        <f t="shared" ref="R4:R23" si="10">K4-N4*COS(M4)</f>
        <v>-1.9283027328903898E-2</v>
      </c>
      <c r="U4" t="s">
        <v>92</v>
      </c>
      <c r="V4">
        <f>V3-V2</f>
        <v>0.39999000000000001</v>
      </c>
      <c r="W4">
        <f t="dataTable" ref="W4:Z6" dt2D="0" dtr="0" r1="J3"/>
        <v>0.40149755585590269</v>
      </c>
      <c r="X4">
        <v>2.5791607390827642E-2</v>
      </c>
      <c r="Y4">
        <v>0.39848244414409734</v>
      </c>
      <c r="Z4">
        <v>-1.3449407463832132E-3</v>
      </c>
      <c r="AE4">
        <f>AB6</f>
        <v>-0.24154712490796515</v>
      </c>
      <c r="AF4">
        <f>-AE4*W5+X5</f>
        <v>0.12277218768492518</v>
      </c>
      <c r="AG4">
        <f>AD6</f>
        <v>1.6441110011601662E-2</v>
      </c>
      <c r="AH4">
        <f>-AG4*Y5+Z5</f>
        <v>-7.8964344446069076E-3</v>
      </c>
    </row>
    <row r="5" spans="1:34" x14ac:dyDescent="0.3">
      <c r="A5" t="b">
        <f>AND(raw_vertexdata!B5&gt;=-0.5,raw_vertexdata!B5&lt;=0.5,raw_vertexdata!C5&gt;-0.05,raw_vertexdata!C5&lt;0.1,0.5*raw_vertexdata!B5+raw_vertexdata!C5&lt;0.3)</f>
        <v>1</v>
      </c>
      <c r="B5">
        <f>IF($A5,raw_vertexdata!B5,"")</f>
        <v>0</v>
      </c>
      <c r="C5">
        <f>IF($A5,raw_vertexdata!C5,"")</f>
        <v>9.1899999999999996E-2</v>
      </c>
      <c r="D5">
        <f>raw_vertexdata!D5</f>
        <v>3</v>
      </c>
      <c r="E5">
        <v>0</v>
      </c>
      <c r="F5">
        <v>9.1899999999999996E-2</v>
      </c>
      <c r="J5" s="30">
        <v>-0.46</v>
      </c>
      <c r="K5" s="30">
        <f t="shared" si="4"/>
        <v>7.5999999999999956E-3</v>
      </c>
      <c r="L5" s="30">
        <f t="shared" si="5"/>
        <v>0.18000000000000002</v>
      </c>
      <c r="M5" s="30">
        <f t="shared" si="6"/>
        <v>0.17809293823119757</v>
      </c>
      <c r="N5" s="30">
        <f t="shared" si="7"/>
        <v>3.2277221990399993E-2</v>
      </c>
      <c r="O5" s="30">
        <f t="shared" si="8"/>
        <v>-0.46571800665288676</v>
      </c>
      <c r="P5" s="30">
        <f t="shared" si="9"/>
        <v>3.9366703627148711E-2</v>
      </c>
      <c r="Q5" s="30">
        <f>J5+N5*SIN(M5)</f>
        <v>-0.45428199334711328</v>
      </c>
      <c r="R5" s="30">
        <f t="shared" si="10"/>
        <v>-2.416670362714872E-2</v>
      </c>
      <c r="U5" t="s">
        <v>3</v>
      </c>
      <c r="V5">
        <f>V3</f>
        <v>0.4</v>
      </c>
      <c r="W5">
        <v>0.40150744407957079</v>
      </c>
      <c r="X5">
        <v>2.5789218938359247E-2</v>
      </c>
      <c r="Y5">
        <v>0.39849255592042926</v>
      </c>
      <c r="Z5">
        <v>-1.3447744939148031E-3</v>
      </c>
      <c r="AA5">
        <f>(X5-X4)/(W5-W4)</f>
        <v>-0.24154514992424586</v>
      </c>
      <c r="AC5">
        <f>(Z5-Z4)/(Y5-Y4)</f>
        <v>1.6441470118881973E-2</v>
      </c>
      <c r="AE5" t="s">
        <v>101</v>
      </c>
      <c r="AF5" t="s">
        <v>102</v>
      </c>
      <c r="AG5" t="s">
        <v>101</v>
      </c>
      <c r="AH5" t="s">
        <v>102</v>
      </c>
    </row>
    <row r="6" spans="1:34" x14ac:dyDescent="0.3">
      <c r="A6" t="b">
        <f>AND(raw_vertexdata!B6&gt;=-0.5,raw_vertexdata!B6&lt;=0.5,raw_vertexdata!C6&gt;-0.05,raw_vertexdata!C6&lt;0.1,0.5*raw_vertexdata!B6+raw_vertexdata!C6&lt;0.3)</f>
        <v>1</v>
      </c>
      <c r="B6">
        <f>IF($A6,raw_vertexdata!B6,"")</f>
        <v>-0.3</v>
      </c>
      <c r="C6">
        <f>IF($A6,raw_vertexdata!C6,"")</f>
        <v>8.7999999999999898E-2</v>
      </c>
      <c r="D6">
        <f>raw_vertexdata!D6</f>
        <v>4</v>
      </c>
      <c r="E6">
        <v>-0.3</v>
      </c>
      <c r="F6">
        <v>8.7999999999999898E-2</v>
      </c>
      <c r="J6" s="30">
        <v>-0.44</v>
      </c>
      <c r="K6" s="30">
        <f t="shared" si="4"/>
        <v>1.1099999999999999E-2</v>
      </c>
      <c r="L6" s="30">
        <f t="shared" si="5"/>
        <v>0.17</v>
      </c>
      <c r="M6" s="30">
        <f t="shared" si="6"/>
        <v>0.16839015714752992</v>
      </c>
      <c r="N6" s="30">
        <f t="shared" si="7"/>
        <v>3.8375793964339523E-2</v>
      </c>
      <c r="O6" s="30">
        <f t="shared" si="8"/>
        <v>-0.4464316101445579</v>
      </c>
      <c r="P6" s="30">
        <f t="shared" si="9"/>
        <v>4.8933000850340407E-2</v>
      </c>
      <c r="Q6" s="30">
        <f>J6+N6*SIN(M6)</f>
        <v>-0.4335683898554421</v>
      </c>
      <c r="R6" s="30">
        <f t="shared" si="10"/>
        <v>-2.6733000850340409E-2</v>
      </c>
      <c r="U6" t="s">
        <v>91</v>
      </c>
      <c r="V6">
        <f>V3+V2</f>
        <v>0.40001000000000003</v>
      </c>
      <c r="W6">
        <v>0.40151733229588837</v>
      </c>
      <c r="X6">
        <v>2.5786830448608199E-2</v>
      </c>
      <c r="Y6">
        <v>0.39850266770411169</v>
      </c>
      <c r="Z6">
        <v>-1.3446082486081937E-3</v>
      </c>
      <c r="AA6">
        <f>(X6-X5)/(W6-W5)</f>
        <v>-0.24154909989168441</v>
      </c>
      <c r="AB6">
        <f>(AA5+AA6)/2</f>
        <v>-0.24154712490796515</v>
      </c>
      <c r="AC6">
        <f>(Z6-Z5)/(Y6-Y5)</f>
        <v>1.6440749904321351E-2</v>
      </c>
      <c r="AD6">
        <f>(AC5+AC6)/2</f>
        <v>1.6441110011601662E-2</v>
      </c>
      <c r="AE6">
        <f>-1/AB6</f>
        <v>4.1399788980349994</v>
      </c>
      <c r="AF6">
        <f>-AE6*W5+X5</f>
        <v>-1.6364431269550312</v>
      </c>
      <c r="AG6">
        <f>-1/AD6</f>
        <v>-60.823143893225605</v>
      </c>
      <c r="AH6">
        <f>-AG6*Y5+Z5</f>
        <v>24.236225294633606</v>
      </c>
    </row>
    <row r="7" spans="1:34" x14ac:dyDescent="0.3">
      <c r="A7" t="b">
        <f>AND(raw_vertexdata!B7&gt;=-0.5,raw_vertexdata!B7&lt;=0.5,raw_vertexdata!C7&gt;-0.05,raw_vertexdata!C7&lt;0.1,0.5*raw_vertexdata!B7+raw_vertexdata!C7&lt;0.3)</f>
        <v>1</v>
      </c>
      <c r="B7">
        <f>IF($A7,raw_vertexdata!B7,"")</f>
        <v>-0.4</v>
      </c>
      <c r="C7">
        <f>IF($A7,raw_vertexdata!C7,"")</f>
        <v>6.59E-2</v>
      </c>
      <c r="D7">
        <f>raw_vertexdata!D7</f>
        <v>5</v>
      </c>
      <c r="E7">
        <v>-0.4</v>
      </c>
      <c r="F7">
        <v>6.59E-2</v>
      </c>
      <c r="J7" s="30">
        <v>-0.42</v>
      </c>
      <c r="K7" s="30">
        <f t="shared" si="4"/>
        <v>1.44E-2</v>
      </c>
      <c r="L7" s="30">
        <f t="shared" si="5"/>
        <v>0.16</v>
      </c>
      <c r="M7" s="30">
        <f t="shared" si="6"/>
        <v>0.15865526218640141</v>
      </c>
      <c r="N7" s="30">
        <f t="shared" si="7"/>
        <v>4.307224768662863E-2</v>
      </c>
      <c r="O7" s="30">
        <f t="shared" si="8"/>
        <v>-0.42680500599580118</v>
      </c>
      <c r="P7" s="30">
        <f t="shared" si="9"/>
        <v>5.6931287473757419E-2</v>
      </c>
      <c r="Q7" s="30">
        <f>J7+N7*SIN(M7)</f>
        <v>-0.41319499400419879</v>
      </c>
      <c r="R7" s="30">
        <f t="shared" si="10"/>
        <v>-2.8131287473757424E-2</v>
      </c>
      <c r="AA7" t="s">
        <v>96</v>
      </c>
      <c r="AB7" s="33">
        <f>MAX(ABS(AB6-AA5),ABS(AB6-AA6))/ABS(AB6)</f>
        <v>8.1763909218166234E-6</v>
      </c>
      <c r="AC7" t="s">
        <v>96</v>
      </c>
      <c r="AD7" s="33">
        <f>MAX(ABS(AD6-AC5),ABS(AD6-AC6))/ABS(AD6)</f>
        <v>2.1902856927352091E-5</v>
      </c>
    </row>
    <row r="8" spans="1:34" x14ac:dyDescent="0.3">
      <c r="A8" t="b">
        <f>AND(raw_vertexdata!B8&gt;=-0.5,raw_vertexdata!B8&lt;=0.5,raw_vertexdata!C8&gt;-0.05,raw_vertexdata!C8&lt;0.1,0.5*raw_vertexdata!B8+raw_vertexdata!C8&lt;0.3)</f>
        <v>1</v>
      </c>
      <c r="B8">
        <f>IF($A8,raw_vertexdata!B8,"")</f>
        <v>-0.4</v>
      </c>
      <c r="C8">
        <f>IF($A8,raw_vertexdata!C8,"")</f>
        <v>-2.86E-2</v>
      </c>
      <c r="D8">
        <f>raw_vertexdata!D8</f>
        <v>6</v>
      </c>
      <c r="E8">
        <v>-0.4</v>
      </c>
      <c r="F8">
        <v>-2.86E-2</v>
      </c>
      <c r="J8" s="30">
        <v>-0.4</v>
      </c>
      <c r="K8" s="30">
        <f t="shared" si="4"/>
        <v>1.7499999999999995E-2</v>
      </c>
      <c r="L8" s="30">
        <f t="shared" si="5"/>
        <v>0.15</v>
      </c>
      <c r="M8" s="30">
        <f t="shared" si="6"/>
        <v>0.14888994760949725</v>
      </c>
      <c r="N8" s="30">
        <f t="shared" si="7"/>
        <v>4.6827578238239506E-2</v>
      </c>
      <c r="O8" s="30">
        <f t="shared" si="8"/>
        <v>-0.40694642416548693</v>
      </c>
      <c r="P8" s="30">
        <f t="shared" si="9"/>
        <v>6.3809494436579434E-2</v>
      </c>
      <c r="Q8" s="30">
        <f>J8+N8*SIN(M8)</f>
        <v>-0.39305357583451311</v>
      </c>
      <c r="R8" s="30">
        <f t="shared" si="10"/>
        <v>-2.8809494436579437E-2</v>
      </c>
    </row>
    <row r="9" spans="1:34" x14ac:dyDescent="0.3">
      <c r="A9" t="b">
        <f>AND(raw_vertexdata!B9&gt;=-0.5,raw_vertexdata!B9&lt;=0.5,raw_vertexdata!C9&gt;-0.05,raw_vertexdata!C9&lt;0.1,0.5*raw_vertexdata!B9+raw_vertexdata!C9&lt;0.3)</f>
        <v>1</v>
      </c>
      <c r="B9">
        <f>IF($A9,raw_vertexdata!B9,"")</f>
        <v>-0.3</v>
      </c>
      <c r="C9">
        <f>IF($A9,raw_vertexdata!C9,"")</f>
        <v>-2.7400000000000001E-2</v>
      </c>
      <c r="D9">
        <f>raw_vertexdata!D9</f>
        <v>7</v>
      </c>
      <c r="E9">
        <v>-0.3</v>
      </c>
      <c r="F9">
        <v>-2.7400000000000001E-2</v>
      </c>
      <c r="J9" s="30">
        <v>-0.38</v>
      </c>
      <c r="K9" s="30">
        <f t="shared" si="4"/>
        <v>2.0399999999999998E-2</v>
      </c>
      <c r="L9" s="30">
        <f t="shared" si="5"/>
        <v>0.13999999999999999</v>
      </c>
      <c r="M9" s="30">
        <f t="shared" si="6"/>
        <v>0.1390959414820713</v>
      </c>
      <c r="N9" s="30">
        <f t="shared" si="7"/>
        <v>4.9881554914463964E-2</v>
      </c>
      <c r="O9" s="30">
        <f t="shared" si="8"/>
        <v>-0.38691597007091505</v>
      </c>
      <c r="P9" s="30">
        <f t="shared" si="9"/>
        <v>6.9799786220821752E-2</v>
      </c>
      <c r="Q9" s="30">
        <f>J9+N9*SIN(M9)</f>
        <v>-0.37308402992908496</v>
      </c>
      <c r="R9" s="30">
        <f t="shared" si="10"/>
        <v>-2.899978622082176E-2</v>
      </c>
      <c r="AB9" t="s">
        <v>90</v>
      </c>
      <c r="AC9" s="34">
        <v>5.0000000000000001E-3</v>
      </c>
      <c r="AD9" s="29">
        <f>V5-AC9*5</f>
        <v>0.375</v>
      </c>
      <c r="AE9" s="30">
        <f>AE$4*$AD9+AF$4</f>
        <v>3.2192015844438246E-2</v>
      </c>
      <c r="AF9" s="30">
        <f>AE$6*$AD9+AF$6</f>
        <v>-8.3951040191906579E-2</v>
      </c>
      <c r="AG9" s="30">
        <f>AG$4*$AD9+AH$4</f>
        <v>-1.7310181902562838E-3</v>
      </c>
      <c r="AH9" s="30">
        <f>AG$6*$AD9+AH$6</f>
        <v>1.4275463346740054</v>
      </c>
    </row>
    <row r="10" spans="1:34" x14ac:dyDescent="0.3">
      <c r="A10" t="b">
        <f>AND(raw_vertexdata!B10&gt;=-0.5,raw_vertexdata!B10&lt;=0.5,raw_vertexdata!C10&gt;-0.05,raw_vertexdata!C10&lt;0.1,0.5*raw_vertexdata!B10+raw_vertexdata!C10&lt;0.3)</f>
        <v>1</v>
      </c>
      <c r="B10">
        <f>IF($A10,raw_vertexdata!B10,"")</f>
        <v>0</v>
      </c>
      <c r="C10">
        <f>IF($A10,raw_vertexdata!C10,"")</f>
        <v>-1.4E-2</v>
      </c>
      <c r="D10">
        <f>raw_vertexdata!D10</f>
        <v>8</v>
      </c>
      <c r="E10">
        <v>0</v>
      </c>
      <c r="F10">
        <v>-1.4E-2</v>
      </c>
      <c r="J10" s="30">
        <v>-0.36</v>
      </c>
      <c r="K10" s="30">
        <f t="shared" si="4"/>
        <v>2.3099999999999999E-2</v>
      </c>
      <c r="L10" s="30">
        <f t="shared" si="5"/>
        <v>0.12999999999999998</v>
      </c>
      <c r="M10" s="30">
        <f t="shared" si="6"/>
        <v>0.12927500404814304</v>
      </c>
      <c r="N10" s="30">
        <f t="shared" si="7"/>
        <v>5.2379260822390993E-2</v>
      </c>
      <c r="O10" s="30">
        <f t="shared" si="8"/>
        <v>-0.36675248446948538</v>
      </c>
      <c r="P10" s="30">
        <f t="shared" si="9"/>
        <v>7.5042188226810608E-2</v>
      </c>
      <c r="Q10" s="30">
        <f>J10+N10*SIN(M10)</f>
        <v>-0.35324751553051459</v>
      </c>
      <c r="R10" s="30">
        <f t="shared" si="10"/>
        <v>-2.8842188226810613E-2</v>
      </c>
      <c r="AD10" s="29">
        <f>AD9+$AC$9</f>
        <v>0.38</v>
      </c>
      <c r="AE10" s="30">
        <f t="shared" ref="AE10:AH19" si="11">AE$4*$AD10+AF$4</f>
        <v>3.0984280219898422E-2</v>
      </c>
      <c r="AF10" s="30">
        <f t="shared" ref="AF10:AH19" si="12">AE$6*$AD10+AF$6</f>
        <v>-6.3251145701731515E-2</v>
      </c>
      <c r="AG10" s="30">
        <f t="shared" ref="AG10" si="13">AG$4*$AD10+AH$4</f>
        <v>-1.6488126401982758E-3</v>
      </c>
      <c r="AH10" s="30">
        <f t="shared" si="12"/>
        <v>1.1234306152078766</v>
      </c>
    </row>
    <row r="11" spans="1:34" x14ac:dyDescent="0.3">
      <c r="A11" t="b">
        <f>AND(raw_vertexdata!B11&gt;=-0.5,raw_vertexdata!B11&lt;=0.5,raw_vertexdata!C11&gt;-0.05,raw_vertexdata!C11&lt;0.1,0.5*raw_vertexdata!B11+raw_vertexdata!C11&lt;0.3)</f>
        <v>1</v>
      </c>
      <c r="B11">
        <f>IF($A11,raw_vertexdata!B11,"")</f>
        <v>0.118581884</v>
      </c>
      <c r="C11">
        <f>IF($A11,raw_vertexdata!C11,"")</f>
        <v>-9.3496340600000005E-3</v>
      </c>
      <c r="D11">
        <f>raw_vertexdata!D11</f>
        <v>9</v>
      </c>
      <c r="E11">
        <v>0.118581884</v>
      </c>
      <c r="F11">
        <v>-9.3496340600000005E-3</v>
      </c>
      <c r="J11" s="30">
        <v>-0.34</v>
      </c>
      <c r="K11" s="30">
        <f t="shared" si="4"/>
        <v>2.5599999999999991E-2</v>
      </c>
      <c r="L11" s="30">
        <f t="shared" si="5"/>
        <v>0.11999999999999997</v>
      </c>
      <c r="M11" s="30">
        <f t="shared" si="6"/>
        <v>0.11942892601833842</v>
      </c>
      <c r="N11" s="30">
        <f t="shared" si="7"/>
        <v>5.441738250239999E-2</v>
      </c>
      <c r="O11" s="30">
        <f t="shared" si="8"/>
        <v>-0.34648357104372601</v>
      </c>
      <c r="P11" s="30">
        <f t="shared" si="9"/>
        <v>7.9629758697716449E-2</v>
      </c>
      <c r="Q11" s="30">
        <f>J11+N11*SIN(M11)</f>
        <v>-0.33351642895627404</v>
      </c>
      <c r="R11" s="30">
        <f t="shared" si="10"/>
        <v>-2.8429758697716467E-2</v>
      </c>
      <c r="AD11" s="29">
        <f>AD10+$AC$9</f>
        <v>0.38500000000000001</v>
      </c>
      <c r="AE11" s="30">
        <f t="shared" si="11"/>
        <v>2.9776544595358598E-2</v>
      </c>
      <c r="AF11" s="30">
        <f t="shared" si="12"/>
        <v>-4.2551251211556451E-2</v>
      </c>
      <c r="AG11" s="30">
        <f t="shared" ref="AG11" si="14">AG$4*$AD11+AH$4</f>
        <v>-1.566607090140267E-3</v>
      </c>
      <c r="AH11" s="30">
        <f t="shared" si="12"/>
        <v>0.81931489574174776</v>
      </c>
    </row>
    <row r="12" spans="1:34" x14ac:dyDescent="0.3">
      <c r="A12" t="b">
        <f>AND(raw_vertexdata!B12&gt;=-0.5,raw_vertexdata!B12&lt;=0.5,raw_vertexdata!C12&gt;-0.05,raw_vertexdata!C12&lt;0.1,0.5*raw_vertexdata!B12+raw_vertexdata!C12&lt;0.3)</f>
        <v>1</v>
      </c>
      <c r="B12">
        <f>IF($A12,raw_vertexdata!B12,"")</f>
        <v>0.25</v>
      </c>
      <c r="C12">
        <f>IF($A12,raw_vertexdata!C12,"")</f>
        <v>-5.1999999999999998E-3</v>
      </c>
      <c r="D12">
        <f>raw_vertexdata!D12</f>
        <v>10</v>
      </c>
      <c r="E12">
        <v>0.25</v>
      </c>
      <c r="F12">
        <v>-5.1999999999999998E-3</v>
      </c>
      <c r="J12" s="30">
        <v>-0.32</v>
      </c>
      <c r="K12" s="30">
        <f t="shared" si="4"/>
        <v>2.7899999999999991E-2</v>
      </c>
      <c r="L12" s="30">
        <f t="shared" si="5"/>
        <v>0.10999999999999996</v>
      </c>
      <c r="M12" s="30">
        <f t="shared" si="6"/>
        <v>0.1095595267739443</v>
      </c>
      <c r="N12" s="30">
        <f t="shared" si="7"/>
        <v>5.6064866678742928E-2</v>
      </c>
      <c r="O12" s="30">
        <f t="shared" si="8"/>
        <v>-0.32613015938629708</v>
      </c>
      <c r="P12" s="30">
        <f t="shared" si="9"/>
        <v>8.362872169360977E-2</v>
      </c>
      <c r="Q12" s="30">
        <f>J12+N12*SIN(M12)</f>
        <v>-0.31386984061370293</v>
      </c>
      <c r="R12" s="30">
        <f t="shared" si="10"/>
        <v>-2.7828721693609785E-2</v>
      </c>
      <c r="AD12" s="29">
        <f>AD11+$AC$9</f>
        <v>0.39</v>
      </c>
      <c r="AE12" s="30">
        <f t="shared" si="11"/>
        <v>2.856880897081876E-2</v>
      </c>
      <c r="AF12" s="30">
        <f t="shared" si="12"/>
        <v>-2.1851356721381388E-2</v>
      </c>
      <c r="AG12" s="30">
        <f t="shared" ref="AG12" si="15">AG$4*$AD12+AH$4</f>
        <v>-1.4844015400822591E-3</v>
      </c>
      <c r="AH12" s="30">
        <f t="shared" si="12"/>
        <v>0.51519917627561895</v>
      </c>
    </row>
    <row r="13" spans="1:34" x14ac:dyDescent="0.3">
      <c r="A13" t="b">
        <f>AND(raw_vertexdata!B13&gt;=-0.5,raw_vertexdata!B13&lt;=0.5,raw_vertexdata!C13&gt;-0.05,raw_vertexdata!C13&lt;0.1,0.5*raw_vertexdata!B13+raw_vertexdata!C13&lt;0.3)</f>
        <v>1</v>
      </c>
      <c r="B13">
        <f>IF($A13,raw_vertexdata!B13,"")</f>
        <v>0.4</v>
      </c>
      <c r="C13">
        <f>IF($A13,raw_vertexdata!C13,"")</f>
        <v>-2.2000000000000001E-3</v>
      </c>
      <c r="D13">
        <f>raw_vertexdata!D13</f>
        <v>11</v>
      </c>
      <c r="E13">
        <v>0.4</v>
      </c>
      <c r="F13">
        <v>-2.2000000000000001E-3</v>
      </c>
      <c r="J13" s="30">
        <v>-0.3</v>
      </c>
      <c r="K13" s="30">
        <f t="shared" si="4"/>
        <v>0.03</v>
      </c>
      <c r="L13" s="30">
        <f t="shared" si="5"/>
        <v>9.999999999999995E-2</v>
      </c>
      <c r="M13" s="30">
        <f t="shared" si="6"/>
        <v>9.9668652491161983E-2</v>
      </c>
      <c r="N13" s="30">
        <f t="shared" si="7"/>
        <v>5.7373413902362502E-2</v>
      </c>
      <c r="O13" s="30">
        <f t="shared" si="8"/>
        <v>-0.30570886805621611</v>
      </c>
      <c r="P13" s="30">
        <f t="shared" si="9"/>
        <v>8.7088680562161513E-2</v>
      </c>
      <c r="Q13" s="30">
        <f>J13+N13*SIN(M13)</f>
        <v>-0.29429113194378387</v>
      </c>
      <c r="R13" s="30">
        <f t="shared" si="10"/>
        <v>-2.7088680562161516E-2</v>
      </c>
      <c r="AD13" s="29">
        <f>AD12+$AC$9</f>
        <v>0.39500000000000002</v>
      </c>
      <c r="AE13" s="30">
        <f t="shared" si="11"/>
        <v>2.7361073346278936E-2</v>
      </c>
      <c r="AF13" s="30">
        <f t="shared" si="12"/>
        <v>-1.1514622312063238E-3</v>
      </c>
      <c r="AG13" s="30">
        <f t="shared" ref="AG13" si="16">AG$4*$AD13+AH$4</f>
        <v>-1.4021959900242503E-3</v>
      </c>
      <c r="AH13" s="30">
        <f t="shared" si="12"/>
        <v>0.21108345680949014</v>
      </c>
    </row>
    <row r="14" spans="1:34" x14ac:dyDescent="0.3">
      <c r="A14" t="b">
        <f>AND(raw_vertexdata!B14&gt;=-0.5,raw_vertexdata!B14&lt;=0.5,raw_vertexdata!C14&gt;-0.05,raw_vertexdata!C14&lt;0.1,0.5*raw_vertexdata!B14+raw_vertexdata!C14&lt;0.3)</f>
        <v>1</v>
      </c>
      <c r="B14">
        <f>IF($A14,raw_vertexdata!B14,"")</f>
        <v>0.5</v>
      </c>
      <c r="C14">
        <f>IF($A14,raw_vertexdata!C14,"")</f>
        <v>0</v>
      </c>
      <c r="D14">
        <f>raw_vertexdata!D14</f>
        <v>12</v>
      </c>
      <c r="E14">
        <v>0.5</v>
      </c>
      <c r="F14">
        <v>0</v>
      </c>
      <c r="J14" s="30">
        <v>-0.28000000000000003</v>
      </c>
      <c r="K14" s="30">
        <f t="shared" si="4"/>
        <v>3.1899999999999991E-2</v>
      </c>
      <c r="L14" s="30">
        <f t="shared" si="5"/>
        <v>9.0000000000000011E-2</v>
      </c>
      <c r="M14" s="30">
        <f t="shared" si="6"/>
        <v>8.9758174189950538E-2</v>
      </c>
      <c r="N14" s="30">
        <f t="shared" si="7"/>
        <v>5.8383324655894575E-2</v>
      </c>
      <c r="O14" s="30">
        <f t="shared" si="8"/>
        <v>-0.2852333469110761</v>
      </c>
      <c r="P14" s="30">
        <f t="shared" si="9"/>
        <v>9.0048299011956628E-2</v>
      </c>
      <c r="Q14" s="30">
        <f>J14+N14*SIN(M14)</f>
        <v>-0.27476665308892395</v>
      </c>
      <c r="R14" s="30">
        <f t="shared" si="10"/>
        <v>-2.6248299011956654E-2</v>
      </c>
      <c r="AD14" s="29">
        <f>AD13+$AC$9</f>
        <v>0.4</v>
      </c>
      <c r="AE14" s="30">
        <f t="shared" si="11"/>
        <v>2.6153337721739112E-2</v>
      </c>
      <c r="AF14" s="30">
        <f t="shared" si="12"/>
        <v>1.9548432258968518E-2</v>
      </c>
      <c r="AG14" s="30">
        <f t="shared" ref="AG14" si="17">AG$4*$AD14+AH$4</f>
        <v>-1.3199904399662423E-3</v>
      </c>
      <c r="AH14" s="30">
        <f t="shared" si="12"/>
        <v>-9.3032262656638665E-2</v>
      </c>
    </row>
    <row r="15" spans="1:34" x14ac:dyDescent="0.3">
      <c r="A15" t="b">
        <f>AND(raw_vertexdata!B15&gt;=-0.5,raw_vertexdata!B15&lt;=0.5,raw_vertexdata!C15&gt;-0.05,raw_vertexdata!C15&lt;0.1,0.5*raw_vertexdata!B15+raw_vertexdata!C15&lt;0.3)</f>
        <v>1</v>
      </c>
      <c r="B15">
        <f>IF($A15,raw_vertexdata!B15,"")</f>
        <v>-0.47499999999999998</v>
      </c>
      <c r="C15">
        <f>IF($A15,raw_vertexdata!C15,"")</f>
        <v>3.39E-2</v>
      </c>
      <c r="D15">
        <f>raw_vertexdata!D15</f>
        <v>13</v>
      </c>
      <c r="E15">
        <v>-0.47499999999999998</v>
      </c>
      <c r="F15">
        <v>3.39E-2</v>
      </c>
      <c r="J15" s="30">
        <v>-0.26</v>
      </c>
      <c r="K15" s="30">
        <f t="shared" si="4"/>
        <v>3.3599999999999998E-2</v>
      </c>
      <c r="L15" s="30">
        <f t="shared" si="5"/>
        <v>0.08</v>
      </c>
      <c r="M15" s="30">
        <f t="shared" si="6"/>
        <v>7.9829985712237317E-2</v>
      </c>
      <c r="N15" s="30">
        <f t="shared" si="7"/>
        <v>5.9126990514279061E-2</v>
      </c>
      <c r="O15" s="30">
        <f t="shared" si="8"/>
        <v>-0.26471509500147949</v>
      </c>
      <c r="P15" s="30">
        <f t="shared" si="9"/>
        <v>9.2538687518493895E-2</v>
      </c>
      <c r="Q15" s="30">
        <f>J15+N15*SIN(M15)</f>
        <v>-0.25528490499852052</v>
      </c>
      <c r="R15" s="30">
        <f t="shared" si="10"/>
        <v>-2.5338687518493899E-2</v>
      </c>
      <c r="AD15" s="29">
        <f>AD14+$AC$9</f>
        <v>0.40500000000000003</v>
      </c>
      <c r="AE15" s="30">
        <f t="shared" si="11"/>
        <v>2.4945602097199288E-2</v>
      </c>
      <c r="AF15" s="30">
        <f t="shared" si="12"/>
        <v>4.0248326749143581E-2</v>
      </c>
      <c r="AG15" s="30">
        <f t="shared" ref="AG15" si="18">AG$4*$AD15+AH$4</f>
        <v>-1.2377848899082335E-3</v>
      </c>
      <c r="AH15" s="30">
        <f t="shared" si="12"/>
        <v>-0.39714798212276747</v>
      </c>
    </row>
    <row r="16" spans="1:34" x14ac:dyDescent="0.3">
      <c r="A16" t="b">
        <f>AND(raw_vertexdata!B16&gt;=-0.5,raw_vertexdata!B16&lt;=0.5,raw_vertexdata!C16&gt;-0.05,raw_vertexdata!C16&lt;0.1,0.5*raw_vertexdata!B16+raw_vertexdata!C16&lt;0.3)</f>
        <v>1</v>
      </c>
      <c r="B16">
        <f>IF($A16,raw_vertexdata!B16,"")</f>
        <v>-0.5</v>
      </c>
      <c r="C16">
        <f>IF($A16,raw_vertexdata!C16,"")</f>
        <v>0</v>
      </c>
      <c r="D16">
        <f>raw_vertexdata!D16</f>
        <v>14</v>
      </c>
      <c r="E16">
        <v>-0.5</v>
      </c>
      <c r="F16">
        <v>0</v>
      </c>
      <c r="J16" s="30">
        <v>-0.24</v>
      </c>
      <c r="K16" s="30">
        <f t="shared" si="4"/>
        <v>3.5099999999999999E-2</v>
      </c>
      <c r="L16" s="30">
        <f t="shared" si="5"/>
        <v>6.9999999999999993E-2</v>
      </c>
      <c r="M16" s="30">
        <f t="shared" si="6"/>
        <v>6.9886001634642494E-2</v>
      </c>
      <c r="N16" s="30">
        <f t="shared" si="7"/>
        <v>5.9631095413541856E-2</v>
      </c>
      <c r="O16" s="30">
        <f t="shared" si="8"/>
        <v>-0.24416398737651795</v>
      </c>
      <c r="P16" s="30">
        <f t="shared" si="9"/>
        <v>9.4585533950256609E-2</v>
      </c>
      <c r="Q16" s="30">
        <f>J16+N16*SIN(M16)</f>
        <v>-0.23583601262348203</v>
      </c>
      <c r="R16" s="30">
        <f t="shared" si="10"/>
        <v>-2.438553395025661E-2</v>
      </c>
      <c r="AD16" s="29">
        <f>AD15+$AC$9</f>
        <v>0.41000000000000003</v>
      </c>
      <c r="AE16" s="30">
        <f t="shared" si="11"/>
        <v>2.3737866472659463E-2</v>
      </c>
      <c r="AF16" s="30">
        <f t="shared" si="12"/>
        <v>6.0948221239318645E-2</v>
      </c>
      <c r="AG16" s="30">
        <f t="shared" ref="AG16" si="19">AG$4*$AD16+AH$4</f>
        <v>-1.1555793398502255E-3</v>
      </c>
      <c r="AH16" s="30">
        <f t="shared" si="12"/>
        <v>-0.70126370158889273</v>
      </c>
    </row>
    <row r="17" spans="1:34" x14ac:dyDescent="0.3">
      <c r="A17" t="b">
        <f>AND(raw_vertexdata!B17&gt;=-0.5,raw_vertexdata!B17&lt;=0.5,raw_vertexdata!C17&gt;-0.05,raw_vertexdata!C17&lt;0.1,0.5*raw_vertexdata!B17+raw_vertexdata!C17&lt;0.3)</f>
        <v>1</v>
      </c>
      <c r="B17">
        <f>IF($A17,raw_vertexdata!B17,"")</f>
        <v>-0.47499999999999998</v>
      </c>
      <c r="C17">
        <f>IF($A17,raw_vertexdata!C17,"")</f>
        <v>-1.95E-2</v>
      </c>
      <c r="D17">
        <f>raw_vertexdata!D17</f>
        <v>15</v>
      </c>
      <c r="E17">
        <v>-0.47499999999999998</v>
      </c>
      <c r="F17">
        <v>-1.95E-2</v>
      </c>
      <c r="J17" s="30">
        <v>-0.22</v>
      </c>
      <c r="K17" s="30">
        <f t="shared" si="4"/>
        <v>3.6399999999999995E-2</v>
      </c>
      <c r="L17" s="30">
        <f t="shared" si="5"/>
        <v>5.9999999999999984E-2</v>
      </c>
      <c r="M17" s="30">
        <f t="shared" si="6"/>
        <v>5.9928155121207867E-2</v>
      </c>
      <c r="N17" s="30">
        <f t="shared" si="7"/>
        <v>5.9918065701009229E-2</v>
      </c>
      <c r="O17" s="30">
        <f t="shared" si="8"/>
        <v>-0.22358863021082107</v>
      </c>
      <c r="P17" s="30">
        <f t="shared" si="9"/>
        <v>9.6210503513684292E-2</v>
      </c>
      <c r="Q17" s="30">
        <f>J17+N17*SIN(M17)</f>
        <v>-0.21641136978917894</v>
      </c>
      <c r="R17" s="30">
        <f t="shared" si="10"/>
        <v>-2.3410503513684296E-2</v>
      </c>
      <c r="AD17" s="29">
        <f>AD16+$AC$9</f>
        <v>0.41500000000000004</v>
      </c>
      <c r="AE17" s="30">
        <f t="shared" si="11"/>
        <v>2.2530130848119626E-2</v>
      </c>
      <c r="AF17" s="30">
        <f t="shared" si="12"/>
        <v>8.1648115729493709E-2</v>
      </c>
      <c r="AG17" s="30">
        <f t="shared" ref="AG17" si="20">AG$4*$AD17+AH$4</f>
        <v>-1.0733737897922167E-3</v>
      </c>
      <c r="AH17" s="30">
        <f t="shared" si="12"/>
        <v>-1.0053794210550215</v>
      </c>
    </row>
    <row r="18" spans="1:34" x14ac:dyDescent="0.3">
      <c r="A18" t="b">
        <f>AND(raw_vertexdata!B18&gt;=-0.5,raw_vertexdata!B18&lt;=0.5,raw_vertexdata!C18&gt;-0.05,raw_vertexdata!C18&lt;0.1,0.5*raw_vertexdata!B18+raw_vertexdata!C18&lt;0.3)</f>
        <v>1</v>
      </c>
      <c r="B18">
        <f>IF($A18,raw_vertexdata!B18,"")</f>
        <v>0.11749652064</v>
      </c>
      <c r="C18">
        <f>IF($A18,raw_vertexdata!C18,"")</f>
        <v>7.8863004506999998E-2</v>
      </c>
      <c r="D18">
        <f>raw_vertexdata!D18</f>
        <v>16</v>
      </c>
      <c r="E18">
        <v>0.11749652064</v>
      </c>
      <c r="F18">
        <v>7.8863004506999998E-2</v>
      </c>
      <c r="J18" s="30">
        <v>-0.2</v>
      </c>
      <c r="K18" s="30">
        <f t="shared" si="4"/>
        <v>3.7499999999999992E-2</v>
      </c>
      <c r="L18" s="30">
        <f t="shared" si="5"/>
        <v>5.0000000000000031E-2</v>
      </c>
      <c r="M18" s="30">
        <f t="shared" si="6"/>
        <v>4.9958395721942793E-2</v>
      </c>
      <c r="N18" s="30">
        <f t="shared" si="7"/>
        <v>6.0007060393970281E-2</v>
      </c>
      <c r="O18" s="30">
        <f t="shared" si="8"/>
        <v>-0.20299660959588312</v>
      </c>
      <c r="P18" s="30">
        <f t="shared" si="9"/>
        <v>9.7432191917661892E-2</v>
      </c>
      <c r="Q18" s="30">
        <f>J18+N18*SIN(M18)</f>
        <v>-0.19700339040411691</v>
      </c>
      <c r="R18" s="30">
        <f t="shared" si="10"/>
        <v>-2.2432191917661902E-2</v>
      </c>
      <c r="AD18" s="29">
        <f>AD17+$AC$9</f>
        <v>0.42000000000000004</v>
      </c>
      <c r="AE18" s="30">
        <f t="shared" si="11"/>
        <v>2.1322395223579801E-2</v>
      </c>
      <c r="AF18" s="30">
        <f t="shared" si="12"/>
        <v>0.10234801021966877</v>
      </c>
      <c r="AG18" s="30">
        <f t="shared" ref="AG18" si="21">AG$4*$AD18+AH$4</f>
        <v>-9.9116823973420878E-4</v>
      </c>
      <c r="AH18" s="30">
        <f t="shared" si="12"/>
        <v>-1.3094951405211503</v>
      </c>
    </row>
    <row r="19" spans="1:34" x14ac:dyDescent="0.3">
      <c r="A19" t="b">
        <f>AND(raw_vertexdata!B19&gt;=-0.5,raw_vertexdata!B19&lt;=0.5,raw_vertexdata!C19&gt;-0.05,raw_vertexdata!C19&lt;0.1,0.5*raw_vertexdata!B19+raw_vertexdata!C19&lt;0.3)</f>
        <v>0</v>
      </c>
      <c r="B19" t="str">
        <f>IF($A19,raw_vertexdata!B19,"")</f>
        <v/>
      </c>
      <c r="C19" t="str">
        <f>IF($A19,raw_vertexdata!C19,"")</f>
        <v/>
      </c>
      <c r="D19">
        <f>raw_vertexdata!D19</f>
        <v>17</v>
      </c>
      <c r="E19">
        <v>-0.121713586</v>
      </c>
      <c r="F19">
        <v>9.7913145655999997E-2</v>
      </c>
      <c r="J19" s="30">
        <v>-0.18</v>
      </c>
      <c r="K19" s="30">
        <f t="shared" si="4"/>
        <v>3.8399999999999997E-2</v>
      </c>
      <c r="L19" s="30">
        <f t="shared" si="5"/>
        <v>4.0000000000000029E-2</v>
      </c>
      <c r="M19" s="30">
        <f t="shared" si="6"/>
        <v>3.9978687123290071E-2</v>
      </c>
      <c r="N19" s="30">
        <f t="shared" si="7"/>
        <v>5.9914668198857254E-2</v>
      </c>
      <c r="O19" s="30">
        <f t="shared" si="8"/>
        <v>-0.18239467175623184</v>
      </c>
      <c r="P19" s="30">
        <f t="shared" si="9"/>
        <v>9.8266793905796068E-2</v>
      </c>
      <c r="Q19" s="30">
        <f>J19+N19*SIN(M19)</f>
        <v>-0.17760532824376815</v>
      </c>
      <c r="R19" s="30">
        <f t="shared" si="10"/>
        <v>-2.1466793905796075E-2</v>
      </c>
      <c r="AD19" s="29">
        <f>AD18+$AC$9</f>
        <v>0.42500000000000004</v>
      </c>
      <c r="AE19" s="30">
        <f t="shared" si="11"/>
        <v>2.0114659599039977E-2</v>
      </c>
      <c r="AF19" s="30">
        <f t="shared" si="12"/>
        <v>0.12304790470984361</v>
      </c>
      <c r="AG19" s="30">
        <f t="shared" ref="AG19" si="22">AG$4*$AD19+AH$4</f>
        <v>-9.0896268967619997E-4</v>
      </c>
      <c r="AH19" s="30">
        <f t="shared" si="12"/>
        <v>-1.6136108599872792</v>
      </c>
    </row>
    <row r="20" spans="1:34" x14ac:dyDescent="0.3">
      <c r="A20" t="b">
        <f>AND(raw_vertexdata!B20&gt;=-0.5,raw_vertexdata!B20&lt;=0.5,raw_vertexdata!C20&gt;-0.05,raw_vertexdata!C20&lt;0.1,0.5*raw_vertexdata!B20+raw_vertexdata!C20&lt;0.3)</f>
        <v>0</v>
      </c>
      <c r="B20" t="str">
        <f>IF($A20,raw_vertexdata!B20,"")</f>
        <v/>
      </c>
      <c r="C20" t="str">
        <f>IF($A20,raw_vertexdata!C20,"")</f>
        <v/>
      </c>
      <c r="D20">
        <f>raw_vertexdata!D20</f>
        <v>18</v>
      </c>
      <c r="E20">
        <v>-0.12581033999999999</v>
      </c>
      <c r="F20">
        <v>-1.9187275640000001E-2</v>
      </c>
      <c r="J20" s="30">
        <v>-0.16</v>
      </c>
      <c r="K20" s="30">
        <f t="shared" si="4"/>
        <v>3.9099999999999989E-2</v>
      </c>
      <c r="L20" s="30">
        <f t="shared" si="5"/>
        <v>3.000000000000002E-2</v>
      </c>
      <c r="M20" s="30">
        <f t="shared" si="6"/>
        <v>2.9991004856877921E-2</v>
      </c>
      <c r="N20" s="30">
        <f t="shared" si="7"/>
        <v>5.9655410917174183E-2</v>
      </c>
      <c r="O20" s="30">
        <f t="shared" si="8"/>
        <v>-0.16178885752267039</v>
      </c>
      <c r="P20" s="30">
        <f t="shared" si="9"/>
        <v>9.8728584089012944E-2</v>
      </c>
      <c r="Q20" s="30">
        <f>J20+N20*SIN(M20)</f>
        <v>-0.15821114247732962</v>
      </c>
      <c r="R20" s="30">
        <f t="shared" si="10"/>
        <v>-2.0528584089012973E-2</v>
      </c>
    </row>
    <row r="21" spans="1:34" x14ac:dyDescent="0.3">
      <c r="A21" t="b">
        <f>AND(raw_vertexdata!B21&gt;=-0.5,raw_vertexdata!B21&lt;=0.5,raw_vertexdata!C21&gt;-0.05,raw_vertexdata!C21&lt;0.1,0.5*raw_vertexdata!B21+raw_vertexdata!C21&lt;0.3)</f>
        <v>0</v>
      </c>
      <c r="B21" t="str">
        <f>IF($A21,raw_vertexdata!B21,"")</f>
        <v/>
      </c>
      <c r="C21" t="str">
        <f>IF($A21,raw_vertexdata!C21,"")</f>
        <v/>
      </c>
      <c r="D21">
        <f>raw_vertexdata!D21</f>
        <v>19</v>
      </c>
      <c r="E21">
        <v>0.46681919664999999</v>
      </c>
      <c r="F21">
        <v>9.5900276627999999E-3</v>
      </c>
      <c r="J21" s="30">
        <v>-0.14000000000000001</v>
      </c>
      <c r="K21" s="30">
        <f t="shared" si="4"/>
        <v>3.9599999999999989E-2</v>
      </c>
      <c r="L21" s="30">
        <f t="shared" si="5"/>
        <v>2.0000000000000014E-2</v>
      </c>
      <c r="M21" s="30">
        <f t="shared" si="6"/>
        <v>1.9997333973150549E-2</v>
      </c>
      <c r="N21" s="30">
        <f t="shared" si="7"/>
        <v>5.9242115174400006E-2</v>
      </c>
      <c r="O21" s="30">
        <f t="shared" si="8"/>
        <v>-0.14118460540609418</v>
      </c>
      <c r="P21" s="30">
        <f t="shared" si="9"/>
        <v>9.883027030470759E-2</v>
      </c>
      <c r="Q21" s="30">
        <f>J21+N21*SIN(M21)</f>
        <v>-0.13881539459390585</v>
      </c>
      <c r="R21" s="30">
        <f t="shared" si="10"/>
        <v>-1.9630270304707619E-2</v>
      </c>
    </row>
    <row r="22" spans="1:34" x14ac:dyDescent="0.3">
      <c r="A22" t="b">
        <f>AND(raw_vertexdata!B22&gt;=-0.5,raw_vertexdata!B22&lt;=0.5,raw_vertexdata!C22&gt;-0.05,raw_vertexdata!C22&lt;0.1,0.5*raw_vertexdata!B22+raw_vertexdata!C22&lt;0.3)</f>
        <v>0</v>
      </c>
      <c r="B22" t="str">
        <f>IF($A22,raw_vertexdata!B22,"")</f>
        <v/>
      </c>
      <c r="C22" t="str">
        <f>IF($A22,raw_vertexdata!C22,"")</f>
        <v/>
      </c>
      <c r="D22">
        <f>raw_vertexdata!D22</f>
        <v>20</v>
      </c>
      <c r="E22">
        <v>0.43348275961999999</v>
      </c>
      <c r="F22">
        <v>1.8624202098E-2</v>
      </c>
      <c r="J22" s="30">
        <v>-0.12</v>
      </c>
      <c r="K22" s="30">
        <f t="shared" si="4"/>
        <v>3.9900000000000005E-2</v>
      </c>
      <c r="L22" s="30">
        <f t="shared" si="5"/>
        <v>1.0000000000000007E-2</v>
      </c>
      <c r="M22" s="30">
        <f t="shared" si="6"/>
        <v>9.9996666866652446E-3</v>
      </c>
      <c r="N22" s="30">
        <f t="shared" si="7"/>
        <v>5.8686192271289336E-2</v>
      </c>
      <c r="O22" s="30">
        <f t="shared" si="8"/>
        <v>-0.12058683258181731</v>
      </c>
      <c r="P22" s="30">
        <f t="shared" si="9"/>
        <v>9.8583258181730665E-2</v>
      </c>
      <c r="Q22" s="30">
        <f>J22+N22*SIN(M22)</f>
        <v>-0.11941316741818268</v>
      </c>
      <c r="R22" s="30">
        <f t="shared" si="10"/>
        <v>-1.8783258181730655E-2</v>
      </c>
    </row>
    <row r="23" spans="1:34" x14ac:dyDescent="0.3">
      <c r="A23" t="b">
        <f>AND(raw_vertexdata!B23&gt;=-0.5,raw_vertexdata!B23&lt;=0.5,raw_vertexdata!C23&gt;-0.05,raw_vertexdata!C23&lt;0.1,0.5*raw_vertexdata!B23+raw_vertexdata!C23&lt;0.3)</f>
        <v>0</v>
      </c>
      <c r="B23" t="str">
        <f>IF($A23,raw_vertexdata!B23,"")</f>
        <v/>
      </c>
      <c r="C23" t="str">
        <f>IF($A23,raw_vertexdata!C23,"")</f>
        <v/>
      </c>
      <c r="D23">
        <f>raw_vertexdata!D23</f>
        <v>21</v>
      </c>
      <c r="E23">
        <v>0.46666705919000001</v>
      </c>
      <c r="F23">
        <v>-7.5110368093999995E-4</v>
      </c>
      <c r="J23" s="30">
        <v>-0.1</v>
      </c>
      <c r="K23" s="30">
        <f t="shared" si="4"/>
        <v>0.04</v>
      </c>
      <c r="L23" s="30">
        <f t="shared" ref="L23" si="23">IF(J23&lt;-0.1,2*0.04/0.4^2 * (0.4 - J23- 1/2), 2*0.04/(1-0.4)^2 * (0.4 - J23 -1/2))</f>
        <v>0</v>
      </c>
      <c r="M23" s="30">
        <f t="shared" si="6"/>
        <v>0</v>
      </c>
      <c r="N23" s="30">
        <f t="shared" ref="N23" si="24">5*0.12*(0.2969*SQRT(J23+1/2)-0.126*(J23+1/2)-0.3516*(J23+1/2)^2+0.2843*(J23+1/2)^3-0.1036*(J23+1/2)^4)</f>
        <v>5.7997852476479018E-2</v>
      </c>
      <c r="O23" s="30">
        <f t="shared" ref="O23" si="25">J23-N23*SIN(M23)</f>
        <v>-0.1</v>
      </c>
      <c r="P23" s="30">
        <f t="shared" ref="P23" si="26">K23+N23*COS(M23)</f>
        <v>9.7997852476479019E-2</v>
      </c>
      <c r="Q23" s="30">
        <f>J23+N23*SIN(M23)</f>
        <v>-0.1</v>
      </c>
      <c r="R23" s="30">
        <f t="shared" ref="R23" si="27">K23-N23*COS(M23)</f>
        <v>-1.7997852476479018E-2</v>
      </c>
    </row>
    <row r="24" spans="1:34" x14ac:dyDescent="0.3">
      <c r="A24" t="b">
        <f>AND(raw_vertexdata!B24&gt;=-0.5,raw_vertexdata!B24&lt;=0.5,raw_vertexdata!C24&gt;-0.05,raw_vertexdata!C24&lt;0.1,0.5*raw_vertexdata!B24+raw_vertexdata!C24&lt;0.3)</f>
        <v>0</v>
      </c>
      <c r="B24" t="str">
        <f>IF($A24,raw_vertexdata!B24,"")</f>
        <v/>
      </c>
      <c r="C24" t="str">
        <f>IF($A24,raw_vertexdata!C24,"")</f>
        <v/>
      </c>
      <c r="D24">
        <f>raw_vertexdata!D24</f>
        <v>22</v>
      </c>
      <c r="E24">
        <v>0.43333372269999998</v>
      </c>
      <c r="F24">
        <v>-1.4844370837E-3</v>
      </c>
      <c r="J24" s="30">
        <v>-0.08</v>
      </c>
      <c r="K24" s="30">
        <f t="shared" si="4"/>
        <v>3.9955555555555564E-2</v>
      </c>
      <c r="L24" s="30">
        <f t="shared" ref="L24:L53" si="28">IF(J24&lt;-0.1,2*0.04/0.4^2 * (0.4 - J24- 1/2), 2*0.04/(1-0.4)^2 * (0.4 - J24 -1/2))</f>
        <v>-4.4444444444444366E-3</v>
      </c>
      <c r="M24" s="30">
        <f t="shared" si="6"/>
        <v>-4.4444151809595297E-3</v>
      </c>
      <c r="N24" s="30">
        <f t="shared" ref="N24:N53" si="29">5*0.12*(0.2969*SQRT(J24+1/2)-0.126*(J24+1/2)-0.3516*(J24+1/2)^2+0.2843*(J24+1/2)^3-0.1036*(J24+1/2)^4)</f>
        <v>5.718627160783761E-2</v>
      </c>
      <c r="O24" s="30">
        <f t="shared" ref="O24:O53" si="30">J24-N24*SIN(M24)</f>
        <v>-7.9745841303051013E-2</v>
      </c>
      <c r="P24" s="30">
        <f t="shared" ref="P24:P53" si="31">K24+N24*COS(M24)</f>
        <v>9.7141262369077941E-2</v>
      </c>
      <c r="Q24" s="30">
        <f t="shared" ref="Q24:Q53" si="32">J24+N24*SIN(M24)</f>
        <v>-8.0254158696948991E-2</v>
      </c>
      <c r="R24" s="30">
        <f t="shared" ref="R24:R53" si="33">K24-N24*COS(M24)</f>
        <v>-1.7230151257966814E-2</v>
      </c>
    </row>
    <row r="25" spans="1:34" x14ac:dyDescent="0.3">
      <c r="A25" t="b">
        <f>AND(raw_vertexdata!B25&gt;=-0.5,raw_vertexdata!B25&lt;=0.5,raw_vertexdata!C25&gt;-0.05,raw_vertexdata!C25&lt;0.1,0.5*raw_vertexdata!B25+raw_vertexdata!C25&lt;0.3)</f>
        <v>0</v>
      </c>
      <c r="B25" t="str">
        <f>IF($A25,raw_vertexdata!B25,"")</f>
        <v/>
      </c>
      <c r="C25" t="str">
        <f>IF($A25,raw_vertexdata!C25,"")</f>
        <v/>
      </c>
      <c r="D25">
        <f>raw_vertexdata!D25</f>
        <v>23</v>
      </c>
      <c r="E25">
        <v>-0.49017804316000002</v>
      </c>
      <c r="F25">
        <v>-1.3183388666000001E-2</v>
      </c>
      <c r="J25" s="30">
        <v>-0.06</v>
      </c>
      <c r="K25" s="30">
        <f t="shared" si="4"/>
        <v>3.9822222222222231E-2</v>
      </c>
      <c r="L25" s="30">
        <f t="shared" si="28"/>
        <v>-8.8888888888888854E-3</v>
      </c>
      <c r="M25" s="30">
        <f t="shared" si="6"/>
        <v>-8.888654789332975E-3</v>
      </c>
      <c r="N25" s="30">
        <f t="shared" si="29"/>
        <v>5.6259722277182171E-2</v>
      </c>
      <c r="O25" s="30">
        <f t="shared" si="30"/>
        <v>-5.9499933335088254E-2</v>
      </c>
      <c r="P25" s="30">
        <f t="shared" si="31"/>
        <v>9.6079722024793549E-2</v>
      </c>
      <c r="Q25" s="30">
        <f t="shared" si="32"/>
        <v>-6.0500066664911742E-2</v>
      </c>
      <c r="R25" s="30">
        <f t="shared" si="33"/>
        <v>-1.6435277580349086E-2</v>
      </c>
    </row>
    <row r="26" spans="1:34" x14ac:dyDescent="0.3">
      <c r="A26" t="b">
        <f>AND(raw_vertexdata!B26&gt;=-0.5,raw_vertexdata!B26&lt;=0.5,raw_vertexdata!C26&gt;-0.05,raw_vertexdata!C26&lt;0.1,0.5*raw_vertexdata!B26+raw_vertexdata!C26&lt;0.3)</f>
        <v>0</v>
      </c>
      <c r="B26" t="str">
        <f>IF($A26,raw_vertexdata!B26,"")</f>
        <v/>
      </c>
      <c r="C26" t="str">
        <f>IF($A26,raw_vertexdata!C26,"")</f>
        <v/>
      </c>
      <c r="D26">
        <f>raw_vertexdata!D26</f>
        <v>24</v>
      </c>
      <c r="E26">
        <v>-0.49213436969000002</v>
      </c>
      <c r="F26">
        <v>2.0367676764999999E-2</v>
      </c>
      <c r="J26" s="30">
        <v>-0.04</v>
      </c>
      <c r="K26" s="30">
        <f t="shared" si="4"/>
        <v>3.960000000000001E-2</v>
      </c>
      <c r="L26" s="30">
        <f t="shared" si="28"/>
        <v>-1.3333333333333334E-2</v>
      </c>
      <c r="M26" s="30">
        <f t="shared" si="6"/>
        <v>-1.3332543294145679E-2</v>
      </c>
      <c r="N26" s="30">
        <f t="shared" si="29"/>
        <v>5.5225678549793517E-2</v>
      </c>
      <c r="O26" s="30">
        <f t="shared" si="30"/>
        <v>-3.926372306326642E-2</v>
      </c>
      <c r="P26" s="30">
        <f t="shared" si="31"/>
        <v>9.4820770255018713E-2</v>
      </c>
      <c r="Q26" s="30">
        <f t="shared" si="32"/>
        <v>-4.0736276936733581E-2</v>
      </c>
      <c r="R26" s="30">
        <f t="shared" si="33"/>
        <v>-1.5620770255018693E-2</v>
      </c>
    </row>
    <row r="27" spans="1:34" x14ac:dyDescent="0.3">
      <c r="A27" t="b">
        <f>AND(raw_vertexdata!B27&gt;=-0.5,raw_vertexdata!B27&lt;=0.5,raw_vertexdata!C27&gt;-0.05,raw_vertexdata!C27&lt;0.1,0.5*raw_vertexdata!B27+raw_vertexdata!C27&lt;0.3)</f>
        <v>0</v>
      </c>
      <c r="B27" t="str">
        <f>IF($A27,raw_vertexdata!B27,"")</f>
        <v/>
      </c>
      <c r="C27" t="str">
        <f>IF($A27,raw_vertexdata!C27,"")</f>
        <v/>
      </c>
      <c r="D27">
        <f>raw_vertexdata!D27</f>
        <v>25</v>
      </c>
      <c r="E27">
        <v>0.32528536528000002</v>
      </c>
      <c r="F27">
        <v>4.3889765958000003E-2</v>
      </c>
      <c r="J27" s="30">
        <v>-0.02</v>
      </c>
      <c r="K27" s="30">
        <f t="shared" si="4"/>
        <v>3.9288888888888887E-2</v>
      </c>
      <c r="L27" s="30">
        <f t="shared" si="28"/>
        <v>-1.7777777777777771E-2</v>
      </c>
      <c r="M27" s="30">
        <f t="shared" si="6"/>
        <v>-1.7775905247621238E-2</v>
      </c>
      <c r="N27" s="30">
        <f t="shared" si="29"/>
        <v>5.4090900318527917E-2</v>
      </c>
      <c r="O27" s="30">
        <f t="shared" si="30"/>
        <v>-1.9038535917399339E-2</v>
      </c>
      <c r="P27" s="30">
        <f t="shared" si="31"/>
        <v>9.3371243535176174E-2</v>
      </c>
      <c r="Q27" s="30">
        <f t="shared" si="32"/>
        <v>-2.0961464082600662E-2</v>
      </c>
      <c r="R27" s="30">
        <f t="shared" si="33"/>
        <v>-1.47934657573984E-2</v>
      </c>
    </row>
    <row r="28" spans="1:34" x14ac:dyDescent="0.3">
      <c r="A28" t="b">
        <f>AND(raw_vertexdata!B28&gt;=-0.5,raw_vertexdata!B28&lt;=0.5,raw_vertexdata!C28&gt;-0.05,raw_vertexdata!C28&lt;0.1,0.5*raw_vertexdata!B28+raw_vertexdata!C28&lt;0.3)</f>
        <v>0</v>
      </c>
      <c r="B28" t="str">
        <f>IF($A28,raw_vertexdata!B28,"")</f>
        <v/>
      </c>
      <c r="C28" t="str">
        <f>IF($A28,raw_vertexdata!C28,"")</f>
        <v/>
      </c>
      <c r="D28">
        <f>raw_vertexdata!D28</f>
        <v>26</v>
      </c>
      <c r="E28">
        <v>0.18387753664000001</v>
      </c>
      <c r="F28">
        <v>6.9198635208000001E-2</v>
      </c>
      <c r="J28" s="30">
        <v>0</v>
      </c>
      <c r="K28" s="30">
        <f t="shared" si="4"/>
        <v>3.888888888888889E-2</v>
      </c>
      <c r="L28" s="30">
        <f t="shared" si="28"/>
        <v>-2.222222222222222E-2</v>
      </c>
      <c r="M28" s="30">
        <f t="shared" si="6"/>
        <v>-2.2218565326719057E-2</v>
      </c>
      <c r="N28" s="30">
        <f t="shared" si="29"/>
        <v>5.2861502000571582E-2</v>
      </c>
      <c r="O28" s="30">
        <f t="shared" si="30"/>
        <v>1.1744101024449654E-3</v>
      </c>
      <c r="P28" s="30">
        <f t="shared" si="31"/>
        <v>9.1737343498912341E-2</v>
      </c>
      <c r="Q28" s="30">
        <f t="shared" si="32"/>
        <v>-1.1744101024449654E-3</v>
      </c>
      <c r="R28" s="30">
        <f t="shared" si="33"/>
        <v>-1.3959565721134562E-2</v>
      </c>
    </row>
    <row r="29" spans="1:34" x14ac:dyDescent="0.3">
      <c r="A29" t="b">
        <f>AND(raw_vertexdata!B29&gt;=-0.5,raw_vertexdata!B29&lt;=0.5,raw_vertexdata!C29&gt;-0.05,raw_vertexdata!C29&lt;0.1,0.5*raw_vertexdata!B29+raw_vertexdata!C29&lt;0.3)</f>
        <v>0</v>
      </c>
      <c r="B29" t="str">
        <f>IF($A29,raw_vertexdata!B29,"")</f>
        <v/>
      </c>
      <c r="C29" t="str">
        <f>IF($A29,raw_vertexdata!C29,"")</f>
        <v/>
      </c>
      <c r="D29">
        <f>raw_vertexdata!D29</f>
        <v>27</v>
      </c>
      <c r="E29">
        <v>5.8819106231999999E-2</v>
      </c>
      <c r="F29">
        <v>8.6020004270000006E-2</v>
      </c>
      <c r="J29" s="30">
        <v>0.02</v>
      </c>
      <c r="K29" s="30">
        <f t="shared" si="4"/>
        <v>3.8399999999999997E-2</v>
      </c>
      <c r="L29" s="30">
        <f t="shared" si="28"/>
        <v>-2.6666666666666668E-2</v>
      </c>
      <c r="M29" s="30">
        <f t="shared" si="6"/>
        <v>-2.6660348374597954E-2</v>
      </c>
      <c r="N29" s="30">
        <f t="shared" si="29"/>
        <v>5.1543008976631027E-2</v>
      </c>
      <c r="O29" s="30">
        <f t="shared" si="30"/>
        <v>2.1373991795779534E-2</v>
      </c>
      <c r="P29" s="30">
        <f t="shared" si="31"/>
        <v>8.9924692341732587E-2</v>
      </c>
      <c r="Q29" s="30">
        <f t="shared" si="32"/>
        <v>1.8626008204220466E-2</v>
      </c>
      <c r="R29" s="30">
        <f t="shared" si="33"/>
        <v>-1.3124692341732594E-2</v>
      </c>
    </row>
    <row r="30" spans="1:34" x14ac:dyDescent="0.3">
      <c r="A30" t="b">
        <f>AND(raw_vertexdata!B30&gt;=-0.5,raw_vertexdata!B30&lt;=0.5,raw_vertexdata!C30&gt;-0.05,raw_vertexdata!C30&lt;0.1,0.5*raw_vertexdata!B30+raw_vertexdata!C30&lt;0.3)</f>
        <v>0</v>
      </c>
      <c r="B30" t="str">
        <f>IF($A30,raw_vertexdata!B30,"")</f>
        <v/>
      </c>
      <c r="C30" t="str">
        <f>IF($A30,raw_vertexdata!C30,"")</f>
        <v/>
      </c>
      <c r="D30">
        <f>raw_vertexdata!D30</f>
        <v>28</v>
      </c>
      <c r="E30">
        <v>-6.0792824677999999E-2</v>
      </c>
      <c r="F30">
        <v>9.6201371645000006E-2</v>
      </c>
      <c r="J30" s="30">
        <v>0.04</v>
      </c>
      <c r="K30" s="30">
        <f t="shared" si="4"/>
        <v>3.7822222222222222E-2</v>
      </c>
      <c r="L30" s="30">
        <f t="shared" si="28"/>
        <v>-3.1111111111111103E-2</v>
      </c>
      <c r="M30" s="30">
        <f t="shared" si="6"/>
        <v>-3.1101079441981542E-2</v>
      </c>
      <c r="N30" s="30">
        <f t="shared" si="29"/>
        <v>5.0140404344218591E-2</v>
      </c>
      <c r="O30" s="30">
        <f t="shared" si="30"/>
        <v>4.1559169312254715E-2</v>
      </c>
      <c r="P30" s="30">
        <f t="shared" si="31"/>
        <v>8.7938378687552415E-2</v>
      </c>
      <c r="Q30" s="30">
        <f t="shared" si="32"/>
        <v>3.8440830687745287E-2</v>
      </c>
      <c r="R30" s="30">
        <f t="shared" si="33"/>
        <v>-1.2293934243107978E-2</v>
      </c>
    </row>
    <row r="31" spans="1:34" x14ac:dyDescent="0.3">
      <c r="A31" t="b">
        <f>AND(raw_vertexdata!B31&gt;=-0.5,raw_vertexdata!B31&lt;=0.5,raw_vertexdata!C31&gt;-0.05,raw_vertexdata!C31&lt;0.1,0.5*raw_vertexdata!B31+raw_vertexdata!C31&lt;0.3)</f>
        <v>0</v>
      </c>
      <c r="B31" t="str">
        <f>IF($A31,raw_vertexdata!B31,"")</f>
        <v/>
      </c>
      <c r="C31" t="str">
        <f>IF($A31,raw_vertexdata!C31,"")</f>
        <v/>
      </c>
      <c r="D31">
        <f>raw_vertexdata!D31</f>
        <v>29</v>
      </c>
      <c r="E31">
        <v>-0.21101139696999999</v>
      </c>
      <c r="F31">
        <v>9.5737101643000005E-2</v>
      </c>
      <c r="J31" s="30">
        <v>6.0000000000000102E-2</v>
      </c>
      <c r="K31" s="30">
        <f t="shared" si="4"/>
        <v>3.7155555555555553E-2</v>
      </c>
      <c r="L31" s="30">
        <f t="shared" si="28"/>
        <v>-3.5555555555555576E-2</v>
      </c>
      <c r="M31" s="30">
        <f t="shared" si="6"/>
        <v>-3.5540583828400897E-2</v>
      </c>
      <c r="N31" s="30">
        <f t="shared" si="29"/>
        <v>4.8658167942381973E-2</v>
      </c>
      <c r="O31" s="30">
        <f t="shared" si="30"/>
        <v>6.1728975655316785E-2</v>
      </c>
      <c r="P31" s="30">
        <f t="shared" si="31"/>
        <v>8.5782995861337336E-2</v>
      </c>
      <c r="Q31" s="30">
        <f t="shared" si="32"/>
        <v>5.8271024344683418E-2</v>
      </c>
      <c r="R31" s="30">
        <f t="shared" si="33"/>
        <v>-1.1471884750226237E-2</v>
      </c>
    </row>
    <row r="32" spans="1:34" x14ac:dyDescent="0.3">
      <c r="A32" t="b">
        <f>AND(raw_vertexdata!B32&gt;=-0.5,raw_vertexdata!B32&lt;=0.5,raw_vertexdata!C32&gt;-0.05,raw_vertexdata!C32&lt;0.1,0.5*raw_vertexdata!B32+raw_vertexdata!C32&lt;0.3)</f>
        <v>0</v>
      </c>
      <c r="B32" t="str">
        <f>IF($A32,raw_vertexdata!B32,"")</f>
        <v/>
      </c>
      <c r="C32" t="str">
        <f>IF($A32,raw_vertexdata!C32,"")</f>
        <v/>
      </c>
      <c r="D32">
        <f>raw_vertexdata!D32</f>
        <v>30</v>
      </c>
      <c r="E32">
        <v>-0.35041090982</v>
      </c>
      <c r="F32">
        <v>7.8809320439999997E-2</v>
      </c>
      <c r="J32" s="30">
        <v>8.0000000000001001E-2</v>
      </c>
      <c r="K32" s="30">
        <f t="shared" si="4"/>
        <v>3.6399999999999974E-2</v>
      </c>
      <c r="L32" s="30">
        <f t="shared" si="28"/>
        <v>-4.0000000000000223E-2</v>
      </c>
      <c r="M32" s="30">
        <f t="shared" si="6"/>
        <v>-3.9978687123290266E-2</v>
      </c>
      <c r="N32" s="30">
        <f t="shared" si="29"/>
        <v>4.7100309154259577E-2</v>
      </c>
      <c r="O32" s="30">
        <f t="shared" si="30"/>
        <v>8.1882506962522167E-2</v>
      </c>
      <c r="P32" s="30">
        <f t="shared" si="31"/>
        <v>8.3462674063028819E-2</v>
      </c>
      <c r="Q32" s="30">
        <f t="shared" si="32"/>
        <v>7.8117493037479835E-2</v>
      </c>
      <c r="R32" s="30">
        <f t="shared" si="33"/>
        <v>-1.0662674063028871E-2</v>
      </c>
    </row>
    <row r="33" spans="1:18" x14ac:dyDescent="0.3">
      <c r="A33" t="b">
        <f>AND(raw_vertexdata!B33&gt;=-0.5,raw_vertexdata!B33&lt;=0.5,raw_vertexdata!C33&gt;-0.05,raw_vertexdata!C33&lt;0.1,0.5*raw_vertexdata!B33+raw_vertexdata!C33&lt;0.3)</f>
        <v>0</v>
      </c>
      <c r="B33" t="str">
        <f>IF($A33,raw_vertexdata!B33,"")</f>
        <v/>
      </c>
      <c r="C33" t="str">
        <f>IF($A33,raw_vertexdata!C33,"")</f>
        <v/>
      </c>
      <c r="D33">
        <f>raw_vertexdata!D33</f>
        <v>31</v>
      </c>
      <c r="E33">
        <v>-0.43853019107000002</v>
      </c>
      <c r="F33">
        <v>5.2314510330000001E-2</v>
      </c>
      <c r="J33" s="30">
        <v>0.100000000000001</v>
      </c>
      <c r="K33" s="30">
        <f t="shared" si="4"/>
        <v>3.5555555555555521E-2</v>
      </c>
      <c r="L33" s="30">
        <f t="shared" si="28"/>
        <v>-4.4444444444444661E-2</v>
      </c>
      <c r="M33" s="30">
        <f t="shared" si="6"/>
        <v>-4.4415215246911055E-2</v>
      </c>
      <c r="N33" s="30">
        <f t="shared" si="29"/>
        <v>4.5470394658677742E-2</v>
      </c>
      <c r="O33" s="30">
        <f t="shared" si="30"/>
        <v>0.10201891342442264</v>
      </c>
      <c r="P33" s="30">
        <f t="shared" si="31"/>
        <v>8.098110760504193E-2</v>
      </c>
      <c r="Q33" s="30">
        <f t="shared" si="32"/>
        <v>9.7981086575579371E-2</v>
      </c>
      <c r="R33" s="30">
        <f t="shared" si="33"/>
        <v>-9.8699964939308951E-3</v>
      </c>
    </row>
    <row r="34" spans="1:18" x14ac:dyDescent="0.3">
      <c r="A34" t="b">
        <f>AND(raw_vertexdata!B34&gt;=-0.5,raw_vertexdata!B34&lt;=0.5,raw_vertexdata!C34&gt;-0.05,raw_vertexdata!C34&lt;0.1,0.5*raw_vertexdata!B34+raw_vertexdata!C34&lt;0.3)</f>
        <v>0</v>
      </c>
      <c r="B34" t="str">
        <f>IF($A34,raw_vertexdata!B34,"")</f>
        <v/>
      </c>
      <c r="C34" t="str">
        <f>IF($A34,raw_vertexdata!C34,"")</f>
        <v/>
      </c>
      <c r="D34">
        <f>raw_vertexdata!D34</f>
        <v>32</v>
      </c>
      <c r="E34">
        <v>-0.43777693153000002</v>
      </c>
      <c r="F34">
        <v>-2.6332402740999999E-2</v>
      </c>
      <c r="J34" s="30">
        <v>0.12000000000000099</v>
      </c>
      <c r="K34" s="30">
        <f t="shared" si="4"/>
        <v>3.4622222222222179E-2</v>
      </c>
      <c r="L34" s="30">
        <f t="shared" si="28"/>
        <v>-4.8888888888889107E-2</v>
      </c>
      <c r="M34" s="30">
        <f t="shared" si="6"/>
        <v>-4.8849994491082634E-2</v>
      </c>
      <c r="N34" s="30">
        <f t="shared" si="29"/>
        <v>4.3771572050046302E-2</v>
      </c>
      <c r="O34" s="30">
        <f t="shared" si="30"/>
        <v>0.12213739073304411</v>
      </c>
      <c r="P34" s="30">
        <f t="shared" si="31"/>
        <v>7.8341578125376746E-2</v>
      </c>
      <c r="Q34" s="30">
        <f t="shared" si="32"/>
        <v>0.11786260926695788</v>
      </c>
      <c r="R34" s="30">
        <f t="shared" si="33"/>
        <v>-9.0971336809323872E-3</v>
      </c>
    </row>
    <row r="35" spans="1:18" x14ac:dyDescent="0.3">
      <c r="A35" t="b">
        <f>AND(raw_vertexdata!B35&gt;=-0.5,raw_vertexdata!B35&lt;=0.5,raw_vertexdata!C35&gt;-0.05,raw_vertexdata!C35&lt;0.1,0.5*raw_vertexdata!B35+raw_vertexdata!C35&lt;0.3)</f>
        <v>0</v>
      </c>
      <c r="B35" t="str">
        <f>IF($A35,raw_vertexdata!B35,"")</f>
        <v/>
      </c>
      <c r="C35" t="str">
        <f>IF($A35,raw_vertexdata!C35,"")</f>
        <v/>
      </c>
      <c r="D35">
        <f>raw_vertexdata!D35</f>
        <v>33</v>
      </c>
      <c r="E35">
        <v>-0.34999040137999998</v>
      </c>
      <c r="F35">
        <v>-2.8799884846000001E-2</v>
      </c>
      <c r="J35" s="30">
        <v>0.14000000000000101</v>
      </c>
      <c r="K35" s="30">
        <f t="shared" si="4"/>
        <v>3.3599999999999942E-2</v>
      </c>
      <c r="L35" s="30">
        <f t="shared" si="28"/>
        <v>-5.3333333333333559E-2</v>
      </c>
      <c r="M35" s="30">
        <f t="shared" si="6"/>
        <v>-5.328285155969259E-2</v>
      </c>
      <c r="N35" s="30">
        <f t="shared" si="29"/>
        <v>4.2006590054399898E-2</v>
      </c>
      <c r="O35" s="30">
        <f t="shared" si="30"/>
        <v>0.14223717197324337</v>
      </c>
      <c r="P35" s="30">
        <f t="shared" si="31"/>
        <v>7.5546974498294173E-2</v>
      </c>
      <c r="Q35" s="30">
        <f t="shared" si="32"/>
        <v>0.13776282802675865</v>
      </c>
      <c r="R35" s="30">
        <f t="shared" si="33"/>
        <v>-8.3469744982942948E-3</v>
      </c>
    </row>
    <row r="36" spans="1:18" x14ac:dyDescent="0.3">
      <c r="A36" t="b">
        <f>AND(raw_vertexdata!B36&gt;=-0.5,raw_vertexdata!B36&lt;=0.5,raw_vertexdata!C36&gt;-0.05,raw_vertexdata!C36&lt;0.1,0.5*raw_vertexdata!B36+raw_vertexdata!C36&lt;0.3)</f>
        <v>0</v>
      </c>
      <c r="B36" t="str">
        <f>IF($A36,raw_vertexdata!B36,"")</f>
        <v/>
      </c>
      <c r="C36" t="str">
        <f>IF($A36,raw_vertexdata!C36,"")</f>
        <v/>
      </c>
      <c r="D36">
        <f>raw_vertexdata!D36</f>
        <v>34</v>
      </c>
      <c r="E36">
        <v>-0.21291221123000001</v>
      </c>
      <c r="F36">
        <v>-2.3144295264000001E-2</v>
      </c>
      <c r="J36" s="30">
        <v>0.160000000000001</v>
      </c>
      <c r="K36" s="30">
        <f t="shared" si="4"/>
        <v>3.2488888888888824E-2</v>
      </c>
      <c r="L36" s="30">
        <f t="shared" si="28"/>
        <v>-5.7777777777778004E-2</v>
      </c>
      <c r="M36" s="30">
        <f t="shared" si="6"/>
        <v>-5.7713613608965895E-2</v>
      </c>
      <c r="N36" s="30">
        <f t="shared" si="29"/>
        <v>4.0177815922584889E-2</v>
      </c>
      <c r="O36" s="30">
        <f t="shared" si="30"/>
        <v>0.16231751988749993</v>
      </c>
      <c r="P36" s="30">
        <f t="shared" si="31"/>
        <v>7.2599810018677935E-2</v>
      </c>
      <c r="Q36" s="30">
        <f t="shared" si="32"/>
        <v>0.15768248011250208</v>
      </c>
      <c r="R36" s="30">
        <f t="shared" si="33"/>
        <v>-7.6220322409002866E-3</v>
      </c>
    </row>
    <row r="37" spans="1:18" x14ac:dyDescent="0.3">
      <c r="A37" t="b">
        <f>AND(raw_vertexdata!B37&gt;=-0.5,raw_vertexdata!B37&lt;=0.5,raw_vertexdata!C37&gt;-0.05,raw_vertexdata!C37&lt;0.1,0.5*raw_vertexdata!B37+raw_vertexdata!C37&lt;0.3)</f>
        <v>0</v>
      </c>
      <c r="B37" t="str">
        <f>IF($A37,raw_vertexdata!B37,"")</f>
        <v/>
      </c>
      <c r="C37" t="str">
        <f>IF($A37,raw_vertexdata!C37,"")</f>
        <v/>
      </c>
      <c r="D37">
        <f>raw_vertexdata!D37</f>
        <v>35</v>
      </c>
      <c r="E37">
        <v>-6.2908381297999999E-2</v>
      </c>
      <c r="F37">
        <v>-1.651575215E-2</v>
      </c>
      <c r="J37" s="30">
        <v>0.18000000000000099</v>
      </c>
      <c r="K37" s="30">
        <f t="shared" si="4"/>
        <v>3.1288888888888818E-2</v>
      </c>
      <c r="L37" s="30">
        <f t="shared" si="28"/>
        <v>-6.2222222222222442E-2</v>
      </c>
      <c r="M37" s="30">
        <f t="shared" si="6"/>
        <v>-6.214210828746871E-2</v>
      </c>
      <c r="N37" s="30">
        <f t="shared" si="29"/>
        <v>3.8287250467905889E-2</v>
      </c>
      <c r="O37" s="30">
        <f t="shared" si="30"/>
        <v>0.1823777194581428</v>
      </c>
      <c r="P37" s="30">
        <f t="shared" si="31"/>
        <v>6.9502237323310706E-2</v>
      </c>
      <c r="Q37" s="30">
        <f t="shared" si="32"/>
        <v>0.17762228054185919</v>
      </c>
      <c r="R37" s="30">
        <f t="shared" si="33"/>
        <v>-6.924459545533071E-3</v>
      </c>
    </row>
    <row r="38" spans="1:18" x14ac:dyDescent="0.3">
      <c r="A38" t="b">
        <f>AND(raw_vertexdata!B38&gt;=-0.5,raw_vertexdata!B38&lt;=0.5,raw_vertexdata!C38&gt;-0.05,raw_vertexdata!C38&lt;0.1,0.5*raw_vertexdata!B38+raw_vertexdata!C38&lt;0.3)</f>
        <v>0</v>
      </c>
      <c r="B38" t="str">
        <f>IF($A38,raw_vertexdata!B38,"")</f>
        <v/>
      </c>
      <c r="C38" t="str">
        <f>IF($A38,raw_vertexdata!C38,"")</f>
        <v/>
      </c>
      <c r="D38">
        <f>raw_vertexdata!D38</f>
        <v>36</v>
      </c>
      <c r="E38">
        <v>5.9286733245000001E-2</v>
      </c>
      <c r="F38">
        <v>-1.1567495981000001E-2</v>
      </c>
      <c r="J38" s="30">
        <v>0.20000000000000101</v>
      </c>
      <c r="K38" s="30">
        <f t="shared" si="4"/>
        <v>2.9999999999999923E-2</v>
      </c>
      <c r="L38" s="30">
        <f t="shared" si="28"/>
        <v>-6.6666666666666888E-2</v>
      </c>
      <c r="M38" s="30">
        <f t="shared" si="6"/>
        <v>-6.656816377582403E-2</v>
      </c>
      <c r="N38" s="30">
        <f t="shared" si="29"/>
        <v>3.6336541126780093E-2</v>
      </c>
      <c r="O38" s="30">
        <f t="shared" si="30"/>
        <v>0.20241707076161083</v>
      </c>
      <c r="P38" s="30">
        <f t="shared" si="31"/>
        <v>6.6256061424147361E-2</v>
      </c>
      <c r="Q38" s="30">
        <f t="shared" si="32"/>
        <v>0.19758292923839119</v>
      </c>
      <c r="R38" s="30">
        <f t="shared" si="33"/>
        <v>-6.256061424147516E-3</v>
      </c>
    </row>
    <row r="39" spans="1:18" x14ac:dyDescent="0.3">
      <c r="A39" t="b">
        <f>AND(raw_vertexdata!B39&gt;=-0.5,raw_vertexdata!B39&lt;=0.5,raw_vertexdata!C39&gt;-0.05,raw_vertexdata!C39&lt;0.1,0.5*raw_vertexdata!B39+raw_vertexdata!C39&lt;0.3)</f>
        <v>0</v>
      </c>
      <c r="B39" t="str">
        <f>IF($A39,raw_vertexdata!B39,"")</f>
        <v/>
      </c>
      <c r="C39" t="str">
        <f>IF($A39,raw_vertexdata!C39,"")</f>
        <v/>
      </c>
      <c r="D39">
        <f>raw_vertexdata!D39</f>
        <v>37</v>
      </c>
      <c r="E39">
        <v>0.18428678101000001</v>
      </c>
      <c r="F39">
        <v>-7.1430393958999997E-3</v>
      </c>
      <c r="J39" s="30">
        <v>0.220000000000001</v>
      </c>
      <c r="K39" s="30">
        <f t="shared" si="4"/>
        <v>2.8622222222222157E-2</v>
      </c>
      <c r="L39" s="30">
        <f t="shared" si="28"/>
        <v>-7.1111111111111333E-2</v>
      </c>
      <c r="M39" s="30">
        <f t="shared" si="6"/>
        <v>-7.0991608826116506E-2</v>
      </c>
      <c r="N39" s="30">
        <f t="shared" si="29"/>
        <v>3.4326993351085758E-2</v>
      </c>
      <c r="O39" s="30">
        <f t="shared" si="30"/>
        <v>0.22243488205774822</v>
      </c>
      <c r="P39" s="30">
        <f t="shared" si="31"/>
        <v>6.2862751159292421E-2</v>
      </c>
      <c r="Q39" s="30">
        <f t="shared" si="32"/>
        <v>0.21756511794225378</v>
      </c>
      <c r="R39" s="30">
        <f t="shared" si="33"/>
        <v>-5.6183067148481113E-3</v>
      </c>
    </row>
    <row r="40" spans="1:18" x14ac:dyDescent="0.3">
      <c r="A40" t="b">
        <f>AND(raw_vertexdata!B40&gt;=-0.5,raw_vertexdata!B40&lt;=0.5,raw_vertexdata!C40&gt;-0.05,raw_vertexdata!C40&lt;0.1,0.5*raw_vertexdata!B40+raw_vertexdata!C40&lt;0.3)</f>
        <v>0</v>
      </c>
      <c r="B40" t="str">
        <f>IF($A40,raw_vertexdata!B40,"")</f>
        <v/>
      </c>
      <c r="C40" t="str">
        <f>IF($A40,raw_vertexdata!C40,"")</f>
        <v/>
      </c>
      <c r="D40">
        <f>raw_vertexdata!D40</f>
        <v>38</v>
      </c>
      <c r="E40">
        <v>0.32500089959</v>
      </c>
      <c r="F40">
        <v>-3.7449794012000001E-3</v>
      </c>
      <c r="J40" s="30">
        <v>0.24000000000000099</v>
      </c>
      <c r="K40" s="30">
        <f t="shared" si="4"/>
        <v>2.7155555555555492E-2</v>
      </c>
      <c r="L40" s="30">
        <f t="shared" si="28"/>
        <v>-7.5555555555555778E-2</v>
      </c>
      <c r="M40" s="30">
        <f t="shared" si="6"/>
        <v>-7.5412272800964575E-2</v>
      </c>
      <c r="N40" s="30">
        <f t="shared" si="29"/>
        <v>3.2259580585497223E-2</v>
      </c>
      <c r="O40" s="30">
        <f t="shared" si="30"/>
        <v>0.24243046308384983</v>
      </c>
      <c r="P40" s="30">
        <f t="shared" si="31"/>
        <v>5.9323449312378262E-2</v>
      </c>
      <c r="Q40" s="30">
        <f t="shared" si="32"/>
        <v>0.23756953691615215</v>
      </c>
      <c r="R40" s="30">
        <f t="shared" si="33"/>
        <v>-5.0123382012672753E-3</v>
      </c>
    </row>
    <row r="41" spans="1:18" x14ac:dyDescent="0.3">
      <c r="A41" t="b">
        <f>AND(raw_vertexdata!B41&gt;=-0.5,raw_vertexdata!B41&lt;=0.5,raw_vertexdata!C41&gt;-0.05,raw_vertexdata!C41&lt;0.1,0.5*raw_vertexdata!B41+raw_vertexdata!C41&lt;0.3)</f>
        <v>0</v>
      </c>
      <c r="B41" t="str">
        <f>IF($A41,raw_vertexdata!B41,"")</f>
        <v/>
      </c>
      <c r="C41" t="str">
        <f>IF($A41,raw_vertexdata!C41,"")</f>
        <v/>
      </c>
      <c r="D41">
        <f>raw_vertexdata!D41</f>
        <v>39</v>
      </c>
      <c r="J41" s="30">
        <v>0.26000000000000101</v>
      </c>
      <c r="K41" s="30">
        <f t="shared" si="4"/>
        <v>2.5599999999999921E-2</v>
      </c>
      <c r="L41" s="30">
        <f t="shared" si="28"/>
        <v>-8.0000000000000224E-2</v>
      </c>
      <c r="M41" s="30">
        <f t="shared" si="6"/>
        <v>-7.9829985712237539E-2</v>
      </c>
      <c r="N41" s="30">
        <f t="shared" si="29"/>
        <v>3.0134953038866982E-2</v>
      </c>
      <c r="O41" s="30">
        <f t="shared" si="30"/>
        <v>0.2624031185285699</v>
      </c>
      <c r="P41" s="30">
        <f t="shared" si="31"/>
        <v>5.5638981607111157E-2</v>
      </c>
      <c r="Q41" s="30">
        <f t="shared" si="32"/>
        <v>0.25759688147143212</v>
      </c>
      <c r="R41" s="30">
        <f t="shared" si="33"/>
        <v>-4.4389816071113142E-3</v>
      </c>
    </row>
    <row r="42" spans="1:18" x14ac:dyDescent="0.3">
      <c r="A42" t="b">
        <f>AND(raw_vertexdata!B42&gt;=-0.5,raw_vertexdata!B42&lt;=0.5,raw_vertexdata!C42&gt;-0.05,raw_vertexdata!C42&lt;0.1,0.5*raw_vertexdata!B42+raw_vertexdata!C42&lt;0.3)</f>
        <v>0</v>
      </c>
      <c r="B42" t="str">
        <f>IF($A42,raw_vertexdata!B42,"")</f>
        <v/>
      </c>
      <c r="C42" t="str">
        <f>IF($A42,raw_vertexdata!C42,"")</f>
        <v/>
      </c>
      <c r="D42">
        <f>raw_vertexdata!D42</f>
        <v>40</v>
      </c>
      <c r="J42" s="30">
        <v>0.28000000000000103</v>
      </c>
      <c r="K42" s="30">
        <f t="shared" si="4"/>
        <v>2.3955555555555473E-2</v>
      </c>
      <c r="L42" s="30">
        <f t="shared" si="28"/>
        <v>-8.4444444444444669E-2</v>
      </c>
      <c r="M42" s="30">
        <f t="shared" si="6"/>
        <v>-8.4244578259396463E-2</v>
      </c>
      <c r="N42" s="30">
        <f t="shared" si="29"/>
        <v>2.7953445423164112E-2</v>
      </c>
      <c r="O42" s="30">
        <f t="shared" si="30"/>
        <v>0.28235214166517786</v>
      </c>
      <c r="P42" s="30">
        <f t="shared" si="31"/>
        <v>5.1809864748438961E-2</v>
      </c>
      <c r="Q42" s="30">
        <f t="shared" si="32"/>
        <v>0.27764785833482419</v>
      </c>
      <c r="R42" s="30">
        <f t="shared" si="33"/>
        <v>-3.8987536373280181E-3</v>
      </c>
    </row>
    <row r="43" spans="1:18" x14ac:dyDescent="0.3">
      <c r="A43" t="b">
        <f>AND(raw_vertexdata!B43&gt;=-0.5,raw_vertexdata!B43&lt;=0.5,raw_vertexdata!C43&gt;-0.05,raw_vertexdata!C43&lt;0.1,0.5*raw_vertexdata!B43+raw_vertexdata!C43&lt;0.3)</f>
        <v>0</v>
      </c>
      <c r="B43" t="str">
        <f>IF($A43,raw_vertexdata!B43,"")</f>
        <v/>
      </c>
      <c r="C43" t="str">
        <f>IF($A43,raw_vertexdata!C43,"")</f>
        <v/>
      </c>
      <c r="D43">
        <f>raw_vertexdata!D43</f>
        <v>41</v>
      </c>
      <c r="J43" s="30">
        <v>0.30000000000000099</v>
      </c>
      <c r="K43" s="30">
        <f t="shared" si="4"/>
        <v>2.2222222222222143E-2</v>
      </c>
      <c r="L43" s="30">
        <f t="shared" si="28"/>
        <v>-8.8888888888889114E-2</v>
      </c>
      <c r="M43" s="30">
        <f t="shared" si="6"/>
        <v>-8.8655881867437683E-2</v>
      </c>
      <c r="N43" s="30">
        <f t="shared" si="29"/>
        <v>2.5715083804724901E-2</v>
      </c>
      <c r="O43" s="30">
        <f t="shared" si="30"/>
        <v>0.30227680812720154</v>
      </c>
      <c r="P43" s="30">
        <f t="shared" si="31"/>
        <v>4.7836313653228213E-2</v>
      </c>
      <c r="Q43" s="30">
        <f t="shared" si="32"/>
        <v>0.29772319187280044</v>
      </c>
      <c r="R43" s="30">
        <f t="shared" si="33"/>
        <v>-3.3918692087839229E-3</v>
      </c>
    </row>
    <row r="44" spans="1:18" x14ac:dyDescent="0.3">
      <c r="A44" t="b">
        <f>AND(raw_vertexdata!B44&gt;=-0.5,raw_vertexdata!B44&lt;=0.5,raw_vertexdata!C44&gt;-0.05,raw_vertexdata!C44&lt;0.1,0.5*raw_vertexdata!B44+raw_vertexdata!C44&lt;0.3)</f>
        <v>0</v>
      </c>
      <c r="B44" t="str">
        <f>IF($A44,raw_vertexdata!B44,"")</f>
        <v/>
      </c>
      <c r="C44" t="str">
        <f>IF($A44,raw_vertexdata!C44,"")</f>
        <v/>
      </c>
      <c r="D44">
        <f>raw_vertexdata!D44</f>
        <v>42</v>
      </c>
      <c r="J44" s="30">
        <v>0.32000000000000101</v>
      </c>
      <c r="K44" s="30">
        <f t="shared" si="4"/>
        <v>2.0399999999999915E-2</v>
      </c>
      <c r="L44" s="30">
        <f t="shared" si="28"/>
        <v>-9.333333333333356E-2</v>
      </c>
      <c r="M44" s="30">
        <f t="shared" si="6"/>
        <v>-9.3063728724418177E-2</v>
      </c>
      <c r="N44" s="30">
        <f t="shared" si="29"/>
        <v>2.3419591689179776E-2</v>
      </c>
      <c r="O44" s="30">
        <f t="shared" si="30"/>
        <v>0.32217636981240982</v>
      </c>
      <c r="P44" s="30">
        <f t="shared" si="31"/>
        <v>4.3718247990094154E-2</v>
      </c>
      <c r="Q44" s="30">
        <f t="shared" si="32"/>
        <v>0.31782363018759219</v>
      </c>
      <c r="R44" s="30">
        <f t="shared" si="33"/>
        <v>-2.9182479900943248E-3</v>
      </c>
    </row>
    <row r="45" spans="1:18" x14ac:dyDescent="0.3">
      <c r="A45" t="b">
        <f>AND(raw_vertexdata!B45&gt;=-0.5,raw_vertexdata!B45&lt;=0.5,raw_vertexdata!C45&gt;-0.05,raw_vertexdata!C45&lt;0.1,0.5*raw_vertexdata!B45+raw_vertexdata!C45&lt;0.3)</f>
        <v>0</v>
      </c>
      <c r="B45" t="str">
        <f>IF($A45,raw_vertexdata!B45,"")</f>
        <v/>
      </c>
      <c r="C45" t="str">
        <f>IF($A45,raw_vertexdata!C45,"")</f>
        <v/>
      </c>
      <c r="D45">
        <f>raw_vertexdata!D45</f>
        <v>43</v>
      </c>
      <c r="J45" s="30">
        <v>0.34000000000000102</v>
      </c>
      <c r="K45" s="30">
        <f t="shared" si="4"/>
        <v>1.8488888888888791E-2</v>
      </c>
      <c r="L45" s="30">
        <f t="shared" si="28"/>
        <v>-9.7777777777778005E-2</v>
      </c>
      <c r="M45" s="30">
        <f t="shared" si="6"/>
        <v>-9.7467951818542689E-2</v>
      </c>
      <c r="N45" s="30">
        <f t="shared" si="29"/>
        <v>2.1066395442286525E-2</v>
      </c>
      <c r="O45" s="30">
        <f t="shared" si="30"/>
        <v>0.34205004890347929</v>
      </c>
      <c r="P45" s="30">
        <f t="shared" si="31"/>
        <v>3.9455298129007568E-2</v>
      </c>
      <c r="Q45" s="30">
        <f t="shared" si="32"/>
        <v>0.33794995109652276</v>
      </c>
      <c r="R45" s="30">
        <f t="shared" si="33"/>
        <v>-2.477520351229983E-3</v>
      </c>
    </row>
    <row r="46" spans="1:18" x14ac:dyDescent="0.3">
      <c r="A46" t="b">
        <f>AND(raw_vertexdata!B46&gt;=-0.5,raw_vertexdata!B46&lt;=0.5,raw_vertexdata!C46&gt;-0.05,raw_vertexdata!C46&lt;0.1,0.5*raw_vertexdata!B46+raw_vertexdata!C46&lt;0.3)</f>
        <v>0</v>
      </c>
      <c r="B46" t="str">
        <f>IF($A46,raw_vertexdata!B46,"")</f>
        <v/>
      </c>
      <c r="C46" t="str">
        <f>IF($A46,raw_vertexdata!C46,"")</f>
        <v/>
      </c>
      <c r="D46">
        <f>raw_vertexdata!D46</f>
        <v>44</v>
      </c>
      <c r="J46" s="30">
        <v>0.36000000000000099</v>
      </c>
      <c r="K46" s="30">
        <f t="shared" si="4"/>
        <v>1.6488888888888789E-2</v>
      </c>
      <c r="L46" s="30">
        <f t="shared" si="28"/>
        <v>-0.10222222222222245</v>
      </c>
      <c r="M46" s="30">
        <f t="shared" si="6"/>
        <v>-0.10186838497479288</v>
      </c>
      <c r="N46" s="30">
        <f t="shared" si="29"/>
        <v>1.8654629133160322E-2</v>
      </c>
      <c r="O46" s="30">
        <f t="shared" si="30"/>
        <v>0.36189703199567003</v>
      </c>
      <c r="P46" s="30">
        <f t="shared" si="31"/>
        <v>3.5046810585651109E-2</v>
      </c>
      <c r="Q46" s="30">
        <f t="shared" si="32"/>
        <v>0.35810296800433195</v>
      </c>
      <c r="R46" s="30">
        <f t="shared" si="33"/>
        <v>-2.0690328078735339E-3</v>
      </c>
    </row>
    <row r="47" spans="1:18" x14ac:dyDescent="0.3">
      <c r="A47" t="b">
        <f>AND(raw_vertexdata!B47&gt;=-0.5,raw_vertexdata!B47&lt;=0.5,raw_vertexdata!C47&gt;-0.05,raw_vertexdata!C47&lt;0.1,0.5*raw_vertexdata!B47+raw_vertexdata!C47&lt;0.3)</f>
        <v>0</v>
      </c>
      <c r="B47" t="str">
        <f>IF($A47,raw_vertexdata!B47,"")</f>
        <v/>
      </c>
      <c r="C47" t="str">
        <f>IF($A47,raw_vertexdata!C47,"")</f>
        <v/>
      </c>
      <c r="D47">
        <f>raw_vertexdata!D47</f>
        <v>45</v>
      </c>
      <c r="J47" s="30">
        <v>0.380000000000001</v>
      </c>
      <c r="K47" s="30">
        <f t="shared" si="4"/>
        <v>1.4399999999999896E-2</v>
      </c>
      <c r="L47" s="30">
        <f t="shared" si="28"/>
        <v>-0.1066666666666669</v>
      </c>
      <c r="M47" s="30">
        <f t="shared" si="6"/>
        <v>-0.10626486289107903</v>
      </c>
      <c r="N47" s="30">
        <f t="shared" si="29"/>
        <v>1.6183138873389E-2</v>
      </c>
      <c r="O47" s="30">
        <f t="shared" si="30"/>
        <v>0.3817164643234745</v>
      </c>
      <c r="P47" s="30">
        <f t="shared" si="31"/>
        <v>3.0491853032563822E-2</v>
      </c>
      <c r="Q47" s="30">
        <f t="shared" si="32"/>
        <v>0.3782835356765275</v>
      </c>
      <c r="R47" s="30">
        <f t="shared" si="33"/>
        <v>-1.6918530325640314E-3</v>
      </c>
    </row>
    <row r="48" spans="1:18" x14ac:dyDescent="0.3">
      <c r="A48" t="b">
        <f>AND(raw_vertexdata!B48&gt;=-0.5,raw_vertexdata!B48&lt;=0.5,raw_vertexdata!C48&gt;-0.05,raw_vertexdata!C48&lt;0.1,0.5*raw_vertexdata!B48+raw_vertexdata!C48&lt;0.3)</f>
        <v>0</v>
      </c>
      <c r="B48" t="str">
        <f>IF($A48,raw_vertexdata!B48,"")</f>
        <v/>
      </c>
      <c r="C48" t="str">
        <f>IF($A48,raw_vertexdata!C48,"")</f>
        <v/>
      </c>
      <c r="D48">
        <f>raw_vertexdata!D48</f>
        <v>46</v>
      </c>
      <c r="J48" s="30">
        <v>0.40000000000000102</v>
      </c>
      <c r="K48" s="30">
        <f t="shared" si="4"/>
        <v>1.222222222222211E-2</v>
      </c>
      <c r="L48" s="30">
        <f t="shared" si="28"/>
        <v>-0.11111111111111134</v>
      </c>
      <c r="M48" s="30">
        <f t="shared" si="6"/>
        <v>-0.11065722117389587</v>
      </c>
      <c r="N48" s="30">
        <f t="shared" si="29"/>
        <v>1.3650486714718366E-2</v>
      </c>
      <c r="O48" s="30">
        <f t="shared" si="30"/>
        <v>0.40150744407957178</v>
      </c>
      <c r="P48" s="30">
        <f t="shared" si="31"/>
        <v>2.5789218938359018E-2</v>
      </c>
      <c r="Q48" s="30">
        <f t="shared" si="32"/>
        <v>0.39849255592043026</v>
      </c>
      <c r="R48" s="30">
        <f t="shared" si="33"/>
        <v>-1.3447744939147979E-3</v>
      </c>
    </row>
    <row r="49" spans="1:18" x14ac:dyDescent="0.3">
      <c r="A49" t="b">
        <f>AND(raw_vertexdata!B49&gt;=-0.5,raw_vertexdata!B49&lt;=0.5,raw_vertexdata!C49&gt;-0.05,raw_vertexdata!C49&lt;0.1,0.5*raw_vertexdata!B49+raw_vertexdata!C49&lt;0.3)</f>
        <v>0</v>
      </c>
      <c r="B49" t="str">
        <f>IF($A49,raw_vertexdata!B49,"")</f>
        <v/>
      </c>
      <c r="C49" t="str">
        <f>IF($A49,raw_vertexdata!C49,"")</f>
        <v/>
      </c>
      <c r="D49">
        <f>raw_vertexdata!D49</f>
        <v>47</v>
      </c>
      <c r="J49" s="30">
        <v>0.42000000000000098</v>
      </c>
      <c r="K49" s="30">
        <f t="shared" si="4"/>
        <v>9.9555555555554346E-3</v>
      </c>
      <c r="L49" s="30">
        <f t="shared" si="28"/>
        <v>-0.11555555555555576</v>
      </c>
      <c r="M49" s="30">
        <f t="shared" si="6"/>
        <v>-0.11504529637346385</v>
      </c>
      <c r="N49" s="30">
        <f t="shared" si="29"/>
        <v>1.1054954158985414E-2</v>
      </c>
      <c r="O49" s="30">
        <f t="shared" si="30"/>
        <v>0.42126901682056167</v>
      </c>
      <c r="P49" s="30">
        <f t="shared" si="31"/>
        <v>2.093743188733057E-2</v>
      </c>
      <c r="Q49" s="30">
        <f t="shared" si="32"/>
        <v>0.4187309831794403</v>
      </c>
      <c r="R49" s="30">
        <f t="shared" si="33"/>
        <v>-1.0263207762197021E-3</v>
      </c>
    </row>
    <row r="50" spans="1:18" x14ac:dyDescent="0.3">
      <c r="A50" t="b">
        <f>AND(raw_vertexdata!B50&gt;=-0.5,raw_vertexdata!B50&lt;=0.5,raw_vertexdata!C50&gt;-0.05,raw_vertexdata!C50&lt;0.1,0.5*raw_vertexdata!B50+raw_vertexdata!C50&lt;0.3)</f>
        <v>0</v>
      </c>
      <c r="B50" t="str">
        <f>IF($A50,raw_vertexdata!B50,"")</f>
        <v/>
      </c>
      <c r="C50" t="str">
        <f>IF($A50,raw_vertexdata!C50,"")</f>
        <v/>
      </c>
      <c r="D50">
        <f>raw_vertexdata!D50</f>
        <v>48</v>
      </c>
      <c r="E50" t="s">
        <v>77</v>
      </c>
      <c r="F50" t="s">
        <v>77</v>
      </c>
      <c r="J50" s="30">
        <v>0.440000000000001</v>
      </c>
      <c r="K50" s="30">
        <f t="shared" si="4"/>
        <v>7.5999999999998786E-3</v>
      </c>
      <c r="L50" s="30">
        <f t="shared" si="28"/>
        <v>-0.12000000000000022</v>
      </c>
      <c r="M50" s="30">
        <f t="shared" si="6"/>
        <v>-0.11942892601833867</v>
      </c>
      <c r="N50" s="30">
        <f t="shared" si="29"/>
        <v>8.394545326428823E-3</v>
      </c>
      <c r="O50" s="30">
        <f t="shared" si="30"/>
        <v>0.44100016995490976</v>
      </c>
      <c r="P50" s="30">
        <f t="shared" si="31"/>
        <v>1.5934749624239696E-2</v>
      </c>
      <c r="Q50" s="30">
        <f t="shared" si="32"/>
        <v>0.43899983004509224</v>
      </c>
      <c r="R50" s="30">
        <f t="shared" si="33"/>
        <v>-7.3474962423993821E-4</v>
      </c>
    </row>
    <row r="51" spans="1:18" x14ac:dyDescent="0.3">
      <c r="A51" t="b">
        <f>AND(raw_vertexdata!B51&gt;=-0.5,raw_vertexdata!B51&lt;=0.5,raw_vertexdata!C51&gt;-0.05,raw_vertexdata!C51&lt;0.1,0.5*raw_vertexdata!B51+raw_vertexdata!C51&lt;0.3)</f>
        <v>0</v>
      </c>
      <c r="B51" t="str">
        <f>IF($A51,raw_vertexdata!B51,"")</f>
        <v/>
      </c>
      <c r="C51" t="str">
        <f>IF($A51,raw_vertexdata!C51,"")</f>
        <v/>
      </c>
      <c r="D51">
        <f>raw_vertexdata!D51</f>
        <v>49</v>
      </c>
      <c r="E51" t="s">
        <v>77</v>
      </c>
      <c r="F51" t="s">
        <v>77</v>
      </c>
      <c r="J51" s="30">
        <v>0.46000000000000102</v>
      </c>
      <c r="K51" s="30">
        <f t="shared" si="4"/>
        <v>5.1555555555554203E-3</v>
      </c>
      <c r="L51" s="30">
        <f t="shared" si="28"/>
        <v>-0.12444444444444466</v>
      </c>
      <c r="M51" s="30">
        <f t="shared" si="6"/>
        <v>-0.12380794864947121</v>
      </c>
      <c r="N51" s="30">
        <f t="shared" si="29"/>
        <v>5.6669898221579943E-3</v>
      </c>
      <c r="O51" s="30">
        <f t="shared" si="30"/>
        <v>0.46069982730933984</v>
      </c>
      <c r="P51" s="30">
        <f t="shared" si="31"/>
        <v>1.0779167862742488E-2</v>
      </c>
      <c r="Q51" s="30">
        <f t="shared" si="32"/>
        <v>0.4593001726906622</v>
      </c>
      <c r="R51" s="30">
        <f t="shared" si="33"/>
        <v>-4.6805675163164809E-4</v>
      </c>
    </row>
    <row r="52" spans="1:18" x14ac:dyDescent="0.3">
      <c r="A52" t="b">
        <f>AND(raw_vertexdata!B52&gt;=-0.5,raw_vertexdata!B52&lt;=0.5,raw_vertexdata!C52&gt;-0.05,raw_vertexdata!C52&lt;0.1,0.5*raw_vertexdata!B52+raw_vertexdata!C52&lt;0.3)</f>
        <v>0</v>
      </c>
      <c r="B52" t="str">
        <f>IF($A52,raw_vertexdata!B52,"")</f>
        <v/>
      </c>
      <c r="C52" t="str">
        <f>IF($A52,raw_vertexdata!C52,"")</f>
        <v/>
      </c>
      <c r="D52">
        <f>raw_vertexdata!D52</f>
        <v>50</v>
      </c>
      <c r="E52" t="s">
        <v>77</v>
      </c>
      <c r="F52" t="s">
        <v>77</v>
      </c>
      <c r="J52" s="30">
        <v>0.48000000000000098</v>
      </c>
      <c r="K52" s="30">
        <f t="shared" si="4"/>
        <v>2.622222222222094E-3</v>
      </c>
      <c r="L52" s="30">
        <f t="shared" si="28"/>
        <v>-0.12888888888888911</v>
      </c>
      <c r="M52" s="30">
        <f t="shared" si="6"/>
        <v>-0.1281822038537021</v>
      </c>
      <c r="N52" s="30">
        <f t="shared" si="29"/>
        <v>2.8697453352000608E-3</v>
      </c>
      <c r="O52" s="30">
        <f t="shared" si="30"/>
        <v>0.48036684377058753</v>
      </c>
      <c r="P52" s="30">
        <f t="shared" si="31"/>
        <v>5.4684238905661244E-3</v>
      </c>
      <c r="Q52" s="30">
        <f t="shared" si="32"/>
        <v>0.47963315622941444</v>
      </c>
      <c r="R52" s="30">
        <f t="shared" si="33"/>
        <v>-2.2397944612193629E-4</v>
      </c>
    </row>
    <row r="53" spans="1:18" x14ac:dyDescent="0.3">
      <c r="A53" t="b">
        <f>AND(raw_vertexdata!B53&gt;=-0.5,raw_vertexdata!B53&lt;=0.5,raw_vertexdata!C53&gt;-0.05,raw_vertexdata!C53&lt;0.1,0.5*raw_vertexdata!B53+raw_vertexdata!C53&lt;0.3)</f>
        <v>0</v>
      </c>
      <c r="B53" t="str">
        <f>IF($A53,raw_vertexdata!B53,"")</f>
        <v/>
      </c>
      <c r="C53" t="str">
        <f>IF($A53,raw_vertexdata!C53,"")</f>
        <v/>
      </c>
      <c r="D53">
        <f>raw_vertexdata!D53</f>
        <v>51</v>
      </c>
      <c r="E53" t="s">
        <v>77</v>
      </c>
      <c r="F53" t="s">
        <v>77</v>
      </c>
      <c r="J53" s="30">
        <v>0.5</v>
      </c>
      <c r="K53" s="30">
        <f t="shared" si="4"/>
        <v>0</v>
      </c>
      <c r="L53" s="30">
        <f t="shared" si="28"/>
        <v>-0.13333333333333333</v>
      </c>
      <c r="M53" s="30">
        <f t="shared" si="6"/>
        <v>-0.13255153229667402</v>
      </c>
      <c r="N53" s="30">
        <f t="shared" si="29"/>
        <v>-1.6653345369377347E-17</v>
      </c>
      <c r="O53" s="30">
        <f t="shared" si="30"/>
        <v>0.5</v>
      </c>
      <c r="P53" s="30">
        <f t="shared" si="31"/>
        <v>-1.6507260569830784E-17</v>
      </c>
      <c r="Q53" s="30">
        <f t="shared" si="32"/>
        <v>0.5</v>
      </c>
      <c r="R53" s="30">
        <f t="shared" si="33"/>
        <v>1.6507260569830784E-17</v>
      </c>
    </row>
    <row r="54" spans="1:18" x14ac:dyDescent="0.3">
      <c r="A54" t="b">
        <f>AND(raw_vertexdata!B54&gt;=-0.5,raw_vertexdata!B54&lt;=0.5,raw_vertexdata!C54&gt;-0.05,raw_vertexdata!C54&lt;0.1,0.5*raw_vertexdata!B54+raw_vertexdata!C54&lt;0.3)</f>
        <v>0</v>
      </c>
      <c r="B54" t="str">
        <f>IF($A54,raw_vertexdata!B54,"")</f>
        <v/>
      </c>
      <c r="C54" t="str">
        <f>IF($A54,raw_vertexdata!C54,"")</f>
        <v/>
      </c>
      <c r="D54">
        <f>raw_vertexdata!D54</f>
        <v>52</v>
      </c>
      <c r="E54" t="s">
        <v>77</v>
      </c>
      <c r="F54" t="s">
        <v>77</v>
      </c>
    </row>
    <row r="55" spans="1:18" x14ac:dyDescent="0.3">
      <c r="A55" t="b">
        <f>AND(raw_vertexdata!B55&gt;=-0.5,raw_vertexdata!B55&lt;=0.5,raw_vertexdata!C55&gt;-0.05,raw_vertexdata!C55&lt;0.1,0.5*raw_vertexdata!B55+raw_vertexdata!C55&lt;0.3)</f>
        <v>0</v>
      </c>
      <c r="B55" t="str">
        <f>IF($A55,raw_vertexdata!B55,"")</f>
        <v/>
      </c>
      <c r="C55" t="str">
        <f>IF($A55,raw_vertexdata!C55,"")</f>
        <v/>
      </c>
      <c r="D55">
        <f>raw_vertexdata!D55</f>
        <v>53</v>
      </c>
      <c r="E55" t="s">
        <v>77</v>
      </c>
      <c r="F55" t="s">
        <v>77</v>
      </c>
    </row>
    <row r="56" spans="1:18" x14ac:dyDescent="0.3">
      <c r="A56" t="b">
        <f>AND(raw_vertexdata!B56&gt;=-0.5,raw_vertexdata!B56&lt;=0.5,raw_vertexdata!C56&gt;-0.05,raw_vertexdata!C56&lt;0.1,0.5*raw_vertexdata!B56+raw_vertexdata!C56&lt;0.3)</f>
        <v>0</v>
      </c>
      <c r="B56" t="str">
        <f>IF($A56,raw_vertexdata!B56,"")</f>
        <v/>
      </c>
      <c r="C56" t="str">
        <f>IF($A56,raw_vertexdata!C56,"")</f>
        <v/>
      </c>
      <c r="D56">
        <f>raw_vertexdata!D56</f>
        <v>54</v>
      </c>
      <c r="E56" t="s">
        <v>77</v>
      </c>
      <c r="F56" t="s">
        <v>77</v>
      </c>
    </row>
    <row r="57" spans="1:18" x14ac:dyDescent="0.3">
      <c r="A57" t="b">
        <f>AND(raw_vertexdata!B57&gt;=-0.5,raw_vertexdata!B57&lt;=0.5,raw_vertexdata!C57&gt;-0.05,raw_vertexdata!C57&lt;0.1,0.5*raw_vertexdata!B57+raw_vertexdata!C57&lt;0.3)</f>
        <v>0</v>
      </c>
      <c r="B57" t="str">
        <f>IF($A57,raw_vertexdata!B57,"")</f>
        <v/>
      </c>
      <c r="C57" t="str">
        <f>IF($A57,raw_vertexdata!C57,"")</f>
        <v/>
      </c>
      <c r="D57">
        <f>raw_vertexdata!D57</f>
        <v>55</v>
      </c>
      <c r="E57" t="s">
        <v>77</v>
      </c>
      <c r="F57" t="s">
        <v>77</v>
      </c>
    </row>
    <row r="58" spans="1:18" x14ac:dyDescent="0.3">
      <c r="A58" t="b">
        <f>AND(raw_vertexdata!B58&gt;=-0.5,raw_vertexdata!B58&lt;=0.5,raw_vertexdata!C58&gt;-0.05,raw_vertexdata!C58&lt;0.1,0.5*raw_vertexdata!B58+raw_vertexdata!C58&lt;0.3)</f>
        <v>0</v>
      </c>
      <c r="B58" t="str">
        <f>IF($A58,raw_vertexdata!B58,"")</f>
        <v/>
      </c>
      <c r="C58" t="str">
        <f>IF($A58,raw_vertexdata!C58,"")</f>
        <v/>
      </c>
      <c r="D58">
        <f>raw_vertexdata!D58</f>
        <v>56</v>
      </c>
      <c r="E58" t="s">
        <v>77</v>
      </c>
      <c r="F58" t="s">
        <v>77</v>
      </c>
    </row>
    <row r="59" spans="1:18" x14ac:dyDescent="0.3">
      <c r="A59" t="b">
        <f>AND(raw_vertexdata!B59&gt;=-0.5,raw_vertexdata!B59&lt;=0.5,raw_vertexdata!C59&gt;-0.05,raw_vertexdata!C59&lt;0.1,0.5*raw_vertexdata!B59+raw_vertexdata!C59&lt;0.3)</f>
        <v>0</v>
      </c>
      <c r="B59" t="str">
        <f>IF($A59,raw_vertexdata!B59,"")</f>
        <v/>
      </c>
      <c r="C59" t="str">
        <f>IF($A59,raw_vertexdata!C59,"")</f>
        <v/>
      </c>
      <c r="D59">
        <f>raw_vertexdata!D59</f>
        <v>57</v>
      </c>
      <c r="E59" t="s">
        <v>77</v>
      </c>
      <c r="F59" t="s">
        <v>77</v>
      </c>
    </row>
    <row r="60" spans="1:18" x14ac:dyDescent="0.3">
      <c r="A60" t="b">
        <f>AND(raw_vertexdata!B60&gt;=-0.5,raw_vertexdata!B60&lt;=0.5,raw_vertexdata!C60&gt;-0.05,raw_vertexdata!C60&lt;0.1,0.5*raw_vertexdata!B60+raw_vertexdata!C60&lt;0.3)</f>
        <v>0</v>
      </c>
      <c r="B60" t="str">
        <f>IF($A60,raw_vertexdata!B60,"")</f>
        <v/>
      </c>
      <c r="C60" t="str">
        <f>IF($A60,raw_vertexdata!C60,"")</f>
        <v/>
      </c>
      <c r="D60">
        <f>raw_vertexdata!D60</f>
        <v>58</v>
      </c>
      <c r="E60" t="s">
        <v>77</v>
      </c>
      <c r="F60" t="s">
        <v>77</v>
      </c>
    </row>
    <row r="61" spans="1:18" x14ac:dyDescent="0.3">
      <c r="A61" t="b">
        <f>AND(raw_vertexdata!B61&gt;=-0.5,raw_vertexdata!B61&lt;=0.5,raw_vertexdata!C61&gt;-0.05,raw_vertexdata!C61&lt;0.1,0.5*raw_vertexdata!B61+raw_vertexdata!C61&lt;0.3)</f>
        <v>0</v>
      </c>
      <c r="B61" t="str">
        <f>IF($A61,raw_vertexdata!B61,"")</f>
        <v/>
      </c>
      <c r="C61" t="str">
        <f>IF($A61,raw_vertexdata!C61,"")</f>
        <v/>
      </c>
      <c r="D61">
        <f>raw_vertexdata!D61</f>
        <v>59</v>
      </c>
      <c r="E61" t="s">
        <v>77</v>
      </c>
      <c r="F61" t="s">
        <v>77</v>
      </c>
    </row>
    <row r="62" spans="1:18" x14ac:dyDescent="0.3">
      <c r="A62" t="b">
        <f>AND(raw_vertexdata!B62&gt;=-0.5,raw_vertexdata!B62&lt;=0.5,raw_vertexdata!C62&gt;-0.05,raw_vertexdata!C62&lt;0.1,0.5*raw_vertexdata!B62+raw_vertexdata!C62&lt;0.3)</f>
        <v>0</v>
      </c>
      <c r="B62" t="str">
        <f>IF($A62,raw_vertexdata!B62,"")</f>
        <v/>
      </c>
      <c r="C62" t="str">
        <f>IF($A62,raw_vertexdata!C62,"")</f>
        <v/>
      </c>
      <c r="D62">
        <f>raw_vertexdata!D62</f>
        <v>60</v>
      </c>
      <c r="E62" t="s">
        <v>77</v>
      </c>
      <c r="F62" t="s">
        <v>77</v>
      </c>
    </row>
    <row r="63" spans="1:18" x14ac:dyDescent="0.3">
      <c r="A63" t="b">
        <f>AND(raw_vertexdata!B63&gt;=-0.5,raw_vertexdata!B63&lt;=0.5,raw_vertexdata!C63&gt;-0.05,raw_vertexdata!C63&lt;0.1,0.5*raw_vertexdata!B63+raw_vertexdata!C63&lt;0.3)</f>
        <v>0</v>
      </c>
      <c r="B63" t="str">
        <f>IF($A63,raw_vertexdata!B63,"")</f>
        <v/>
      </c>
      <c r="C63" t="str">
        <f>IF($A63,raw_vertexdata!C63,"")</f>
        <v/>
      </c>
      <c r="D63">
        <f>raw_vertexdata!D63</f>
        <v>61</v>
      </c>
      <c r="E63" t="s">
        <v>77</v>
      </c>
      <c r="F63" t="s">
        <v>77</v>
      </c>
    </row>
    <row r="64" spans="1:18" x14ac:dyDescent="0.3">
      <c r="A64" t="b">
        <f>AND(raw_vertexdata!B64&gt;=-0.5,raw_vertexdata!B64&lt;=0.5,raw_vertexdata!C64&gt;-0.05,raw_vertexdata!C64&lt;0.1,0.5*raw_vertexdata!B64+raw_vertexdata!C64&lt;0.3)</f>
        <v>0</v>
      </c>
      <c r="B64" t="str">
        <f>IF($A64,raw_vertexdata!B64,"")</f>
        <v/>
      </c>
      <c r="C64" t="str">
        <f>IF($A64,raw_vertexdata!C64,"")</f>
        <v/>
      </c>
      <c r="D64">
        <f>raw_vertexdata!D64</f>
        <v>62</v>
      </c>
      <c r="E64" t="s">
        <v>77</v>
      </c>
      <c r="F64" t="s">
        <v>77</v>
      </c>
    </row>
    <row r="65" spans="1:6" x14ac:dyDescent="0.3">
      <c r="A65" t="b">
        <f>AND(raw_vertexdata!B65&gt;=-0.5,raw_vertexdata!B65&lt;=0.5,raw_vertexdata!C65&gt;-0.05,raw_vertexdata!C65&lt;0.1,0.5*raw_vertexdata!B65+raw_vertexdata!C65&lt;0.3)</f>
        <v>0</v>
      </c>
      <c r="B65" t="str">
        <f>IF($A65,raw_vertexdata!B65,"")</f>
        <v/>
      </c>
      <c r="C65" t="str">
        <f>IF($A65,raw_vertexdata!C65,"")</f>
        <v/>
      </c>
      <c r="D65">
        <f>raw_vertexdata!D65</f>
        <v>63</v>
      </c>
      <c r="E65" t="s">
        <v>77</v>
      </c>
      <c r="F65" t="s">
        <v>77</v>
      </c>
    </row>
    <row r="66" spans="1:6" x14ac:dyDescent="0.3">
      <c r="A66" t="b">
        <f>AND(raw_vertexdata!B66&gt;=-0.5,raw_vertexdata!B66&lt;=0.5,raw_vertexdata!C66&gt;-0.05,raw_vertexdata!C66&lt;0.1,0.5*raw_vertexdata!B66+raw_vertexdata!C66&lt;0.3)</f>
        <v>0</v>
      </c>
      <c r="B66" t="str">
        <f>IF($A66,raw_vertexdata!B66,"")</f>
        <v/>
      </c>
      <c r="C66" t="str">
        <f>IF($A66,raw_vertexdata!C66,"")</f>
        <v/>
      </c>
      <c r="D66">
        <f>raw_vertexdata!D66</f>
        <v>64</v>
      </c>
      <c r="E66" t="s">
        <v>77</v>
      </c>
      <c r="F66" t="s">
        <v>77</v>
      </c>
    </row>
    <row r="67" spans="1:6" x14ac:dyDescent="0.3">
      <c r="A67" t="b">
        <f>AND(raw_vertexdata!B67&gt;=-0.5,raw_vertexdata!B67&lt;=0.5,raw_vertexdata!C67&gt;-0.05,raw_vertexdata!C67&lt;0.1,0.5*raw_vertexdata!B67+raw_vertexdata!C67&lt;0.3)</f>
        <v>0</v>
      </c>
      <c r="B67" t="str">
        <f>IF($A67,raw_vertexdata!B67,"")</f>
        <v/>
      </c>
      <c r="C67" t="str">
        <f>IF($A67,raw_vertexdata!C67,"")</f>
        <v/>
      </c>
      <c r="D67">
        <f>raw_vertexdata!D67</f>
        <v>65</v>
      </c>
      <c r="E67" t="s">
        <v>77</v>
      </c>
      <c r="F67" t="s">
        <v>77</v>
      </c>
    </row>
    <row r="68" spans="1:6" x14ac:dyDescent="0.3">
      <c r="A68" t="b">
        <f>AND(raw_vertexdata!B68&gt;=-0.5,raw_vertexdata!B68&lt;=0.5,raw_vertexdata!C68&gt;-0.05,raw_vertexdata!C68&lt;0.1,0.5*raw_vertexdata!B68+raw_vertexdata!C68&lt;0.3)</f>
        <v>0</v>
      </c>
      <c r="B68" t="str">
        <f>IF($A68,raw_vertexdata!B68,"")</f>
        <v/>
      </c>
      <c r="C68" t="str">
        <f>IF($A68,raw_vertexdata!C68,"")</f>
        <v/>
      </c>
      <c r="D68">
        <f>raw_vertexdata!D68</f>
        <v>66</v>
      </c>
      <c r="E68" t="s">
        <v>77</v>
      </c>
      <c r="F68" t="s">
        <v>77</v>
      </c>
    </row>
    <row r="69" spans="1:6" x14ac:dyDescent="0.3">
      <c r="A69" t="b">
        <f>AND(raw_vertexdata!B69&gt;=-0.5,raw_vertexdata!B69&lt;=0.5,raw_vertexdata!C69&gt;-0.05,raw_vertexdata!C69&lt;0.1,0.5*raw_vertexdata!B69+raw_vertexdata!C69&lt;0.3)</f>
        <v>0</v>
      </c>
      <c r="B69" t="str">
        <f>IF($A69,raw_vertexdata!B69,"")</f>
        <v/>
      </c>
      <c r="C69" t="str">
        <f>IF($A69,raw_vertexdata!C69,"")</f>
        <v/>
      </c>
      <c r="D69">
        <f>raw_vertexdata!D69</f>
        <v>67</v>
      </c>
      <c r="E69" t="s">
        <v>77</v>
      </c>
      <c r="F69" t="s">
        <v>77</v>
      </c>
    </row>
    <row r="70" spans="1:6" x14ac:dyDescent="0.3">
      <c r="A70" t="b">
        <f>AND(raw_vertexdata!B70&gt;=-0.5,raw_vertexdata!B70&lt;=0.5,raw_vertexdata!C70&gt;-0.05,raw_vertexdata!C70&lt;0.1,0.5*raw_vertexdata!B70+raw_vertexdata!C70&lt;0.3)</f>
        <v>0</v>
      </c>
      <c r="B70" t="str">
        <f>IF($A70,raw_vertexdata!B70,"")</f>
        <v/>
      </c>
      <c r="C70" t="str">
        <f>IF($A70,raw_vertexdata!C70,"")</f>
        <v/>
      </c>
      <c r="D70">
        <f>raw_vertexdata!D70</f>
        <v>68</v>
      </c>
      <c r="E70" t="s">
        <v>77</v>
      </c>
      <c r="F70" t="s">
        <v>77</v>
      </c>
    </row>
    <row r="71" spans="1:6" x14ac:dyDescent="0.3">
      <c r="A71" t="b">
        <f>AND(raw_vertexdata!B71&gt;=-0.5,raw_vertexdata!B71&lt;=0.5,raw_vertexdata!C71&gt;-0.05,raw_vertexdata!C71&lt;0.1,0.5*raw_vertexdata!B71+raw_vertexdata!C71&lt;0.3)</f>
        <v>0</v>
      </c>
      <c r="B71" t="str">
        <f>IF($A71,raw_vertexdata!B71,"")</f>
        <v/>
      </c>
      <c r="C71" t="str">
        <f>IF($A71,raw_vertexdata!C71,"")</f>
        <v/>
      </c>
      <c r="D71">
        <f>raw_vertexdata!D71</f>
        <v>69</v>
      </c>
      <c r="E71" t="s">
        <v>77</v>
      </c>
      <c r="F71" t="s">
        <v>77</v>
      </c>
    </row>
    <row r="72" spans="1:6" x14ac:dyDescent="0.3">
      <c r="A72" t="b">
        <f>AND(raw_vertexdata!B72&gt;=-0.5,raw_vertexdata!B72&lt;=0.5,raw_vertexdata!C72&gt;-0.05,raw_vertexdata!C72&lt;0.1,0.5*raw_vertexdata!B72+raw_vertexdata!C72&lt;0.3)</f>
        <v>0</v>
      </c>
      <c r="B72" t="str">
        <f>IF($A72,raw_vertexdata!B72,"")</f>
        <v/>
      </c>
      <c r="C72" t="str">
        <f>IF($A72,raw_vertexdata!C72,"")</f>
        <v/>
      </c>
      <c r="D72">
        <f>raw_vertexdata!D72</f>
        <v>70</v>
      </c>
      <c r="E72" t="s">
        <v>77</v>
      </c>
      <c r="F72" t="s">
        <v>77</v>
      </c>
    </row>
    <row r="73" spans="1:6" x14ac:dyDescent="0.3">
      <c r="A73" t="b">
        <f>AND(raw_vertexdata!B73&gt;=-0.5,raw_vertexdata!B73&lt;=0.5,raw_vertexdata!C73&gt;-0.05,raw_vertexdata!C73&lt;0.1,0.5*raw_vertexdata!B73+raw_vertexdata!C73&lt;0.3)</f>
        <v>0</v>
      </c>
      <c r="B73" t="str">
        <f>IF($A73,raw_vertexdata!B73,"")</f>
        <v/>
      </c>
      <c r="C73" t="str">
        <f>IF($A73,raw_vertexdata!C73,"")</f>
        <v/>
      </c>
      <c r="D73">
        <f>raw_vertexdata!D73</f>
        <v>71</v>
      </c>
      <c r="E73" t="s">
        <v>77</v>
      </c>
      <c r="F73" t="s">
        <v>77</v>
      </c>
    </row>
    <row r="74" spans="1:6" x14ac:dyDescent="0.3">
      <c r="A74" t="b">
        <f>AND(raw_vertexdata!B74&gt;=-0.5,raw_vertexdata!B74&lt;=0.5,raw_vertexdata!C74&gt;-0.05,raw_vertexdata!C74&lt;0.1,0.5*raw_vertexdata!B74+raw_vertexdata!C74&lt;0.3)</f>
        <v>0</v>
      </c>
      <c r="B74" t="str">
        <f>IF($A74,raw_vertexdata!B74,"")</f>
        <v/>
      </c>
      <c r="C74" t="str">
        <f>IF($A74,raw_vertexdata!C74,"")</f>
        <v/>
      </c>
      <c r="D74">
        <f>raw_vertexdata!D74</f>
        <v>72</v>
      </c>
      <c r="E74" t="s">
        <v>77</v>
      </c>
      <c r="F74" t="s">
        <v>77</v>
      </c>
    </row>
    <row r="75" spans="1:6" x14ac:dyDescent="0.3">
      <c r="A75" t="b">
        <f>AND(raw_vertexdata!B75&gt;=-0.5,raw_vertexdata!B75&lt;=0.5,raw_vertexdata!C75&gt;-0.05,raw_vertexdata!C75&lt;0.1,0.5*raw_vertexdata!B75+raw_vertexdata!C75&lt;0.3)</f>
        <v>0</v>
      </c>
      <c r="B75" t="str">
        <f>IF($A75,raw_vertexdata!B75,"")</f>
        <v/>
      </c>
      <c r="C75" t="str">
        <f>IF($A75,raw_vertexdata!C75,"")</f>
        <v/>
      </c>
      <c r="D75">
        <f>raw_vertexdata!D75</f>
        <v>73</v>
      </c>
      <c r="E75" t="s">
        <v>77</v>
      </c>
      <c r="F75" t="s">
        <v>77</v>
      </c>
    </row>
    <row r="76" spans="1:6" x14ac:dyDescent="0.3">
      <c r="A76" t="b">
        <f>AND(raw_vertexdata!B76&gt;=-0.5,raw_vertexdata!B76&lt;=0.5,raw_vertexdata!C76&gt;-0.05,raw_vertexdata!C76&lt;0.1,0.5*raw_vertexdata!B76+raw_vertexdata!C76&lt;0.3)</f>
        <v>0</v>
      </c>
      <c r="B76" t="str">
        <f>IF($A76,raw_vertexdata!B76,"")</f>
        <v/>
      </c>
      <c r="C76" t="str">
        <f>IF($A76,raw_vertexdata!C76,"")</f>
        <v/>
      </c>
      <c r="D76">
        <f>raw_vertexdata!D76</f>
        <v>74</v>
      </c>
      <c r="E76" t="s">
        <v>77</v>
      </c>
      <c r="F76" t="s">
        <v>77</v>
      </c>
    </row>
    <row r="77" spans="1:6" x14ac:dyDescent="0.3">
      <c r="A77" t="b">
        <f>AND(raw_vertexdata!B77&gt;=-0.5,raw_vertexdata!B77&lt;=0.5,raw_vertexdata!C77&gt;-0.05,raw_vertexdata!C77&lt;0.1,0.5*raw_vertexdata!B77+raw_vertexdata!C77&lt;0.3)</f>
        <v>0</v>
      </c>
      <c r="B77" t="str">
        <f>IF($A77,raw_vertexdata!B77,"")</f>
        <v/>
      </c>
      <c r="C77" t="str">
        <f>IF($A77,raw_vertexdata!C77,"")</f>
        <v/>
      </c>
      <c r="D77">
        <f>raw_vertexdata!D77</f>
        <v>75</v>
      </c>
      <c r="E77" t="s">
        <v>77</v>
      </c>
      <c r="F77" t="s">
        <v>77</v>
      </c>
    </row>
    <row r="78" spans="1:6" x14ac:dyDescent="0.3">
      <c r="A78" t="b">
        <f>AND(raw_vertexdata!B78&gt;=-0.5,raw_vertexdata!B78&lt;=0.5,raw_vertexdata!C78&gt;-0.05,raw_vertexdata!C78&lt;0.1,0.5*raw_vertexdata!B78+raw_vertexdata!C78&lt;0.3)</f>
        <v>0</v>
      </c>
      <c r="B78" t="str">
        <f>IF($A78,raw_vertexdata!B78,"")</f>
        <v/>
      </c>
      <c r="C78" t="str">
        <f>IF($A78,raw_vertexdata!C78,"")</f>
        <v/>
      </c>
      <c r="D78">
        <f>raw_vertexdata!D78</f>
        <v>76</v>
      </c>
      <c r="E78" t="s">
        <v>77</v>
      </c>
      <c r="F78" t="s">
        <v>77</v>
      </c>
    </row>
    <row r="79" spans="1:6" x14ac:dyDescent="0.3">
      <c r="A79" t="b">
        <f>AND(raw_vertexdata!B79&gt;=-0.5,raw_vertexdata!B79&lt;=0.5,raw_vertexdata!C79&gt;-0.05,raw_vertexdata!C79&lt;0.1,0.5*raw_vertexdata!B79+raw_vertexdata!C79&lt;0.3)</f>
        <v>0</v>
      </c>
      <c r="B79" t="str">
        <f>IF($A79,raw_vertexdata!B79,"")</f>
        <v/>
      </c>
      <c r="C79" t="str">
        <f>IF($A79,raw_vertexdata!C79,"")</f>
        <v/>
      </c>
      <c r="D79">
        <f>raw_vertexdata!D79</f>
        <v>77</v>
      </c>
      <c r="E79" t="s">
        <v>77</v>
      </c>
      <c r="F79" t="s">
        <v>77</v>
      </c>
    </row>
    <row r="80" spans="1:6" x14ac:dyDescent="0.3">
      <c r="A80" t="b">
        <f>AND(raw_vertexdata!B80&gt;=-0.5,raw_vertexdata!B80&lt;=0.5,raw_vertexdata!C80&gt;-0.05,raw_vertexdata!C80&lt;0.1,0.5*raw_vertexdata!B80+raw_vertexdata!C80&lt;0.3)</f>
        <v>0</v>
      </c>
      <c r="B80" t="str">
        <f>IF($A80,raw_vertexdata!B80,"")</f>
        <v/>
      </c>
      <c r="C80" t="str">
        <f>IF($A80,raw_vertexdata!C80,"")</f>
        <v/>
      </c>
      <c r="D80">
        <f>raw_vertexdata!D80</f>
        <v>78</v>
      </c>
    </row>
    <row r="81" spans="1:6" x14ac:dyDescent="0.3">
      <c r="A81" t="b">
        <f>AND(raw_vertexdata!B81&gt;=-0.5,raw_vertexdata!B81&lt;=0.5,raw_vertexdata!C81&gt;-0.05,raw_vertexdata!C81&lt;0.1,0.5*raw_vertexdata!B81+raw_vertexdata!C81&lt;0.3)</f>
        <v>1</v>
      </c>
      <c r="B81">
        <f>IF($A81,raw_vertexdata!B81,"")</f>
        <v>-0.121713586</v>
      </c>
      <c r="C81">
        <f>IF($A81,raw_vertexdata!C81,"")</f>
        <v>9.7913145655999997E-2</v>
      </c>
      <c r="D81">
        <f>raw_vertexdata!D81</f>
        <v>79</v>
      </c>
    </row>
    <row r="82" spans="1:6" x14ac:dyDescent="0.3">
      <c r="A82" t="b">
        <f>AND(raw_vertexdata!B82&gt;=-0.5,raw_vertexdata!B82&lt;=0.5,raw_vertexdata!C82&gt;-0.05,raw_vertexdata!C82&lt;0.1,0.5*raw_vertexdata!B82+raw_vertexdata!C82&lt;0.3)</f>
        <v>1</v>
      </c>
      <c r="B82">
        <f>IF($A82,raw_vertexdata!B82,"")</f>
        <v>-0.12581033999999999</v>
      </c>
      <c r="C82">
        <f>IF($A82,raw_vertexdata!C82,"")</f>
        <v>-1.9187275640000001E-2</v>
      </c>
      <c r="D82">
        <f>raw_vertexdata!D82</f>
        <v>80</v>
      </c>
    </row>
    <row r="83" spans="1:6" x14ac:dyDescent="0.3">
      <c r="A83" t="b">
        <f>AND(raw_vertexdata!B83&gt;=-0.5,raw_vertexdata!B83&lt;=0.5,raw_vertexdata!C83&gt;-0.05,raw_vertexdata!C83&lt;0.1,0.5*raw_vertexdata!B83+raw_vertexdata!C83&lt;0.3)</f>
        <v>0</v>
      </c>
      <c r="B83" t="str">
        <f>IF($A83,raw_vertexdata!B83,"")</f>
        <v/>
      </c>
      <c r="C83" t="str">
        <f>IF($A83,raw_vertexdata!C83,"")</f>
        <v/>
      </c>
      <c r="D83">
        <f>raw_vertexdata!D83</f>
        <v>81</v>
      </c>
      <c r="E83" t="s">
        <v>77</v>
      </c>
      <c r="F83" t="s">
        <v>77</v>
      </c>
    </row>
    <row r="84" spans="1:6" x14ac:dyDescent="0.3">
      <c r="A84" t="b">
        <f>AND(raw_vertexdata!B84&gt;=-0.5,raw_vertexdata!B84&lt;=0.5,raw_vertexdata!C84&gt;-0.05,raw_vertexdata!C84&lt;0.1,0.5*raw_vertexdata!B84+raw_vertexdata!C84&lt;0.3)</f>
        <v>0</v>
      </c>
      <c r="B84" t="str">
        <f>IF($A84,raw_vertexdata!B84,"")</f>
        <v/>
      </c>
      <c r="C84" t="str">
        <f>IF($A84,raw_vertexdata!C84,"")</f>
        <v/>
      </c>
      <c r="D84">
        <f>raw_vertexdata!D84</f>
        <v>82</v>
      </c>
      <c r="E84" t="s">
        <v>77</v>
      </c>
      <c r="F84" t="s">
        <v>77</v>
      </c>
    </row>
    <row r="85" spans="1:6" x14ac:dyDescent="0.3">
      <c r="A85" t="b">
        <f>AND(raw_vertexdata!B85&gt;=-0.5,raw_vertexdata!B85&lt;=0.5,raw_vertexdata!C85&gt;-0.05,raw_vertexdata!C85&lt;0.1,0.5*raw_vertexdata!B85+raw_vertexdata!C85&lt;0.3)</f>
        <v>0</v>
      </c>
      <c r="B85" t="str">
        <f>IF($A85,raw_vertexdata!B85,"")</f>
        <v/>
      </c>
      <c r="C85" t="str">
        <f>IF($A85,raw_vertexdata!C85,"")</f>
        <v/>
      </c>
      <c r="D85">
        <f>raw_vertexdata!D85</f>
        <v>83</v>
      </c>
      <c r="E85" t="s">
        <v>77</v>
      </c>
      <c r="F85" t="s">
        <v>77</v>
      </c>
    </row>
    <row r="86" spans="1:6" x14ac:dyDescent="0.3">
      <c r="A86" t="b">
        <f>AND(raw_vertexdata!B86&gt;=-0.5,raw_vertexdata!B86&lt;=0.5,raw_vertexdata!C86&gt;-0.05,raw_vertexdata!C86&lt;0.1,0.5*raw_vertexdata!B86+raw_vertexdata!C86&lt;0.3)</f>
        <v>0</v>
      </c>
      <c r="B86" t="str">
        <f>IF($A86,raw_vertexdata!B86,"")</f>
        <v/>
      </c>
      <c r="C86" t="str">
        <f>IF($A86,raw_vertexdata!C86,"")</f>
        <v/>
      </c>
      <c r="D86">
        <f>raw_vertexdata!D86</f>
        <v>84</v>
      </c>
      <c r="E86" t="s">
        <v>77</v>
      </c>
      <c r="F86" t="s">
        <v>77</v>
      </c>
    </row>
    <row r="87" spans="1:6" x14ac:dyDescent="0.3">
      <c r="A87" t="b">
        <f>AND(raw_vertexdata!B87&gt;=-0.5,raw_vertexdata!B87&lt;=0.5,raw_vertexdata!C87&gt;-0.05,raw_vertexdata!C87&lt;0.1,0.5*raw_vertexdata!B87+raw_vertexdata!C87&lt;0.3)</f>
        <v>0</v>
      </c>
      <c r="B87" t="str">
        <f>IF($A87,raw_vertexdata!B87,"")</f>
        <v/>
      </c>
      <c r="C87" t="str">
        <f>IF($A87,raw_vertexdata!C87,"")</f>
        <v/>
      </c>
      <c r="D87">
        <f>raw_vertexdata!D87</f>
        <v>85</v>
      </c>
      <c r="E87" t="s">
        <v>77</v>
      </c>
      <c r="F87" t="s">
        <v>77</v>
      </c>
    </row>
    <row r="88" spans="1:6" x14ac:dyDescent="0.3">
      <c r="A88" t="b">
        <f>AND(raw_vertexdata!B88&gt;=-0.5,raw_vertexdata!B88&lt;=0.5,raw_vertexdata!C88&gt;-0.05,raw_vertexdata!C88&lt;0.1,0.5*raw_vertexdata!B88+raw_vertexdata!C88&lt;0.3)</f>
        <v>0</v>
      </c>
      <c r="B88" t="str">
        <f>IF($A88,raw_vertexdata!B88,"")</f>
        <v/>
      </c>
      <c r="C88" t="str">
        <f>IF($A88,raw_vertexdata!C88,"")</f>
        <v/>
      </c>
      <c r="D88">
        <f>raw_vertexdata!D88</f>
        <v>86</v>
      </c>
      <c r="E88" t="s">
        <v>77</v>
      </c>
      <c r="F88" t="s">
        <v>77</v>
      </c>
    </row>
    <row r="89" spans="1:6" x14ac:dyDescent="0.3">
      <c r="A89" t="b">
        <f>AND(raw_vertexdata!B89&gt;=-0.5,raw_vertexdata!B89&lt;=0.5,raw_vertexdata!C89&gt;-0.05,raw_vertexdata!C89&lt;0.1,0.5*raw_vertexdata!B89+raw_vertexdata!C89&lt;0.3)</f>
        <v>0</v>
      </c>
      <c r="B89" t="str">
        <f>IF($A89,raw_vertexdata!B89,"")</f>
        <v/>
      </c>
      <c r="C89" t="str">
        <f>IF($A89,raw_vertexdata!C89,"")</f>
        <v/>
      </c>
      <c r="D89">
        <f>raw_vertexdata!D89</f>
        <v>87</v>
      </c>
      <c r="E89" t="s">
        <v>77</v>
      </c>
      <c r="F89" t="s">
        <v>77</v>
      </c>
    </row>
    <row r="90" spans="1:6" x14ac:dyDescent="0.3">
      <c r="A90" t="b">
        <f>AND(raw_vertexdata!B90&gt;=-0.5,raw_vertexdata!B90&lt;=0.5,raw_vertexdata!C90&gt;-0.05,raw_vertexdata!C90&lt;0.1,0.5*raw_vertexdata!B90+raw_vertexdata!C90&lt;0.3)</f>
        <v>0</v>
      </c>
      <c r="B90" t="str">
        <f>IF($A90,raw_vertexdata!B90,"")</f>
        <v/>
      </c>
      <c r="C90" t="str">
        <f>IF($A90,raw_vertexdata!C90,"")</f>
        <v/>
      </c>
      <c r="D90">
        <f>raw_vertexdata!D90</f>
        <v>88</v>
      </c>
      <c r="E90" t="s">
        <v>77</v>
      </c>
      <c r="F90" t="s">
        <v>77</v>
      </c>
    </row>
    <row r="91" spans="1:6" x14ac:dyDescent="0.3">
      <c r="A91" t="b">
        <f>AND(raw_vertexdata!B91&gt;=-0.5,raw_vertexdata!B91&lt;=0.5,raw_vertexdata!C91&gt;-0.05,raw_vertexdata!C91&lt;0.1,0.5*raw_vertexdata!B91+raw_vertexdata!C91&lt;0.3)</f>
        <v>0</v>
      </c>
      <c r="B91" t="str">
        <f>IF($A91,raw_vertexdata!B91,"")</f>
        <v/>
      </c>
      <c r="C91" t="str">
        <f>IF($A91,raw_vertexdata!C91,"")</f>
        <v/>
      </c>
      <c r="D91">
        <f>raw_vertexdata!D91</f>
        <v>89</v>
      </c>
      <c r="E91" t="s">
        <v>77</v>
      </c>
      <c r="F91" t="s">
        <v>77</v>
      </c>
    </row>
    <row r="92" spans="1:6" x14ac:dyDescent="0.3">
      <c r="A92" t="b">
        <f>AND(raw_vertexdata!B92&gt;=-0.5,raw_vertexdata!B92&lt;=0.5,raw_vertexdata!C92&gt;-0.05,raw_vertexdata!C92&lt;0.1,0.5*raw_vertexdata!B92+raw_vertexdata!C92&lt;0.3)</f>
        <v>0</v>
      </c>
      <c r="B92" t="str">
        <f>IF($A92,raw_vertexdata!B92,"")</f>
        <v/>
      </c>
      <c r="C92" t="str">
        <f>IF($A92,raw_vertexdata!C92,"")</f>
        <v/>
      </c>
      <c r="D92">
        <f>raw_vertexdata!D92</f>
        <v>90</v>
      </c>
      <c r="E92" t="s">
        <v>77</v>
      </c>
      <c r="F92" t="s">
        <v>77</v>
      </c>
    </row>
    <row r="93" spans="1:6" x14ac:dyDescent="0.3">
      <c r="A93" t="b">
        <f>AND(raw_vertexdata!B93&gt;=-0.5,raw_vertexdata!B93&lt;=0.5,raw_vertexdata!C93&gt;-0.05,raw_vertexdata!C93&lt;0.1,0.5*raw_vertexdata!B93+raw_vertexdata!C93&lt;0.3)</f>
        <v>0</v>
      </c>
      <c r="B93" t="str">
        <f>IF($A93,raw_vertexdata!B93,"")</f>
        <v/>
      </c>
      <c r="C93" t="str">
        <f>IF($A93,raw_vertexdata!C93,"")</f>
        <v/>
      </c>
      <c r="D93">
        <f>raw_vertexdata!D93</f>
        <v>91</v>
      </c>
      <c r="E93" t="s">
        <v>77</v>
      </c>
      <c r="F93" t="s">
        <v>77</v>
      </c>
    </row>
    <row r="94" spans="1:6" x14ac:dyDescent="0.3">
      <c r="A94" t="b">
        <f>AND(raw_vertexdata!B94&gt;=-0.5,raw_vertexdata!B94&lt;=0.5,raw_vertexdata!C94&gt;-0.05,raw_vertexdata!C94&lt;0.1,0.5*raw_vertexdata!B94+raw_vertexdata!C94&lt;0.3)</f>
        <v>0</v>
      </c>
      <c r="B94" t="str">
        <f>IF($A94,raw_vertexdata!B94,"")</f>
        <v/>
      </c>
      <c r="C94" t="str">
        <f>IF($A94,raw_vertexdata!C94,"")</f>
        <v/>
      </c>
      <c r="D94">
        <f>raw_vertexdata!D94</f>
        <v>92</v>
      </c>
      <c r="E94" t="s">
        <v>77</v>
      </c>
      <c r="F94" t="s">
        <v>77</v>
      </c>
    </row>
    <row r="95" spans="1:6" x14ac:dyDescent="0.3">
      <c r="A95" t="b">
        <f>AND(raw_vertexdata!B95&gt;=-0.5,raw_vertexdata!B95&lt;=0.5,raw_vertexdata!C95&gt;-0.05,raw_vertexdata!C95&lt;0.1,0.5*raw_vertexdata!B95+raw_vertexdata!C95&lt;0.3)</f>
        <v>0</v>
      </c>
      <c r="B95" t="str">
        <f>IF($A95,raw_vertexdata!B95,"")</f>
        <v/>
      </c>
      <c r="C95" t="str">
        <f>IF($A95,raw_vertexdata!C95,"")</f>
        <v/>
      </c>
      <c r="D95">
        <f>raw_vertexdata!D95</f>
        <v>93</v>
      </c>
      <c r="E95" t="s">
        <v>77</v>
      </c>
      <c r="F95" t="s">
        <v>77</v>
      </c>
    </row>
    <row r="96" spans="1:6" x14ac:dyDescent="0.3">
      <c r="A96" t="b">
        <f>AND(raw_vertexdata!B96&gt;=-0.5,raw_vertexdata!B96&lt;=0.5,raw_vertexdata!C96&gt;-0.05,raw_vertexdata!C96&lt;0.1,0.5*raw_vertexdata!B96+raw_vertexdata!C96&lt;0.3)</f>
        <v>0</v>
      </c>
      <c r="B96" t="str">
        <f>IF($A96,raw_vertexdata!B96,"")</f>
        <v/>
      </c>
      <c r="C96" t="str">
        <f>IF($A96,raw_vertexdata!C96,"")</f>
        <v/>
      </c>
      <c r="D96">
        <f>raw_vertexdata!D96</f>
        <v>94</v>
      </c>
      <c r="E96" t="s">
        <v>77</v>
      </c>
      <c r="F96" t="s">
        <v>77</v>
      </c>
    </row>
    <row r="97" spans="1:6" x14ac:dyDescent="0.3">
      <c r="A97" t="b">
        <f>AND(raw_vertexdata!B97&gt;=-0.5,raw_vertexdata!B97&lt;=0.5,raw_vertexdata!C97&gt;-0.05,raw_vertexdata!C97&lt;0.1,0.5*raw_vertexdata!B97+raw_vertexdata!C97&lt;0.3)</f>
        <v>0</v>
      </c>
      <c r="B97" t="str">
        <f>IF($A97,raw_vertexdata!B97,"")</f>
        <v/>
      </c>
      <c r="C97" t="str">
        <f>IF($A97,raw_vertexdata!C97,"")</f>
        <v/>
      </c>
      <c r="D97">
        <f>raw_vertexdata!D97</f>
        <v>95</v>
      </c>
      <c r="E97" t="s">
        <v>77</v>
      </c>
      <c r="F97" t="s">
        <v>77</v>
      </c>
    </row>
    <row r="98" spans="1:6" x14ac:dyDescent="0.3">
      <c r="A98" t="b">
        <f>AND(raw_vertexdata!B98&gt;=-0.5,raw_vertexdata!B98&lt;=0.5,raw_vertexdata!C98&gt;-0.05,raw_vertexdata!C98&lt;0.1,0.5*raw_vertexdata!B98+raw_vertexdata!C98&lt;0.3)</f>
        <v>0</v>
      </c>
      <c r="B98" t="str">
        <f>IF($A98,raw_vertexdata!B98,"")</f>
        <v/>
      </c>
      <c r="C98" t="str">
        <f>IF($A98,raw_vertexdata!C98,"")</f>
        <v/>
      </c>
      <c r="D98">
        <f>raw_vertexdata!D98</f>
        <v>96</v>
      </c>
      <c r="E98" t="s">
        <v>77</v>
      </c>
      <c r="F98" t="s">
        <v>77</v>
      </c>
    </row>
    <row r="99" spans="1:6" x14ac:dyDescent="0.3">
      <c r="A99" t="b">
        <f>AND(raw_vertexdata!B99&gt;=-0.5,raw_vertexdata!B99&lt;=0.5,raw_vertexdata!C99&gt;-0.05,raw_vertexdata!C99&lt;0.1,0.5*raw_vertexdata!B99+raw_vertexdata!C99&lt;0.3)</f>
        <v>0</v>
      </c>
      <c r="B99" t="str">
        <f>IF($A99,raw_vertexdata!B99,"")</f>
        <v/>
      </c>
      <c r="C99" t="str">
        <f>IF($A99,raw_vertexdata!C99,"")</f>
        <v/>
      </c>
      <c r="D99">
        <f>raw_vertexdata!D99</f>
        <v>97</v>
      </c>
      <c r="E99" t="s">
        <v>77</v>
      </c>
      <c r="F99" t="s">
        <v>77</v>
      </c>
    </row>
    <row r="100" spans="1:6" x14ac:dyDescent="0.3">
      <c r="A100" t="b">
        <f>AND(raw_vertexdata!B100&gt;=-0.5,raw_vertexdata!B100&lt;=0.5,raw_vertexdata!C100&gt;-0.05,raw_vertexdata!C100&lt;0.1,0.5*raw_vertexdata!B100+raw_vertexdata!C100&lt;0.3)</f>
        <v>0</v>
      </c>
      <c r="B100" t="str">
        <f>IF($A100,raw_vertexdata!B100,"")</f>
        <v/>
      </c>
      <c r="C100" t="str">
        <f>IF($A100,raw_vertexdata!C100,"")</f>
        <v/>
      </c>
      <c r="D100">
        <f>raw_vertexdata!D100</f>
        <v>98</v>
      </c>
      <c r="E100" t="s">
        <v>77</v>
      </c>
      <c r="F100" t="s">
        <v>77</v>
      </c>
    </row>
    <row r="101" spans="1:6" x14ac:dyDescent="0.3">
      <c r="A101" t="b">
        <f>AND(raw_vertexdata!B101&gt;=-0.5,raw_vertexdata!B101&lt;=0.5,raw_vertexdata!C101&gt;-0.05,raw_vertexdata!C101&lt;0.1,0.5*raw_vertexdata!B101+raw_vertexdata!C101&lt;0.3)</f>
        <v>0</v>
      </c>
      <c r="B101" t="str">
        <f>IF($A101,raw_vertexdata!B101,"")</f>
        <v/>
      </c>
      <c r="C101" t="str">
        <f>IF($A101,raw_vertexdata!C101,"")</f>
        <v/>
      </c>
      <c r="D101">
        <f>raw_vertexdata!D101</f>
        <v>99</v>
      </c>
      <c r="E101" t="s">
        <v>77</v>
      </c>
      <c r="F101" t="s">
        <v>77</v>
      </c>
    </row>
    <row r="102" spans="1:6" x14ac:dyDescent="0.3">
      <c r="A102" t="b">
        <f>AND(raw_vertexdata!B102&gt;=-0.5,raw_vertexdata!B102&lt;=0.5,raw_vertexdata!C102&gt;-0.05,raw_vertexdata!C102&lt;0.1,0.5*raw_vertexdata!B102+raw_vertexdata!C102&lt;0.3)</f>
        <v>0</v>
      </c>
      <c r="B102" t="str">
        <f>IF($A102,raw_vertexdata!B102,"")</f>
        <v/>
      </c>
      <c r="C102" t="str">
        <f>IF($A102,raw_vertexdata!C102,"")</f>
        <v/>
      </c>
      <c r="D102">
        <f>raw_vertexdata!D102</f>
        <v>100</v>
      </c>
      <c r="E102" t="s">
        <v>77</v>
      </c>
      <c r="F102" t="s">
        <v>77</v>
      </c>
    </row>
    <row r="103" spans="1:6" x14ac:dyDescent="0.3">
      <c r="A103" t="b">
        <f>AND(raw_vertexdata!B103&gt;=-0.5,raw_vertexdata!B103&lt;=0.5,raw_vertexdata!C103&gt;-0.05,raw_vertexdata!C103&lt;0.1,0.5*raw_vertexdata!B103+raw_vertexdata!C103&lt;0.3)</f>
        <v>0</v>
      </c>
      <c r="B103" t="str">
        <f>IF($A103,raw_vertexdata!B103,"")</f>
        <v/>
      </c>
      <c r="C103" t="str">
        <f>IF($A103,raw_vertexdata!C103,"")</f>
        <v/>
      </c>
      <c r="D103">
        <f>raw_vertexdata!D103</f>
        <v>101</v>
      </c>
      <c r="E103" t="s">
        <v>77</v>
      </c>
      <c r="F103" t="s">
        <v>77</v>
      </c>
    </row>
    <row r="104" spans="1:6" x14ac:dyDescent="0.3">
      <c r="A104" t="b">
        <f>AND(raw_vertexdata!B104&gt;=-0.5,raw_vertexdata!B104&lt;=0.5,raw_vertexdata!C104&gt;-0.05,raw_vertexdata!C104&lt;0.1,0.5*raw_vertexdata!B104+raw_vertexdata!C104&lt;0.3)</f>
        <v>0</v>
      </c>
      <c r="B104" t="str">
        <f>IF($A104,raw_vertexdata!B104,"")</f>
        <v/>
      </c>
      <c r="C104" t="str">
        <f>IF($A104,raw_vertexdata!C104,"")</f>
        <v/>
      </c>
      <c r="D104">
        <f>raw_vertexdata!D104</f>
        <v>102</v>
      </c>
      <c r="E104" t="s">
        <v>77</v>
      </c>
      <c r="F104" t="s">
        <v>77</v>
      </c>
    </row>
    <row r="105" spans="1:6" x14ac:dyDescent="0.3">
      <c r="A105" t="b">
        <f>AND(raw_vertexdata!B105&gt;=-0.5,raw_vertexdata!B105&lt;=0.5,raw_vertexdata!C105&gt;-0.05,raw_vertexdata!C105&lt;0.1,0.5*raw_vertexdata!B105+raw_vertexdata!C105&lt;0.3)</f>
        <v>0</v>
      </c>
      <c r="B105" t="str">
        <f>IF($A105,raw_vertexdata!B105,"")</f>
        <v/>
      </c>
      <c r="C105" t="str">
        <f>IF($A105,raw_vertexdata!C105,"")</f>
        <v/>
      </c>
      <c r="D105">
        <f>raw_vertexdata!D105</f>
        <v>103</v>
      </c>
      <c r="E105" t="s">
        <v>77</v>
      </c>
      <c r="F105" t="s">
        <v>77</v>
      </c>
    </row>
    <row r="106" spans="1:6" x14ac:dyDescent="0.3">
      <c r="A106" t="b">
        <f>AND(raw_vertexdata!B106&gt;=-0.5,raw_vertexdata!B106&lt;=0.5,raw_vertexdata!C106&gt;-0.05,raw_vertexdata!C106&lt;0.1,0.5*raw_vertexdata!B106+raw_vertexdata!C106&lt;0.3)</f>
        <v>0</v>
      </c>
      <c r="B106" t="str">
        <f>IF($A106,raw_vertexdata!B106,"")</f>
        <v/>
      </c>
      <c r="C106" t="str">
        <f>IF($A106,raw_vertexdata!C106,"")</f>
        <v/>
      </c>
      <c r="D106">
        <f>raw_vertexdata!D106</f>
        <v>104</v>
      </c>
      <c r="E106" t="s">
        <v>77</v>
      </c>
      <c r="F106" t="s">
        <v>77</v>
      </c>
    </row>
    <row r="107" spans="1:6" x14ac:dyDescent="0.3">
      <c r="A107" t="b">
        <f>AND(raw_vertexdata!B107&gt;=-0.5,raw_vertexdata!B107&lt;=0.5,raw_vertexdata!C107&gt;-0.05,raw_vertexdata!C107&lt;0.1,0.5*raw_vertexdata!B107+raw_vertexdata!C107&lt;0.3)</f>
        <v>0</v>
      </c>
      <c r="B107" t="str">
        <f>IF($A107,raw_vertexdata!B107,"")</f>
        <v/>
      </c>
      <c r="C107" t="str">
        <f>IF($A107,raw_vertexdata!C107,"")</f>
        <v/>
      </c>
      <c r="D107">
        <f>raw_vertexdata!D107</f>
        <v>105</v>
      </c>
      <c r="E107" t="s">
        <v>77</v>
      </c>
      <c r="F107" t="s">
        <v>77</v>
      </c>
    </row>
    <row r="108" spans="1:6" x14ac:dyDescent="0.3">
      <c r="A108" t="b">
        <f>AND(raw_vertexdata!B108&gt;=-0.5,raw_vertexdata!B108&lt;=0.5,raw_vertexdata!C108&gt;-0.05,raw_vertexdata!C108&lt;0.1,0.5*raw_vertexdata!B108+raw_vertexdata!C108&lt;0.3)</f>
        <v>0</v>
      </c>
      <c r="B108" t="str">
        <f>IF($A108,raw_vertexdata!B108,"")</f>
        <v/>
      </c>
      <c r="C108" t="str">
        <f>IF($A108,raw_vertexdata!C108,"")</f>
        <v/>
      </c>
      <c r="D108">
        <f>raw_vertexdata!D108</f>
        <v>106</v>
      </c>
      <c r="E108" t="s">
        <v>77</v>
      </c>
      <c r="F108" t="s">
        <v>77</v>
      </c>
    </row>
    <row r="109" spans="1:6" x14ac:dyDescent="0.3">
      <c r="A109" t="b">
        <f>AND(raw_vertexdata!B109&gt;=-0.5,raw_vertexdata!B109&lt;=0.5,raw_vertexdata!C109&gt;-0.05,raw_vertexdata!C109&lt;0.1,0.5*raw_vertexdata!B109+raw_vertexdata!C109&lt;0.3)</f>
        <v>0</v>
      </c>
      <c r="B109" t="str">
        <f>IF($A109,raw_vertexdata!B109,"")</f>
        <v/>
      </c>
      <c r="C109" t="str">
        <f>IF($A109,raw_vertexdata!C109,"")</f>
        <v/>
      </c>
      <c r="D109">
        <f>raw_vertexdata!D109</f>
        <v>107</v>
      </c>
      <c r="E109" t="s">
        <v>77</v>
      </c>
      <c r="F109" t="s">
        <v>77</v>
      </c>
    </row>
    <row r="110" spans="1:6" x14ac:dyDescent="0.3">
      <c r="A110" t="b">
        <f>AND(raw_vertexdata!B110&gt;=-0.5,raw_vertexdata!B110&lt;=0.5,raw_vertexdata!C110&gt;-0.05,raw_vertexdata!C110&lt;0.1,0.5*raw_vertexdata!B110+raw_vertexdata!C110&lt;0.3)</f>
        <v>0</v>
      </c>
      <c r="B110" t="str">
        <f>IF($A110,raw_vertexdata!B110,"")</f>
        <v/>
      </c>
      <c r="C110" t="str">
        <f>IF($A110,raw_vertexdata!C110,"")</f>
        <v/>
      </c>
      <c r="D110">
        <f>raw_vertexdata!D110</f>
        <v>108</v>
      </c>
      <c r="E110" t="s">
        <v>77</v>
      </c>
      <c r="F110" t="s">
        <v>77</v>
      </c>
    </row>
    <row r="111" spans="1:6" x14ac:dyDescent="0.3">
      <c r="A111" t="b">
        <f>AND(raw_vertexdata!B111&gt;=-0.5,raw_vertexdata!B111&lt;=0.5,raw_vertexdata!C111&gt;-0.05,raw_vertexdata!C111&lt;0.1,0.5*raw_vertexdata!B111+raw_vertexdata!C111&lt;0.3)</f>
        <v>0</v>
      </c>
      <c r="B111" t="str">
        <f>IF($A111,raw_vertexdata!B111,"")</f>
        <v/>
      </c>
      <c r="C111" t="str">
        <f>IF($A111,raw_vertexdata!C111,"")</f>
        <v/>
      </c>
      <c r="D111">
        <f>raw_vertexdata!D111</f>
        <v>109</v>
      </c>
      <c r="E111" t="s">
        <v>77</v>
      </c>
      <c r="F111" t="s">
        <v>77</v>
      </c>
    </row>
    <row r="112" spans="1:6" x14ac:dyDescent="0.3">
      <c r="A112" t="b">
        <f>AND(raw_vertexdata!B112&gt;=-0.5,raw_vertexdata!B112&lt;=0.5,raw_vertexdata!C112&gt;-0.05,raw_vertexdata!C112&lt;0.1,0.5*raw_vertexdata!B112+raw_vertexdata!C112&lt;0.3)</f>
        <v>0</v>
      </c>
      <c r="B112" t="str">
        <f>IF($A112,raw_vertexdata!B112,"")</f>
        <v/>
      </c>
      <c r="C112" t="str">
        <f>IF($A112,raw_vertexdata!C112,"")</f>
        <v/>
      </c>
      <c r="D112">
        <f>raw_vertexdata!D112</f>
        <v>110</v>
      </c>
      <c r="E112" t="s">
        <v>77</v>
      </c>
      <c r="F112" t="s">
        <v>77</v>
      </c>
    </row>
    <row r="113" spans="1:6" x14ac:dyDescent="0.3">
      <c r="A113" t="b">
        <f>AND(raw_vertexdata!B113&gt;=-0.5,raw_vertexdata!B113&lt;=0.5,raw_vertexdata!C113&gt;-0.05,raw_vertexdata!C113&lt;0.1,0.5*raw_vertexdata!B113+raw_vertexdata!C113&lt;0.3)</f>
        <v>0</v>
      </c>
      <c r="B113" t="str">
        <f>IF($A113,raw_vertexdata!B113,"")</f>
        <v/>
      </c>
      <c r="C113" t="str">
        <f>IF($A113,raw_vertexdata!C113,"")</f>
        <v/>
      </c>
      <c r="D113">
        <f>raw_vertexdata!D113</f>
        <v>111</v>
      </c>
      <c r="E113" t="s">
        <v>77</v>
      </c>
      <c r="F113" t="s">
        <v>77</v>
      </c>
    </row>
    <row r="114" spans="1:6" x14ac:dyDescent="0.3">
      <c r="A114" t="b">
        <f>AND(raw_vertexdata!B114&gt;=-0.5,raw_vertexdata!B114&lt;=0.5,raw_vertexdata!C114&gt;-0.05,raw_vertexdata!C114&lt;0.1,0.5*raw_vertexdata!B114+raw_vertexdata!C114&lt;0.3)</f>
        <v>0</v>
      </c>
      <c r="B114" t="str">
        <f>IF($A114,raw_vertexdata!B114,"")</f>
        <v/>
      </c>
      <c r="C114" t="str">
        <f>IF($A114,raw_vertexdata!C114,"")</f>
        <v/>
      </c>
      <c r="D114">
        <f>raw_vertexdata!D114</f>
        <v>112</v>
      </c>
      <c r="E114" t="s">
        <v>77</v>
      </c>
      <c r="F114" t="s">
        <v>77</v>
      </c>
    </row>
    <row r="115" spans="1:6" x14ac:dyDescent="0.3">
      <c r="A115" t="b">
        <f>AND(raw_vertexdata!B115&gt;=-0.5,raw_vertexdata!B115&lt;=0.5,raw_vertexdata!C115&gt;-0.05,raw_vertexdata!C115&lt;0.1,0.5*raw_vertexdata!B115+raw_vertexdata!C115&lt;0.3)</f>
        <v>0</v>
      </c>
      <c r="B115" t="str">
        <f>IF($A115,raw_vertexdata!B115,"")</f>
        <v/>
      </c>
      <c r="C115" t="str">
        <f>IF($A115,raw_vertexdata!C115,"")</f>
        <v/>
      </c>
      <c r="D115">
        <f>raw_vertexdata!D115</f>
        <v>113</v>
      </c>
      <c r="E115" t="s">
        <v>77</v>
      </c>
      <c r="F115" t="s">
        <v>77</v>
      </c>
    </row>
    <row r="116" spans="1:6" x14ac:dyDescent="0.3">
      <c r="A116" t="b">
        <f>AND(raw_vertexdata!B116&gt;=-0.5,raw_vertexdata!B116&lt;=0.5,raw_vertexdata!C116&gt;-0.05,raw_vertexdata!C116&lt;0.1,0.5*raw_vertexdata!B116+raw_vertexdata!C116&lt;0.3)</f>
        <v>0</v>
      </c>
      <c r="B116" t="str">
        <f>IF($A116,raw_vertexdata!B116,"")</f>
        <v/>
      </c>
      <c r="C116" t="str">
        <f>IF($A116,raw_vertexdata!C116,"")</f>
        <v/>
      </c>
      <c r="D116">
        <f>raw_vertexdata!D116</f>
        <v>114</v>
      </c>
      <c r="E116" t="s">
        <v>77</v>
      </c>
      <c r="F116" t="s">
        <v>77</v>
      </c>
    </row>
    <row r="117" spans="1:6" x14ac:dyDescent="0.3">
      <c r="A117" t="b">
        <f>AND(raw_vertexdata!B117&gt;=-0.5,raw_vertexdata!B117&lt;=0.5,raw_vertexdata!C117&gt;-0.05,raw_vertexdata!C117&lt;0.1,0.5*raw_vertexdata!B117+raw_vertexdata!C117&lt;0.3)</f>
        <v>0</v>
      </c>
      <c r="B117" t="str">
        <f>IF($A117,raw_vertexdata!B117,"")</f>
        <v/>
      </c>
      <c r="C117" t="str">
        <f>IF($A117,raw_vertexdata!C117,"")</f>
        <v/>
      </c>
      <c r="D117">
        <f>raw_vertexdata!D117</f>
        <v>115</v>
      </c>
      <c r="E117" t="s">
        <v>77</v>
      </c>
      <c r="F117" t="s">
        <v>77</v>
      </c>
    </row>
    <row r="118" spans="1:6" x14ac:dyDescent="0.3">
      <c r="A118" t="b">
        <f>AND(raw_vertexdata!B118&gt;=-0.5,raw_vertexdata!B118&lt;=0.5,raw_vertexdata!C118&gt;-0.05,raw_vertexdata!C118&lt;0.1,0.5*raw_vertexdata!B118+raw_vertexdata!C118&lt;0.3)</f>
        <v>0</v>
      </c>
      <c r="B118" t="str">
        <f>IF($A118,raw_vertexdata!B118,"")</f>
        <v/>
      </c>
      <c r="C118" t="str">
        <f>IF($A118,raw_vertexdata!C118,"")</f>
        <v/>
      </c>
      <c r="D118">
        <f>raw_vertexdata!D118</f>
        <v>116</v>
      </c>
      <c r="E118" t="s">
        <v>77</v>
      </c>
      <c r="F118" t="s">
        <v>77</v>
      </c>
    </row>
    <row r="119" spans="1:6" x14ac:dyDescent="0.3">
      <c r="A119" t="b">
        <f>AND(raw_vertexdata!B119&gt;=-0.5,raw_vertexdata!B119&lt;=0.5,raw_vertexdata!C119&gt;-0.05,raw_vertexdata!C119&lt;0.1,0.5*raw_vertexdata!B119+raw_vertexdata!C119&lt;0.3)</f>
        <v>0</v>
      </c>
      <c r="B119" t="str">
        <f>IF($A119,raw_vertexdata!B119,"")</f>
        <v/>
      </c>
      <c r="C119" t="str">
        <f>IF($A119,raw_vertexdata!C119,"")</f>
        <v/>
      </c>
      <c r="D119">
        <f>raw_vertexdata!D119</f>
        <v>117</v>
      </c>
      <c r="E119" t="s">
        <v>77</v>
      </c>
      <c r="F119" t="s">
        <v>77</v>
      </c>
    </row>
    <row r="120" spans="1:6" x14ac:dyDescent="0.3">
      <c r="A120" t="b">
        <f>AND(raw_vertexdata!B120&gt;=-0.5,raw_vertexdata!B120&lt;=0.5,raw_vertexdata!C120&gt;-0.05,raw_vertexdata!C120&lt;0.1,0.5*raw_vertexdata!B120+raw_vertexdata!C120&lt;0.3)</f>
        <v>0</v>
      </c>
      <c r="B120" t="str">
        <f>IF($A120,raw_vertexdata!B120,"")</f>
        <v/>
      </c>
      <c r="C120" t="str">
        <f>IF($A120,raw_vertexdata!C120,"")</f>
        <v/>
      </c>
      <c r="D120">
        <f>raw_vertexdata!D120</f>
        <v>118</v>
      </c>
      <c r="E120" t="s">
        <v>77</v>
      </c>
      <c r="F120" t="s">
        <v>77</v>
      </c>
    </row>
    <row r="121" spans="1:6" x14ac:dyDescent="0.3">
      <c r="A121" t="b">
        <f>AND(raw_vertexdata!B121&gt;=-0.5,raw_vertexdata!B121&lt;=0.5,raw_vertexdata!C121&gt;-0.05,raw_vertexdata!C121&lt;0.1,0.5*raw_vertexdata!B121+raw_vertexdata!C121&lt;0.3)</f>
        <v>0</v>
      </c>
      <c r="B121" t="str">
        <f>IF($A121,raw_vertexdata!B121,"")</f>
        <v/>
      </c>
      <c r="C121" t="str">
        <f>IF($A121,raw_vertexdata!C121,"")</f>
        <v/>
      </c>
      <c r="D121">
        <f>raw_vertexdata!D121</f>
        <v>119</v>
      </c>
      <c r="E121" t="s">
        <v>77</v>
      </c>
      <c r="F121" t="s">
        <v>77</v>
      </c>
    </row>
    <row r="122" spans="1:6" x14ac:dyDescent="0.3">
      <c r="A122" t="b">
        <f>AND(raw_vertexdata!B122&gt;=-0.5,raw_vertexdata!B122&lt;=0.5,raw_vertexdata!C122&gt;-0.05,raw_vertexdata!C122&lt;0.1,0.5*raw_vertexdata!B122+raw_vertexdata!C122&lt;0.3)</f>
        <v>0</v>
      </c>
      <c r="B122" t="str">
        <f>IF($A122,raw_vertexdata!B122,"")</f>
        <v/>
      </c>
      <c r="C122" t="str">
        <f>IF($A122,raw_vertexdata!C122,"")</f>
        <v/>
      </c>
      <c r="D122">
        <f>raw_vertexdata!D122</f>
        <v>120</v>
      </c>
      <c r="E122" t="s">
        <v>77</v>
      </c>
      <c r="F122" t="s">
        <v>77</v>
      </c>
    </row>
    <row r="123" spans="1:6" x14ac:dyDescent="0.3">
      <c r="A123" t="b">
        <f>AND(raw_vertexdata!B123&gt;=-0.5,raw_vertexdata!B123&lt;=0.5,raw_vertexdata!C123&gt;-0.05,raw_vertexdata!C123&lt;0.1,0.5*raw_vertexdata!B123+raw_vertexdata!C123&lt;0.3)</f>
        <v>0</v>
      </c>
      <c r="B123" t="str">
        <f>IF($A123,raw_vertexdata!B123,"")</f>
        <v/>
      </c>
      <c r="C123" t="str">
        <f>IF($A123,raw_vertexdata!C123,"")</f>
        <v/>
      </c>
      <c r="D123">
        <f>raw_vertexdata!D123</f>
        <v>121</v>
      </c>
      <c r="E123" t="s">
        <v>77</v>
      </c>
      <c r="F123" t="s">
        <v>77</v>
      </c>
    </row>
    <row r="124" spans="1:6" x14ac:dyDescent="0.3">
      <c r="A124" t="b">
        <f>AND(raw_vertexdata!B124&gt;=-0.5,raw_vertexdata!B124&lt;=0.5,raw_vertexdata!C124&gt;-0.05,raw_vertexdata!C124&lt;0.1,0.5*raw_vertexdata!B124+raw_vertexdata!C124&lt;0.3)</f>
        <v>0</v>
      </c>
      <c r="B124" t="str">
        <f>IF($A124,raw_vertexdata!B124,"")</f>
        <v/>
      </c>
      <c r="C124" t="str">
        <f>IF($A124,raw_vertexdata!C124,"")</f>
        <v/>
      </c>
      <c r="D124">
        <f>raw_vertexdata!D124</f>
        <v>122</v>
      </c>
      <c r="E124" t="s">
        <v>77</v>
      </c>
      <c r="F124" t="s">
        <v>77</v>
      </c>
    </row>
    <row r="125" spans="1:6" x14ac:dyDescent="0.3">
      <c r="A125" t="b">
        <f>AND(raw_vertexdata!B125&gt;=-0.5,raw_vertexdata!B125&lt;=0.5,raw_vertexdata!C125&gt;-0.05,raw_vertexdata!C125&lt;0.1,0.5*raw_vertexdata!B125+raw_vertexdata!C125&lt;0.3)</f>
        <v>0</v>
      </c>
      <c r="B125" t="str">
        <f>IF($A125,raw_vertexdata!B125,"")</f>
        <v/>
      </c>
      <c r="C125" t="str">
        <f>IF($A125,raw_vertexdata!C125,"")</f>
        <v/>
      </c>
      <c r="D125">
        <f>raw_vertexdata!D125</f>
        <v>123</v>
      </c>
      <c r="E125" t="s">
        <v>77</v>
      </c>
      <c r="F125" t="s">
        <v>77</v>
      </c>
    </row>
    <row r="126" spans="1:6" x14ac:dyDescent="0.3">
      <c r="A126" t="b">
        <f>AND(raw_vertexdata!B126&gt;=-0.5,raw_vertexdata!B126&lt;=0.5,raw_vertexdata!C126&gt;-0.05,raw_vertexdata!C126&lt;0.1,0.5*raw_vertexdata!B126+raw_vertexdata!C126&lt;0.3)</f>
        <v>0</v>
      </c>
      <c r="B126" t="str">
        <f>IF($A126,raw_vertexdata!B126,"")</f>
        <v/>
      </c>
      <c r="C126" t="str">
        <f>IF($A126,raw_vertexdata!C126,"")</f>
        <v/>
      </c>
      <c r="D126">
        <f>raw_vertexdata!D126</f>
        <v>124</v>
      </c>
      <c r="E126" t="s">
        <v>77</v>
      </c>
      <c r="F126" t="s">
        <v>77</v>
      </c>
    </row>
    <row r="127" spans="1:6" x14ac:dyDescent="0.3">
      <c r="A127" t="b">
        <f>AND(raw_vertexdata!B127&gt;=-0.5,raw_vertexdata!B127&lt;=0.5,raw_vertexdata!C127&gt;-0.05,raw_vertexdata!C127&lt;0.1,0.5*raw_vertexdata!B127+raw_vertexdata!C127&lt;0.3)</f>
        <v>0</v>
      </c>
      <c r="B127" t="str">
        <f>IF($A127,raw_vertexdata!B127,"")</f>
        <v/>
      </c>
      <c r="C127" t="str">
        <f>IF($A127,raw_vertexdata!C127,"")</f>
        <v/>
      </c>
      <c r="D127">
        <f>raw_vertexdata!D127</f>
        <v>125</v>
      </c>
      <c r="E127" t="s">
        <v>77</v>
      </c>
      <c r="F127" t="s">
        <v>77</v>
      </c>
    </row>
    <row r="128" spans="1:6" x14ac:dyDescent="0.3">
      <c r="A128" t="b">
        <f>AND(raw_vertexdata!B128&gt;=-0.5,raw_vertexdata!B128&lt;=0.5,raw_vertexdata!C128&gt;-0.05,raw_vertexdata!C128&lt;0.1,0.5*raw_vertexdata!B128+raw_vertexdata!C128&lt;0.3)</f>
        <v>0</v>
      </c>
      <c r="B128" t="str">
        <f>IF($A128,raw_vertexdata!B128,"")</f>
        <v/>
      </c>
      <c r="C128" t="str">
        <f>IF($A128,raw_vertexdata!C128,"")</f>
        <v/>
      </c>
      <c r="D128">
        <f>raw_vertexdata!D128</f>
        <v>126</v>
      </c>
      <c r="E128" t="s">
        <v>77</v>
      </c>
      <c r="F128" t="s">
        <v>77</v>
      </c>
    </row>
    <row r="129" spans="1:6" x14ac:dyDescent="0.3">
      <c r="A129" t="b">
        <f>AND(raw_vertexdata!B129&gt;=-0.5,raw_vertexdata!B129&lt;=0.5,raw_vertexdata!C129&gt;-0.05,raw_vertexdata!C129&lt;0.1,0.5*raw_vertexdata!B129+raw_vertexdata!C129&lt;0.3)</f>
        <v>0</v>
      </c>
      <c r="B129" t="str">
        <f>IF($A129,raw_vertexdata!B129,"")</f>
        <v/>
      </c>
      <c r="C129" t="str">
        <f>IF($A129,raw_vertexdata!C129,"")</f>
        <v/>
      </c>
      <c r="D129">
        <f>raw_vertexdata!D129</f>
        <v>127</v>
      </c>
      <c r="E129" t="s">
        <v>77</v>
      </c>
      <c r="F129" t="s">
        <v>77</v>
      </c>
    </row>
    <row r="130" spans="1:6" x14ac:dyDescent="0.3">
      <c r="A130" t="b">
        <f>AND(raw_vertexdata!B130&gt;=-0.5,raw_vertexdata!B130&lt;=0.5,raw_vertexdata!C130&gt;-0.05,raw_vertexdata!C130&lt;0.1,0.5*raw_vertexdata!B130+raw_vertexdata!C130&lt;0.3)</f>
        <v>0</v>
      </c>
      <c r="B130" t="str">
        <f>IF($A130,raw_vertexdata!B130,"")</f>
        <v/>
      </c>
      <c r="C130" t="str">
        <f>IF($A130,raw_vertexdata!C130,"")</f>
        <v/>
      </c>
      <c r="D130">
        <f>raw_vertexdata!D130</f>
        <v>128</v>
      </c>
      <c r="E130" t="s">
        <v>77</v>
      </c>
      <c r="F130" t="s">
        <v>77</v>
      </c>
    </row>
    <row r="131" spans="1:6" x14ac:dyDescent="0.3">
      <c r="A131" t="b">
        <f>AND(raw_vertexdata!B131&gt;=-0.5,raw_vertexdata!B131&lt;=0.5,raw_vertexdata!C131&gt;-0.05,raw_vertexdata!C131&lt;0.1,0.5*raw_vertexdata!B131+raw_vertexdata!C131&lt;0.3)</f>
        <v>0</v>
      </c>
      <c r="B131" t="str">
        <f>IF($A131,raw_vertexdata!B131,"")</f>
        <v/>
      </c>
      <c r="C131" t="str">
        <f>IF($A131,raw_vertexdata!C131,"")</f>
        <v/>
      </c>
      <c r="D131">
        <f>raw_vertexdata!D131</f>
        <v>129</v>
      </c>
      <c r="E131" t="s">
        <v>77</v>
      </c>
      <c r="F131" t="s">
        <v>77</v>
      </c>
    </row>
    <row r="132" spans="1:6" x14ac:dyDescent="0.3">
      <c r="A132" t="b">
        <f>AND(raw_vertexdata!B132&gt;=-0.5,raw_vertexdata!B132&lt;=0.5,raw_vertexdata!C132&gt;-0.05,raw_vertexdata!C132&lt;0.1,0.5*raw_vertexdata!B132+raw_vertexdata!C132&lt;0.3)</f>
        <v>0</v>
      </c>
      <c r="B132" t="str">
        <f>IF($A132,raw_vertexdata!B132,"")</f>
        <v/>
      </c>
      <c r="C132" t="str">
        <f>IF($A132,raw_vertexdata!C132,"")</f>
        <v/>
      </c>
      <c r="D132">
        <f>raw_vertexdata!D132</f>
        <v>130</v>
      </c>
      <c r="E132" t="s">
        <v>77</v>
      </c>
      <c r="F132" t="s">
        <v>77</v>
      </c>
    </row>
    <row r="133" spans="1:6" x14ac:dyDescent="0.3">
      <c r="A133" t="b">
        <f>AND(raw_vertexdata!B133&gt;=-0.5,raw_vertexdata!B133&lt;=0.5,raw_vertexdata!C133&gt;-0.05,raw_vertexdata!C133&lt;0.1,0.5*raw_vertexdata!B133+raw_vertexdata!C133&lt;0.3)</f>
        <v>0</v>
      </c>
      <c r="B133" t="str">
        <f>IF($A133,raw_vertexdata!B133,"")</f>
        <v/>
      </c>
      <c r="C133" t="str">
        <f>IF($A133,raw_vertexdata!C133,"")</f>
        <v/>
      </c>
      <c r="D133">
        <f>raw_vertexdata!D133</f>
        <v>131</v>
      </c>
      <c r="E133" t="s">
        <v>77</v>
      </c>
      <c r="F133" t="s">
        <v>77</v>
      </c>
    </row>
    <row r="134" spans="1:6" x14ac:dyDescent="0.3">
      <c r="A134" t="b">
        <f>AND(raw_vertexdata!B134&gt;=-0.5,raw_vertexdata!B134&lt;=0.5,raw_vertexdata!C134&gt;-0.05,raw_vertexdata!C134&lt;0.1,0.5*raw_vertexdata!B134+raw_vertexdata!C134&lt;0.3)</f>
        <v>0</v>
      </c>
      <c r="B134" t="str">
        <f>IF($A134,raw_vertexdata!B134,"")</f>
        <v/>
      </c>
      <c r="C134" t="str">
        <f>IF($A134,raw_vertexdata!C134,"")</f>
        <v/>
      </c>
      <c r="D134">
        <f>raw_vertexdata!D134</f>
        <v>132</v>
      </c>
      <c r="E134" t="s">
        <v>77</v>
      </c>
      <c r="F134" t="s">
        <v>77</v>
      </c>
    </row>
    <row r="135" spans="1:6" x14ac:dyDescent="0.3">
      <c r="A135" t="b">
        <f>AND(raw_vertexdata!B135&gt;=-0.5,raw_vertexdata!B135&lt;=0.5,raw_vertexdata!C135&gt;-0.05,raw_vertexdata!C135&lt;0.1,0.5*raw_vertexdata!B135+raw_vertexdata!C135&lt;0.3)</f>
        <v>0</v>
      </c>
      <c r="B135" t="str">
        <f>IF($A135,raw_vertexdata!B135,"")</f>
        <v/>
      </c>
      <c r="C135" t="str">
        <f>IF($A135,raw_vertexdata!C135,"")</f>
        <v/>
      </c>
      <c r="D135">
        <f>raw_vertexdata!D135</f>
        <v>133</v>
      </c>
      <c r="E135" t="s">
        <v>77</v>
      </c>
      <c r="F135" t="s">
        <v>77</v>
      </c>
    </row>
    <row r="136" spans="1:6" x14ac:dyDescent="0.3">
      <c r="A136" t="b">
        <f>AND(raw_vertexdata!B136&gt;=-0.5,raw_vertexdata!B136&lt;=0.5,raw_vertexdata!C136&gt;-0.05,raw_vertexdata!C136&lt;0.1,0.5*raw_vertexdata!B136+raw_vertexdata!C136&lt;0.3)</f>
        <v>0</v>
      </c>
      <c r="B136" t="str">
        <f>IF($A136,raw_vertexdata!B136,"")</f>
        <v/>
      </c>
      <c r="C136" t="str">
        <f>IF($A136,raw_vertexdata!C136,"")</f>
        <v/>
      </c>
      <c r="D136">
        <f>raw_vertexdata!D136</f>
        <v>134</v>
      </c>
      <c r="E136" t="s">
        <v>77</v>
      </c>
      <c r="F136" t="s">
        <v>77</v>
      </c>
    </row>
    <row r="137" spans="1:6" x14ac:dyDescent="0.3">
      <c r="A137" t="b">
        <f>AND(raw_vertexdata!B137&gt;=-0.5,raw_vertexdata!B137&lt;=0.5,raw_vertexdata!C137&gt;-0.05,raw_vertexdata!C137&lt;0.1,0.5*raw_vertexdata!B137+raw_vertexdata!C137&lt;0.3)</f>
        <v>0</v>
      </c>
      <c r="B137" t="str">
        <f>IF($A137,raw_vertexdata!B137,"")</f>
        <v/>
      </c>
      <c r="C137" t="str">
        <f>IF($A137,raw_vertexdata!C137,"")</f>
        <v/>
      </c>
      <c r="D137">
        <f>raw_vertexdata!D137</f>
        <v>135</v>
      </c>
      <c r="E137" t="s">
        <v>77</v>
      </c>
      <c r="F137" t="s">
        <v>77</v>
      </c>
    </row>
    <row r="138" spans="1:6" x14ac:dyDescent="0.3">
      <c r="A138" t="b">
        <f>AND(raw_vertexdata!B138&gt;=-0.5,raw_vertexdata!B138&lt;=0.5,raw_vertexdata!C138&gt;-0.05,raw_vertexdata!C138&lt;0.1,0.5*raw_vertexdata!B138+raw_vertexdata!C138&lt;0.3)</f>
        <v>0</v>
      </c>
      <c r="B138" t="str">
        <f>IF($A138,raw_vertexdata!B138,"")</f>
        <v/>
      </c>
      <c r="C138" t="str">
        <f>IF($A138,raw_vertexdata!C138,"")</f>
        <v/>
      </c>
      <c r="D138">
        <f>raw_vertexdata!D138</f>
        <v>136</v>
      </c>
      <c r="E138" t="s">
        <v>77</v>
      </c>
      <c r="F138" t="s">
        <v>77</v>
      </c>
    </row>
    <row r="139" spans="1:6" x14ac:dyDescent="0.3">
      <c r="A139" t="b">
        <f>AND(raw_vertexdata!B139&gt;=-0.5,raw_vertexdata!B139&lt;=0.5,raw_vertexdata!C139&gt;-0.05,raw_vertexdata!C139&lt;0.1,0.5*raw_vertexdata!B139+raw_vertexdata!C139&lt;0.3)</f>
        <v>0</v>
      </c>
      <c r="B139" t="str">
        <f>IF($A139,raw_vertexdata!B139,"")</f>
        <v/>
      </c>
      <c r="C139" t="str">
        <f>IF($A139,raw_vertexdata!C139,"")</f>
        <v/>
      </c>
      <c r="D139">
        <f>raw_vertexdata!D139</f>
        <v>137</v>
      </c>
      <c r="E139" t="s">
        <v>77</v>
      </c>
      <c r="F139" t="s">
        <v>77</v>
      </c>
    </row>
    <row r="140" spans="1:6" x14ac:dyDescent="0.3">
      <c r="A140" t="b">
        <f>AND(raw_vertexdata!B140&gt;=-0.5,raw_vertexdata!B140&lt;=0.5,raw_vertexdata!C140&gt;-0.05,raw_vertexdata!C140&lt;0.1,0.5*raw_vertexdata!B140+raw_vertexdata!C140&lt;0.3)</f>
        <v>0</v>
      </c>
      <c r="B140" t="str">
        <f>IF($A140,raw_vertexdata!B140,"")</f>
        <v/>
      </c>
      <c r="C140" t="str">
        <f>IF($A140,raw_vertexdata!C140,"")</f>
        <v/>
      </c>
      <c r="D140">
        <f>raw_vertexdata!D140</f>
        <v>138</v>
      </c>
      <c r="E140" t="s">
        <v>77</v>
      </c>
      <c r="F140" t="s">
        <v>77</v>
      </c>
    </row>
    <row r="141" spans="1:6" x14ac:dyDescent="0.3">
      <c r="A141" t="b">
        <f>AND(raw_vertexdata!B141&gt;=-0.5,raw_vertexdata!B141&lt;=0.5,raw_vertexdata!C141&gt;-0.05,raw_vertexdata!C141&lt;0.1,0.5*raw_vertexdata!B141+raw_vertexdata!C141&lt;0.3)</f>
        <v>0</v>
      </c>
      <c r="B141" t="str">
        <f>IF($A141,raw_vertexdata!B141,"")</f>
        <v/>
      </c>
      <c r="C141" t="str">
        <f>IF($A141,raw_vertexdata!C141,"")</f>
        <v/>
      </c>
      <c r="D141">
        <f>raw_vertexdata!D141</f>
        <v>139</v>
      </c>
      <c r="E141" t="s">
        <v>77</v>
      </c>
      <c r="F141" t="s">
        <v>77</v>
      </c>
    </row>
    <row r="142" spans="1:6" x14ac:dyDescent="0.3">
      <c r="A142" t="b">
        <f>AND(raw_vertexdata!B142&gt;=-0.5,raw_vertexdata!B142&lt;=0.5,raw_vertexdata!C142&gt;-0.05,raw_vertexdata!C142&lt;0.1,0.5*raw_vertexdata!B142+raw_vertexdata!C142&lt;0.3)</f>
        <v>0</v>
      </c>
      <c r="B142" t="str">
        <f>IF($A142,raw_vertexdata!B142,"")</f>
        <v/>
      </c>
      <c r="C142" t="str">
        <f>IF($A142,raw_vertexdata!C142,"")</f>
        <v/>
      </c>
      <c r="D142">
        <f>raw_vertexdata!D142</f>
        <v>140</v>
      </c>
      <c r="E142" t="s">
        <v>77</v>
      </c>
      <c r="F142" t="s">
        <v>77</v>
      </c>
    </row>
    <row r="143" spans="1:6" x14ac:dyDescent="0.3">
      <c r="A143" t="b">
        <f>AND(raw_vertexdata!B143&gt;=-0.5,raw_vertexdata!B143&lt;=0.5,raw_vertexdata!C143&gt;-0.05,raw_vertexdata!C143&lt;0.1,0.5*raw_vertexdata!B143+raw_vertexdata!C143&lt;0.3)</f>
        <v>0</v>
      </c>
      <c r="B143" t="str">
        <f>IF($A143,raw_vertexdata!B143,"")</f>
        <v/>
      </c>
      <c r="C143" t="str">
        <f>IF($A143,raw_vertexdata!C143,"")</f>
        <v/>
      </c>
      <c r="D143">
        <f>raw_vertexdata!D143</f>
        <v>141</v>
      </c>
      <c r="E143" t="s">
        <v>77</v>
      </c>
      <c r="F143" t="s">
        <v>77</v>
      </c>
    </row>
    <row r="144" spans="1:6" x14ac:dyDescent="0.3">
      <c r="A144" t="b">
        <f>AND(raw_vertexdata!B144&gt;=-0.5,raw_vertexdata!B144&lt;=0.5,raw_vertexdata!C144&gt;-0.05,raw_vertexdata!C144&lt;0.1,0.5*raw_vertexdata!B144+raw_vertexdata!C144&lt;0.3)</f>
        <v>0</v>
      </c>
      <c r="B144" t="str">
        <f>IF($A144,raw_vertexdata!B144,"")</f>
        <v/>
      </c>
      <c r="C144" t="str">
        <f>IF($A144,raw_vertexdata!C144,"")</f>
        <v/>
      </c>
      <c r="D144">
        <f>raw_vertexdata!D144</f>
        <v>142</v>
      </c>
      <c r="E144" t="s">
        <v>77</v>
      </c>
      <c r="F144" t="s">
        <v>77</v>
      </c>
    </row>
    <row r="145" spans="1:6" x14ac:dyDescent="0.3">
      <c r="A145" t="b">
        <f>AND(raw_vertexdata!B145&gt;=-0.5,raw_vertexdata!B145&lt;=0.5,raw_vertexdata!C145&gt;-0.05,raw_vertexdata!C145&lt;0.1,0.5*raw_vertexdata!B145+raw_vertexdata!C145&lt;0.3)</f>
        <v>0</v>
      </c>
      <c r="B145" t="str">
        <f>IF($A145,raw_vertexdata!B145,"")</f>
        <v/>
      </c>
      <c r="C145" t="str">
        <f>IF($A145,raw_vertexdata!C145,"")</f>
        <v/>
      </c>
      <c r="D145">
        <f>raw_vertexdata!D145</f>
        <v>143</v>
      </c>
      <c r="E145" t="s">
        <v>77</v>
      </c>
      <c r="F145" t="s">
        <v>77</v>
      </c>
    </row>
    <row r="146" spans="1:6" x14ac:dyDescent="0.3">
      <c r="A146" t="b">
        <f>AND(raw_vertexdata!B146&gt;=-0.5,raw_vertexdata!B146&lt;=0.5,raw_vertexdata!C146&gt;-0.05,raw_vertexdata!C146&lt;0.1,0.5*raw_vertexdata!B146+raw_vertexdata!C146&lt;0.3)</f>
        <v>0</v>
      </c>
      <c r="B146" t="str">
        <f>IF($A146,raw_vertexdata!B146,"")</f>
        <v/>
      </c>
      <c r="C146" t="str">
        <f>IF($A146,raw_vertexdata!C146,"")</f>
        <v/>
      </c>
      <c r="D146">
        <f>raw_vertexdata!D146</f>
        <v>144</v>
      </c>
      <c r="E146" t="s">
        <v>77</v>
      </c>
      <c r="F146" t="s">
        <v>77</v>
      </c>
    </row>
    <row r="147" spans="1:6" x14ac:dyDescent="0.3">
      <c r="A147" t="b">
        <f>AND(raw_vertexdata!B147&gt;=-0.5,raw_vertexdata!B147&lt;=0.5,raw_vertexdata!C147&gt;-0.05,raw_vertexdata!C147&lt;0.1,0.5*raw_vertexdata!B147+raw_vertexdata!C147&lt;0.3)</f>
        <v>0</v>
      </c>
      <c r="B147" t="str">
        <f>IF($A147,raw_vertexdata!B147,"")</f>
        <v/>
      </c>
      <c r="C147" t="str">
        <f>IF($A147,raw_vertexdata!C147,"")</f>
        <v/>
      </c>
      <c r="D147">
        <f>raw_vertexdata!D147</f>
        <v>145</v>
      </c>
      <c r="E147" t="s">
        <v>77</v>
      </c>
      <c r="F147" t="s">
        <v>77</v>
      </c>
    </row>
    <row r="148" spans="1:6" x14ac:dyDescent="0.3">
      <c r="A148" t="b">
        <f>AND(raw_vertexdata!B148&gt;=-0.5,raw_vertexdata!B148&lt;=0.5,raw_vertexdata!C148&gt;-0.05,raw_vertexdata!C148&lt;0.1,0.5*raw_vertexdata!B148+raw_vertexdata!C148&lt;0.3)</f>
        <v>0</v>
      </c>
      <c r="B148" t="str">
        <f>IF($A148,raw_vertexdata!B148,"")</f>
        <v/>
      </c>
      <c r="C148" t="str">
        <f>IF($A148,raw_vertexdata!C148,"")</f>
        <v/>
      </c>
      <c r="D148">
        <f>raw_vertexdata!D148</f>
        <v>146</v>
      </c>
      <c r="E148" t="s">
        <v>77</v>
      </c>
      <c r="F148" t="s">
        <v>77</v>
      </c>
    </row>
    <row r="149" spans="1:6" x14ac:dyDescent="0.3">
      <c r="A149" t="b">
        <f>AND(raw_vertexdata!B149&gt;=-0.5,raw_vertexdata!B149&lt;=0.5,raw_vertexdata!C149&gt;-0.05,raw_vertexdata!C149&lt;0.1,0.5*raw_vertexdata!B149+raw_vertexdata!C149&lt;0.3)</f>
        <v>0</v>
      </c>
      <c r="B149" t="str">
        <f>IF($A149,raw_vertexdata!B149,"")</f>
        <v/>
      </c>
      <c r="C149" t="str">
        <f>IF($A149,raw_vertexdata!C149,"")</f>
        <v/>
      </c>
      <c r="D149">
        <f>raw_vertexdata!D149</f>
        <v>147</v>
      </c>
      <c r="E149" t="s">
        <v>77</v>
      </c>
      <c r="F149" t="s">
        <v>77</v>
      </c>
    </row>
    <row r="150" spans="1:6" x14ac:dyDescent="0.3">
      <c r="A150" t="b">
        <f>AND(raw_vertexdata!B150&gt;=-0.5,raw_vertexdata!B150&lt;=0.5,raw_vertexdata!C150&gt;-0.05,raw_vertexdata!C150&lt;0.1,0.5*raw_vertexdata!B150+raw_vertexdata!C150&lt;0.3)</f>
        <v>0</v>
      </c>
      <c r="B150" t="str">
        <f>IF($A150,raw_vertexdata!B150,"")</f>
        <v/>
      </c>
      <c r="C150" t="str">
        <f>IF($A150,raw_vertexdata!C150,"")</f>
        <v/>
      </c>
      <c r="D150">
        <f>raw_vertexdata!D150</f>
        <v>148</v>
      </c>
      <c r="E150" t="s">
        <v>77</v>
      </c>
      <c r="F150" t="s">
        <v>77</v>
      </c>
    </row>
    <row r="151" spans="1:6" x14ac:dyDescent="0.3">
      <c r="A151" t="b">
        <f>AND(raw_vertexdata!B151&gt;=-0.5,raw_vertexdata!B151&lt;=0.5,raw_vertexdata!C151&gt;-0.05,raw_vertexdata!C151&lt;0.1,0.5*raw_vertexdata!B151+raw_vertexdata!C151&lt;0.3)</f>
        <v>0</v>
      </c>
      <c r="B151" t="str">
        <f>IF($A151,raw_vertexdata!B151,"")</f>
        <v/>
      </c>
      <c r="C151" t="str">
        <f>IF($A151,raw_vertexdata!C151,"")</f>
        <v/>
      </c>
      <c r="D151">
        <f>raw_vertexdata!D151</f>
        <v>149</v>
      </c>
      <c r="E151" t="s">
        <v>77</v>
      </c>
      <c r="F151" t="s">
        <v>77</v>
      </c>
    </row>
    <row r="152" spans="1:6" x14ac:dyDescent="0.3">
      <c r="A152" t="b">
        <f>AND(raw_vertexdata!B152&gt;=-0.5,raw_vertexdata!B152&lt;=0.5,raw_vertexdata!C152&gt;-0.05,raw_vertexdata!C152&lt;0.1,0.5*raw_vertexdata!B152+raw_vertexdata!C152&lt;0.3)</f>
        <v>0</v>
      </c>
      <c r="B152" t="str">
        <f>IF($A152,raw_vertexdata!B152,"")</f>
        <v/>
      </c>
      <c r="C152" t="str">
        <f>IF($A152,raw_vertexdata!C152,"")</f>
        <v/>
      </c>
      <c r="D152">
        <f>raw_vertexdata!D152</f>
        <v>150</v>
      </c>
      <c r="E152" t="s">
        <v>77</v>
      </c>
      <c r="F152" t="s">
        <v>77</v>
      </c>
    </row>
    <row r="153" spans="1:6" x14ac:dyDescent="0.3">
      <c r="A153" t="b">
        <f>AND(raw_vertexdata!B153&gt;=-0.5,raw_vertexdata!B153&lt;=0.5,raw_vertexdata!C153&gt;-0.05,raw_vertexdata!C153&lt;0.1,0.5*raw_vertexdata!B153+raw_vertexdata!C153&lt;0.3)</f>
        <v>0</v>
      </c>
      <c r="B153" t="str">
        <f>IF($A153,raw_vertexdata!B153,"")</f>
        <v/>
      </c>
      <c r="C153" t="str">
        <f>IF($A153,raw_vertexdata!C153,"")</f>
        <v/>
      </c>
      <c r="D153">
        <f>raw_vertexdata!D153</f>
        <v>151</v>
      </c>
      <c r="E153" t="s">
        <v>77</v>
      </c>
      <c r="F153" t="s">
        <v>77</v>
      </c>
    </row>
    <row r="154" spans="1:6" x14ac:dyDescent="0.3">
      <c r="A154" t="b">
        <f>AND(raw_vertexdata!B154&gt;=-0.5,raw_vertexdata!B154&lt;=0.5,raw_vertexdata!C154&gt;-0.05,raw_vertexdata!C154&lt;0.1,0.5*raw_vertexdata!B154+raw_vertexdata!C154&lt;0.3)</f>
        <v>0</v>
      </c>
      <c r="B154" t="str">
        <f>IF($A154,raw_vertexdata!B154,"")</f>
        <v/>
      </c>
      <c r="C154" t="str">
        <f>IF($A154,raw_vertexdata!C154,"")</f>
        <v/>
      </c>
      <c r="D154">
        <f>raw_vertexdata!D154</f>
        <v>152</v>
      </c>
      <c r="E154" t="s">
        <v>77</v>
      </c>
      <c r="F154" t="s">
        <v>77</v>
      </c>
    </row>
    <row r="155" spans="1:6" x14ac:dyDescent="0.3">
      <c r="A155" t="b">
        <f>AND(raw_vertexdata!B155&gt;=-0.5,raw_vertexdata!B155&lt;=0.5,raw_vertexdata!C155&gt;-0.05,raw_vertexdata!C155&lt;0.1,0.5*raw_vertexdata!B155+raw_vertexdata!C155&lt;0.3)</f>
        <v>0</v>
      </c>
      <c r="B155" t="str">
        <f>IF($A155,raw_vertexdata!B155,"")</f>
        <v/>
      </c>
      <c r="C155" t="str">
        <f>IF($A155,raw_vertexdata!C155,"")</f>
        <v/>
      </c>
      <c r="D155">
        <f>raw_vertexdata!D155</f>
        <v>153</v>
      </c>
      <c r="E155" t="s">
        <v>77</v>
      </c>
      <c r="F155" t="s">
        <v>77</v>
      </c>
    </row>
    <row r="156" spans="1:6" x14ac:dyDescent="0.3">
      <c r="A156" t="b">
        <f>AND(raw_vertexdata!B156&gt;=-0.5,raw_vertexdata!B156&lt;=0.5,raw_vertexdata!C156&gt;-0.05,raw_vertexdata!C156&lt;0.1,0.5*raw_vertexdata!B156+raw_vertexdata!C156&lt;0.3)</f>
        <v>0</v>
      </c>
      <c r="B156" t="str">
        <f>IF($A156,raw_vertexdata!B156,"")</f>
        <v/>
      </c>
      <c r="C156" t="str">
        <f>IF($A156,raw_vertexdata!C156,"")</f>
        <v/>
      </c>
      <c r="D156">
        <f>raw_vertexdata!D156</f>
        <v>154</v>
      </c>
      <c r="E156" t="s">
        <v>77</v>
      </c>
      <c r="F156" t="s">
        <v>77</v>
      </c>
    </row>
    <row r="157" spans="1:6" x14ac:dyDescent="0.3">
      <c r="A157" t="b">
        <f>AND(raw_vertexdata!B157&gt;=-0.5,raw_vertexdata!B157&lt;=0.5,raw_vertexdata!C157&gt;-0.05,raw_vertexdata!C157&lt;0.1,0.5*raw_vertexdata!B157+raw_vertexdata!C157&lt;0.3)</f>
        <v>0</v>
      </c>
      <c r="B157" t="str">
        <f>IF($A157,raw_vertexdata!B157,"")</f>
        <v/>
      </c>
      <c r="C157" t="str">
        <f>IF($A157,raw_vertexdata!C157,"")</f>
        <v/>
      </c>
      <c r="D157">
        <f>raw_vertexdata!D157</f>
        <v>155</v>
      </c>
      <c r="E157" t="s">
        <v>77</v>
      </c>
      <c r="F157" t="s">
        <v>77</v>
      </c>
    </row>
    <row r="158" spans="1:6" x14ac:dyDescent="0.3">
      <c r="A158" t="b">
        <f>AND(raw_vertexdata!B158&gt;=-0.5,raw_vertexdata!B158&lt;=0.5,raw_vertexdata!C158&gt;-0.05,raw_vertexdata!C158&lt;0.1,0.5*raw_vertexdata!B158+raw_vertexdata!C158&lt;0.3)</f>
        <v>0</v>
      </c>
      <c r="B158" t="str">
        <f>IF($A158,raw_vertexdata!B158,"")</f>
        <v/>
      </c>
      <c r="C158" t="str">
        <f>IF($A158,raw_vertexdata!C158,"")</f>
        <v/>
      </c>
      <c r="D158">
        <f>raw_vertexdata!D158</f>
        <v>156</v>
      </c>
      <c r="E158" t="s">
        <v>77</v>
      </c>
      <c r="F158" t="s">
        <v>77</v>
      </c>
    </row>
    <row r="159" spans="1:6" x14ac:dyDescent="0.3">
      <c r="A159" t="b">
        <f>AND(raw_vertexdata!B159&gt;=-0.5,raw_vertexdata!B159&lt;=0.5,raw_vertexdata!C159&gt;-0.05,raw_vertexdata!C159&lt;0.1,0.5*raw_vertexdata!B159+raw_vertexdata!C159&lt;0.3)</f>
        <v>0</v>
      </c>
      <c r="B159" t="str">
        <f>IF($A159,raw_vertexdata!B159,"")</f>
        <v/>
      </c>
      <c r="C159" t="str">
        <f>IF($A159,raw_vertexdata!C159,"")</f>
        <v/>
      </c>
      <c r="D159">
        <f>raw_vertexdata!D159</f>
        <v>157</v>
      </c>
      <c r="E159" t="s">
        <v>77</v>
      </c>
      <c r="F159" t="s">
        <v>77</v>
      </c>
    </row>
    <row r="160" spans="1:6" x14ac:dyDescent="0.3">
      <c r="A160" t="b">
        <f>AND(raw_vertexdata!B160&gt;=-0.5,raw_vertexdata!B160&lt;=0.5,raw_vertexdata!C160&gt;-0.05,raw_vertexdata!C160&lt;0.1,0.5*raw_vertexdata!B160+raw_vertexdata!C160&lt;0.3)</f>
        <v>0</v>
      </c>
      <c r="B160" t="str">
        <f>IF($A160,raw_vertexdata!B160,"")</f>
        <v/>
      </c>
      <c r="C160" t="str">
        <f>IF($A160,raw_vertexdata!C160,"")</f>
        <v/>
      </c>
      <c r="D160">
        <f>raw_vertexdata!D160</f>
        <v>158</v>
      </c>
      <c r="E160" t="s">
        <v>77</v>
      </c>
      <c r="F160" t="s">
        <v>77</v>
      </c>
    </row>
    <row r="161" spans="1:6" x14ac:dyDescent="0.3">
      <c r="A161" t="b">
        <f>AND(raw_vertexdata!B161&gt;=-0.5,raw_vertexdata!B161&lt;=0.5,raw_vertexdata!C161&gt;-0.05,raw_vertexdata!C161&lt;0.1,0.5*raw_vertexdata!B161+raw_vertexdata!C161&lt;0.3)</f>
        <v>1</v>
      </c>
      <c r="B161">
        <f>IF($A161,raw_vertexdata!B161,"")</f>
        <v>0.46681919664999999</v>
      </c>
      <c r="C161">
        <f>IF($A161,raw_vertexdata!C161,"")</f>
        <v>9.5900276627999999E-3</v>
      </c>
      <c r="D161">
        <f>raw_vertexdata!D161</f>
        <v>159</v>
      </c>
      <c r="E161">
        <v>0.46681919664999999</v>
      </c>
      <c r="F161">
        <v>9.5900276627999999E-3</v>
      </c>
    </row>
    <row r="162" spans="1:6" x14ac:dyDescent="0.3">
      <c r="A162" t="b">
        <f>AND(raw_vertexdata!B162&gt;=-0.5,raw_vertexdata!B162&lt;=0.5,raw_vertexdata!C162&gt;-0.05,raw_vertexdata!C162&lt;0.1,0.5*raw_vertexdata!B162+raw_vertexdata!C162&lt;0.3)</f>
        <v>1</v>
      </c>
      <c r="B162">
        <f>IF($A162,raw_vertexdata!B162,"")</f>
        <v>0.43348275961999999</v>
      </c>
      <c r="C162">
        <f>IF($A162,raw_vertexdata!C162,"")</f>
        <v>1.8624202098E-2</v>
      </c>
      <c r="D162">
        <f>raw_vertexdata!D162</f>
        <v>160</v>
      </c>
      <c r="E162">
        <v>0.43348275961999999</v>
      </c>
      <c r="F162">
        <v>1.8624202098E-2</v>
      </c>
    </row>
    <row r="163" spans="1:6" x14ac:dyDescent="0.3">
      <c r="A163" t="b">
        <f>AND(raw_vertexdata!B163&gt;=-0.5,raw_vertexdata!B163&lt;=0.5,raw_vertexdata!C163&gt;-0.05,raw_vertexdata!C163&lt;0.1,0.5*raw_vertexdata!B163+raw_vertexdata!C163&lt;0.3)</f>
        <v>1</v>
      </c>
      <c r="B163">
        <f>IF($A163,raw_vertexdata!B163,"")</f>
        <v>0.46666705919000001</v>
      </c>
      <c r="C163">
        <f>IF($A163,raw_vertexdata!C163,"")</f>
        <v>-7.5110368093999995E-4</v>
      </c>
      <c r="D163">
        <f>raw_vertexdata!D163</f>
        <v>161</v>
      </c>
      <c r="E163">
        <v>0.46666705919000001</v>
      </c>
      <c r="F163">
        <v>-7.5110368093999995E-4</v>
      </c>
    </row>
    <row r="164" spans="1:6" x14ac:dyDescent="0.3">
      <c r="A164" t="b">
        <f>AND(raw_vertexdata!B164&gt;=-0.5,raw_vertexdata!B164&lt;=0.5,raw_vertexdata!C164&gt;-0.05,raw_vertexdata!C164&lt;0.1,0.5*raw_vertexdata!B164+raw_vertexdata!C164&lt;0.3)</f>
        <v>1</v>
      </c>
      <c r="B164">
        <f>IF($A164,raw_vertexdata!B164,"")</f>
        <v>0.43333372269999998</v>
      </c>
      <c r="C164">
        <f>IF($A164,raw_vertexdata!C164,"")</f>
        <v>-1.4844370837E-3</v>
      </c>
      <c r="D164">
        <f>raw_vertexdata!D164</f>
        <v>162</v>
      </c>
      <c r="E164">
        <v>0.43333372269999998</v>
      </c>
      <c r="F164">
        <v>-1.4844370837E-3</v>
      </c>
    </row>
    <row r="165" spans="1:6" x14ac:dyDescent="0.3">
      <c r="A165" t="b">
        <f>AND(raw_vertexdata!B165&gt;=-0.5,raw_vertexdata!B165&lt;=0.5,raw_vertexdata!C165&gt;-0.05,raw_vertexdata!C165&lt;0.1,0.5*raw_vertexdata!B165+raw_vertexdata!C165&lt;0.3)</f>
        <v>0</v>
      </c>
      <c r="B165" t="str">
        <f>IF($A165,raw_vertexdata!B165,"")</f>
        <v/>
      </c>
      <c r="C165" t="str">
        <f>IF($A165,raw_vertexdata!C165,"")</f>
        <v/>
      </c>
      <c r="D165">
        <f>raw_vertexdata!D165</f>
        <v>163</v>
      </c>
      <c r="E165">
        <v>0.55904597387999999</v>
      </c>
      <c r="F165">
        <v>0.13588244262999999</v>
      </c>
    </row>
    <row r="166" spans="1:6" x14ac:dyDescent="0.3">
      <c r="A166" t="b">
        <f>AND(raw_vertexdata!B166&gt;=-0.5,raw_vertexdata!B166&lt;=0.5,raw_vertexdata!C166&gt;-0.05,raw_vertexdata!C166&lt;0.1,0.5*raw_vertexdata!B166+raw_vertexdata!C166&lt;0.3)</f>
        <v>0</v>
      </c>
      <c r="B166" t="str">
        <f>IF($A166,raw_vertexdata!B166,"")</f>
        <v/>
      </c>
      <c r="C166" t="str">
        <f>IF($A166,raw_vertexdata!C166,"")</f>
        <v/>
      </c>
      <c r="D166">
        <f>raw_vertexdata!D166</f>
        <v>164</v>
      </c>
      <c r="E166" t="s">
        <v>77</v>
      </c>
      <c r="F166" t="s">
        <v>77</v>
      </c>
    </row>
    <row r="167" spans="1:6" x14ac:dyDescent="0.3">
      <c r="A167" t="b">
        <f>AND(raw_vertexdata!B167&gt;=-0.5,raw_vertexdata!B167&lt;=0.5,raw_vertexdata!C167&gt;-0.05,raw_vertexdata!C167&lt;0.1,0.5*raw_vertexdata!B167+raw_vertexdata!C167&lt;0.3)</f>
        <v>0</v>
      </c>
      <c r="B167" t="str">
        <f>IF($A167,raw_vertexdata!B167,"")</f>
        <v/>
      </c>
      <c r="C167" t="str">
        <f>IF($A167,raw_vertexdata!C167,"")</f>
        <v/>
      </c>
      <c r="D167">
        <f>raw_vertexdata!D167</f>
        <v>165</v>
      </c>
      <c r="E167" t="s">
        <v>77</v>
      </c>
      <c r="F167" t="s">
        <v>77</v>
      </c>
    </row>
    <row r="168" spans="1:6" x14ac:dyDescent="0.3">
      <c r="A168" t="b">
        <f>AND(raw_vertexdata!B168&gt;=-0.5,raw_vertexdata!B168&lt;=0.5,raw_vertexdata!C168&gt;-0.05,raw_vertexdata!C168&lt;0.1,0.5*raw_vertexdata!B168+raw_vertexdata!C168&lt;0.3)</f>
        <v>0</v>
      </c>
      <c r="B168" t="str">
        <f>IF($A168,raw_vertexdata!B168,"")</f>
        <v/>
      </c>
      <c r="C168" t="str">
        <f>IF($A168,raw_vertexdata!C168,"")</f>
        <v/>
      </c>
      <c r="D168">
        <f>raw_vertexdata!D168</f>
        <v>166</v>
      </c>
      <c r="E168" t="s">
        <v>77</v>
      </c>
      <c r="F168" t="s">
        <v>77</v>
      </c>
    </row>
    <row r="169" spans="1:6" x14ac:dyDescent="0.3">
      <c r="A169" t="b">
        <f>AND(raw_vertexdata!B169&gt;=-0.5,raw_vertexdata!B169&lt;=0.5,raw_vertexdata!C169&gt;-0.05,raw_vertexdata!C169&lt;0.1,0.5*raw_vertexdata!B169+raw_vertexdata!C169&lt;0.3)</f>
        <v>0</v>
      </c>
      <c r="B169" t="str">
        <f>IF($A169,raw_vertexdata!B169,"")</f>
        <v/>
      </c>
      <c r="C169" t="str">
        <f>IF($A169,raw_vertexdata!C169,"")</f>
        <v/>
      </c>
      <c r="D169">
        <f>raw_vertexdata!D169</f>
        <v>167</v>
      </c>
      <c r="E169" t="s">
        <v>77</v>
      </c>
      <c r="F169" t="s">
        <v>77</v>
      </c>
    </row>
    <row r="170" spans="1:6" x14ac:dyDescent="0.3">
      <c r="A170" t="b">
        <f>AND(raw_vertexdata!B170&gt;=-0.5,raw_vertexdata!B170&lt;=0.5,raw_vertexdata!C170&gt;-0.05,raw_vertexdata!C170&lt;0.1,0.5*raw_vertexdata!B170+raw_vertexdata!C170&lt;0.3)</f>
        <v>0</v>
      </c>
      <c r="B170" t="str">
        <f>IF($A170,raw_vertexdata!B170,"")</f>
        <v/>
      </c>
      <c r="C170" t="str">
        <f>IF($A170,raw_vertexdata!C170,"")</f>
        <v/>
      </c>
      <c r="D170">
        <f>raw_vertexdata!D170</f>
        <v>168</v>
      </c>
      <c r="E170" t="s">
        <v>77</v>
      </c>
      <c r="F170" t="s">
        <v>77</v>
      </c>
    </row>
    <row r="171" spans="1:6" x14ac:dyDescent="0.3">
      <c r="A171" t="b">
        <f>AND(raw_vertexdata!B171&gt;=-0.5,raw_vertexdata!B171&lt;=0.5,raw_vertexdata!C171&gt;-0.05,raw_vertexdata!C171&lt;0.1,0.5*raw_vertexdata!B171+raw_vertexdata!C171&lt;0.3)</f>
        <v>0</v>
      </c>
      <c r="B171" t="str">
        <f>IF($A171,raw_vertexdata!B171,"")</f>
        <v/>
      </c>
      <c r="C171" t="str">
        <f>IF($A171,raw_vertexdata!C171,"")</f>
        <v/>
      </c>
      <c r="D171">
        <f>raw_vertexdata!D171</f>
        <v>169</v>
      </c>
      <c r="E171" t="s">
        <v>77</v>
      </c>
      <c r="F171" t="s">
        <v>77</v>
      </c>
    </row>
    <row r="172" spans="1:6" x14ac:dyDescent="0.3">
      <c r="A172" t="b">
        <f>AND(raw_vertexdata!B172&gt;=-0.5,raw_vertexdata!B172&lt;=0.5,raw_vertexdata!C172&gt;-0.05,raw_vertexdata!C172&lt;0.1,0.5*raw_vertexdata!B172+raw_vertexdata!C172&lt;0.3)</f>
        <v>0</v>
      </c>
      <c r="B172" t="str">
        <f>IF($A172,raw_vertexdata!B172,"")</f>
        <v/>
      </c>
      <c r="C172" t="str">
        <f>IF($A172,raw_vertexdata!C172,"")</f>
        <v/>
      </c>
      <c r="D172">
        <f>raw_vertexdata!D172</f>
        <v>170</v>
      </c>
      <c r="E172" t="s">
        <v>77</v>
      </c>
      <c r="F172" t="s">
        <v>77</v>
      </c>
    </row>
    <row r="173" spans="1:6" x14ac:dyDescent="0.3">
      <c r="A173" t="b">
        <f>AND(raw_vertexdata!B173&gt;=-0.5,raw_vertexdata!B173&lt;=0.5,raw_vertexdata!C173&gt;-0.05,raw_vertexdata!C173&lt;0.1,0.5*raw_vertexdata!B173+raw_vertexdata!C173&lt;0.3)</f>
        <v>0</v>
      </c>
      <c r="B173" t="str">
        <f>IF($A173,raw_vertexdata!B173,"")</f>
        <v/>
      </c>
      <c r="C173" t="str">
        <f>IF($A173,raw_vertexdata!C173,"")</f>
        <v/>
      </c>
      <c r="D173">
        <f>raw_vertexdata!D173</f>
        <v>171</v>
      </c>
      <c r="E173" t="s">
        <v>77</v>
      </c>
      <c r="F173" t="s">
        <v>77</v>
      </c>
    </row>
    <row r="174" spans="1:6" x14ac:dyDescent="0.3">
      <c r="A174" t="b">
        <f>AND(raw_vertexdata!B174&gt;=-0.5,raw_vertexdata!B174&lt;=0.5,raw_vertexdata!C174&gt;-0.05,raw_vertexdata!C174&lt;0.1,0.5*raw_vertexdata!B174+raw_vertexdata!C174&lt;0.3)</f>
        <v>0</v>
      </c>
      <c r="B174" t="str">
        <f>IF($A174,raw_vertexdata!B174,"")</f>
        <v/>
      </c>
      <c r="C174" t="str">
        <f>IF($A174,raw_vertexdata!C174,"")</f>
        <v/>
      </c>
      <c r="D174">
        <f>raw_vertexdata!D174</f>
        <v>172</v>
      </c>
      <c r="E174" t="s">
        <v>77</v>
      </c>
      <c r="F174" t="s">
        <v>77</v>
      </c>
    </row>
    <row r="175" spans="1:6" x14ac:dyDescent="0.3">
      <c r="A175" t="b">
        <f>AND(raw_vertexdata!B175&gt;=-0.5,raw_vertexdata!B175&lt;=0.5,raw_vertexdata!C175&gt;-0.05,raw_vertexdata!C175&lt;0.1,0.5*raw_vertexdata!B175+raw_vertexdata!C175&lt;0.3)</f>
        <v>0</v>
      </c>
      <c r="B175" t="str">
        <f>IF($A175,raw_vertexdata!B175,"")</f>
        <v/>
      </c>
      <c r="C175" t="str">
        <f>IF($A175,raw_vertexdata!C175,"")</f>
        <v/>
      </c>
      <c r="D175">
        <f>raw_vertexdata!D175</f>
        <v>173</v>
      </c>
      <c r="E175" t="s">
        <v>77</v>
      </c>
      <c r="F175" t="s">
        <v>77</v>
      </c>
    </row>
    <row r="176" spans="1:6" x14ac:dyDescent="0.3">
      <c r="A176" t="b">
        <f>AND(raw_vertexdata!B176&gt;=-0.5,raw_vertexdata!B176&lt;=0.5,raw_vertexdata!C176&gt;-0.05,raw_vertexdata!C176&lt;0.1,0.5*raw_vertexdata!B176+raw_vertexdata!C176&lt;0.3)</f>
        <v>1</v>
      </c>
      <c r="B176">
        <f>IF($A176,raw_vertexdata!B176,"")</f>
        <v>-0.49017804316000002</v>
      </c>
      <c r="C176">
        <f>IF($A176,raw_vertexdata!C176,"")</f>
        <v>-1.3183388666000001E-2</v>
      </c>
      <c r="D176">
        <f>raw_vertexdata!D176</f>
        <v>174</v>
      </c>
      <c r="E176">
        <v>-0.49017804316000002</v>
      </c>
      <c r="F176">
        <v>-1.3183388666000001E-2</v>
      </c>
    </row>
    <row r="177" spans="1:6" x14ac:dyDescent="0.3">
      <c r="A177" t="b">
        <f>AND(raw_vertexdata!B177&gt;=-0.5,raw_vertexdata!B177&lt;=0.5,raw_vertexdata!C177&gt;-0.05,raw_vertexdata!C177&lt;0.1,0.5*raw_vertexdata!B177+raw_vertexdata!C177&lt;0.3)</f>
        <v>1</v>
      </c>
      <c r="B177">
        <f>IF($A177,raw_vertexdata!B177,"")</f>
        <v>-0.49213436969000002</v>
      </c>
      <c r="C177">
        <f>IF($A177,raw_vertexdata!C177,"")</f>
        <v>2.0367676764999999E-2</v>
      </c>
      <c r="D177">
        <f>raw_vertexdata!D177</f>
        <v>175</v>
      </c>
      <c r="E177">
        <v>-0.49213436969000002</v>
      </c>
      <c r="F177">
        <v>2.0367676764999999E-2</v>
      </c>
    </row>
    <row r="178" spans="1:6" x14ac:dyDescent="0.3">
      <c r="A178" t="b">
        <f>AND(raw_vertexdata!B178&gt;=-0.5,raw_vertexdata!B178&lt;=0.5,raw_vertexdata!C178&gt;-0.05,raw_vertexdata!C178&lt;0.1,0.5*raw_vertexdata!B178+raw_vertexdata!C178&lt;0.3)</f>
        <v>0</v>
      </c>
      <c r="B178" t="str">
        <f>IF($A178,raw_vertexdata!B178,"")</f>
        <v/>
      </c>
      <c r="C178" t="str">
        <f>IF($A178,raw_vertexdata!C178,"")</f>
        <v/>
      </c>
      <c r="D178">
        <f>raw_vertexdata!D178</f>
        <v>176</v>
      </c>
      <c r="E178" t="s">
        <v>77</v>
      </c>
      <c r="F178" t="s">
        <v>77</v>
      </c>
    </row>
    <row r="179" spans="1:6" x14ac:dyDescent="0.3">
      <c r="A179" t="b">
        <f>AND(raw_vertexdata!B179&gt;=-0.5,raw_vertexdata!B179&lt;=0.5,raw_vertexdata!C179&gt;-0.05,raw_vertexdata!C179&lt;0.1,0.5*raw_vertexdata!B179+raw_vertexdata!C179&lt;0.3)</f>
        <v>0</v>
      </c>
      <c r="B179" t="str">
        <f>IF($A179,raw_vertexdata!B179,"")</f>
        <v/>
      </c>
      <c r="C179" t="str">
        <f>IF($A179,raw_vertexdata!C179,"")</f>
        <v/>
      </c>
      <c r="D179">
        <f>raw_vertexdata!D179</f>
        <v>177</v>
      </c>
      <c r="E179" t="s">
        <v>77</v>
      </c>
      <c r="F179" t="s">
        <v>77</v>
      </c>
    </row>
    <row r="180" spans="1:6" x14ac:dyDescent="0.3">
      <c r="A180" t="b">
        <f>AND(raw_vertexdata!B180&gt;=-0.5,raw_vertexdata!B180&lt;=0.5,raw_vertexdata!C180&gt;-0.05,raw_vertexdata!C180&lt;0.1,0.5*raw_vertexdata!B180+raw_vertexdata!C180&lt;0.3)</f>
        <v>0</v>
      </c>
      <c r="B180" t="str">
        <f>IF($A180,raw_vertexdata!B180,"")</f>
        <v/>
      </c>
      <c r="C180" t="str">
        <f>IF($A180,raw_vertexdata!C180,"")</f>
        <v/>
      </c>
      <c r="D180">
        <f>raw_vertexdata!D180</f>
        <v>178</v>
      </c>
      <c r="E180" t="s">
        <v>77</v>
      </c>
      <c r="F180" t="s">
        <v>77</v>
      </c>
    </row>
    <row r="181" spans="1:6" x14ac:dyDescent="0.3">
      <c r="A181" t="b">
        <f>AND(raw_vertexdata!B181&gt;=-0.5,raw_vertexdata!B181&lt;=0.5,raw_vertexdata!C181&gt;-0.05,raw_vertexdata!C181&lt;0.1,0.5*raw_vertexdata!B181+raw_vertexdata!C181&lt;0.3)</f>
        <v>0</v>
      </c>
      <c r="B181" t="str">
        <f>IF($A181,raw_vertexdata!B181,"")</f>
        <v/>
      </c>
      <c r="C181" t="str">
        <f>IF($A181,raw_vertexdata!C181,"")</f>
        <v/>
      </c>
      <c r="D181">
        <f>raw_vertexdata!D181</f>
        <v>179</v>
      </c>
      <c r="E181" t="s">
        <v>77</v>
      </c>
      <c r="F181" t="s">
        <v>77</v>
      </c>
    </row>
    <row r="182" spans="1:6" x14ac:dyDescent="0.3">
      <c r="A182" t="b">
        <f>AND(raw_vertexdata!B182&gt;=-0.5,raw_vertexdata!B182&lt;=0.5,raw_vertexdata!C182&gt;-0.05,raw_vertexdata!C182&lt;0.1,0.5*raw_vertexdata!B182+raw_vertexdata!C182&lt;0.3)</f>
        <v>0</v>
      </c>
      <c r="B182" t="str">
        <f>IF($A182,raw_vertexdata!B182,"")</f>
        <v/>
      </c>
      <c r="C182" t="str">
        <f>IF($A182,raw_vertexdata!C182,"")</f>
        <v/>
      </c>
      <c r="D182">
        <f>raw_vertexdata!D182</f>
        <v>180</v>
      </c>
      <c r="E182" t="s">
        <v>77</v>
      </c>
      <c r="F182" t="s">
        <v>77</v>
      </c>
    </row>
    <row r="183" spans="1:6" x14ac:dyDescent="0.3">
      <c r="A183" t="b">
        <f>AND(raw_vertexdata!B183&gt;=-0.5,raw_vertexdata!B183&lt;=0.5,raw_vertexdata!C183&gt;-0.05,raw_vertexdata!C183&lt;0.1,0.5*raw_vertexdata!B183+raw_vertexdata!C183&lt;0.3)</f>
        <v>0</v>
      </c>
      <c r="B183" t="str">
        <f>IF($A183,raw_vertexdata!B183,"")</f>
        <v/>
      </c>
      <c r="C183" t="str">
        <f>IF($A183,raw_vertexdata!C183,"")</f>
        <v/>
      </c>
      <c r="D183">
        <f>raw_vertexdata!D183</f>
        <v>181</v>
      </c>
      <c r="E183" t="s">
        <v>77</v>
      </c>
      <c r="F183" t="s">
        <v>77</v>
      </c>
    </row>
    <row r="184" spans="1:6" x14ac:dyDescent="0.3">
      <c r="A184" t="b">
        <f>AND(raw_vertexdata!B184&gt;=-0.5,raw_vertexdata!B184&lt;=0.5,raw_vertexdata!C184&gt;-0.05,raw_vertexdata!C184&lt;0.1,0.5*raw_vertexdata!B184+raw_vertexdata!C184&lt;0.3)</f>
        <v>0</v>
      </c>
      <c r="B184" t="str">
        <f>IF($A184,raw_vertexdata!B184,"")</f>
        <v/>
      </c>
      <c r="C184" t="str">
        <f>IF($A184,raw_vertexdata!C184,"")</f>
        <v/>
      </c>
      <c r="D184">
        <f>raw_vertexdata!D184</f>
        <v>182</v>
      </c>
      <c r="E184" t="s">
        <v>77</v>
      </c>
      <c r="F184" t="s">
        <v>77</v>
      </c>
    </row>
    <row r="185" spans="1:6" x14ac:dyDescent="0.3">
      <c r="A185" t="b">
        <f>AND(raw_vertexdata!B185&gt;=-0.5,raw_vertexdata!B185&lt;=0.5,raw_vertexdata!C185&gt;-0.05,raw_vertexdata!C185&lt;0.1,0.5*raw_vertexdata!B185+raw_vertexdata!C185&lt;0.3)</f>
        <v>0</v>
      </c>
      <c r="B185" t="str">
        <f>IF($A185,raw_vertexdata!B185,"")</f>
        <v/>
      </c>
      <c r="C185" t="str">
        <f>IF($A185,raw_vertexdata!C185,"")</f>
        <v/>
      </c>
      <c r="D185">
        <f>raw_vertexdata!D185</f>
        <v>183</v>
      </c>
      <c r="E185" t="s">
        <v>77</v>
      </c>
      <c r="F185" t="s">
        <v>77</v>
      </c>
    </row>
    <row r="186" spans="1:6" x14ac:dyDescent="0.3">
      <c r="A186" t="b">
        <f>AND(raw_vertexdata!B186&gt;=-0.5,raw_vertexdata!B186&lt;=0.5,raw_vertexdata!C186&gt;-0.05,raw_vertexdata!C186&lt;0.1,0.5*raw_vertexdata!B186+raw_vertexdata!C186&lt;0.3)</f>
        <v>0</v>
      </c>
      <c r="B186" t="str">
        <f>IF($A186,raw_vertexdata!B186,"")</f>
        <v/>
      </c>
      <c r="C186" t="str">
        <f>IF($A186,raw_vertexdata!C186,"")</f>
        <v/>
      </c>
      <c r="D186">
        <f>raw_vertexdata!D186</f>
        <v>184</v>
      </c>
      <c r="E186" t="s">
        <v>77</v>
      </c>
      <c r="F186" t="s">
        <v>77</v>
      </c>
    </row>
    <row r="187" spans="1:6" x14ac:dyDescent="0.3">
      <c r="A187" t="b">
        <f>AND(raw_vertexdata!B187&gt;=-0.5,raw_vertexdata!B187&lt;=0.5,raw_vertexdata!C187&gt;-0.05,raw_vertexdata!C187&lt;0.1,0.5*raw_vertexdata!B187+raw_vertexdata!C187&lt;0.3)</f>
        <v>0</v>
      </c>
      <c r="B187" t="str">
        <f>IF($A187,raw_vertexdata!B187,"")</f>
        <v/>
      </c>
      <c r="C187" t="str">
        <f>IF($A187,raw_vertexdata!C187,"")</f>
        <v/>
      </c>
      <c r="D187">
        <f>raw_vertexdata!D187</f>
        <v>185</v>
      </c>
      <c r="E187" t="s">
        <v>77</v>
      </c>
      <c r="F187" t="s">
        <v>77</v>
      </c>
    </row>
    <row r="188" spans="1:6" x14ac:dyDescent="0.3">
      <c r="A188" t="b">
        <f>AND(raw_vertexdata!B188&gt;=-0.5,raw_vertexdata!B188&lt;=0.5,raw_vertexdata!C188&gt;-0.05,raw_vertexdata!C188&lt;0.1,0.5*raw_vertexdata!B188+raw_vertexdata!C188&lt;0.3)</f>
        <v>0</v>
      </c>
      <c r="B188" t="str">
        <f>IF($A188,raw_vertexdata!B188,"")</f>
        <v/>
      </c>
      <c r="C188" t="str">
        <f>IF($A188,raw_vertexdata!C188,"")</f>
        <v/>
      </c>
      <c r="D188">
        <f>raw_vertexdata!D188</f>
        <v>186</v>
      </c>
      <c r="E188" t="s">
        <v>77</v>
      </c>
      <c r="F188" t="s">
        <v>77</v>
      </c>
    </row>
    <row r="189" spans="1:6" x14ac:dyDescent="0.3">
      <c r="A189" t="b">
        <f>AND(raw_vertexdata!B189&gt;=-0.5,raw_vertexdata!B189&lt;=0.5,raw_vertexdata!C189&gt;-0.05,raw_vertexdata!C189&lt;0.1,0.5*raw_vertexdata!B189+raw_vertexdata!C189&lt;0.3)</f>
        <v>0</v>
      </c>
      <c r="B189" t="str">
        <f>IF($A189,raw_vertexdata!B189,"")</f>
        <v/>
      </c>
      <c r="C189" t="str">
        <f>IF($A189,raw_vertexdata!C189,"")</f>
        <v/>
      </c>
      <c r="D189">
        <f>raw_vertexdata!D189</f>
        <v>187</v>
      </c>
      <c r="E189" t="s">
        <v>77</v>
      </c>
      <c r="F189" t="s">
        <v>77</v>
      </c>
    </row>
    <row r="190" spans="1:6" x14ac:dyDescent="0.3">
      <c r="A190" t="b">
        <f>AND(raw_vertexdata!B190&gt;=-0.5,raw_vertexdata!B190&lt;=0.5,raw_vertexdata!C190&gt;-0.05,raw_vertexdata!C190&lt;0.1,0.5*raw_vertexdata!B190+raw_vertexdata!C190&lt;0.3)</f>
        <v>0</v>
      </c>
      <c r="B190" t="str">
        <f>IF($A190,raw_vertexdata!B190,"")</f>
        <v/>
      </c>
      <c r="C190" t="str">
        <f>IF($A190,raw_vertexdata!C190,"")</f>
        <v/>
      </c>
      <c r="D190">
        <f>raw_vertexdata!D190</f>
        <v>188</v>
      </c>
      <c r="E190" t="s">
        <v>77</v>
      </c>
      <c r="F190" t="s">
        <v>77</v>
      </c>
    </row>
    <row r="191" spans="1:6" x14ac:dyDescent="0.3">
      <c r="A191" t="b">
        <f>AND(raw_vertexdata!B191&gt;=-0.5,raw_vertexdata!B191&lt;=0.5,raw_vertexdata!C191&gt;-0.05,raw_vertexdata!C191&lt;0.1,0.5*raw_vertexdata!B191+raw_vertexdata!C191&lt;0.3)</f>
        <v>0</v>
      </c>
      <c r="B191" t="str">
        <f>IF($A191,raw_vertexdata!B191,"")</f>
        <v/>
      </c>
      <c r="C191" t="str">
        <f>IF($A191,raw_vertexdata!C191,"")</f>
        <v/>
      </c>
      <c r="D191">
        <f>raw_vertexdata!D191</f>
        <v>189</v>
      </c>
      <c r="E191" t="s">
        <v>77</v>
      </c>
      <c r="F191" t="s">
        <v>77</v>
      </c>
    </row>
    <row r="192" spans="1:6" x14ac:dyDescent="0.3">
      <c r="A192" t="b">
        <f>AND(raw_vertexdata!B192&gt;=-0.5,raw_vertexdata!B192&lt;=0.5,raw_vertexdata!C192&gt;-0.05,raw_vertexdata!C192&lt;0.1,0.5*raw_vertexdata!B192+raw_vertexdata!C192&lt;0.3)</f>
        <v>0</v>
      </c>
      <c r="B192" t="str">
        <f>IF($A192,raw_vertexdata!B192,"")</f>
        <v/>
      </c>
      <c r="C192" t="str">
        <f>IF($A192,raw_vertexdata!C192,"")</f>
        <v/>
      </c>
      <c r="D192">
        <f>raw_vertexdata!D192</f>
        <v>190</v>
      </c>
      <c r="E192" t="s">
        <v>77</v>
      </c>
      <c r="F192" t="s">
        <v>77</v>
      </c>
    </row>
    <row r="193" spans="1:6" x14ac:dyDescent="0.3">
      <c r="A193" t="b">
        <f>AND(raw_vertexdata!B193&gt;=-0.5,raw_vertexdata!B193&lt;=0.5,raw_vertexdata!C193&gt;-0.05,raw_vertexdata!C193&lt;0.1,0.5*raw_vertexdata!B193+raw_vertexdata!C193&lt;0.3)</f>
        <v>0</v>
      </c>
      <c r="B193" t="str">
        <f>IF($A193,raw_vertexdata!B193,"")</f>
        <v/>
      </c>
      <c r="C193" t="str">
        <f>IF($A193,raw_vertexdata!C193,"")</f>
        <v/>
      </c>
      <c r="D193">
        <f>raw_vertexdata!D193</f>
        <v>191</v>
      </c>
      <c r="E193" t="s">
        <v>77</v>
      </c>
      <c r="F193" t="s">
        <v>77</v>
      </c>
    </row>
    <row r="194" spans="1:6" x14ac:dyDescent="0.3">
      <c r="A194" t="b">
        <f>AND(raw_vertexdata!B194&gt;=-0.5,raw_vertexdata!B194&lt;=0.5,raw_vertexdata!C194&gt;-0.05,raw_vertexdata!C194&lt;0.1,0.5*raw_vertexdata!B194+raw_vertexdata!C194&lt;0.3)</f>
        <v>0</v>
      </c>
      <c r="B194" t="str">
        <f>IF($A194,raw_vertexdata!B194,"")</f>
        <v/>
      </c>
      <c r="C194" t="str">
        <f>IF($A194,raw_vertexdata!C194,"")</f>
        <v/>
      </c>
      <c r="D194">
        <f>raw_vertexdata!D194</f>
        <v>192</v>
      </c>
      <c r="E194" t="s">
        <v>77</v>
      </c>
      <c r="F194" t="s">
        <v>77</v>
      </c>
    </row>
    <row r="195" spans="1:6" x14ac:dyDescent="0.3">
      <c r="A195" t="b">
        <f>AND(raw_vertexdata!B195&gt;=-0.5,raw_vertexdata!B195&lt;=0.5,raw_vertexdata!C195&gt;-0.05,raw_vertexdata!C195&lt;0.1,0.5*raw_vertexdata!B195+raw_vertexdata!C195&lt;0.3)</f>
        <v>0</v>
      </c>
      <c r="B195" t="str">
        <f>IF($A195,raw_vertexdata!B195,"")</f>
        <v/>
      </c>
      <c r="C195" t="str">
        <f>IF($A195,raw_vertexdata!C195,"")</f>
        <v/>
      </c>
      <c r="D195">
        <f>raw_vertexdata!D195</f>
        <v>193</v>
      </c>
      <c r="E195" t="s">
        <v>77</v>
      </c>
      <c r="F195" t="s">
        <v>77</v>
      </c>
    </row>
    <row r="196" spans="1:6" x14ac:dyDescent="0.3">
      <c r="A196" t="b">
        <f>AND(raw_vertexdata!B196&gt;=-0.5,raw_vertexdata!B196&lt;=0.5,raw_vertexdata!C196&gt;-0.05,raw_vertexdata!C196&lt;0.1,0.5*raw_vertexdata!B196+raw_vertexdata!C196&lt;0.3)</f>
        <v>0</v>
      </c>
      <c r="B196" t="str">
        <f>IF($A196,raw_vertexdata!B196,"")</f>
        <v/>
      </c>
      <c r="C196" t="str">
        <f>IF($A196,raw_vertexdata!C196,"")</f>
        <v/>
      </c>
      <c r="D196">
        <f>raw_vertexdata!D196</f>
        <v>194</v>
      </c>
      <c r="E196" t="s">
        <v>77</v>
      </c>
      <c r="F196" t="s">
        <v>77</v>
      </c>
    </row>
    <row r="197" spans="1:6" x14ac:dyDescent="0.3">
      <c r="A197" t="b">
        <f>AND(raw_vertexdata!B197&gt;=-0.5,raw_vertexdata!B197&lt;=0.5,raw_vertexdata!C197&gt;-0.05,raw_vertexdata!C197&lt;0.1,0.5*raw_vertexdata!B197+raw_vertexdata!C197&lt;0.3)</f>
        <v>0</v>
      </c>
      <c r="B197" t="str">
        <f>IF($A197,raw_vertexdata!B197,"")</f>
        <v/>
      </c>
      <c r="C197" t="str">
        <f>IF($A197,raw_vertexdata!C197,"")</f>
        <v/>
      </c>
      <c r="D197">
        <f>raw_vertexdata!D197</f>
        <v>195</v>
      </c>
      <c r="E197" t="s">
        <v>77</v>
      </c>
      <c r="F197" t="s">
        <v>77</v>
      </c>
    </row>
    <row r="198" spans="1:6" x14ac:dyDescent="0.3">
      <c r="A198" t="b">
        <f>AND(raw_vertexdata!B198&gt;=-0.5,raw_vertexdata!B198&lt;=0.5,raw_vertexdata!C198&gt;-0.05,raw_vertexdata!C198&lt;0.1,0.5*raw_vertexdata!B198+raw_vertexdata!C198&lt;0.3)</f>
        <v>0</v>
      </c>
      <c r="B198" t="str">
        <f>IF($A198,raw_vertexdata!B198,"")</f>
        <v/>
      </c>
      <c r="C198" t="str">
        <f>IF($A198,raw_vertexdata!C198,"")</f>
        <v/>
      </c>
      <c r="D198">
        <f>raw_vertexdata!D198</f>
        <v>196</v>
      </c>
      <c r="E198" t="s">
        <v>77</v>
      </c>
      <c r="F198" t="s">
        <v>77</v>
      </c>
    </row>
    <row r="199" spans="1:6" x14ac:dyDescent="0.3">
      <c r="A199" t="b">
        <f>AND(raw_vertexdata!B199&gt;=-0.5,raw_vertexdata!B199&lt;=0.5,raw_vertexdata!C199&gt;-0.05,raw_vertexdata!C199&lt;0.1,0.5*raw_vertexdata!B199+raw_vertexdata!C199&lt;0.3)</f>
        <v>0</v>
      </c>
      <c r="B199" t="str">
        <f>IF($A199,raw_vertexdata!B199,"")</f>
        <v/>
      </c>
      <c r="C199" t="str">
        <f>IF($A199,raw_vertexdata!C199,"")</f>
        <v/>
      </c>
      <c r="D199">
        <f>raw_vertexdata!D199</f>
        <v>197</v>
      </c>
      <c r="E199" t="s">
        <v>77</v>
      </c>
      <c r="F199" t="s">
        <v>77</v>
      </c>
    </row>
    <row r="200" spans="1:6" x14ac:dyDescent="0.3">
      <c r="A200" t="b">
        <f>AND(raw_vertexdata!B200&gt;=-0.5,raw_vertexdata!B200&lt;=0.5,raw_vertexdata!C200&gt;-0.05,raw_vertexdata!C200&lt;0.1,0.5*raw_vertexdata!B200+raw_vertexdata!C200&lt;0.3)</f>
        <v>0</v>
      </c>
      <c r="B200" t="str">
        <f>IF($A200,raw_vertexdata!B200,"")</f>
        <v/>
      </c>
      <c r="C200" t="str">
        <f>IF($A200,raw_vertexdata!C200,"")</f>
        <v/>
      </c>
      <c r="D200">
        <f>raw_vertexdata!D200</f>
        <v>198</v>
      </c>
      <c r="E200" t="s">
        <v>77</v>
      </c>
      <c r="F200" t="s">
        <v>77</v>
      </c>
    </row>
    <row r="201" spans="1:6" x14ac:dyDescent="0.3">
      <c r="A201" t="b">
        <f>AND(raw_vertexdata!B201&gt;=-0.5,raw_vertexdata!B201&lt;=0.5,raw_vertexdata!C201&gt;-0.05,raw_vertexdata!C201&lt;0.1,0.5*raw_vertexdata!B201+raw_vertexdata!C201&lt;0.3)</f>
        <v>0</v>
      </c>
      <c r="B201" t="str">
        <f>IF($A201,raw_vertexdata!B201,"")</f>
        <v/>
      </c>
      <c r="C201" t="str">
        <f>IF($A201,raw_vertexdata!C201,"")</f>
        <v/>
      </c>
      <c r="D201">
        <f>raw_vertexdata!D201</f>
        <v>199</v>
      </c>
      <c r="E201" t="s">
        <v>77</v>
      </c>
      <c r="F201" t="s">
        <v>77</v>
      </c>
    </row>
    <row r="202" spans="1:6" x14ac:dyDescent="0.3">
      <c r="A202" t="b">
        <f>AND(raw_vertexdata!B202&gt;=-0.5,raw_vertexdata!B202&lt;=0.5,raw_vertexdata!C202&gt;-0.05,raw_vertexdata!C202&lt;0.1,0.5*raw_vertexdata!B202+raw_vertexdata!C202&lt;0.3)</f>
        <v>0</v>
      </c>
      <c r="B202" t="str">
        <f>IF($A202,raw_vertexdata!B202,"")</f>
        <v/>
      </c>
      <c r="C202" t="str">
        <f>IF($A202,raw_vertexdata!C202,"")</f>
        <v/>
      </c>
      <c r="D202">
        <f>raw_vertexdata!D202</f>
        <v>200</v>
      </c>
      <c r="E202" t="s">
        <v>77</v>
      </c>
      <c r="F202" t="s">
        <v>77</v>
      </c>
    </row>
    <row r="203" spans="1:6" x14ac:dyDescent="0.3">
      <c r="A203" t="b">
        <f>AND(raw_vertexdata!B203&gt;=-0.5,raw_vertexdata!B203&lt;=0.5,raw_vertexdata!C203&gt;-0.05,raw_vertexdata!C203&lt;0.1,0.5*raw_vertexdata!B203+raw_vertexdata!C203&lt;0.3)</f>
        <v>0</v>
      </c>
      <c r="B203" t="str">
        <f>IF($A203,raw_vertexdata!B203,"")</f>
        <v/>
      </c>
      <c r="C203" t="str">
        <f>IF($A203,raw_vertexdata!C203,"")</f>
        <v/>
      </c>
      <c r="D203">
        <f>raw_vertexdata!D203</f>
        <v>201</v>
      </c>
      <c r="E203" t="s">
        <v>77</v>
      </c>
      <c r="F203" t="s">
        <v>77</v>
      </c>
    </row>
    <row r="204" spans="1:6" x14ac:dyDescent="0.3">
      <c r="A204" t="b">
        <f>AND(raw_vertexdata!B204&gt;=-0.5,raw_vertexdata!B204&lt;=0.5,raw_vertexdata!C204&gt;-0.05,raw_vertexdata!C204&lt;0.1,0.5*raw_vertexdata!B204+raw_vertexdata!C204&lt;0.3)</f>
        <v>0</v>
      </c>
      <c r="B204" t="str">
        <f>IF($A204,raw_vertexdata!B204,"")</f>
        <v/>
      </c>
      <c r="C204" t="str">
        <f>IF($A204,raw_vertexdata!C204,"")</f>
        <v/>
      </c>
      <c r="D204">
        <f>raw_vertexdata!D204</f>
        <v>202</v>
      </c>
      <c r="E204" t="s">
        <v>77</v>
      </c>
      <c r="F204" t="s">
        <v>77</v>
      </c>
    </row>
    <row r="205" spans="1:6" x14ac:dyDescent="0.3">
      <c r="A205" t="b">
        <f>AND(raw_vertexdata!B205&gt;=-0.5,raw_vertexdata!B205&lt;=0.5,raw_vertexdata!C205&gt;-0.05,raw_vertexdata!C205&lt;0.1,0.5*raw_vertexdata!B205+raw_vertexdata!C205&lt;0.3)</f>
        <v>0</v>
      </c>
      <c r="B205" t="str">
        <f>IF($A205,raw_vertexdata!B205,"")</f>
        <v/>
      </c>
      <c r="C205" t="str">
        <f>IF($A205,raw_vertexdata!C205,"")</f>
        <v/>
      </c>
      <c r="D205">
        <f>raw_vertexdata!D205</f>
        <v>203</v>
      </c>
      <c r="E205" t="s">
        <v>77</v>
      </c>
      <c r="F205" t="s">
        <v>77</v>
      </c>
    </row>
    <row r="206" spans="1:6" x14ac:dyDescent="0.3">
      <c r="A206" t="b">
        <f>AND(raw_vertexdata!B206&gt;=-0.5,raw_vertexdata!B206&lt;=0.5,raw_vertexdata!C206&gt;-0.05,raw_vertexdata!C206&lt;0.1,0.5*raw_vertexdata!B206+raw_vertexdata!C206&lt;0.3)</f>
        <v>0</v>
      </c>
      <c r="B206" t="str">
        <f>IF($A206,raw_vertexdata!B206,"")</f>
        <v/>
      </c>
      <c r="C206" t="str">
        <f>IF($A206,raw_vertexdata!C206,"")</f>
        <v/>
      </c>
      <c r="D206">
        <f>raw_vertexdata!D206</f>
        <v>204</v>
      </c>
      <c r="E206" t="s">
        <v>77</v>
      </c>
      <c r="F206" t="s">
        <v>77</v>
      </c>
    </row>
    <row r="207" spans="1:6" x14ac:dyDescent="0.3">
      <c r="A207" t="b">
        <f>AND(raw_vertexdata!B207&gt;=-0.5,raw_vertexdata!B207&lt;=0.5,raw_vertexdata!C207&gt;-0.05,raw_vertexdata!C207&lt;0.1,0.5*raw_vertexdata!B207+raw_vertexdata!C207&lt;0.3)</f>
        <v>0</v>
      </c>
      <c r="B207" t="str">
        <f>IF($A207,raw_vertexdata!B207,"")</f>
        <v/>
      </c>
      <c r="C207" t="str">
        <f>IF($A207,raw_vertexdata!C207,"")</f>
        <v/>
      </c>
      <c r="D207">
        <f>raw_vertexdata!D207</f>
        <v>205</v>
      </c>
      <c r="E207" t="s">
        <v>77</v>
      </c>
      <c r="F207" t="s">
        <v>77</v>
      </c>
    </row>
    <row r="208" spans="1:6" x14ac:dyDescent="0.3">
      <c r="A208" t="b">
        <f>AND(raw_vertexdata!B208&gt;=-0.5,raw_vertexdata!B208&lt;=0.5,raw_vertexdata!C208&gt;-0.05,raw_vertexdata!C208&lt;0.1,0.5*raw_vertexdata!B208+raw_vertexdata!C208&lt;0.3)</f>
        <v>0</v>
      </c>
      <c r="B208" t="str">
        <f>IF($A208,raw_vertexdata!B208,"")</f>
        <v/>
      </c>
      <c r="C208" t="str">
        <f>IF($A208,raw_vertexdata!C208,"")</f>
        <v/>
      </c>
      <c r="D208">
        <f>raw_vertexdata!D208</f>
        <v>206</v>
      </c>
      <c r="E208" t="s">
        <v>77</v>
      </c>
      <c r="F208" t="s">
        <v>77</v>
      </c>
    </row>
    <row r="209" spans="1:6" x14ac:dyDescent="0.3">
      <c r="A209" t="b">
        <f>AND(raw_vertexdata!B209&gt;=-0.5,raw_vertexdata!B209&lt;=0.5,raw_vertexdata!C209&gt;-0.05,raw_vertexdata!C209&lt;0.1,0.5*raw_vertexdata!B209+raw_vertexdata!C209&lt;0.3)</f>
        <v>0</v>
      </c>
      <c r="B209" t="str">
        <f>IF($A209,raw_vertexdata!B209,"")</f>
        <v/>
      </c>
      <c r="C209" t="str">
        <f>IF($A209,raw_vertexdata!C209,"")</f>
        <v/>
      </c>
      <c r="D209">
        <f>raw_vertexdata!D209</f>
        <v>207</v>
      </c>
      <c r="E209" t="s">
        <v>77</v>
      </c>
      <c r="F209" t="s">
        <v>77</v>
      </c>
    </row>
    <row r="210" spans="1:6" x14ac:dyDescent="0.3">
      <c r="A210" t="b">
        <f>AND(raw_vertexdata!B210&gt;=-0.5,raw_vertexdata!B210&lt;=0.5,raw_vertexdata!C210&gt;-0.05,raw_vertexdata!C210&lt;0.1,0.5*raw_vertexdata!B210+raw_vertexdata!C210&lt;0.3)</f>
        <v>0</v>
      </c>
      <c r="B210" t="str">
        <f>IF($A210,raw_vertexdata!B210,"")</f>
        <v/>
      </c>
      <c r="C210" t="str">
        <f>IF($A210,raw_vertexdata!C210,"")</f>
        <v/>
      </c>
      <c r="D210">
        <f>raw_vertexdata!D210</f>
        <v>208</v>
      </c>
      <c r="E210" t="s">
        <v>77</v>
      </c>
      <c r="F210" t="s">
        <v>77</v>
      </c>
    </row>
    <row r="211" spans="1:6" x14ac:dyDescent="0.3">
      <c r="A211" t="b">
        <f>AND(raw_vertexdata!B211&gt;=-0.5,raw_vertexdata!B211&lt;=0.5,raw_vertexdata!C211&gt;-0.05,raw_vertexdata!C211&lt;0.1,0.5*raw_vertexdata!B211+raw_vertexdata!C211&lt;0.3)</f>
        <v>0</v>
      </c>
      <c r="B211" t="str">
        <f>IF($A211,raw_vertexdata!B211,"")</f>
        <v/>
      </c>
      <c r="C211" t="str">
        <f>IF($A211,raw_vertexdata!C211,"")</f>
        <v/>
      </c>
      <c r="D211">
        <f>raw_vertexdata!D211</f>
        <v>209</v>
      </c>
      <c r="E211" t="s">
        <v>77</v>
      </c>
      <c r="F211" t="s">
        <v>77</v>
      </c>
    </row>
    <row r="212" spans="1:6" x14ac:dyDescent="0.3">
      <c r="A212" t="b">
        <f>AND(raw_vertexdata!B212&gt;=-0.5,raw_vertexdata!B212&lt;=0.5,raw_vertexdata!C212&gt;-0.05,raw_vertexdata!C212&lt;0.1,0.5*raw_vertexdata!B212+raw_vertexdata!C212&lt;0.3)</f>
        <v>0</v>
      </c>
      <c r="B212" t="str">
        <f>IF($A212,raw_vertexdata!B212,"")</f>
        <v/>
      </c>
      <c r="C212" t="str">
        <f>IF($A212,raw_vertexdata!C212,"")</f>
        <v/>
      </c>
      <c r="D212">
        <f>raw_vertexdata!D212</f>
        <v>210</v>
      </c>
      <c r="E212" t="s">
        <v>77</v>
      </c>
      <c r="F212" t="s">
        <v>77</v>
      </c>
    </row>
    <row r="213" spans="1:6" x14ac:dyDescent="0.3">
      <c r="A213" t="b">
        <f>AND(raw_vertexdata!B213&gt;=-0.5,raw_vertexdata!B213&lt;=0.5,raw_vertexdata!C213&gt;-0.05,raw_vertexdata!C213&lt;0.1,0.5*raw_vertexdata!B213+raw_vertexdata!C213&lt;0.3)</f>
        <v>0</v>
      </c>
      <c r="B213" t="str">
        <f>IF($A213,raw_vertexdata!B213,"")</f>
        <v/>
      </c>
      <c r="C213" t="str">
        <f>IF($A213,raw_vertexdata!C213,"")</f>
        <v/>
      </c>
      <c r="D213">
        <f>raw_vertexdata!D213</f>
        <v>211</v>
      </c>
      <c r="E213" t="s">
        <v>77</v>
      </c>
      <c r="F213" t="s">
        <v>77</v>
      </c>
    </row>
    <row r="214" spans="1:6" x14ac:dyDescent="0.3">
      <c r="A214" t="b">
        <f>AND(raw_vertexdata!B214&gt;=-0.5,raw_vertexdata!B214&lt;=0.5,raw_vertexdata!C214&gt;-0.05,raw_vertexdata!C214&lt;0.1,0.5*raw_vertexdata!B214+raw_vertexdata!C214&lt;0.3)</f>
        <v>0</v>
      </c>
      <c r="B214" t="str">
        <f>IF($A214,raw_vertexdata!B214,"")</f>
        <v/>
      </c>
      <c r="C214" t="str">
        <f>IF($A214,raw_vertexdata!C214,"")</f>
        <v/>
      </c>
      <c r="D214">
        <f>raw_vertexdata!D214</f>
        <v>212</v>
      </c>
      <c r="E214" t="s">
        <v>77</v>
      </c>
      <c r="F214" t="s">
        <v>77</v>
      </c>
    </row>
    <row r="215" spans="1:6" x14ac:dyDescent="0.3">
      <c r="A215" t="b">
        <f>AND(raw_vertexdata!B215&gt;=-0.5,raw_vertexdata!B215&lt;=0.5,raw_vertexdata!C215&gt;-0.05,raw_vertexdata!C215&lt;0.1,0.5*raw_vertexdata!B215+raw_vertexdata!C215&lt;0.3)</f>
        <v>0</v>
      </c>
      <c r="B215" t="str">
        <f>IF($A215,raw_vertexdata!B215,"")</f>
        <v/>
      </c>
      <c r="C215" t="str">
        <f>IF($A215,raw_vertexdata!C215,"")</f>
        <v/>
      </c>
      <c r="D215">
        <f>raw_vertexdata!D215</f>
        <v>213</v>
      </c>
      <c r="E215" t="s">
        <v>77</v>
      </c>
      <c r="F215" t="s">
        <v>77</v>
      </c>
    </row>
    <row r="216" spans="1:6" x14ac:dyDescent="0.3">
      <c r="A216" t="b">
        <f>AND(raw_vertexdata!B216&gt;=-0.5,raw_vertexdata!B216&lt;=0.5,raw_vertexdata!C216&gt;-0.05,raw_vertexdata!C216&lt;0.1,0.5*raw_vertexdata!B216+raw_vertexdata!C216&lt;0.3)</f>
        <v>0</v>
      </c>
      <c r="B216" t="str">
        <f>IF($A216,raw_vertexdata!B216,"")</f>
        <v/>
      </c>
      <c r="C216" t="str">
        <f>IF($A216,raw_vertexdata!C216,"")</f>
        <v/>
      </c>
      <c r="D216">
        <f>raw_vertexdata!D216</f>
        <v>214</v>
      </c>
      <c r="E216" t="s">
        <v>77</v>
      </c>
      <c r="F216" t="s">
        <v>77</v>
      </c>
    </row>
    <row r="217" spans="1:6" x14ac:dyDescent="0.3">
      <c r="A217" t="b">
        <f>AND(raw_vertexdata!B217&gt;=-0.5,raw_vertexdata!B217&lt;=0.5,raw_vertexdata!C217&gt;-0.05,raw_vertexdata!C217&lt;0.1,0.5*raw_vertexdata!B217+raw_vertexdata!C217&lt;0.3)</f>
        <v>0</v>
      </c>
      <c r="B217" t="str">
        <f>IF($A217,raw_vertexdata!B217,"")</f>
        <v/>
      </c>
      <c r="C217" t="str">
        <f>IF($A217,raw_vertexdata!C217,"")</f>
        <v/>
      </c>
      <c r="D217">
        <f>raw_vertexdata!D217</f>
        <v>215</v>
      </c>
      <c r="E217" t="s">
        <v>77</v>
      </c>
      <c r="F217" t="s">
        <v>77</v>
      </c>
    </row>
    <row r="218" spans="1:6" x14ac:dyDescent="0.3">
      <c r="A218" t="b">
        <f>AND(raw_vertexdata!B218&gt;=-0.5,raw_vertexdata!B218&lt;=0.5,raw_vertexdata!C218&gt;-0.05,raw_vertexdata!C218&lt;0.1,0.5*raw_vertexdata!B218+raw_vertexdata!C218&lt;0.3)</f>
        <v>0</v>
      </c>
      <c r="B218" t="str">
        <f>IF($A218,raw_vertexdata!B218,"")</f>
        <v/>
      </c>
      <c r="C218" t="str">
        <f>IF($A218,raw_vertexdata!C218,"")</f>
        <v/>
      </c>
      <c r="D218">
        <f>raw_vertexdata!D218</f>
        <v>216</v>
      </c>
      <c r="E218" t="s">
        <v>77</v>
      </c>
      <c r="F218" t="s">
        <v>77</v>
      </c>
    </row>
    <row r="219" spans="1:6" x14ac:dyDescent="0.3">
      <c r="A219" t="b">
        <f>AND(raw_vertexdata!B219&gt;=-0.5,raw_vertexdata!B219&lt;=0.5,raw_vertexdata!C219&gt;-0.05,raw_vertexdata!C219&lt;0.1,0.5*raw_vertexdata!B219+raw_vertexdata!C219&lt;0.3)</f>
        <v>0</v>
      </c>
      <c r="B219" t="str">
        <f>IF($A219,raw_vertexdata!B219,"")</f>
        <v/>
      </c>
      <c r="C219" t="str">
        <f>IF($A219,raw_vertexdata!C219,"")</f>
        <v/>
      </c>
      <c r="D219">
        <f>raw_vertexdata!D219</f>
        <v>217</v>
      </c>
      <c r="E219" t="s">
        <v>77</v>
      </c>
      <c r="F219" t="s">
        <v>77</v>
      </c>
    </row>
    <row r="220" spans="1:6" x14ac:dyDescent="0.3">
      <c r="A220" t="b">
        <f>AND(raw_vertexdata!B220&gt;=-0.5,raw_vertexdata!B220&lt;=0.5,raw_vertexdata!C220&gt;-0.05,raw_vertexdata!C220&lt;0.1,0.5*raw_vertexdata!B220+raw_vertexdata!C220&lt;0.3)</f>
        <v>0</v>
      </c>
      <c r="B220" t="str">
        <f>IF($A220,raw_vertexdata!B220,"")</f>
        <v/>
      </c>
      <c r="C220" t="str">
        <f>IF($A220,raw_vertexdata!C220,"")</f>
        <v/>
      </c>
      <c r="D220">
        <f>raw_vertexdata!D220</f>
        <v>218</v>
      </c>
      <c r="E220" t="s">
        <v>77</v>
      </c>
      <c r="F220" t="s">
        <v>77</v>
      </c>
    </row>
    <row r="221" spans="1:6" x14ac:dyDescent="0.3">
      <c r="A221" t="b">
        <f>AND(raw_vertexdata!B221&gt;=-0.5,raw_vertexdata!B221&lt;=0.5,raw_vertexdata!C221&gt;-0.05,raw_vertexdata!C221&lt;0.1,0.5*raw_vertexdata!B221+raw_vertexdata!C221&lt;0.3)</f>
        <v>0</v>
      </c>
      <c r="B221" t="str">
        <f>IF($A221,raw_vertexdata!B221,"")</f>
        <v/>
      </c>
      <c r="C221" t="str">
        <f>IF($A221,raw_vertexdata!C221,"")</f>
        <v/>
      </c>
      <c r="D221">
        <f>raw_vertexdata!D221</f>
        <v>219</v>
      </c>
      <c r="E221" t="s">
        <v>77</v>
      </c>
      <c r="F221" t="s">
        <v>77</v>
      </c>
    </row>
    <row r="222" spans="1:6" x14ac:dyDescent="0.3">
      <c r="A222" t="b">
        <f>AND(raw_vertexdata!B222&gt;=-0.5,raw_vertexdata!B222&lt;=0.5,raw_vertexdata!C222&gt;-0.05,raw_vertexdata!C222&lt;0.1,0.5*raw_vertexdata!B222+raw_vertexdata!C222&lt;0.3)</f>
        <v>0</v>
      </c>
      <c r="B222" t="str">
        <f>IF($A222,raw_vertexdata!B222,"")</f>
        <v/>
      </c>
      <c r="C222" t="str">
        <f>IF($A222,raw_vertexdata!C222,"")</f>
        <v/>
      </c>
      <c r="D222">
        <f>raw_vertexdata!D222</f>
        <v>220</v>
      </c>
      <c r="E222" t="s">
        <v>77</v>
      </c>
      <c r="F222" t="s">
        <v>77</v>
      </c>
    </row>
    <row r="223" spans="1:6" x14ac:dyDescent="0.3">
      <c r="A223" t="b">
        <f>AND(raw_vertexdata!B223&gt;=-0.5,raw_vertexdata!B223&lt;=0.5,raw_vertexdata!C223&gt;-0.05,raw_vertexdata!C223&lt;0.1,0.5*raw_vertexdata!B223+raw_vertexdata!C223&lt;0.3)</f>
        <v>0</v>
      </c>
      <c r="B223" t="str">
        <f>IF($A223,raw_vertexdata!B223,"")</f>
        <v/>
      </c>
      <c r="C223" t="str">
        <f>IF($A223,raw_vertexdata!C223,"")</f>
        <v/>
      </c>
      <c r="D223">
        <f>raw_vertexdata!D223</f>
        <v>221</v>
      </c>
      <c r="E223" t="s">
        <v>77</v>
      </c>
      <c r="F223" t="s">
        <v>77</v>
      </c>
    </row>
    <row r="224" spans="1:6" x14ac:dyDescent="0.3">
      <c r="A224" t="b">
        <f>AND(raw_vertexdata!B224&gt;=-0.5,raw_vertexdata!B224&lt;=0.5,raw_vertexdata!C224&gt;-0.05,raw_vertexdata!C224&lt;0.1,0.5*raw_vertexdata!B224+raw_vertexdata!C224&lt;0.3)</f>
        <v>0</v>
      </c>
      <c r="B224" t="str">
        <f>IF($A224,raw_vertexdata!B224,"")</f>
        <v/>
      </c>
      <c r="C224" t="str">
        <f>IF($A224,raw_vertexdata!C224,"")</f>
        <v/>
      </c>
      <c r="D224">
        <f>raw_vertexdata!D224</f>
        <v>222</v>
      </c>
      <c r="E224" t="s">
        <v>77</v>
      </c>
      <c r="F224" t="s">
        <v>77</v>
      </c>
    </row>
    <row r="225" spans="1:6" x14ac:dyDescent="0.3">
      <c r="A225" t="b">
        <f>AND(raw_vertexdata!B225&gt;=-0.5,raw_vertexdata!B225&lt;=0.5,raw_vertexdata!C225&gt;-0.05,raw_vertexdata!C225&lt;0.1,0.5*raw_vertexdata!B225+raw_vertexdata!C225&lt;0.3)</f>
        <v>0</v>
      </c>
      <c r="B225" t="str">
        <f>IF($A225,raw_vertexdata!B225,"")</f>
        <v/>
      </c>
      <c r="C225" t="str">
        <f>IF($A225,raw_vertexdata!C225,"")</f>
        <v/>
      </c>
      <c r="D225">
        <f>raw_vertexdata!D225</f>
        <v>223</v>
      </c>
      <c r="E225" t="s">
        <v>77</v>
      </c>
      <c r="F225" t="s">
        <v>77</v>
      </c>
    </row>
    <row r="226" spans="1:6" x14ac:dyDescent="0.3">
      <c r="A226" t="b">
        <f>AND(raw_vertexdata!B226&gt;=-0.5,raw_vertexdata!B226&lt;=0.5,raw_vertexdata!C226&gt;-0.05,raw_vertexdata!C226&lt;0.1,0.5*raw_vertexdata!B226+raw_vertexdata!C226&lt;0.3)</f>
        <v>0</v>
      </c>
      <c r="B226" t="str">
        <f>IF($A226,raw_vertexdata!B226,"")</f>
        <v/>
      </c>
      <c r="C226" t="str">
        <f>IF($A226,raw_vertexdata!C226,"")</f>
        <v/>
      </c>
      <c r="D226">
        <f>raw_vertexdata!D226</f>
        <v>224</v>
      </c>
      <c r="E226" t="s">
        <v>77</v>
      </c>
      <c r="F226" t="s">
        <v>77</v>
      </c>
    </row>
    <row r="227" spans="1:6" x14ac:dyDescent="0.3">
      <c r="A227" t="b">
        <f>AND(raw_vertexdata!B227&gt;=-0.5,raw_vertexdata!B227&lt;=0.5,raw_vertexdata!C227&gt;-0.05,raw_vertexdata!C227&lt;0.1,0.5*raw_vertexdata!B227+raw_vertexdata!C227&lt;0.3)</f>
        <v>0</v>
      </c>
      <c r="B227" t="str">
        <f>IF($A227,raw_vertexdata!B227,"")</f>
        <v/>
      </c>
      <c r="C227" t="str">
        <f>IF($A227,raw_vertexdata!C227,"")</f>
        <v/>
      </c>
      <c r="D227">
        <f>raw_vertexdata!D227</f>
        <v>225</v>
      </c>
      <c r="E227" t="s">
        <v>77</v>
      </c>
      <c r="F227" t="s">
        <v>77</v>
      </c>
    </row>
    <row r="228" spans="1:6" x14ac:dyDescent="0.3">
      <c r="A228" t="b">
        <f>AND(raw_vertexdata!B228&gt;=-0.5,raw_vertexdata!B228&lt;=0.5,raw_vertexdata!C228&gt;-0.05,raw_vertexdata!C228&lt;0.1,0.5*raw_vertexdata!B228+raw_vertexdata!C228&lt;0.3)</f>
        <v>0</v>
      </c>
      <c r="B228" t="str">
        <f>IF($A228,raw_vertexdata!B228,"")</f>
        <v/>
      </c>
      <c r="C228" t="str">
        <f>IF($A228,raw_vertexdata!C228,"")</f>
        <v/>
      </c>
      <c r="D228">
        <f>raw_vertexdata!D228</f>
        <v>226</v>
      </c>
      <c r="E228" t="s">
        <v>77</v>
      </c>
      <c r="F228" t="s">
        <v>77</v>
      </c>
    </row>
    <row r="229" spans="1:6" x14ac:dyDescent="0.3">
      <c r="A229" t="b">
        <f>AND(raw_vertexdata!B229&gt;=-0.5,raw_vertexdata!B229&lt;=0.5,raw_vertexdata!C229&gt;-0.05,raw_vertexdata!C229&lt;0.1,0.5*raw_vertexdata!B229+raw_vertexdata!C229&lt;0.3)</f>
        <v>0</v>
      </c>
      <c r="B229" t="str">
        <f>IF($A229,raw_vertexdata!B229,"")</f>
        <v/>
      </c>
      <c r="C229" t="str">
        <f>IF($A229,raw_vertexdata!C229,"")</f>
        <v/>
      </c>
      <c r="D229">
        <f>raw_vertexdata!D229</f>
        <v>227</v>
      </c>
      <c r="E229" t="s">
        <v>77</v>
      </c>
      <c r="F229" t="s">
        <v>77</v>
      </c>
    </row>
    <row r="230" spans="1:6" x14ac:dyDescent="0.3">
      <c r="A230" t="b">
        <f>AND(raw_vertexdata!B230&gt;=-0.5,raw_vertexdata!B230&lt;=0.5,raw_vertexdata!C230&gt;-0.05,raw_vertexdata!C230&lt;0.1,0.5*raw_vertexdata!B230+raw_vertexdata!C230&lt;0.3)</f>
        <v>0</v>
      </c>
      <c r="B230" t="str">
        <f>IF($A230,raw_vertexdata!B230,"")</f>
        <v/>
      </c>
      <c r="C230" t="str">
        <f>IF($A230,raw_vertexdata!C230,"")</f>
        <v/>
      </c>
      <c r="D230">
        <f>raw_vertexdata!D230</f>
        <v>228</v>
      </c>
      <c r="E230" t="s">
        <v>77</v>
      </c>
      <c r="F230" t="s">
        <v>77</v>
      </c>
    </row>
    <row r="231" spans="1:6" x14ac:dyDescent="0.3">
      <c r="A231" t="b">
        <f>AND(raw_vertexdata!B231&gt;=-0.5,raw_vertexdata!B231&lt;=0.5,raw_vertexdata!C231&gt;-0.05,raw_vertexdata!C231&lt;0.1,0.5*raw_vertexdata!B231+raw_vertexdata!C231&lt;0.3)</f>
        <v>0</v>
      </c>
      <c r="B231" t="str">
        <f>IF($A231,raw_vertexdata!B231,"")</f>
        <v/>
      </c>
      <c r="C231" t="str">
        <f>IF($A231,raw_vertexdata!C231,"")</f>
        <v/>
      </c>
      <c r="D231">
        <f>raw_vertexdata!D231</f>
        <v>229</v>
      </c>
      <c r="E231" t="s">
        <v>77</v>
      </c>
      <c r="F231" t="s">
        <v>77</v>
      </c>
    </row>
    <row r="232" spans="1:6" x14ac:dyDescent="0.3">
      <c r="A232" t="b">
        <f>AND(raw_vertexdata!B232&gt;=-0.5,raw_vertexdata!B232&lt;=0.5,raw_vertexdata!C232&gt;-0.05,raw_vertexdata!C232&lt;0.1,0.5*raw_vertexdata!B232+raw_vertexdata!C232&lt;0.3)</f>
        <v>0</v>
      </c>
      <c r="B232" t="str">
        <f>IF($A232,raw_vertexdata!B232,"")</f>
        <v/>
      </c>
      <c r="C232" t="str">
        <f>IF($A232,raw_vertexdata!C232,"")</f>
        <v/>
      </c>
      <c r="D232">
        <f>raw_vertexdata!D232</f>
        <v>230</v>
      </c>
      <c r="E232" t="s">
        <v>77</v>
      </c>
      <c r="F232" t="s">
        <v>77</v>
      </c>
    </row>
    <row r="233" spans="1:6" x14ac:dyDescent="0.3">
      <c r="A233" t="b">
        <f>AND(raw_vertexdata!B233&gt;=-0.5,raw_vertexdata!B233&lt;=0.5,raw_vertexdata!C233&gt;-0.05,raw_vertexdata!C233&lt;0.1,0.5*raw_vertexdata!B233+raw_vertexdata!C233&lt;0.3)</f>
        <v>0</v>
      </c>
      <c r="B233" t="str">
        <f>IF($A233,raw_vertexdata!B233,"")</f>
        <v/>
      </c>
      <c r="C233" t="str">
        <f>IF($A233,raw_vertexdata!C233,"")</f>
        <v/>
      </c>
      <c r="D233">
        <f>raw_vertexdata!D233</f>
        <v>231</v>
      </c>
      <c r="E233" t="s">
        <v>77</v>
      </c>
      <c r="F233" t="s">
        <v>77</v>
      </c>
    </row>
    <row r="234" spans="1:6" x14ac:dyDescent="0.3">
      <c r="A234" t="b">
        <f>AND(raw_vertexdata!B234&gt;=-0.5,raw_vertexdata!B234&lt;=0.5,raw_vertexdata!C234&gt;-0.05,raw_vertexdata!C234&lt;0.1,0.5*raw_vertexdata!B234+raw_vertexdata!C234&lt;0.3)</f>
        <v>0</v>
      </c>
      <c r="B234" t="str">
        <f>IF($A234,raw_vertexdata!B234,"")</f>
        <v/>
      </c>
      <c r="C234" t="str">
        <f>IF($A234,raw_vertexdata!C234,"")</f>
        <v/>
      </c>
      <c r="D234">
        <f>raw_vertexdata!D234</f>
        <v>232</v>
      </c>
      <c r="E234" t="s">
        <v>77</v>
      </c>
      <c r="F234" t="s">
        <v>77</v>
      </c>
    </row>
    <row r="235" spans="1:6" x14ac:dyDescent="0.3">
      <c r="A235" t="b">
        <f>AND(raw_vertexdata!B235&gt;=-0.5,raw_vertexdata!B235&lt;=0.5,raw_vertexdata!C235&gt;-0.05,raw_vertexdata!C235&lt;0.1,0.5*raw_vertexdata!B235+raw_vertexdata!C235&lt;0.3)</f>
        <v>0</v>
      </c>
      <c r="B235" t="str">
        <f>IF($A235,raw_vertexdata!B235,"")</f>
        <v/>
      </c>
      <c r="C235" t="str">
        <f>IF($A235,raw_vertexdata!C235,"")</f>
        <v/>
      </c>
      <c r="D235">
        <f>raw_vertexdata!D235</f>
        <v>233</v>
      </c>
      <c r="E235" t="s">
        <v>77</v>
      </c>
      <c r="F235" t="s">
        <v>77</v>
      </c>
    </row>
    <row r="236" spans="1:6" x14ac:dyDescent="0.3">
      <c r="A236" t="b">
        <f>AND(raw_vertexdata!B236&gt;=-0.5,raw_vertexdata!B236&lt;=0.5,raw_vertexdata!C236&gt;-0.05,raw_vertexdata!C236&lt;0.1,0.5*raw_vertexdata!B236+raw_vertexdata!C236&lt;0.3)</f>
        <v>0</v>
      </c>
      <c r="B236" t="str">
        <f>IF($A236,raw_vertexdata!B236,"")</f>
        <v/>
      </c>
      <c r="C236" t="str">
        <f>IF($A236,raw_vertexdata!C236,"")</f>
        <v/>
      </c>
      <c r="D236">
        <f>raw_vertexdata!D236</f>
        <v>234</v>
      </c>
      <c r="E236" t="s">
        <v>77</v>
      </c>
      <c r="F236" t="s">
        <v>77</v>
      </c>
    </row>
    <row r="237" spans="1:6" x14ac:dyDescent="0.3">
      <c r="A237" t="b">
        <f>AND(raw_vertexdata!B237&gt;=-0.5,raw_vertexdata!B237&lt;=0.5,raw_vertexdata!C237&gt;-0.05,raw_vertexdata!C237&lt;0.1,0.5*raw_vertexdata!B237+raw_vertexdata!C237&lt;0.3)</f>
        <v>0</v>
      </c>
      <c r="B237" t="str">
        <f>IF($A237,raw_vertexdata!B237,"")</f>
        <v/>
      </c>
      <c r="C237" t="str">
        <f>IF($A237,raw_vertexdata!C237,"")</f>
        <v/>
      </c>
      <c r="D237">
        <f>raw_vertexdata!D237</f>
        <v>235</v>
      </c>
      <c r="E237" t="s">
        <v>77</v>
      </c>
      <c r="F237" t="s">
        <v>77</v>
      </c>
    </row>
    <row r="238" spans="1:6" x14ac:dyDescent="0.3">
      <c r="A238" t="b">
        <f>AND(raw_vertexdata!B238&gt;=-0.5,raw_vertexdata!B238&lt;=0.5,raw_vertexdata!C238&gt;-0.05,raw_vertexdata!C238&lt;0.1,0.5*raw_vertexdata!B238+raw_vertexdata!C238&lt;0.3)</f>
        <v>0</v>
      </c>
      <c r="B238" t="str">
        <f>IF($A238,raw_vertexdata!B238,"")</f>
        <v/>
      </c>
      <c r="C238" t="str">
        <f>IF($A238,raw_vertexdata!C238,"")</f>
        <v/>
      </c>
      <c r="D238">
        <f>raw_vertexdata!D238</f>
        <v>236</v>
      </c>
      <c r="E238" t="s">
        <v>77</v>
      </c>
      <c r="F238" t="s">
        <v>77</v>
      </c>
    </row>
    <row r="239" spans="1:6" x14ac:dyDescent="0.3">
      <c r="A239" t="b">
        <f>AND(raw_vertexdata!B239&gt;=-0.5,raw_vertexdata!B239&lt;=0.5,raw_vertexdata!C239&gt;-0.05,raw_vertexdata!C239&lt;0.1,0.5*raw_vertexdata!B239+raw_vertexdata!C239&lt;0.3)</f>
        <v>0</v>
      </c>
      <c r="B239" t="str">
        <f>IF($A239,raw_vertexdata!B239,"")</f>
        <v/>
      </c>
      <c r="C239" t="str">
        <f>IF($A239,raw_vertexdata!C239,"")</f>
        <v/>
      </c>
      <c r="D239">
        <f>raw_vertexdata!D239</f>
        <v>237</v>
      </c>
      <c r="E239" t="s">
        <v>77</v>
      </c>
      <c r="F239" t="s">
        <v>77</v>
      </c>
    </row>
    <row r="240" spans="1:6" x14ac:dyDescent="0.3">
      <c r="A240" t="b">
        <f>AND(raw_vertexdata!B240&gt;=-0.5,raw_vertexdata!B240&lt;=0.5,raw_vertexdata!C240&gt;-0.05,raw_vertexdata!C240&lt;0.1,0.5*raw_vertexdata!B240+raw_vertexdata!C240&lt;0.3)</f>
        <v>0</v>
      </c>
      <c r="B240" t="str">
        <f>IF($A240,raw_vertexdata!B240,"")</f>
        <v/>
      </c>
      <c r="C240" t="str">
        <f>IF($A240,raw_vertexdata!C240,"")</f>
        <v/>
      </c>
      <c r="D240">
        <f>raw_vertexdata!D240</f>
        <v>238</v>
      </c>
      <c r="E240" t="s">
        <v>77</v>
      </c>
      <c r="F240" t="s">
        <v>77</v>
      </c>
    </row>
    <row r="241" spans="1:6" x14ac:dyDescent="0.3">
      <c r="A241" t="b">
        <f>AND(raw_vertexdata!B241&gt;=-0.5,raw_vertexdata!B241&lt;=0.5,raw_vertexdata!C241&gt;-0.05,raw_vertexdata!C241&lt;0.1,0.5*raw_vertexdata!B241+raw_vertexdata!C241&lt;0.3)</f>
        <v>0</v>
      </c>
      <c r="B241" t="str">
        <f>IF($A241,raw_vertexdata!B241,"")</f>
        <v/>
      </c>
      <c r="C241" t="str">
        <f>IF($A241,raw_vertexdata!C241,"")</f>
        <v/>
      </c>
      <c r="D241">
        <f>raw_vertexdata!D241</f>
        <v>239</v>
      </c>
      <c r="E241" t="s">
        <v>77</v>
      </c>
      <c r="F241" t="s">
        <v>77</v>
      </c>
    </row>
    <row r="242" spans="1:6" x14ac:dyDescent="0.3">
      <c r="A242" t="b">
        <f>AND(raw_vertexdata!B242&gt;=-0.5,raw_vertexdata!B242&lt;=0.5,raw_vertexdata!C242&gt;-0.05,raw_vertexdata!C242&lt;0.1,0.5*raw_vertexdata!B242+raw_vertexdata!C242&lt;0.3)</f>
        <v>0</v>
      </c>
      <c r="B242" t="str">
        <f>IF($A242,raw_vertexdata!B242,"")</f>
        <v/>
      </c>
      <c r="C242" t="str">
        <f>IF($A242,raw_vertexdata!C242,"")</f>
        <v/>
      </c>
      <c r="D242">
        <f>raw_vertexdata!D242</f>
        <v>240</v>
      </c>
      <c r="E242" t="s">
        <v>77</v>
      </c>
      <c r="F242" t="s">
        <v>77</v>
      </c>
    </row>
    <row r="243" spans="1:6" x14ac:dyDescent="0.3">
      <c r="A243" t="b">
        <f>AND(raw_vertexdata!B243&gt;=-0.5,raw_vertexdata!B243&lt;=0.5,raw_vertexdata!C243&gt;-0.05,raw_vertexdata!C243&lt;0.1,0.5*raw_vertexdata!B243+raw_vertexdata!C243&lt;0.3)</f>
        <v>0</v>
      </c>
      <c r="B243" t="str">
        <f>IF($A243,raw_vertexdata!B243,"")</f>
        <v/>
      </c>
      <c r="C243" t="str">
        <f>IF($A243,raw_vertexdata!C243,"")</f>
        <v/>
      </c>
      <c r="D243">
        <f>raw_vertexdata!D243</f>
        <v>241</v>
      </c>
      <c r="E243" t="s">
        <v>77</v>
      </c>
      <c r="F243" t="s">
        <v>77</v>
      </c>
    </row>
    <row r="244" spans="1:6" x14ac:dyDescent="0.3">
      <c r="A244" t="b">
        <f>AND(raw_vertexdata!B244&gt;=-0.5,raw_vertexdata!B244&lt;=0.5,raw_vertexdata!C244&gt;-0.05,raw_vertexdata!C244&lt;0.1,0.5*raw_vertexdata!B244+raw_vertexdata!C244&lt;0.3)</f>
        <v>0</v>
      </c>
      <c r="B244" t="str">
        <f>IF($A244,raw_vertexdata!B244,"")</f>
        <v/>
      </c>
      <c r="C244" t="str">
        <f>IF($A244,raw_vertexdata!C244,"")</f>
        <v/>
      </c>
      <c r="D244">
        <f>raw_vertexdata!D244</f>
        <v>242</v>
      </c>
      <c r="E244" t="s">
        <v>77</v>
      </c>
      <c r="F244" t="s">
        <v>77</v>
      </c>
    </row>
    <row r="245" spans="1:6" x14ac:dyDescent="0.3">
      <c r="A245" t="b">
        <f>AND(raw_vertexdata!B245&gt;=-0.5,raw_vertexdata!B245&lt;=0.5,raw_vertexdata!C245&gt;-0.05,raw_vertexdata!C245&lt;0.1,0.5*raw_vertexdata!B245+raw_vertexdata!C245&lt;0.3)</f>
        <v>0</v>
      </c>
      <c r="B245" t="str">
        <f>IF($A245,raw_vertexdata!B245,"")</f>
        <v/>
      </c>
      <c r="C245" t="str">
        <f>IF($A245,raw_vertexdata!C245,"")</f>
        <v/>
      </c>
      <c r="D245">
        <f>raw_vertexdata!D245</f>
        <v>243</v>
      </c>
      <c r="E245" t="s">
        <v>77</v>
      </c>
      <c r="F245" t="s">
        <v>77</v>
      </c>
    </row>
    <row r="246" spans="1:6" x14ac:dyDescent="0.3">
      <c r="A246" t="b">
        <f>AND(raw_vertexdata!B246&gt;=-0.5,raw_vertexdata!B246&lt;=0.5,raw_vertexdata!C246&gt;-0.05,raw_vertexdata!C246&lt;0.1,0.5*raw_vertexdata!B246+raw_vertexdata!C246&lt;0.3)</f>
        <v>0</v>
      </c>
      <c r="B246" t="str">
        <f>IF($A246,raw_vertexdata!B246,"")</f>
        <v/>
      </c>
      <c r="C246" t="str">
        <f>IF($A246,raw_vertexdata!C246,"")</f>
        <v/>
      </c>
      <c r="D246">
        <f>raw_vertexdata!D246</f>
        <v>244</v>
      </c>
      <c r="E246" t="s">
        <v>77</v>
      </c>
      <c r="F246" t="s">
        <v>77</v>
      </c>
    </row>
    <row r="247" spans="1:6" x14ac:dyDescent="0.3">
      <c r="A247" t="b">
        <f>AND(raw_vertexdata!B247&gt;=-0.5,raw_vertexdata!B247&lt;=0.5,raw_vertexdata!C247&gt;-0.05,raw_vertexdata!C247&lt;0.1,0.5*raw_vertexdata!B247+raw_vertexdata!C247&lt;0.3)</f>
        <v>0</v>
      </c>
      <c r="B247" t="str">
        <f>IF($A247,raw_vertexdata!B247,"")</f>
        <v/>
      </c>
      <c r="C247" t="str">
        <f>IF($A247,raw_vertexdata!C247,"")</f>
        <v/>
      </c>
      <c r="D247">
        <f>raw_vertexdata!D247</f>
        <v>245</v>
      </c>
      <c r="E247" t="s">
        <v>77</v>
      </c>
      <c r="F247" t="s">
        <v>77</v>
      </c>
    </row>
    <row r="248" spans="1:6" x14ac:dyDescent="0.3">
      <c r="A248" t="b">
        <f>AND(raw_vertexdata!B248&gt;=-0.5,raw_vertexdata!B248&lt;=0.5,raw_vertexdata!C248&gt;-0.05,raw_vertexdata!C248&lt;0.1,0.5*raw_vertexdata!B248+raw_vertexdata!C248&lt;0.3)</f>
        <v>0</v>
      </c>
      <c r="B248" t="str">
        <f>IF($A248,raw_vertexdata!B248,"")</f>
        <v/>
      </c>
      <c r="C248" t="str">
        <f>IF($A248,raw_vertexdata!C248,"")</f>
        <v/>
      </c>
      <c r="D248">
        <f>raw_vertexdata!D248</f>
        <v>246</v>
      </c>
      <c r="E248" t="s">
        <v>77</v>
      </c>
      <c r="F248" t="s">
        <v>77</v>
      </c>
    </row>
    <row r="249" spans="1:6" x14ac:dyDescent="0.3">
      <c r="A249" t="b">
        <f>AND(raw_vertexdata!B249&gt;=-0.5,raw_vertexdata!B249&lt;=0.5,raw_vertexdata!C249&gt;-0.05,raw_vertexdata!C249&lt;0.1,0.5*raw_vertexdata!B249+raw_vertexdata!C249&lt;0.3)</f>
        <v>0</v>
      </c>
      <c r="B249" t="str">
        <f>IF($A249,raw_vertexdata!B249,"")</f>
        <v/>
      </c>
      <c r="C249" t="str">
        <f>IF($A249,raw_vertexdata!C249,"")</f>
        <v/>
      </c>
      <c r="D249">
        <f>raw_vertexdata!D249</f>
        <v>247</v>
      </c>
      <c r="E249" t="s">
        <v>77</v>
      </c>
      <c r="F249" t="s">
        <v>77</v>
      </c>
    </row>
    <row r="250" spans="1:6" x14ac:dyDescent="0.3">
      <c r="A250" t="b">
        <f>AND(raw_vertexdata!B250&gt;=-0.5,raw_vertexdata!B250&lt;=0.5,raw_vertexdata!C250&gt;-0.05,raw_vertexdata!C250&lt;0.1,0.5*raw_vertexdata!B250+raw_vertexdata!C250&lt;0.3)</f>
        <v>0</v>
      </c>
      <c r="B250" t="str">
        <f>IF($A250,raw_vertexdata!B250,"")</f>
        <v/>
      </c>
      <c r="C250" t="str">
        <f>IF($A250,raw_vertexdata!C250,"")</f>
        <v/>
      </c>
      <c r="D250">
        <f>raw_vertexdata!D250</f>
        <v>248</v>
      </c>
      <c r="E250" t="s">
        <v>77</v>
      </c>
      <c r="F250" t="s">
        <v>77</v>
      </c>
    </row>
    <row r="251" spans="1:6" x14ac:dyDescent="0.3">
      <c r="A251" t="b">
        <f>AND(raw_vertexdata!B251&gt;=-0.5,raw_vertexdata!B251&lt;=0.5,raw_vertexdata!C251&gt;-0.05,raw_vertexdata!C251&lt;0.1,0.5*raw_vertexdata!B251+raw_vertexdata!C251&lt;0.3)</f>
        <v>0</v>
      </c>
      <c r="B251" t="str">
        <f>IF($A251,raw_vertexdata!B251,"")</f>
        <v/>
      </c>
      <c r="C251" t="str">
        <f>IF($A251,raw_vertexdata!C251,"")</f>
        <v/>
      </c>
      <c r="D251">
        <f>raw_vertexdata!D251</f>
        <v>249</v>
      </c>
      <c r="E251" t="s">
        <v>77</v>
      </c>
      <c r="F251" t="s">
        <v>77</v>
      </c>
    </row>
    <row r="252" spans="1:6" x14ac:dyDescent="0.3">
      <c r="A252" t="b">
        <f>AND(raw_vertexdata!B252&gt;=-0.5,raw_vertexdata!B252&lt;=0.5,raw_vertexdata!C252&gt;-0.05,raw_vertexdata!C252&lt;0.1,0.5*raw_vertexdata!B252+raw_vertexdata!C252&lt;0.3)</f>
        <v>0</v>
      </c>
      <c r="B252" t="str">
        <f>IF($A252,raw_vertexdata!B252,"")</f>
        <v/>
      </c>
      <c r="C252" t="str">
        <f>IF($A252,raw_vertexdata!C252,"")</f>
        <v/>
      </c>
      <c r="D252">
        <f>raw_vertexdata!D252</f>
        <v>250</v>
      </c>
      <c r="E252" t="s">
        <v>77</v>
      </c>
      <c r="F252" t="s">
        <v>77</v>
      </c>
    </row>
    <row r="253" spans="1:6" x14ac:dyDescent="0.3">
      <c r="A253" t="b">
        <f>AND(raw_vertexdata!B253&gt;=-0.5,raw_vertexdata!B253&lt;=0.5,raw_vertexdata!C253&gt;-0.05,raw_vertexdata!C253&lt;0.1,0.5*raw_vertexdata!B253+raw_vertexdata!C253&lt;0.3)</f>
        <v>0</v>
      </c>
      <c r="B253" t="str">
        <f>IF($A253,raw_vertexdata!B253,"")</f>
        <v/>
      </c>
      <c r="C253" t="str">
        <f>IF($A253,raw_vertexdata!C253,"")</f>
        <v/>
      </c>
      <c r="D253">
        <f>raw_vertexdata!D253</f>
        <v>251</v>
      </c>
      <c r="E253" t="s">
        <v>77</v>
      </c>
      <c r="F253" t="s">
        <v>77</v>
      </c>
    </row>
    <row r="254" spans="1:6" x14ac:dyDescent="0.3">
      <c r="A254" t="b">
        <f>AND(raw_vertexdata!B254&gt;=-0.5,raw_vertexdata!B254&lt;=0.5,raw_vertexdata!C254&gt;-0.05,raw_vertexdata!C254&lt;0.1,0.5*raw_vertexdata!B254+raw_vertexdata!C254&lt;0.3)</f>
        <v>0</v>
      </c>
      <c r="B254" t="str">
        <f>IF($A254,raw_vertexdata!B254,"")</f>
        <v/>
      </c>
      <c r="C254" t="str">
        <f>IF($A254,raw_vertexdata!C254,"")</f>
        <v/>
      </c>
      <c r="D254">
        <f>raw_vertexdata!D254</f>
        <v>252</v>
      </c>
      <c r="E254" t="s">
        <v>77</v>
      </c>
      <c r="F254" t="s">
        <v>77</v>
      </c>
    </row>
    <row r="255" spans="1:6" x14ac:dyDescent="0.3">
      <c r="A255" t="b">
        <f>AND(raw_vertexdata!B255&gt;=-0.5,raw_vertexdata!B255&lt;=0.5,raw_vertexdata!C255&gt;-0.05,raw_vertexdata!C255&lt;0.1,0.5*raw_vertexdata!B255+raw_vertexdata!C255&lt;0.3)</f>
        <v>0</v>
      </c>
      <c r="B255" t="str">
        <f>IF($A255,raw_vertexdata!B255,"")</f>
        <v/>
      </c>
      <c r="C255" t="str">
        <f>IF($A255,raw_vertexdata!C255,"")</f>
        <v/>
      </c>
      <c r="D255">
        <f>raw_vertexdata!D255</f>
        <v>253</v>
      </c>
      <c r="E255" t="s">
        <v>77</v>
      </c>
      <c r="F255" t="s">
        <v>77</v>
      </c>
    </row>
    <row r="256" spans="1:6" x14ac:dyDescent="0.3">
      <c r="A256" t="b">
        <f>AND(raw_vertexdata!B256&gt;=-0.5,raw_vertexdata!B256&lt;=0.5,raw_vertexdata!C256&gt;-0.05,raw_vertexdata!C256&lt;0.1,0.5*raw_vertexdata!B256+raw_vertexdata!C256&lt;0.3)</f>
        <v>0</v>
      </c>
      <c r="B256" t="str">
        <f>IF($A256,raw_vertexdata!B256,"")</f>
        <v/>
      </c>
      <c r="C256" t="str">
        <f>IF($A256,raw_vertexdata!C256,"")</f>
        <v/>
      </c>
      <c r="D256">
        <f>raw_vertexdata!D256</f>
        <v>254</v>
      </c>
      <c r="E256" t="s">
        <v>77</v>
      </c>
      <c r="F256" t="s">
        <v>77</v>
      </c>
    </row>
    <row r="257" spans="1:6" x14ac:dyDescent="0.3">
      <c r="A257" t="b">
        <f>AND(raw_vertexdata!B257&gt;=-0.5,raw_vertexdata!B257&lt;=0.5,raw_vertexdata!C257&gt;-0.05,raw_vertexdata!C257&lt;0.1,0.5*raw_vertexdata!B257+raw_vertexdata!C257&lt;0.3)</f>
        <v>0</v>
      </c>
      <c r="B257" t="str">
        <f>IF($A257,raw_vertexdata!B257,"")</f>
        <v/>
      </c>
      <c r="C257" t="str">
        <f>IF($A257,raw_vertexdata!C257,"")</f>
        <v/>
      </c>
      <c r="D257">
        <f>raw_vertexdata!D257</f>
        <v>255</v>
      </c>
      <c r="E257" t="s">
        <v>77</v>
      </c>
      <c r="F257" t="s">
        <v>77</v>
      </c>
    </row>
    <row r="258" spans="1:6" x14ac:dyDescent="0.3">
      <c r="A258" t="b">
        <f>AND(raw_vertexdata!B258&gt;=-0.5,raw_vertexdata!B258&lt;=0.5,raw_vertexdata!C258&gt;-0.05,raw_vertexdata!C258&lt;0.1,0.5*raw_vertexdata!B258+raw_vertexdata!C258&lt;0.3)</f>
        <v>0</v>
      </c>
      <c r="B258" t="str">
        <f>IF($A258,raw_vertexdata!B258,"")</f>
        <v/>
      </c>
      <c r="C258" t="str">
        <f>IF($A258,raw_vertexdata!C258,"")</f>
        <v/>
      </c>
      <c r="D258">
        <f>raw_vertexdata!D258</f>
        <v>256</v>
      </c>
      <c r="E258" t="s">
        <v>77</v>
      </c>
      <c r="F258" t="s">
        <v>77</v>
      </c>
    </row>
    <row r="259" spans="1:6" x14ac:dyDescent="0.3">
      <c r="A259" t="b">
        <f>AND(raw_vertexdata!B259&gt;=-0.5,raw_vertexdata!B259&lt;=0.5,raw_vertexdata!C259&gt;-0.05,raw_vertexdata!C259&lt;0.1,0.5*raw_vertexdata!B259+raw_vertexdata!C259&lt;0.3)</f>
        <v>0</v>
      </c>
      <c r="B259" t="str">
        <f>IF($A259,raw_vertexdata!B259,"")</f>
        <v/>
      </c>
      <c r="C259" t="str">
        <f>IF($A259,raw_vertexdata!C259,"")</f>
        <v/>
      </c>
      <c r="D259">
        <f>raw_vertexdata!D259</f>
        <v>257</v>
      </c>
      <c r="E259" t="s">
        <v>77</v>
      </c>
      <c r="F259" t="s">
        <v>77</v>
      </c>
    </row>
    <row r="260" spans="1:6" x14ac:dyDescent="0.3">
      <c r="A260" t="b">
        <f>AND(raw_vertexdata!B260&gt;=-0.5,raw_vertexdata!B260&lt;=0.5,raw_vertexdata!C260&gt;-0.05,raw_vertexdata!C260&lt;0.1,0.5*raw_vertexdata!B260+raw_vertexdata!C260&lt;0.3)</f>
        <v>0</v>
      </c>
      <c r="B260" t="str">
        <f>IF($A260,raw_vertexdata!B260,"")</f>
        <v/>
      </c>
      <c r="C260" t="str">
        <f>IF($A260,raw_vertexdata!C260,"")</f>
        <v/>
      </c>
      <c r="D260">
        <f>raw_vertexdata!D260</f>
        <v>258</v>
      </c>
      <c r="E260" t="s">
        <v>77</v>
      </c>
      <c r="F260" t="s">
        <v>77</v>
      </c>
    </row>
    <row r="261" spans="1:6" x14ac:dyDescent="0.3">
      <c r="A261" t="b">
        <f>AND(raw_vertexdata!B261&gt;=-0.5,raw_vertexdata!B261&lt;=0.5,raw_vertexdata!C261&gt;-0.05,raw_vertexdata!C261&lt;0.1,0.5*raw_vertexdata!B261+raw_vertexdata!C261&lt;0.3)</f>
        <v>0</v>
      </c>
      <c r="B261" t="str">
        <f>IF($A261,raw_vertexdata!B261,"")</f>
        <v/>
      </c>
      <c r="C261" t="str">
        <f>IF($A261,raw_vertexdata!C261,"")</f>
        <v/>
      </c>
      <c r="D261">
        <f>raw_vertexdata!D261</f>
        <v>259</v>
      </c>
      <c r="E261" t="s">
        <v>77</v>
      </c>
      <c r="F261" t="s">
        <v>77</v>
      </c>
    </row>
    <row r="262" spans="1:6" x14ac:dyDescent="0.3">
      <c r="A262" t="b">
        <f>AND(raw_vertexdata!B262&gt;=-0.5,raw_vertexdata!B262&lt;=0.5,raw_vertexdata!C262&gt;-0.05,raw_vertexdata!C262&lt;0.1,0.5*raw_vertexdata!B262+raw_vertexdata!C262&lt;0.3)</f>
        <v>0</v>
      </c>
      <c r="B262" t="str">
        <f>IF($A262,raw_vertexdata!B262,"")</f>
        <v/>
      </c>
      <c r="C262" t="str">
        <f>IF($A262,raw_vertexdata!C262,"")</f>
        <v/>
      </c>
      <c r="D262">
        <f>raw_vertexdata!D262</f>
        <v>260</v>
      </c>
      <c r="E262" t="s">
        <v>77</v>
      </c>
      <c r="F262" t="s">
        <v>77</v>
      </c>
    </row>
    <row r="263" spans="1:6" x14ac:dyDescent="0.3">
      <c r="A263" t="b">
        <f>AND(raw_vertexdata!B263&gt;=-0.5,raw_vertexdata!B263&lt;=0.5,raw_vertexdata!C263&gt;-0.05,raw_vertexdata!C263&lt;0.1,0.5*raw_vertexdata!B263+raw_vertexdata!C263&lt;0.3)</f>
        <v>0</v>
      </c>
      <c r="B263" t="str">
        <f>IF($A263,raw_vertexdata!B263,"")</f>
        <v/>
      </c>
      <c r="C263" t="str">
        <f>IF($A263,raw_vertexdata!C263,"")</f>
        <v/>
      </c>
      <c r="D263">
        <f>raw_vertexdata!D263</f>
        <v>261</v>
      </c>
      <c r="E263" t="s">
        <v>77</v>
      </c>
      <c r="F263" t="s">
        <v>77</v>
      </c>
    </row>
    <row r="264" spans="1:6" x14ac:dyDescent="0.3">
      <c r="A264" t="b">
        <f>AND(raw_vertexdata!B264&gt;=-0.5,raw_vertexdata!B264&lt;=0.5,raw_vertexdata!C264&gt;-0.05,raw_vertexdata!C264&lt;0.1,0.5*raw_vertexdata!B264+raw_vertexdata!C264&lt;0.3)</f>
        <v>0</v>
      </c>
      <c r="B264" t="str">
        <f>IF($A264,raw_vertexdata!B264,"")</f>
        <v/>
      </c>
      <c r="C264" t="str">
        <f>IF($A264,raw_vertexdata!C264,"")</f>
        <v/>
      </c>
      <c r="D264">
        <f>raw_vertexdata!D264</f>
        <v>262</v>
      </c>
      <c r="E264" t="s">
        <v>77</v>
      </c>
      <c r="F264" t="s">
        <v>77</v>
      </c>
    </row>
    <row r="265" spans="1:6" x14ac:dyDescent="0.3">
      <c r="A265" t="b">
        <f>AND(raw_vertexdata!B265&gt;=-0.5,raw_vertexdata!B265&lt;=0.5,raw_vertexdata!C265&gt;-0.05,raw_vertexdata!C265&lt;0.1,0.5*raw_vertexdata!B265+raw_vertexdata!C265&lt;0.3)</f>
        <v>0</v>
      </c>
      <c r="B265" t="str">
        <f>IF($A265,raw_vertexdata!B265,"")</f>
        <v/>
      </c>
      <c r="C265" t="str">
        <f>IF($A265,raw_vertexdata!C265,"")</f>
        <v/>
      </c>
      <c r="D265">
        <f>raw_vertexdata!D265</f>
        <v>263</v>
      </c>
      <c r="E265" t="s">
        <v>77</v>
      </c>
      <c r="F265" t="s">
        <v>77</v>
      </c>
    </row>
    <row r="266" spans="1:6" x14ac:dyDescent="0.3">
      <c r="A266" t="b">
        <f>AND(raw_vertexdata!B266&gt;=-0.5,raw_vertexdata!B266&lt;=0.5,raw_vertexdata!C266&gt;-0.05,raw_vertexdata!C266&lt;0.1,0.5*raw_vertexdata!B266+raw_vertexdata!C266&lt;0.3)</f>
        <v>0</v>
      </c>
      <c r="B266" t="str">
        <f>IF($A266,raw_vertexdata!B266,"")</f>
        <v/>
      </c>
      <c r="C266" t="str">
        <f>IF($A266,raw_vertexdata!C266,"")</f>
        <v/>
      </c>
      <c r="D266">
        <f>raw_vertexdata!D266</f>
        <v>264</v>
      </c>
      <c r="E266" t="s">
        <v>77</v>
      </c>
      <c r="F266" t="s">
        <v>77</v>
      </c>
    </row>
    <row r="267" spans="1:6" x14ac:dyDescent="0.3">
      <c r="A267" t="b">
        <f>AND(raw_vertexdata!B267&gt;=-0.5,raw_vertexdata!B267&lt;=0.5,raw_vertexdata!C267&gt;-0.05,raw_vertexdata!C267&lt;0.1,0.5*raw_vertexdata!B267+raw_vertexdata!C267&lt;0.3)</f>
        <v>0</v>
      </c>
      <c r="B267" t="str">
        <f>IF($A267,raw_vertexdata!B267,"")</f>
        <v/>
      </c>
      <c r="C267" t="str">
        <f>IF($A267,raw_vertexdata!C267,"")</f>
        <v/>
      </c>
      <c r="D267">
        <f>raw_vertexdata!D267</f>
        <v>265</v>
      </c>
      <c r="E267" t="s">
        <v>77</v>
      </c>
      <c r="F267" t="s">
        <v>77</v>
      </c>
    </row>
    <row r="268" spans="1:6" x14ac:dyDescent="0.3">
      <c r="A268" t="b">
        <f>AND(raw_vertexdata!B268&gt;=-0.5,raw_vertexdata!B268&lt;=0.5,raw_vertexdata!C268&gt;-0.05,raw_vertexdata!C268&lt;0.1,0.5*raw_vertexdata!B268+raw_vertexdata!C268&lt;0.3)</f>
        <v>0</v>
      </c>
      <c r="B268" t="str">
        <f>IF($A268,raw_vertexdata!B268,"")</f>
        <v/>
      </c>
      <c r="C268" t="str">
        <f>IF($A268,raw_vertexdata!C268,"")</f>
        <v/>
      </c>
      <c r="D268">
        <f>raw_vertexdata!D268</f>
        <v>266</v>
      </c>
      <c r="E268" t="s">
        <v>77</v>
      </c>
      <c r="F268" t="s">
        <v>77</v>
      </c>
    </row>
    <row r="269" spans="1:6" x14ac:dyDescent="0.3">
      <c r="A269" t="b">
        <f>AND(raw_vertexdata!B269&gt;=-0.5,raw_vertexdata!B269&lt;=0.5,raw_vertexdata!C269&gt;-0.05,raw_vertexdata!C269&lt;0.1,0.5*raw_vertexdata!B269+raw_vertexdata!C269&lt;0.3)</f>
        <v>0</v>
      </c>
      <c r="B269" t="str">
        <f>IF($A269,raw_vertexdata!B269,"")</f>
        <v/>
      </c>
      <c r="C269" t="str">
        <f>IF($A269,raw_vertexdata!C269,"")</f>
        <v/>
      </c>
      <c r="D269">
        <f>raw_vertexdata!D269</f>
        <v>267</v>
      </c>
      <c r="E269" t="s">
        <v>77</v>
      </c>
      <c r="F269" t="s">
        <v>77</v>
      </c>
    </row>
    <row r="270" spans="1:6" x14ac:dyDescent="0.3">
      <c r="A270" t="b">
        <f>AND(raw_vertexdata!B270&gt;=-0.5,raw_vertexdata!B270&lt;=0.5,raw_vertexdata!C270&gt;-0.05,raw_vertexdata!C270&lt;0.1,0.5*raw_vertexdata!B270+raw_vertexdata!C270&lt;0.3)</f>
        <v>0</v>
      </c>
      <c r="B270" t="str">
        <f>IF($A270,raw_vertexdata!B270,"")</f>
        <v/>
      </c>
      <c r="C270" t="str">
        <f>IF($A270,raw_vertexdata!C270,"")</f>
        <v/>
      </c>
      <c r="D270">
        <f>raw_vertexdata!D270</f>
        <v>268</v>
      </c>
      <c r="E270" t="s">
        <v>77</v>
      </c>
      <c r="F270" t="s">
        <v>77</v>
      </c>
    </row>
    <row r="271" spans="1:6" x14ac:dyDescent="0.3">
      <c r="A271" t="b">
        <f>AND(raw_vertexdata!B271&gt;=-0.5,raw_vertexdata!B271&lt;=0.5,raw_vertexdata!C271&gt;-0.05,raw_vertexdata!C271&lt;0.1,0.5*raw_vertexdata!B271+raw_vertexdata!C271&lt;0.3)</f>
        <v>0</v>
      </c>
      <c r="B271" t="str">
        <f>IF($A271,raw_vertexdata!B271,"")</f>
        <v/>
      </c>
      <c r="C271" t="str">
        <f>IF($A271,raw_vertexdata!C271,"")</f>
        <v/>
      </c>
      <c r="D271">
        <f>raw_vertexdata!D271</f>
        <v>269</v>
      </c>
      <c r="E271" t="s">
        <v>77</v>
      </c>
      <c r="F271" t="s">
        <v>77</v>
      </c>
    </row>
    <row r="272" spans="1:6" x14ac:dyDescent="0.3">
      <c r="A272" t="b">
        <f>AND(raw_vertexdata!B272&gt;=-0.5,raw_vertexdata!B272&lt;=0.5,raw_vertexdata!C272&gt;-0.05,raw_vertexdata!C272&lt;0.1,0.5*raw_vertexdata!B272+raw_vertexdata!C272&lt;0.3)</f>
        <v>0</v>
      </c>
      <c r="B272" t="str">
        <f>IF($A272,raw_vertexdata!B272,"")</f>
        <v/>
      </c>
      <c r="C272" t="str">
        <f>IF($A272,raw_vertexdata!C272,"")</f>
        <v/>
      </c>
      <c r="D272">
        <f>raw_vertexdata!D272</f>
        <v>270</v>
      </c>
      <c r="E272" t="s">
        <v>77</v>
      </c>
      <c r="F272" t="s">
        <v>77</v>
      </c>
    </row>
    <row r="273" spans="1:6" x14ac:dyDescent="0.3">
      <c r="A273" t="b">
        <f>AND(raw_vertexdata!B273&gt;=-0.5,raw_vertexdata!B273&lt;=0.5,raw_vertexdata!C273&gt;-0.05,raw_vertexdata!C273&lt;0.1,0.5*raw_vertexdata!B273+raw_vertexdata!C273&lt;0.3)</f>
        <v>0</v>
      </c>
      <c r="B273" t="str">
        <f>IF($A273,raw_vertexdata!B273,"")</f>
        <v/>
      </c>
      <c r="C273" t="str">
        <f>IF($A273,raw_vertexdata!C273,"")</f>
        <v/>
      </c>
      <c r="D273">
        <f>raw_vertexdata!D273</f>
        <v>271</v>
      </c>
      <c r="E273" t="s">
        <v>77</v>
      </c>
      <c r="F273" t="s">
        <v>77</v>
      </c>
    </row>
    <row r="274" spans="1:6" x14ac:dyDescent="0.3">
      <c r="A274" t="b">
        <f>AND(raw_vertexdata!B274&gt;=-0.5,raw_vertexdata!B274&lt;=0.5,raw_vertexdata!C274&gt;-0.05,raw_vertexdata!C274&lt;0.1,0.5*raw_vertexdata!B274+raw_vertexdata!C274&lt;0.3)</f>
        <v>0</v>
      </c>
      <c r="B274" t="str">
        <f>IF($A274,raw_vertexdata!B274,"")</f>
        <v/>
      </c>
      <c r="C274" t="str">
        <f>IF($A274,raw_vertexdata!C274,"")</f>
        <v/>
      </c>
      <c r="D274">
        <f>raw_vertexdata!D274</f>
        <v>272</v>
      </c>
      <c r="E274" t="s">
        <v>77</v>
      </c>
      <c r="F274" t="s">
        <v>77</v>
      </c>
    </row>
    <row r="275" spans="1:6" x14ac:dyDescent="0.3">
      <c r="A275" t="b">
        <f>AND(raw_vertexdata!B275&gt;=-0.5,raw_vertexdata!B275&lt;=0.5,raw_vertexdata!C275&gt;-0.05,raw_vertexdata!C275&lt;0.1,0.5*raw_vertexdata!B275+raw_vertexdata!C275&lt;0.3)</f>
        <v>0</v>
      </c>
      <c r="B275" t="str">
        <f>IF($A275,raw_vertexdata!B275,"")</f>
        <v/>
      </c>
      <c r="C275" t="str">
        <f>IF($A275,raw_vertexdata!C275,"")</f>
        <v/>
      </c>
      <c r="D275">
        <f>raw_vertexdata!D275</f>
        <v>273</v>
      </c>
      <c r="E275" t="s">
        <v>77</v>
      </c>
      <c r="F275" t="s">
        <v>77</v>
      </c>
    </row>
    <row r="276" spans="1:6" x14ac:dyDescent="0.3">
      <c r="A276" t="b">
        <f>AND(raw_vertexdata!B276&gt;=-0.5,raw_vertexdata!B276&lt;=0.5,raw_vertexdata!C276&gt;-0.05,raw_vertexdata!C276&lt;0.1,0.5*raw_vertexdata!B276+raw_vertexdata!C276&lt;0.3)</f>
        <v>0</v>
      </c>
      <c r="B276" t="str">
        <f>IF($A276,raw_vertexdata!B276,"")</f>
        <v/>
      </c>
      <c r="C276" t="str">
        <f>IF($A276,raw_vertexdata!C276,"")</f>
        <v/>
      </c>
      <c r="D276">
        <f>raw_vertexdata!D276</f>
        <v>274</v>
      </c>
      <c r="E276" t="s">
        <v>77</v>
      </c>
      <c r="F276" t="s">
        <v>77</v>
      </c>
    </row>
    <row r="277" spans="1:6" x14ac:dyDescent="0.3">
      <c r="A277" t="b">
        <f>AND(raw_vertexdata!B277&gt;=-0.5,raw_vertexdata!B277&lt;=0.5,raw_vertexdata!C277&gt;-0.05,raw_vertexdata!C277&lt;0.1,0.5*raw_vertexdata!B277+raw_vertexdata!C277&lt;0.3)</f>
        <v>0</v>
      </c>
      <c r="B277" t="str">
        <f>IF($A277,raw_vertexdata!B277,"")</f>
        <v/>
      </c>
      <c r="C277" t="str">
        <f>IF($A277,raw_vertexdata!C277,"")</f>
        <v/>
      </c>
      <c r="D277">
        <f>raw_vertexdata!D277</f>
        <v>275</v>
      </c>
      <c r="E277" t="s">
        <v>77</v>
      </c>
      <c r="F277" t="s">
        <v>77</v>
      </c>
    </row>
    <row r="278" spans="1:6" x14ac:dyDescent="0.3">
      <c r="A278" t="b">
        <f>AND(raw_vertexdata!B278&gt;=-0.5,raw_vertexdata!B278&lt;=0.5,raw_vertexdata!C278&gt;-0.05,raw_vertexdata!C278&lt;0.1,0.5*raw_vertexdata!B278+raw_vertexdata!C278&lt;0.3)</f>
        <v>0</v>
      </c>
      <c r="B278" t="str">
        <f>IF($A278,raw_vertexdata!B278,"")</f>
        <v/>
      </c>
      <c r="C278" t="str">
        <f>IF($A278,raw_vertexdata!C278,"")</f>
        <v/>
      </c>
      <c r="D278">
        <f>raw_vertexdata!D278</f>
        <v>276</v>
      </c>
      <c r="E278" t="s">
        <v>77</v>
      </c>
      <c r="F278" t="s">
        <v>77</v>
      </c>
    </row>
    <row r="279" spans="1:6" x14ac:dyDescent="0.3">
      <c r="A279" t="b">
        <f>AND(raw_vertexdata!B279&gt;=-0.5,raw_vertexdata!B279&lt;=0.5,raw_vertexdata!C279&gt;-0.05,raw_vertexdata!C279&lt;0.1,0.5*raw_vertexdata!B279+raw_vertexdata!C279&lt;0.3)</f>
        <v>0</v>
      </c>
      <c r="B279" t="str">
        <f>IF($A279,raw_vertexdata!B279,"")</f>
        <v/>
      </c>
      <c r="C279" t="str">
        <f>IF($A279,raw_vertexdata!C279,"")</f>
        <v/>
      </c>
      <c r="D279">
        <f>raw_vertexdata!D279</f>
        <v>277</v>
      </c>
      <c r="E279" t="s">
        <v>77</v>
      </c>
      <c r="F279" t="s">
        <v>77</v>
      </c>
    </row>
    <row r="280" spans="1:6" x14ac:dyDescent="0.3">
      <c r="A280" t="b">
        <f>AND(raw_vertexdata!B280&gt;=-0.5,raw_vertexdata!B280&lt;=0.5,raw_vertexdata!C280&gt;-0.05,raw_vertexdata!C280&lt;0.1,0.5*raw_vertexdata!B280+raw_vertexdata!C280&lt;0.3)</f>
        <v>0</v>
      </c>
      <c r="B280" t="str">
        <f>IF($A280,raw_vertexdata!B280,"")</f>
        <v/>
      </c>
      <c r="C280" t="str">
        <f>IF($A280,raw_vertexdata!C280,"")</f>
        <v/>
      </c>
      <c r="D280">
        <f>raw_vertexdata!D280</f>
        <v>278</v>
      </c>
      <c r="E280" t="s">
        <v>77</v>
      </c>
      <c r="F280" t="s">
        <v>77</v>
      </c>
    </row>
    <row r="281" spans="1:6" x14ac:dyDescent="0.3">
      <c r="A281" t="b">
        <f>AND(raw_vertexdata!B281&gt;=-0.5,raw_vertexdata!B281&lt;=0.5,raw_vertexdata!C281&gt;-0.05,raw_vertexdata!C281&lt;0.1,0.5*raw_vertexdata!B281+raw_vertexdata!C281&lt;0.3)</f>
        <v>0</v>
      </c>
      <c r="B281" t="str">
        <f>IF($A281,raw_vertexdata!B281,"")</f>
        <v/>
      </c>
      <c r="C281" t="str">
        <f>IF($A281,raw_vertexdata!C281,"")</f>
        <v/>
      </c>
      <c r="D281">
        <f>raw_vertexdata!D281</f>
        <v>279</v>
      </c>
      <c r="E281" t="s">
        <v>77</v>
      </c>
      <c r="F281" t="s">
        <v>77</v>
      </c>
    </row>
    <row r="282" spans="1:6" x14ac:dyDescent="0.3">
      <c r="A282" t="b">
        <f>AND(raw_vertexdata!B282&gt;=-0.5,raw_vertexdata!B282&lt;=0.5,raw_vertexdata!C282&gt;-0.05,raw_vertexdata!C282&lt;0.1,0.5*raw_vertexdata!B282+raw_vertexdata!C282&lt;0.3)</f>
        <v>0</v>
      </c>
      <c r="B282" t="str">
        <f>IF($A282,raw_vertexdata!B282,"")</f>
        <v/>
      </c>
      <c r="C282" t="str">
        <f>IF($A282,raw_vertexdata!C282,"")</f>
        <v/>
      </c>
      <c r="D282">
        <f>raw_vertexdata!D282</f>
        <v>280</v>
      </c>
      <c r="E282" t="s">
        <v>77</v>
      </c>
      <c r="F282" t="s">
        <v>77</v>
      </c>
    </row>
    <row r="283" spans="1:6" x14ac:dyDescent="0.3">
      <c r="A283" t="b">
        <f>AND(raw_vertexdata!B283&gt;=-0.5,raw_vertexdata!B283&lt;=0.5,raw_vertexdata!C283&gt;-0.05,raw_vertexdata!C283&lt;0.1,0.5*raw_vertexdata!B283+raw_vertexdata!C283&lt;0.3)</f>
        <v>0</v>
      </c>
      <c r="B283" t="str">
        <f>IF($A283,raw_vertexdata!B283,"")</f>
        <v/>
      </c>
      <c r="C283" t="str">
        <f>IF($A283,raw_vertexdata!C283,"")</f>
        <v/>
      </c>
      <c r="D283">
        <f>raw_vertexdata!D283</f>
        <v>281</v>
      </c>
      <c r="E283" t="s">
        <v>77</v>
      </c>
      <c r="F283" t="s">
        <v>77</v>
      </c>
    </row>
    <row r="284" spans="1:6" x14ac:dyDescent="0.3">
      <c r="A284" t="b">
        <f>AND(raw_vertexdata!B284&gt;=-0.5,raw_vertexdata!B284&lt;=0.5,raw_vertexdata!C284&gt;-0.05,raw_vertexdata!C284&lt;0.1,0.5*raw_vertexdata!B284+raw_vertexdata!C284&lt;0.3)</f>
        <v>0</v>
      </c>
      <c r="B284" t="str">
        <f>IF($A284,raw_vertexdata!B284,"")</f>
        <v/>
      </c>
      <c r="C284" t="str">
        <f>IF($A284,raw_vertexdata!C284,"")</f>
        <v/>
      </c>
      <c r="D284">
        <f>raw_vertexdata!D284</f>
        <v>282</v>
      </c>
      <c r="E284" t="s">
        <v>77</v>
      </c>
      <c r="F284" t="s">
        <v>77</v>
      </c>
    </row>
    <row r="285" spans="1:6" x14ac:dyDescent="0.3">
      <c r="A285" t="b">
        <f>AND(raw_vertexdata!B285&gt;=-0.5,raw_vertexdata!B285&lt;=0.5,raw_vertexdata!C285&gt;-0.05,raw_vertexdata!C285&lt;0.1,0.5*raw_vertexdata!B285+raw_vertexdata!C285&lt;0.3)</f>
        <v>0</v>
      </c>
      <c r="B285" t="str">
        <f>IF($A285,raw_vertexdata!B285,"")</f>
        <v/>
      </c>
      <c r="C285" t="str">
        <f>IF($A285,raw_vertexdata!C285,"")</f>
        <v/>
      </c>
      <c r="D285">
        <f>raw_vertexdata!D285</f>
        <v>283</v>
      </c>
      <c r="E285" t="s">
        <v>77</v>
      </c>
      <c r="F285" t="s">
        <v>77</v>
      </c>
    </row>
    <row r="286" spans="1:6" x14ac:dyDescent="0.3">
      <c r="A286" t="b">
        <f>AND(raw_vertexdata!B286&gt;=-0.5,raw_vertexdata!B286&lt;=0.5,raw_vertexdata!C286&gt;-0.05,raw_vertexdata!C286&lt;0.1,0.5*raw_vertexdata!B286+raw_vertexdata!C286&lt;0.3)</f>
        <v>0</v>
      </c>
      <c r="B286" t="str">
        <f>IF($A286,raw_vertexdata!B286,"")</f>
        <v/>
      </c>
      <c r="C286" t="str">
        <f>IF($A286,raw_vertexdata!C286,"")</f>
        <v/>
      </c>
      <c r="D286">
        <f>raw_vertexdata!D286</f>
        <v>284</v>
      </c>
      <c r="E286" t="s">
        <v>77</v>
      </c>
      <c r="F286" t="s">
        <v>77</v>
      </c>
    </row>
    <row r="287" spans="1:6" x14ac:dyDescent="0.3">
      <c r="A287" t="b">
        <f>AND(raw_vertexdata!B287&gt;=-0.5,raw_vertexdata!B287&lt;=0.5,raw_vertexdata!C287&gt;-0.05,raw_vertexdata!C287&lt;0.1,0.5*raw_vertexdata!B287+raw_vertexdata!C287&lt;0.3)</f>
        <v>0</v>
      </c>
      <c r="B287" t="str">
        <f>IF($A287,raw_vertexdata!B287,"")</f>
        <v/>
      </c>
      <c r="C287" t="str">
        <f>IF($A287,raw_vertexdata!C287,"")</f>
        <v/>
      </c>
      <c r="D287">
        <f>raw_vertexdata!D287</f>
        <v>285</v>
      </c>
      <c r="E287" t="s">
        <v>77</v>
      </c>
      <c r="F287" t="s">
        <v>77</v>
      </c>
    </row>
    <row r="288" spans="1:6" x14ac:dyDescent="0.3">
      <c r="A288" t="b">
        <f>AND(raw_vertexdata!B288&gt;=-0.5,raw_vertexdata!B288&lt;=0.5,raw_vertexdata!C288&gt;-0.05,raw_vertexdata!C288&lt;0.1,0.5*raw_vertexdata!B288+raw_vertexdata!C288&lt;0.3)</f>
        <v>0</v>
      </c>
      <c r="B288" t="str">
        <f>IF($A288,raw_vertexdata!B288,"")</f>
        <v/>
      </c>
      <c r="C288" t="str">
        <f>IF($A288,raw_vertexdata!C288,"")</f>
        <v/>
      </c>
      <c r="D288">
        <f>raw_vertexdata!D288</f>
        <v>286</v>
      </c>
      <c r="E288" t="s">
        <v>77</v>
      </c>
      <c r="F288" t="s">
        <v>77</v>
      </c>
    </row>
    <row r="289" spans="1:6" x14ac:dyDescent="0.3">
      <c r="A289" t="b">
        <f>AND(raw_vertexdata!B289&gt;=-0.5,raw_vertexdata!B289&lt;=0.5,raw_vertexdata!C289&gt;-0.05,raw_vertexdata!C289&lt;0.1,0.5*raw_vertexdata!B289+raw_vertexdata!C289&lt;0.3)</f>
        <v>0</v>
      </c>
      <c r="B289" t="str">
        <f>IF($A289,raw_vertexdata!B289,"")</f>
        <v/>
      </c>
      <c r="C289" t="str">
        <f>IF($A289,raw_vertexdata!C289,"")</f>
        <v/>
      </c>
      <c r="D289">
        <f>raw_vertexdata!D289</f>
        <v>287</v>
      </c>
      <c r="E289" t="s">
        <v>77</v>
      </c>
      <c r="F289" t="s">
        <v>77</v>
      </c>
    </row>
    <row r="290" spans="1:6" x14ac:dyDescent="0.3">
      <c r="A290" t="b">
        <f>AND(raw_vertexdata!B290&gt;=-0.5,raw_vertexdata!B290&lt;=0.5,raw_vertexdata!C290&gt;-0.05,raw_vertexdata!C290&lt;0.1,0.5*raw_vertexdata!B290+raw_vertexdata!C290&lt;0.3)</f>
        <v>0</v>
      </c>
      <c r="B290" t="str">
        <f>IF($A290,raw_vertexdata!B290,"")</f>
        <v/>
      </c>
      <c r="C290" t="str">
        <f>IF($A290,raw_vertexdata!C290,"")</f>
        <v/>
      </c>
      <c r="D290">
        <f>raw_vertexdata!D290</f>
        <v>288</v>
      </c>
      <c r="E290" t="s">
        <v>77</v>
      </c>
      <c r="F290" t="s">
        <v>77</v>
      </c>
    </row>
    <row r="291" spans="1:6" x14ac:dyDescent="0.3">
      <c r="A291" t="b">
        <f>AND(raw_vertexdata!B291&gt;=-0.5,raw_vertexdata!B291&lt;=0.5,raw_vertexdata!C291&gt;-0.05,raw_vertexdata!C291&lt;0.1,0.5*raw_vertexdata!B291+raw_vertexdata!C291&lt;0.3)</f>
        <v>0</v>
      </c>
      <c r="B291" t="str">
        <f>IF($A291,raw_vertexdata!B291,"")</f>
        <v/>
      </c>
      <c r="C291" t="str">
        <f>IF($A291,raw_vertexdata!C291,"")</f>
        <v/>
      </c>
      <c r="D291">
        <f>raw_vertexdata!D291</f>
        <v>289</v>
      </c>
      <c r="E291" t="s">
        <v>77</v>
      </c>
      <c r="F291" t="s">
        <v>77</v>
      </c>
    </row>
    <row r="292" spans="1:6" x14ac:dyDescent="0.3">
      <c r="A292" t="b">
        <f>AND(raw_vertexdata!B292&gt;=-0.5,raw_vertexdata!B292&lt;=0.5,raw_vertexdata!C292&gt;-0.05,raw_vertexdata!C292&lt;0.1,0.5*raw_vertexdata!B292+raw_vertexdata!C292&lt;0.3)</f>
        <v>0</v>
      </c>
      <c r="B292" t="str">
        <f>IF($A292,raw_vertexdata!B292,"")</f>
        <v/>
      </c>
      <c r="C292" t="str">
        <f>IF($A292,raw_vertexdata!C292,"")</f>
        <v/>
      </c>
      <c r="D292">
        <f>raw_vertexdata!D292</f>
        <v>290</v>
      </c>
      <c r="E292" t="s">
        <v>77</v>
      </c>
      <c r="F292" t="s">
        <v>77</v>
      </c>
    </row>
    <row r="293" spans="1:6" x14ac:dyDescent="0.3">
      <c r="A293" t="b">
        <f>AND(raw_vertexdata!B293&gt;=-0.5,raw_vertexdata!B293&lt;=0.5,raw_vertexdata!C293&gt;-0.05,raw_vertexdata!C293&lt;0.1,0.5*raw_vertexdata!B293+raw_vertexdata!C293&lt;0.3)</f>
        <v>0</v>
      </c>
      <c r="B293" t="str">
        <f>IF($A293,raw_vertexdata!B293,"")</f>
        <v/>
      </c>
      <c r="C293" t="str">
        <f>IF($A293,raw_vertexdata!C293,"")</f>
        <v/>
      </c>
      <c r="D293">
        <f>raw_vertexdata!D293</f>
        <v>291</v>
      </c>
      <c r="E293" t="s">
        <v>77</v>
      </c>
      <c r="F293" t="s">
        <v>77</v>
      </c>
    </row>
    <row r="294" spans="1:6" x14ac:dyDescent="0.3">
      <c r="A294" t="b">
        <f>AND(raw_vertexdata!B294&gt;=-0.5,raw_vertexdata!B294&lt;=0.5,raw_vertexdata!C294&gt;-0.05,raw_vertexdata!C294&lt;0.1,0.5*raw_vertexdata!B294+raw_vertexdata!C294&lt;0.3)</f>
        <v>0</v>
      </c>
      <c r="B294" t="str">
        <f>IF($A294,raw_vertexdata!B294,"")</f>
        <v/>
      </c>
      <c r="C294" t="str">
        <f>IF($A294,raw_vertexdata!C294,"")</f>
        <v/>
      </c>
      <c r="D294">
        <f>raw_vertexdata!D294</f>
        <v>292</v>
      </c>
      <c r="E294" t="s">
        <v>77</v>
      </c>
      <c r="F294" t="s">
        <v>77</v>
      </c>
    </row>
    <row r="295" spans="1:6" x14ac:dyDescent="0.3">
      <c r="A295" t="b">
        <f>AND(raw_vertexdata!B295&gt;=-0.5,raw_vertexdata!B295&lt;=0.5,raw_vertexdata!C295&gt;-0.05,raw_vertexdata!C295&lt;0.1,0.5*raw_vertexdata!B295+raw_vertexdata!C295&lt;0.3)</f>
        <v>0</v>
      </c>
      <c r="B295" t="str">
        <f>IF($A295,raw_vertexdata!B295,"")</f>
        <v/>
      </c>
      <c r="C295" t="str">
        <f>IF($A295,raw_vertexdata!C295,"")</f>
        <v/>
      </c>
      <c r="D295">
        <f>raw_vertexdata!D295</f>
        <v>293</v>
      </c>
      <c r="E295" t="s">
        <v>77</v>
      </c>
      <c r="F295" t="s">
        <v>77</v>
      </c>
    </row>
    <row r="296" spans="1:6" x14ac:dyDescent="0.3">
      <c r="A296" t="b">
        <f>AND(raw_vertexdata!B296&gt;=-0.5,raw_vertexdata!B296&lt;=0.5,raw_vertexdata!C296&gt;-0.05,raw_vertexdata!C296&lt;0.1,0.5*raw_vertexdata!B296+raw_vertexdata!C296&lt;0.3)</f>
        <v>0</v>
      </c>
      <c r="B296" t="str">
        <f>IF($A296,raw_vertexdata!B296,"")</f>
        <v/>
      </c>
      <c r="C296" t="str">
        <f>IF($A296,raw_vertexdata!C296,"")</f>
        <v/>
      </c>
      <c r="D296">
        <f>raw_vertexdata!D296</f>
        <v>294</v>
      </c>
      <c r="E296" t="s">
        <v>77</v>
      </c>
      <c r="F296" t="s">
        <v>77</v>
      </c>
    </row>
    <row r="297" spans="1:6" x14ac:dyDescent="0.3">
      <c r="A297" t="b">
        <f>AND(raw_vertexdata!B297&gt;=-0.5,raw_vertexdata!B297&lt;=0.5,raw_vertexdata!C297&gt;-0.05,raw_vertexdata!C297&lt;0.1,0.5*raw_vertexdata!B297+raw_vertexdata!C297&lt;0.3)</f>
        <v>0</v>
      </c>
      <c r="B297" t="str">
        <f>IF($A297,raw_vertexdata!B297,"")</f>
        <v/>
      </c>
      <c r="C297" t="str">
        <f>IF($A297,raw_vertexdata!C297,"")</f>
        <v/>
      </c>
      <c r="D297">
        <f>raw_vertexdata!D297</f>
        <v>295</v>
      </c>
      <c r="E297" t="s">
        <v>77</v>
      </c>
      <c r="F297" t="s">
        <v>77</v>
      </c>
    </row>
    <row r="298" spans="1:6" x14ac:dyDescent="0.3">
      <c r="A298" t="b">
        <f>AND(raw_vertexdata!B298&gt;=-0.5,raw_vertexdata!B298&lt;=0.5,raw_vertexdata!C298&gt;-0.05,raw_vertexdata!C298&lt;0.1,0.5*raw_vertexdata!B298+raw_vertexdata!C298&lt;0.3)</f>
        <v>0</v>
      </c>
      <c r="B298" t="str">
        <f>IF($A298,raw_vertexdata!B298,"")</f>
        <v/>
      </c>
      <c r="C298" t="str">
        <f>IF($A298,raw_vertexdata!C298,"")</f>
        <v/>
      </c>
      <c r="D298">
        <f>raw_vertexdata!D298</f>
        <v>296</v>
      </c>
      <c r="E298">
        <v>0.54687890046999998</v>
      </c>
      <c r="F298">
        <v>5.1209780649000003E-2</v>
      </c>
    </row>
    <row r="299" spans="1:6" x14ac:dyDescent="0.3">
      <c r="A299" t="b">
        <f>AND(raw_vertexdata!B299&gt;=-0.5,raw_vertexdata!B299&lt;=0.5,raw_vertexdata!C299&gt;-0.05,raw_vertexdata!C299&lt;0.1,0.5*raw_vertexdata!B299+raw_vertexdata!C299&lt;0.3)</f>
        <v>0</v>
      </c>
      <c r="B299" t="str">
        <f>IF($A299,raw_vertexdata!B299,"")</f>
        <v/>
      </c>
      <c r="C299" t="str">
        <f>IF($A299,raw_vertexdata!C299,"")</f>
        <v/>
      </c>
      <c r="D299">
        <f>raw_vertexdata!D299</f>
        <v>297</v>
      </c>
      <c r="E299" t="s">
        <v>77</v>
      </c>
      <c r="F299" t="s">
        <v>77</v>
      </c>
    </row>
    <row r="300" spans="1:6" x14ac:dyDescent="0.3">
      <c r="A300" t="b">
        <f>AND(raw_vertexdata!B300&gt;=-0.5,raw_vertexdata!B300&lt;=0.5,raw_vertexdata!C300&gt;-0.05,raw_vertexdata!C300&lt;0.1,0.5*raw_vertexdata!B300+raw_vertexdata!C300&lt;0.3)</f>
        <v>0</v>
      </c>
      <c r="B300" t="str">
        <f>IF($A300,raw_vertexdata!B300,"")</f>
        <v/>
      </c>
      <c r="C300" t="str">
        <f>IF($A300,raw_vertexdata!C300,"")</f>
        <v/>
      </c>
      <c r="D300">
        <f>raw_vertexdata!D300</f>
        <v>298</v>
      </c>
      <c r="E300" t="s">
        <v>77</v>
      </c>
      <c r="F300" t="s">
        <v>77</v>
      </c>
    </row>
    <row r="301" spans="1:6" x14ac:dyDescent="0.3">
      <c r="A301" t="b">
        <f>AND(raw_vertexdata!B301&gt;=-0.5,raw_vertexdata!B301&lt;=0.5,raw_vertexdata!C301&gt;-0.05,raw_vertexdata!C301&lt;0.1,0.5*raw_vertexdata!B301+raw_vertexdata!C301&lt;0.3)</f>
        <v>0</v>
      </c>
      <c r="B301" t="str">
        <f>IF($A301,raw_vertexdata!B301,"")</f>
        <v/>
      </c>
      <c r="C301" t="str">
        <f>IF($A301,raw_vertexdata!C301,"")</f>
        <v/>
      </c>
      <c r="D301">
        <f>raw_vertexdata!D301</f>
        <v>299</v>
      </c>
      <c r="E301" t="s">
        <v>77</v>
      </c>
      <c r="F301" t="s">
        <v>77</v>
      </c>
    </row>
    <row r="302" spans="1:6" x14ac:dyDescent="0.3">
      <c r="A302" t="b">
        <f>AND(raw_vertexdata!B302&gt;=-0.5,raw_vertexdata!B302&lt;=0.5,raw_vertexdata!C302&gt;-0.05,raw_vertexdata!C302&lt;0.1,0.5*raw_vertexdata!B302+raw_vertexdata!C302&lt;0.3)</f>
        <v>0</v>
      </c>
      <c r="B302" t="str">
        <f>IF($A302,raw_vertexdata!B302,"")</f>
        <v/>
      </c>
      <c r="C302" t="str">
        <f>IF($A302,raw_vertexdata!C302,"")</f>
        <v/>
      </c>
      <c r="D302">
        <f>raw_vertexdata!D302</f>
        <v>300</v>
      </c>
      <c r="E302" t="s">
        <v>77</v>
      </c>
      <c r="F302" t="s">
        <v>77</v>
      </c>
    </row>
    <row r="303" spans="1:6" x14ac:dyDescent="0.3">
      <c r="A303" t="b">
        <f>AND(raw_vertexdata!B303&gt;=-0.5,raw_vertexdata!B303&lt;=0.5,raw_vertexdata!C303&gt;-0.05,raw_vertexdata!C303&lt;0.1,0.5*raw_vertexdata!B303+raw_vertexdata!C303&lt;0.3)</f>
        <v>0</v>
      </c>
      <c r="B303" t="str">
        <f>IF($A303,raw_vertexdata!B303,"")</f>
        <v/>
      </c>
      <c r="C303" t="str">
        <f>IF($A303,raw_vertexdata!C303,"")</f>
        <v/>
      </c>
      <c r="D303">
        <f>raw_vertexdata!D303</f>
        <v>301</v>
      </c>
      <c r="E303" t="s">
        <v>77</v>
      </c>
      <c r="F303" t="s">
        <v>77</v>
      </c>
    </row>
    <row r="304" spans="1:6" x14ac:dyDescent="0.3">
      <c r="A304" t="b">
        <f>AND(raw_vertexdata!B304&gt;=-0.5,raw_vertexdata!B304&lt;=0.5,raw_vertexdata!C304&gt;-0.05,raw_vertexdata!C304&lt;0.1,0.5*raw_vertexdata!B304+raw_vertexdata!C304&lt;0.3)</f>
        <v>0</v>
      </c>
      <c r="B304" t="str">
        <f>IF($A304,raw_vertexdata!B304,"")</f>
        <v/>
      </c>
      <c r="C304" t="str">
        <f>IF($A304,raw_vertexdata!C304,"")</f>
        <v/>
      </c>
      <c r="D304">
        <f>raw_vertexdata!D304</f>
        <v>302</v>
      </c>
      <c r="E304" t="s">
        <v>77</v>
      </c>
      <c r="F304" t="s">
        <v>77</v>
      </c>
    </row>
    <row r="305" spans="1:6" x14ac:dyDescent="0.3">
      <c r="A305" t="b">
        <f>AND(raw_vertexdata!B305&gt;=-0.5,raw_vertexdata!B305&lt;=0.5,raw_vertexdata!C305&gt;-0.05,raw_vertexdata!C305&lt;0.1,0.5*raw_vertexdata!B305+raw_vertexdata!C305&lt;0.3)</f>
        <v>0</v>
      </c>
      <c r="B305" t="str">
        <f>IF($A305,raw_vertexdata!B305,"")</f>
        <v/>
      </c>
      <c r="C305" t="str">
        <f>IF($A305,raw_vertexdata!C305,"")</f>
        <v/>
      </c>
      <c r="D305">
        <f>raw_vertexdata!D305</f>
        <v>303</v>
      </c>
      <c r="E305" t="s">
        <v>77</v>
      </c>
      <c r="F305" t="s">
        <v>77</v>
      </c>
    </row>
    <row r="306" spans="1:6" x14ac:dyDescent="0.3">
      <c r="A306" t="b">
        <f>AND(raw_vertexdata!B306&gt;=-0.5,raw_vertexdata!B306&lt;=0.5,raw_vertexdata!C306&gt;-0.05,raw_vertexdata!C306&lt;0.1,0.5*raw_vertexdata!B306+raw_vertexdata!C306&lt;0.3)</f>
        <v>0</v>
      </c>
      <c r="B306" t="str">
        <f>IF($A306,raw_vertexdata!B306,"")</f>
        <v/>
      </c>
      <c r="C306" t="str">
        <f>IF($A306,raw_vertexdata!C306,"")</f>
        <v/>
      </c>
      <c r="D306">
        <f>raw_vertexdata!D306</f>
        <v>304</v>
      </c>
      <c r="E306" t="s">
        <v>77</v>
      </c>
      <c r="F306" t="s">
        <v>77</v>
      </c>
    </row>
    <row r="307" spans="1:6" x14ac:dyDescent="0.3">
      <c r="A307" t="b">
        <f>AND(raw_vertexdata!B307&gt;=-0.5,raw_vertexdata!B307&lt;=0.5,raw_vertexdata!C307&gt;-0.05,raw_vertexdata!C307&lt;0.1,0.5*raw_vertexdata!B307+raw_vertexdata!C307&lt;0.3)</f>
        <v>0</v>
      </c>
      <c r="B307" t="str">
        <f>IF($A307,raw_vertexdata!B307,"")</f>
        <v/>
      </c>
      <c r="C307" t="str">
        <f>IF($A307,raw_vertexdata!C307,"")</f>
        <v/>
      </c>
      <c r="D307">
        <f>raw_vertexdata!D307</f>
        <v>305</v>
      </c>
      <c r="E307" t="s">
        <v>77</v>
      </c>
      <c r="F307" t="s">
        <v>77</v>
      </c>
    </row>
    <row r="308" spans="1:6" x14ac:dyDescent="0.3">
      <c r="A308" t="b">
        <f>AND(raw_vertexdata!B308&gt;=-0.5,raw_vertexdata!B308&lt;=0.5,raw_vertexdata!C308&gt;-0.05,raw_vertexdata!C308&lt;0.1,0.5*raw_vertexdata!B308+raw_vertexdata!C308&lt;0.3)</f>
        <v>0</v>
      </c>
      <c r="B308" t="str">
        <f>IF($A308,raw_vertexdata!B308,"")</f>
        <v/>
      </c>
      <c r="C308" t="str">
        <f>IF($A308,raw_vertexdata!C308,"")</f>
        <v/>
      </c>
      <c r="D308">
        <f>raw_vertexdata!D308</f>
        <v>306</v>
      </c>
      <c r="E308" t="s">
        <v>77</v>
      </c>
      <c r="F308" t="s">
        <v>77</v>
      </c>
    </row>
    <row r="309" spans="1:6" x14ac:dyDescent="0.3">
      <c r="A309" t="b">
        <f>AND(raw_vertexdata!B309&gt;=-0.5,raw_vertexdata!B309&lt;=0.5,raw_vertexdata!C309&gt;-0.05,raw_vertexdata!C309&lt;0.1,0.5*raw_vertexdata!B309+raw_vertexdata!C309&lt;0.3)</f>
        <v>0</v>
      </c>
      <c r="B309" t="str">
        <f>IF($A309,raw_vertexdata!B309,"")</f>
        <v/>
      </c>
      <c r="C309" t="str">
        <f>IF($A309,raw_vertexdata!C309,"")</f>
        <v/>
      </c>
      <c r="D309">
        <f>raw_vertexdata!D309</f>
        <v>307</v>
      </c>
      <c r="E309" t="s">
        <v>77</v>
      </c>
      <c r="F309" t="s">
        <v>77</v>
      </c>
    </row>
    <row r="310" spans="1:6" x14ac:dyDescent="0.3">
      <c r="A310" t="b">
        <f>AND(raw_vertexdata!B310&gt;=-0.5,raw_vertexdata!B310&lt;=0.5,raw_vertexdata!C310&gt;-0.05,raw_vertexdata!C310&lt;0.1,0.5*raw_vertexdata!B310+raw_vertexdata!C310&lt;0.3)</f>
        <v>0</v>
      </c>
      <c r="B310" t="str">
        <f>IF($A310,raw_vertexdata!B310,"")</f>
        <v/>
      </c>
      <c r="C310" t="str">
        <f>IF($A310,raw_vertexdata!C310,"")</f>
        <v/>
      </c>
      <c r="D310">
        <f>raw_vertexdata!D310</f>
        <v>308</v>
      </c>
      <c r="E310" t="s">
        <v>77</v>
      </c>
      <c r="F310" t="s">
        <v>77</v>
      </c>
    </row>
    <row r="311" spans="1:6" x14ac:dyDescent="0.3">
      <c r="A311" t="b">
        <f>AND(raw_vertexdata!B311&gt;=-0.5,raw_vertexdata!B311&lt;=0.5,raw_vertexdata!C311&gt;-0.05,raw_vertexdata!C311&lt;0.1,0.5*raw_vertexdata!B311+raw_vertexdata!C311&lt;0.3)</f>
        <v>0</v>
      </c>
      <c r="B311" t="str">
        <f>IF($A311,raw_vertexdata!B311,"")</f>
        <v/>
      </c>
      <c r="C311" t="str">
        <f>IF($A311,raw_vertexdata!C311,"")</f>
        <v/>
      </c>
      <c r="D311">
        <f>raw_vertexdata!D311</f>
        <v>309</v>
      </c>
      <c r="E311" t="s">
        <v>77</v>
      </c>
      <c r="F311" t="s">
        <v>77</v>
      </c>
    </row>
    <row r="312" spans="1:6" x14ac:dyDescent="0.3">
      <c r="A312" t="b">
        <f>AND(raw_vertexdata!B312&gt;=-0.5,raw_vertexdata!B312&lt;=0.5,raw_vertexdata!C312&gt;-0.05,raw_vertexdata!C312&lt;0.1,0.5*raw_vertexdata!B312+raw_vertexdata!C312&lt;0.3)</f>
        <v>0</v>
      </c>
      <c r="B312" t="str">
        <f>IF($A312,raw_vertexdata!B312,"")</f>
        <v/>
      </c>
      <c r="C312" t="str">
        <f>IF($A312,raw_vertexdata!C312,"")</f>
        <v/>
      </c>
      <c r="D312">
        <f>raw_vertexdata!D312</f>
        <v>310</v>
      </c>
      <c r="E312" t="s">
        <v>77</v>
      </c>
      <c r="F312" t="s">
        <v>77</v>
      </c>
    </row>
    <row r="313" spans="1:6" x14ac:dyDescent="0.3">
      <c r="A313" t="b">
        <f>AND(raw_vertexdata!B313&gt;=-0.5,raw_vertexdata!B313&lt;=0.5,raw_vertexdata!C313&gt;-0.05,raw_vertexdata!C313&lt;0.1,0.5*raw_vertexdata!B313+raw_vertexdata!C313&lt;0.3)</f>
        <v>0</v>
      </c>
      <c r="B313" t="str">
        <f>IF($A313,raw_vertexdata!B313,"")</f>
        <v/>
      </c>
      <c r="C313" t="str">
        <f>IF($A313,raw_vertexdata!C313,"")</f>
        <v/>
      </c>
      <c r="D313">
        <f>raw_vertexdata!D313</f>
        <v>311</v>
      </c>
      <c r="E313" t="s">
        <v>77</v>
      </c>
      <c r="F313" t="s">
        <v>77</v>
      </c>
    </row>
    <row r="314" spans="1:6" x14ac:dyDescent="0.3">
      <c r="A314" t="b">
        <f>AND(raw_vertexdata!B314&gt;=-0.5,raw_vertexdata!B314&lt;=0.5,raw_vertexdata!C314&gt;-0.05,raw_vertexdata!C314&lt;0.1,0.5*raw_vertexdata!B314+raw_vertexdata!C314&lt;0.3)</f>
        <v>0</v>
      </c>
      <c r="B314" t="str">
        <f>IF($A314,raw_vertexdata!B314,"")</f>
        <v/>
      </c>
      <c r="C314" t="str">
        <f>IF($A314,raw_vertexdata!C314,"")</f>
        <v/>
      </c>
      <c r="D314">
        <f>raw_vertexdata!D314</f>
        <v>312</v>
      </c>
      <c r="E314" t="s">
        <v>77</v>
      </c>
      <c r="F314" t="s">
        <v>77</v>
      </c>
    </row>
    <row r="315" spans="1:6" x14ac:dyDescent="0.3">
      <c r="A315" t="b">
        <f>AND(raw_vertexdata!B315&gt;=-0.5,raw_vertexdata!B315&lt;=0.5,raw_vertexdata!C315&gt;-0.05,raw_vertexdata!C315&lt;0.1,0.5*raw_vertexdata!B315+raw_vertexdata!C315&lt;0.3)</f>
        <v>1</v>
      </c>
      <c r="B315">
        <f>IF($A315,raw_vertexdata!B315,"")</f>
        <v>0.32528536528000002</v>
      </c>
      <c r="C315">
        <f>IF($A315,raw_vertexdata!C315,"")</f>
        <v>4.3889765958000003E-2</v>
      </c>
      <c r="D315">
        <f>raw_vertexdata!D315</f>
        <v>313</v>
      </c>
      <c r="E315">
        <v>0.32528536528000002</v>
      </c>
      <c r="F315">
        <v>4.3889765958000003E-2</v>
      </c>
    </row>
    <row r="316" spans="1:6" x14ac:dyDescent="0.3">
      <c r="A316" t="b">
        <f>AND(raw_vertexdata!B316&gt;=-0.5,raw_vertexdata!B316&lt;=0.5,raw_vertexdata!C316&gt;-0.05,raw_vertexdata!C316&lt;0.1,0.5*raw_vertexdata!B316+raw_vertexdata!C316&lt;0.3)</f>
        <v>1</v>
      </c>
      <c r="B316">
        <f>IF($A316,raw_vertexdata!B316,"")</f>
        <v>0.18387753664000001</v>
      </c>
      <c r="C316">
        <f>IF($A316,raw_vertexdata!C316,"")</f>
        <v>6.9198635208000001E-2</v>
      </c>
      <c r="D316">
        <f>raw_vertexdata!D316</f>
        <v>314</v>
      </c>
      <c r="E316">
        <v>0.18387753664000001</v>
      </c>
      <c r="F316">
        <v>6.9198635208000001E-2</v>
      </c>
    </row>
    <row r="317" spans="1:6" x14ac:dyDescent="0.3">
      <c r="A317" t="b">
        <f>AND(raw_vertexdata!B317&gt;=-0.5,raw_vertexdata!B317&lt;=0.5,raw_vertexdata!C317&gt;-0.05,raw_vertexdata!C317&lt;0.1,0.5*raw_vertexdata!B317+raw_vertexdata!C317&lt;0.3)</f>
        <v>1</v>
      </c>
      <c r="B317">
        <f>IF($A317,raw_vertexdata!B317,"")</f>
        <v>5.8819106231999999E-2</v>
      </c>
      <c r="C317">
        <f>IF($A317,raw_vertexdata!C317,"")</f>
        <v>8.6020004270000006E-2</v>
      </c>
      <c r="D317">
        <f>raw_vertexdata!D317</f>
        <v>315</v>
      </c>
      <c r="E317">
        <v>5.8819106231999999E-2</v>
      </c>
      <c r="F317">
        <v>8.6020004270000006E-2</v>
      </c>
    </row>
    <row r="318" spans="1:6" x14ac:dyDescent="0.3">
      <c r="A318" t="b">
        <f>AND(raw_vertexdata!B318&gt;=-0.5,raw_vertexdata!B318&lt;=0.5,raw_vertexdata!C318&gt;-0.05,raw_vertexdata!C318&lt;0.1,0.5*raw_vertexdata!B318+raw_vertexdata!C318&lt;0.3)</f>
        <v>1</v>
      </c>
      <c r="B318">
        <f>IF($A318,raw_vertexdata!B318,"")</f>
        <v>-6.0792824677999999E-2</v>
      </c>
      <c r="C318">
        <f>IF($A318,raw_vertexdata!C318,"")</f>
        <v>9.6201371645000006E-2</v>
      </c>
      <c r="D318">
        <f>raw_vertexdata!D318</f>
        <v>316</v>
      </c>
      <c r="E318">
        <v>-6.0792824677999999E-2</v>
      </c>
      <c r="F318">
        <v>9.6201371645000006E-2</v>
      </c>
    </row>
    <row r="319" spans="1:6" x14ac:dyDescent="0.3">
      <c r="A319" t="b">
        <f>AND(raw_vertexdata!B319&gt;=-0.5,raw_vertexdata!B319&lt;=0.5,raw_vertexdata!C319&gt;-0.05,raw_vertexdata!C319&lt;0.1,0.5*raw_vertexdata!B319+raw_vertexdata!C319&lt;0.3)</f>
        <v>1</v>
      </c>
      <c r="B319">
        <f>IF($A319,raw_vertexdata!B319,"")</f>
        <v>-0.21101139696999999</v>
      </c>
      <c r="C319">
        <f>IF($A319,raw_vertexdata!C319,"")</f>
        <v>9.5737101643000005E-2</v>
      </c>
      <c r="D319">
        <f>raw_vertexdata!D319</f>
        <v>317</v>
      </c>
      <c r="E319">
        <v>-0.21101139696999999</v>
      </c>
      <c r="F319">
        <v>9.5737101643000005E-2</v>
      </c>
    </row>
    <row r="320" spans="1:6" x14ac:dyDescent="0.3">
      <c r="A320" t="b">
        <f>AND(raw_vertexdata!B320&gt;=-0.5,raw_vertexdata!B320&lt;=0.5,raw_vertexdata!C320&gt;-0.05,raw_vertexdata!C320&lt;0.1,0.5*raw_vertexdata!B320+raw_vertexdata!C320&lt;0.3)</f>
        <v>1</v>
      </c>
      <c r="B320">
        <f>IF($A320,raw_vertexdata!B320,"")</f>
        <v>-0.35041090982</v>
      </c>
      <c r="C320">
        <f>IF($A320,raw_vertexdata!C320,"")</f>
        <v>7.8809320439999997E-2</v>
      </c>
      <c r="D320">
        <f>raw_vertexdata!D320</f>
        <v>318</v>
      </c>
      <c r="E320">
        <v>-0.35041090982</v>
      </c>
      <c r="F320">
        <v>7.8809320439999997E-2</v>
      </c>
    </row>
    <row r="321" spans="1:6" x14ac:dyDescent="0.3">
      <c r="A321" t="b">
        <f>AND(raw_vertexdata!B321&gt;=-0.5,raw_vertexdata!B321&lt;=0.5,raw_vertexdata!C321&gt;-0.05,raw_vertexdata!C321&lt;0.1,0.5*raw_vertexdata!B321+raw_vertexdata!C321&lt;0.3)</f>
        <v>1</v>
      </c>
      <c r="B321">
        <f>IF($A321,raw_vertexdata!B321,"")</f>
        <v>-0.43853019107000002</v>
      </c>
      <c r="C321">
        <f>IF($A321,raw_vertexdata!C321,"")</f>
        <v>5.2314510330000001E-2</v>
      </c>
      <c r="D321">
        <f>raw_vertexdata!D321</f>
        <v>319</v>
      </c>
      <c r="E321">
        <v>-0.43853019107000002</v>
      </c>
      <c r="F321">
        <v>5.2314510330000001E-2</v>
      </c>
    </row>
    <row r="322" spans="1:6" x14ac:dyDescent="0.3">
      <c r="A322" t="b">
        <f>AND(raw_vertexdata!B322&gt;=-0.5,raw_vertexdata!B322&lt;=0.5,raw_vertexdata!C322&gt;-0.05,raw_vertexdata!C322&lt;0.1,0.5*raw_vertexdata!B322+raw_vertexdata!C322&lt;0.3)</f>
        <v>1</v>
      </c>
      <c r="B322">
        <f>IF($A322,raw_vertexdata!B322,"")</f>
        <v>-0.43777693153000002</v>
      </c>
      <c r="C322">
        <f>IF($A322,raw_vertexdata!C322,"")</f>
        <v>-2.6332402740999999E-2</v>
      </c>
      <c r="D322">
        <f>raw_vertexdata!D322</f>
        <v>320</v>
      </c>
      <c r="E322">
        <v>-0.43777693153000002</v>
      </c>
      <c r="F322">
        <v>-2.6332402740999999E-2</v>
      </c>
    </row>
    <row r="323" spans="1:6" x14ac:dyDescent="0.3">
      <c r="A323" t="b">
        <f>AND(raw_vertexdata!B323&gt;=-0.5,raw_vertexdata!B323&lt;=0.5,raw_vertexdata!C323&gt;-0.05,raw_vertexdata!C323&lt;0.1,0.5*raw_vertexdata!B323+raw_vertexdata!C323&lt;0.3)</f>
        <v>1</v>
      </c>
      <c r="B323">
        <f>IF($A323,raw_vertexdata!B323,"")</f>
        <v>-0.34999040137999998</v>
      </c>
      <c r="C323">
        <f>IF($A323,raw_vertexdata!C323,"")</f>
        <v>-2.8799884846000001E-2</v>
      </c>
      <c r="D323">
        <f>raw_vertexdata!D323</f>
        <v>321</v>
      </c>
      <c r="E323">
        <v>-0.34999040137999998</v>
      </c>
      <c r="F323">
        <v>-2.8799884846000001E-2</v>
      </c>
    </row>
    <row r="324" spans="1:6" x14ac:dyDescent="0.3">
      <c r="A324" t="b">
        <f>AND(raw_vertexdata!B324&gt;=-0.5,raw_vertexdata!B324&lt;=0.5,raw_vertexdata!C324&gt;-0.05,raw_vertexdata!C324&lt;0.1,0.5*raw_vertexdata!B324+raw_vertexdata!C324&lt;0.3)</f>
        <v>1</v>
      </c>
      <c r="B324">
        <f>IF($A324,raw_vertexdata!B324,"")</f>
        <v>-0.21291221123000001</v>
      </c>
      <c r="C324">
        <f>IF($A324,raw_vertexdata!C324,"")</f>
        <v>-2.3144295264000001E-2</v>
      </c>
      <c r="D324">
        <f>raw_vertexdata!D324</f>
        <v>322</v>
      </c>
      <c r="E324">
        <v>-0.21291221123000001</v>
      </c>
      <c r="F324">
        <v>-2.3144295264000001E-2</v>
      </c>
    </row>
    <row r="325" spans="1:6" x14ac:dyDescent="0.3">
      <c r="A325" t="b">
        <f>AND(raw_vertexdata!B325&gt;=-0.5,raw_vertexdata!B325&lt;=0.5,raw_vertexdata!C325&gt;-0.05,raw_vertexdata!C325&lt;0.1,0.5*raw_vertexdata!B325+raw_vertexdata!C325&lt;0.3)</f>
        <v>1</v>
      </c>
      <c r="B325">
        <f>IF($A325,raw_vertexdata!B325,"")</f>
        <v>-6.2908381297999999E-2</v>
      </c>
      <c r="C325">
        <f>IF($A325,raw_vertexdata!C325,"")</f>
        <v>-1.651575215E-2</v>
      </c>
      <c r="D325">
        <f>raw_vertexdata!D325</f>
        <v>323</v>
      </c>
      <c r="E325">
        <v>-6.2908381297999999E-2</v>
      </c>
      <c r="F325">
        <v>-1.651575215E-2</v>
      </c>
    </row>
    <row r="326" spans="1:6" x14ac:dyDescent="0.3">
      <c r="A326" t="b">
        <f>AND(raw_vertexdata!B326&gt;=-0.5,raw_vertexdata!B326&lt;=0.5,raw_vertexdata!C326&gt;-0.05,raw_vertexdata!C326&lt;0.1,0.5*raw_vertexdata!B326+raw_vertexdata!C326&lt;0.3)</f>
        <v>1</v>
      </c>
      <c r="B326">
        <f>IF($A326,raw_vertexdata!B326,"")</f>
        <v>5.9286733245000001E-2</v>
      </c>
      <c r="C326">
        <f>IF($A326,raw_vertexdata!C326,"")</f>
        <v>-1.1567495981000001E-2</v>
      </c>
      <c r="D326">
        <f>raw_vertexdata!D326</f>
        <v>324</v>
      </c>
      <c r="E326">
        <v>5.9286733245000001E-2</v>
      </c>
      <c r="F326">
        <v>-1.1567495981000001E-2</v>
      </c>
    </row>
    <row r="327" spans="1:6" x14ac:dyDescent="0.3">
      <c r="A327" t="b">
        <f>AND(raw_vertexdata!B327&gt;=-0.5,raw_vertexdata!B327&lt;=0.5,raw_vertexdata!C327&gt;-0.05,raw_vertexdata!C327&lt;0.1,0.5*raw_vertexdata!B327+raw_vertexdata!C327&lt;0.3)</f>
        <v>1</v>
      </c>
      <c r="B327">
        <f>IF($A327,raw_vertexdata!B327,"")</f>
        <v>0.18428678101000001</v>
      </c>
      <c r="C327">
        <f>IF($A327,raw_vertexdata!C327,"")</f>
        <v>-7.1430393958999997E-3</v>
      </c>
      <c r="D327">
        <f>raw_vertexdata!D327</f>
        <v>325</v>
      </c>
      <c r="E327">
        <v>0.18428678101000001</v>
      </c>
      <c r="F327">
        <v>-7.1430393958999997E-3</v>
      </c>
    </row>
    <row r="328" spans="1:6" x14ac:dyDescent="0.3">
      <c r="A328" t="b">
        <f>AND(raw_vertexdata!B328&gt;=-0.5,raw_vertexdata!B328&lt;=0.5,raw_vertexdata!C328&gt;-0.05,raw_vertexdata!C328&lt;0.1,0.5*raw_vertexdata!B328+raw_vertexdata!C328&lt;0.3)</f>
        <v>1</v>
      </c>
      <c r="B328">
        <f>IF($A328,raw_vertexdata!B328,"")</f>
        <v>0.32500089959</v>
      </c>
      <c r="C328">
        <f>IF($A328,raw_vertexdata!C328,"")</f>
        <v>-3.7449794012000001E-3</v>
      </c>
      <c r="D328">
        <f>raw_vertexdata!D328</f>
        <v>326</v>
      </c>
      <c r="E328">
        <v>0.32500089959</v>
      </c>
      <c r="F328">
        <v>-3.7449794012000001E-3</v>
      </c>
    </row>
    <row r="329" spans="1:6" x14ac:dyDescent="0.3">
      <c r="A329" t="b">
        <f>AND(raw_vertexdata!B329&gt;=-0.5,raw_vertexdata!B329&lt;=0.5,raw_vertexdata!C329&gt;-0.05,raw_vertexdata!C329&lt;0.1,0.5*raw_vertexdata!B329+raw_vertexdata!C329&lt;0.3)</f>
        <v>0</v>
      </c>
      <c r="B329" t="str">
        <f>IF($A329,raw_vertexdata!B329,"")</f>
        <v/>
      </c>
      <c r="C329" t="str">
        <f>IF($A329,raw_vertexdata!C329,"")</f>
        <v/>
      </c>
      <c r="D329">
        <f>raw_vertexdata!D329</f>
        <v>327</v>
      </c>
      <c r="E329" t="s">
        <v>77</v>
      </c>
      <c r="F329" t="s">
        <v>77</v>
      </c>
    </row>
    <row r="330" spans="1:6" x14ac:dyDescent="0.3">
      <c r="A330" t="b">
        <f>AND(raw_vertexdata!B330&gt;=-0.5,raw_vertexdata!B330&lt;=0.5,raw_vertexdata!C330&gt;-0.05,raw_vertexdata!C330&lt;0.1,0.5*raw_vertexdata!B330+raw_vertexdata!C330&lt;0.3)</f>
        <v>0</v>
      </c>
      <c r="B330" t="str">
        <f>IF($A330,raw_vertexdata!B330,"")</f>
        <v/>
      </c>
      <c r="C330" t="str">
        <f>IF($A330,raw_vertexdata!C330,"")</f>
        <v/>
      </c>
      <c r="D330">
        <f>raw_vertexdata!D330</f>
        <v>328</v>
      </c>
      <c r="E330" t="s">
        <v>77</v>
      </c>
      <c r="F330" t="s">
        <v>77</v>
      </c>
    </row>
    <row r="331" spans="1:6" x14ac:dyDescent="0.3">
      <c r="A331" t="b">
        <f>AND(raw_vertexdata!B331&gt;=-0.5,raw_vertexdata!B331&lt;=0.5,raw_vertexdata!C331&gt;-0.05,raw_vertexdata!C331&lt;0.1,0.5*raw_vertexdata!B331+raw_vertexdata!C331&lt;0.3)</f>
        <v>0</v>
      </c>
      <c r="B331" t="str">
        <f>IF($A331,raw_vertexdata!B331,"")</f>
        <v/>
      </c>
      <c r="C331" t="str">
        <f>IF($A331,raw_vertexdata!C331,"")</f>
        <v/>
      </c>
      <c r="D331">
        <f>raw_vertexdata!D331</f>
        <v>329</v>
      </c>
      <c r="E331" t="s">
        <v>77</v>
      </c>
      <c r="F331" t="s">
        <v>77</v>
      </c>
    </row>
    <row r="332" spans="1:6" x14ac:dyDescent="0.3">
      <c r="A332" t="b">
        <f>AND(raw_vertexdata!B332&gt;=-0.5,raw_vertexdata!B332&lt;=0.5,raw_vertexdata!C332&gt;-0.05,raw_vertexdata!C332&lt;0.1,0.5*raw_vertexdata!B332+raw_vertexdata!C332&lt;0.3)</f>
        <v>0</v>
      </c>
      <c r="B332" t="str">
        <f>IF($A332,raw_vertexdata!B332,"")</f>
        <v/>
      </c>
      <c r="C332" t="str">
        <f>IF($A332,raw_vertexdata!C332,"")</f>
        <v/>
      </c>
      <c r="D332">
        <f>raw_vertexdata!D332</f>
        <v>330</v>
      </c>
      <c r="E332" t="s">
        <v>77</v>
      </c>
      <c r="F332" t="s">
        <v>77</v>
      </c>
    </row>
    <row r="333" spans="1:6" x14ac:dyDescent="0.3">
      <c r="A333" t="b">
        <f>AND(raw_vertexdata!B333&gt;=-0.5,raw_vertexdata!B333&lt;=0.5,raw_vertexdata!C333&gt;-0.05,raw_vertexdata!C333&lt;0.1,0.5*raw_vertexdata!B333+raw_vertexdata!C333&lt;0.3)</f>
        <v>0</v>
      </c>
      <c r="B333" t="str">
        <f>IF($A333,raw_vertexdata!B333,"")</f>
        <v/>
      </c>
      <c r="C333" t="str">
        <f>IF($A333,raw_vertexdata!C333,"")</f>
        <v/>
      </c>
      <c r="D333">
        <f>raw_vertexdata!D333</f>
        <v>331</v>
      </c>
      <c r="E333" t="s">
        <v>77</v>
      </c>
      <c r="F333" t="s">
        <v>77</v>
      </c>
    </row>
    <row r="334" spans="1:6" x14ac:dyDescent="0.3">
      <c r="A334" t="b">
        <f>AND(raw_vertexdata!B334&gt;=-0.5,raw_vertexdata!B334&lt;=0.5,raw_vertexdata!C334&gt;-0.05,raw_vertexdata!C334&lt;0.1,0.5*raw_vertexdata!B334+raw_vertexdata!C334&lt;0.3)</f>
        <v>0</v>
      </c>
      <c r="B334" t="str">
        <f>IF($A334,raw_vertexdata!B334,"")</f>
        <v/>
      </c>
      <c r="C334" t="str">
        <f>IF($A334,raw_vertexdata!C334,"")</f>
        <v/>
      </c>
      <c r="D334">
        <f>raw_vertexdata!D334</f>
        <v>332</v>
      </c>
      <c r="E334" t="s">
        <v>77</v>
      </c>
      <c r="F334" t="s">
        <v>77</v>
      </c>
    </row>
    <row r="335" spans="1:6" x14ac:dyDescent="0.3">
      <c r="A335" t="b">
        <f>AND(raw_vertexdata!B335&gt;=-0.5,raw_vertexdata!B335&lt;=0.5,raw_vertexdata!C335&gt;-0.05,raw_vertexdata!C335&lt;0.1,0.5*raw_vertexdata!B335+raw_vertexdata!C335&lt;0.3)</f>
        <v>0</v>
      </c>
      <c r="B335" t="str">
        <f>IF($A335,raw_vertexdata!B335,"")</f>
        <v/>
      </c>
      <c r="C335" t="str">
        <f>IF($A335,raw_vertexdata!C335,"")</f>
        <v/>
      </c>
      <c r="D335">
        <f>raw_vertexdata!D335</f>
        <v>333</v>
      </c>
      <c r="E335">
        <v>0.59740657051000001</v>
      </c>
      <c r="F335">
        <v>5.2503742075999998E-4</v>
      </c>
    </row>
    <row r="336" spans="1:6" x14ac:dyDescent="0.3">
      <c r="A336" t="b">
        <f>AND(raw_vertexdata!B336&gt;=-0.5,raw_vertexdata!B336&lt;=0.5,raw_vertexdata!C336&gt;-0.05,raw_vertexdata!C336&lt;0.1,0.5*raw_vertexdata!B336+raw_vertexdata!C336&lt;0.3)</f>
        <v>0</v>
      </c>
      <c r="B336" t="str">
        <f>IF($A336,raw_vertexdata!B336,"")</f>
        <v/>
      </c>
      <c r="C336" t="str">
        <f>IF($A336,raw_vertexdata!C336,"")</f>
        <v/>
      </c>
      <c r="D336">
        <f>raw_vertexdata!D336</f>
        <v>334</v>
      </c>
      <c r="E336" t="s">
        <v>77</v>
      </c>
      <c r="F336" t="s">
        <v>77</v>
      </c>
    </row>
    <row r="337" spans="1:6" x14ac:dyDescent="0.3">
      <c r="A337" t="b">
        <f>AND(raw_vertexdata!B337&gt;=-0.5,raw_vertexdata!B337&lt;=0.5,raw_vertexdata!C337&gt;-0.05,raw_vertexdata!C337&lt;0.1,0.5*raw_vertexdata!B337+raw_vertexdata!C337&lt;0.3)</f>
        <v>0</v>
      </c>
      <c r="B337" t="str">
        <f>IF($A337,raw_vertexdata!B337,"")</f>
        <v/>
      </c>
      <c r="C337" t="str">
        <f>IF($A337,raw_vertexdata!C337,"")</f>
        <v/>
      </c>
      <c r="D337">
        <f>raw_vertexdata!D337</f>
        <v>335</v>
      </c>
      <c r="E337" t="s">
        <v>77</v>
      </c>
      <c r="F337" t="s">
        <v>77</v>
      </c>
    </row>
    <row r="338" spans="1:6" x14ac:dyDescent="0.3">
      <c r="A338" t="b">
        <f>AND(raw_vertexdata!B338&gt;=-0.5,raw_vertexdata!B338&lt;=0.5,raw_vertexdata!C338&gt;-0.05,raw_vertexdata!C338&lt;0.1,0.5*raw_vertexdata!B338+raw_vertexdata!C338&lt;0.3)</f>
        <v>0</v>
      </c>
      <c r="B338" t="str">
        <f>IF($A338,raw_vertexdata!B338,"")</f>
        <v/>
      </c>
      <c r="C338" t="str">
        <f>IF($A338,raw_vertexdata!C338,"")</f>
        <v/>
      </c>
      <c r="D338">
        <f>raw_vertexdata!D338</f>
        <v>336</v>
      </c>
      <c r="E338" t="s">
        <v>77</v>
      </c>
      <c r="F338" t="s">
        <v>77</v>
      </c>
    </row>
    <row r="339" spans="1:6" x14ac:dyDescent="0.3">
      <c r="A339" t="b">
        <f>AND(raw_vertexdata!B339&gt;=-0.5,raw_vertexdata!B339&lt;=0.5,raw_vertexdata!C339&gt;-0.05,raw_vertexdata!C339&lt;0.1,0.5*raw_vertexdata!B339+raw_vertexdata!C339&lt;0.3)</f>
        <v>0</v>
      </c>
      <c r="B339" t="str">
        <f>IF($A339,raw_vertexdata!B339,"")</f>
        <v/>
      </c>
      <c r="C339" t="str">
        <f>IF($A339,raw_vertexdata!C339,"")</f>
        <v/>
      </c>
      <c r="D339">
        <f>raw_vertexdata!D339</f>
        <v>337</v>
      </c>
      <c r="E339" t="s">
        <v>77</v>
      </c>
      <c r="F339" t="s">
        <v>77</v>
      </c>
    </row>
    <row r="340" spans="1:6" x14ac:dyDescent="0.3">
      <c r="A340" t="b">
        <f>AND(raw_vertexdata!B340&gt;=-0.5,raw_vertexdata!B340&lt;=0.5,raw_vertexdata!C340&gt;-0.05,raw_vertexdata!C340&lt;0.1,0.5*raw_vertexdata!B340+raw_vertexdata!C340&lt;0.3)</f>
        <v>0</v>
      </c>
      <c r="B340" t="str">
        <f>IF($A340,raw_vertexdata!B340,"")</f>
        <v/>
      </c>
      <c r="C340" t="str">
        <f>IF($A340,raw_vertexdata!C340,"")</f>
        <v/>
      </c>
      <c r="D340">
        <f>raw_vertexdata!D340</f>
        <v>338</v>
      </c>
      <c r="E340" t="s">
        <v>77</v>
      </c>
      <c r="F340" t="s">
        <v>77</v>
      </c>
    </row>
    <row r="341" spans="1:6" x14ac:dyDescent="0.3">
      <c r="A341" t="b">
        <f>AND(raw_vertexdata!B341&gt;=-0.5,raw_vertexdata!B341&lt;=0.5,raw_vertexdata!C341&gt;-0.05,raw_vertexdata!C341&lt;0.1,0.5*raw_vertexdata!B341+raw_vertexdata!C341&lt;0.3)</f>
        <v>0</v>
      </c>
      <c r="B341" t="str">
        <f>IF($A341,raw_vertexdata!B341,"")</f>
        <v/>
      </c>
      <c r="C341" t="str">
        <f>IF($A341,raw_vertexdata!C341,"")</f>
        <v/>
      </c>
      <c r="D341">
        <f>raw_vertexdata!D341</f>
        <v>339</v>
      </c>
      <c r="E341" t="s">
        <v>77</v>
      </c>
      <c r="F341" t="s">
        <v>77</v>
      </c>
    </row>
    <row r="342" spans="1:6" x14ac:dyDescent="0.3">
      <c r="A342" t="b">
        <f>AND(raw_vertexdata!B342&gt;=-0.5,raw_vertexdata!B342&lt;=0.5,raw_vertexdata!C342&gt;-0.05,raw_vertexdata!C342&lt;0.1,0.5*raw_vertexdata!B342+raw_vertexdata!C342&lt;0.3)</f>
        <v>0</v>
      </c>
      <c r="B342" t="str">
        <f>IF($A342,raw_vertexdata!B342,"")</f>
        <v/>
      </c>
      <c r="C342" t="str">
        <f>IF($A342,raw_vertexdata!C342,"")</f>
        <v/>
      </c>
      <c r="D342">
        <f>raw_vertexdata!D342</f>
        <v>340</v>
      </c>
      <c r="E342" t="s">
        <v>77</v>
      </c>
      <c r="F342" t="s">
        <v>77</v>
      </c>
    </row>
    <row r="343" spans="1:6" x14ac:dyDescent="0.3">
      <c r="A343" t="b">
        <f>AND(raw_vertexdata!B343&gt;=-0.5,raw_vertexdata!B343&lt;=0.5,raw_vertexdata!C343&gt;-0.05,raw_vertexdata!C343&lt;0.1,0.5*raw_vertexdata!B343+raw_vertexdata!C343&lt;0.3)</f>
        <v>0</v>
      </c>
      <c r="B343" t="str">
        <f>IF($A343,raw_vertexdata!B343,"")</f>
        <v/>
      </c>
      <c r="C343" t="str">
        <f>IF($A343,raw_vertexdata!C343,"")</f>
        <v/>
      </c>
      <c r="D343">
        <f>raw_vertexdata!D343</f>
        <v>341</v>
      </c>
      <c r="E343" t="s">
        <v>77</v>
      </c>
      <c r="F343" t="s">
        <v>77</v>
      </c>
    </row>
    <row r="344" spans="1:6" x14ac:dyDescent="0.3">
      <c r="A344" t="b">
        <f>AND(raw_vertexdata!B344&gt;=-0.5,raw_vertexdata!B344&lt;=0.5,raw_vertexdata!C344&gt;-0.05,raw_vertexdata!C344&lt;0.1,0.5*raw_vertexdata!B344+raw_vertexdata!C344&lt;0.3)</f>
        <v>0</v>
      </c>
      <c r="B344" t="str">
        <f>IF($A344,raw_vertexdata!B344,"")</f>
        <v/>
      </c>
      <c r="C344" t="str">
        <f>IF($A344,raw_vertexdata!C344,"")</f>
        <v/>
      </c>
      <c r="D344">
        <f>raw_vertexdata!D344</f>
        <v>342</v>
      </c>
      <c r="E344" t="s">
        <v>77</v>
      </c>
      <c r="F344" t="s">
        <v>77</v>
      </c>
    </row>
    <row r="345" spans="1:6" x14ac:dyDescent="0.3">
      <c r="A345" t="b">
        <f>AND(raw_vertexdata!B345&gt;=-0.5,raw_vertexdata!B345&lt;=0.5,raw_vertexdata!C345&gt;-0.05,raw_vertexdata!C345&lt;0.1,0.5*raw_vertexdata!B345+raw_vertexdata!C345&lt;0.3)</f>
        <v>0</v>
      </c>
      <c r="B345" t="str">
        <f>IF($A345,raw_vertexdata!B345,"")</f>
        <v/>
      </c>
      <c r="C345" t="str">
        <f>IF($A345,raw_vertexdata!C345,"")</f>
        <v/>
      </c>
      <c r="D345">
        <f>raw_vertexdata!D345</f>
        <v>343</v>
      </c>
      <c r="E345" t="s">
        <v>77</v>
      </c>
      <c r="F345" t="s">
        <v>77</v>
      </c>
    </row>
    <row r="346" spans="1:6" x14ac:dyDescent="0.3">
      <c r="A346" t="b">
        <f>AND(raw_vertexdata!B346&gt;=-0.5,raw_vertexdata!B346&lt;=0.5,raw_vertexdata!C346&gt;-0.05,raw_vertexdata!C346&lt;0.1,0.5*raw_vertexdata!B346+raw_vertexdata!C346&lt;0.3)</f>
        <v>0</v>
      </c>
      <c r="B346" t="str">
        <f>IF($A346,raw_vertexdata!B346,"")</f>
        <v/>
      </c>
      <c r="C346" t="str">
        <f>IF($A346,raw_vertexdata!C346,"")</f>
        <v/>
      </c>
      <c r="D346">
        <f>raw_vertexdata!D346</f>
        <v>344</v>
      </c>
      <c r="E346" t="s">
        <v>77</v>
      </c>
      <c r="F346" t="s">
        <v>77</v>
      </c>
    </row>
    <row r="347" spans="1:6" x14ac:dyDescent="0.3">
      <c r="A347" t="b">
        <f>AND(raw_vertexdata!B347&gt;=-0.5,raw_vertexdata!B347&lt;=0.5,raw_vertexdata!C347&gt;-0.05,raw_vertexdata!C347&lt;0.1,0.5*raw_vertexdata!B347+raw_vertexdata!C347&lt;0.3)</f>
        <v>0</v>
      </c>
      <c r="B347" t="str">
        <f>IF($A347,raw_vertexdata!B347,"")</f>
        <v/>
      </c>
      <c r="C347" t="str">
        <f>IF($A347,raw_vertexdata!C347,"")</f>
        <v/>
      </c>
      <c r="D347">
        <f>raw_vertexdata!D347</f>
        <v>345</v>
      </c>
      <c r="E347" t="s">
        <v>77</v>
      </c>
      <c r="F347" t="s">
        <v>77</v>
      </c>
    </row>
    <row r="348" spans="1:6" x14ac:dyDescent="0.3">
      <c r="A348" t="b">
        <f>AND(raw_vertexdata!B348&gt;=-0.5,raw_vertexdata!B348&lt;=0.5,raw_vertexdata!C348&gt;-0.05,raw_vertexdata!C348&lt;0.1,0.5*raw_vertexdata!B348+raw_vertexdata!C348&lt;0.3)</f>
        <v>0</v>
      </c>
      <c r="B348" t="str">
        <f>IF($A348,raw_vertexdata!B348,"")</f>
        <v/>
      </c>
      <c r="C348" t="str">
        <f>IF($A348,raw_vertexdata!C348,"")</f>
        <v/>
      </c>
      <c r="D348">
        <f>raw_vertexdata!D348</f>
        <v>346</v>
      </c>
      <c r="E348" t="s">
        <v>77</v>
      </c>
      <c r="F348" t="s">
        <v>77</v>
      </c>
    </row>
    <row r="349" spans="1:6" x14ac:dyDescent="0.3">
      <c r="A349" t="b">
        <f>AND(raw_vertexdata!B349&gt;=-0.5,raw_vertexdata!B349&lt;=0.5,raw_vertexdata!C349&gt;-0.05,raw_vertexdata!C349&lt;0.1,0.5*raw_vertexdata!B349+raw_vertexdata!C349&lt;0.3)</f>
        <v>0</v>
      </c>
      <c r="B349" t="str">
        <f>IF($A349,raw_vertexdata!B349,"")</f>
        <v/>
      </c>
      <c r="C349" t="str">
        <f>IF($A349,raw_vertexdata!C349,"")</f>
        <v/>
      </c>
      <c r="D349">
        <f>raw_vertexdata!D349</f>
        <v>347</v>
      </c>
      <c r="E349" t="s">
        <v>77</v>
      </c>
      <c r="F349" t="s">
        <v>77</v>
      </c>
    </row>
    <row r="350" spans="1:6" x14ac:dyDescent="0.3">
      <c r="A350" t="b">
        <f>AND(raw_vertexdata!B350&gt;=-0.5,raw_vertexdata!B350&lt;=0.5,raw_vertexdata!C350&gt;-0.05,raw_vertexdata!C350&lt;0.1,0.5*raw_vertexdata!B350+raw_vertexdata!C350&lt;0.3)</f>
        <v>0</v>
      </c>
      <c r="B350" t="str">
        <f>IF($A350,raw_vertexdata!B350,"")</f>
        <v/>
      </c>
      <c r="C350" t="str">
        <f>IF($A350,raw_vertexdata!C350,"")</f>
        <v/>
      </c>
      <c r="D350">
        <f>raw_vertexdata!D350</f>
        <v>348</v>
      </c>
      <c r="E350" t="s">
        <v>77</v>
      </c>
      <c r="F350" t="s">
        <v>77</v>
      </c>
    </row>
    <row r="351" spans="1:6" x14ac:dyDescent="0.3">
      <c r="A351" t="b">
        <f>AND(raw_vertexdata!B351&gt;=-0.5,raw_vertexdata!B351&lt;=0.5,raw_vertexdata!C351&gt;-0.05,raw_vertexdata!C351&lt;0.1,0.5*raw_vertexdata!B351+raw_vertexdata!C351&lt;0.3)</f>
        <v>0</v>
      </c>
      <c r="B351" t="str">
        <f>IF($A351,raw_vertexdata!B351,"")</f>
        <v/>
      </c>
      <c r="C351" t="str">
        <f>IF($A351,raw_vertexdata!C351,"")</f>
        <v/>
      </c>
      <c r="D351">
        <f>raw_vertexdata!D351</f>
        <v>349</v>
      </c>
      <c r="E351" t="s">
        <v>77</v>
      </c>
      <c r="F351" t="s">
        <v>77</v>
      </c>
    </row>
    <row r="352" spans="1:6" x14ac:dyDescent="0.3">
      <c r="A352" t="b">
        <f>AND(raw_vertexdata!B352&gt;=-0.5,raw_vertexdata!B352&lt;=0.5,raw_vertexdata!C352&gt;-0.05,raw_vertexdata!C352&lt;0.1,0.5*raw_vertexdata!B352+raw_vertexdata!C352&lt;0.3)</f>
        <v>0</v>
      </c>
      <c r="B352" t="str">
        <f>IF($A352,raw_vertexdata!B352,"")</f>
        <v/>
      </c>
      <c r="C352" t="str">
        <f>IF($A352,raw_vertexdata!C352,"")</f>
        <v/>
      </c>
      <c r="D352">
        <f>raw_vertexdata!D352</f>
        <v>350</v>
      </c>
      <c r="E352" t="s">
        <v>77</v>
      </c>
      <c r="F352" t="s">
        <v>77</v>
      </c>
    </row>
    <row r="353" spans="1:6" x14ac:dyDescent="0.3">
      <c r="A353" t="b">
        <f>AND(raw_vertexdata!B353&gt;=-0.5,raw_vertexdata!B353&lt;=0.5,raw_vertexdata!C353&gt;-0.05,raw_vertexdata!C353&lt;0.1,0.5*raw_vertexdata!B353+raw_vertexdata!C353&lt;0.3)</f>
        <v>0</v>
      </c>
      <c r="B353" t="str">
        <f>IF($A353,raw_vertexdata!B353,"")</f>
        <v/>
      </c>
      <c r="C353" t="str">
        <f>IF($A353,raw_vertexdata!C353,"")</f>
        <v/>
      </c>
      <c r="D353">
        <f>raw_vertexdata!D353</f>
        <v>351</v>
      </c>
      <c r="E353" t="s">
        <v>77</v>
      </c>
      <c r="F353" t="s">
        <v>77</v>
      </c>
    </row>
    <row r="354" spans="1:6" x14ac:dyDescent="0.3">
      <c r="A354" t="b">
        <f>AND(raw_vertexdata!B354&gt;=-0.5,raw_vertexdata!B354&lt;=0.5,raw_vertexdata!C354&gt;-0.05,raw_vertexdata!C354&lt;0.1,0.5*raw_vertexdata!B354+raw_vertexdata!C354&lt;0.3)</f>
        <v>0</v>
      </c>
      <c r="B354" t="str">
        <f>IF($A354,raw_vertexdata!B354,"")</f>
        <v/>
      </c>
      <c r="C354" t="str">
        <f>IF($A354,raw_vertexdata!C354,"")</f>
        <v/>
      </c>
      <c r="D354">
        <f>raw_vertexdata!D354</f>
        <v>352</v>
      </c>
      <c r="E354" t="s">
        <v>77</v>
      </c>
      <c r="F354" t="s">
        <v>77</v>
      </c>
    </row>
    <row r="355" spans="1:6" x14ac:dyDescent="0.3">
      <c r="A355" t="b">
        <f>AND(raw_vertexdata!B355&gt;=-0.5,raw_vertexdata!B355&lt;=0.5,raw_vertexdata!C355&gt;-0.05,raw_vertexdata!C355&lt;0.1,0.5*raw_vertexdata!B355+raw_vertexdata!C355&lt;0.3)</f>
        <v>0</v>
      </c>
      <c r="B355" t="str">
        <f>IF($A355,raw_vertexdata!B355,"")</f>
        <v/>
      </c>
      <c r="C355" t="str">
        <f>IF($A355,raw_vertexdata!C355,"")</f>
        <v/>
      </c>
      <c r="D355">
        <f>raw_vertexdata!D355</f>
        <v>353</v>
      </c>
      <c r="E355" t="s">
        <v>77</v>
      </c>
      <c r="F355" t="s">
        <v>77</v>
      </c>
    </row>
    <row r="356" spans="1:6" x14ac:dyDescent="0.3">
      <c r="A356" t="b">
        <f>AND(raw_vertexdata!B356&gt;=-0.5,raw_vertexdata!B356&lt;=0.5,raw_vertexdata!C356&gt;-0.05,raw_vertexdata!C356&lt;0.1,0.5*raw_vertexdata!B356+raw_vertexdata!C356&lt;0.3)</f>
        <v>0</v>
      </c>
      <c r="B356" t="str">
        <f>IF($A356,raw_vertexdata!B356,"")</f>
        <v/>
      </c>
      <c r="C356" t="str">
        <f>IF($A356,raw_vertexdata!C356,"")</f>
        <v/>
      </c>
      <c r="D356">
        <f>raw_vertexdata!D356</f>
        <v>354</v>
      </c>
      <c r="E356" t="s">
        <v>77</v>
      </c>
      <c r="F356" t="s">
        <v>77</v>
      </c>
    </row>
    <row r="357" spans="1:6" x14ac:dyDescent="0.3">
      <c r="A357" t="b">
        <f>AND(raw_vertexdata!B357&gt;=-0.5,raw_vertexdata!B357&lt;=0.5,raw_vertexdata!C357&gt;-0.05,raw_vertexdata!C357&lt;0.1,0.5*raw_vertexdata!B357+raw_vertexdata!C357&lt;0.3)</f>
        <v>0</v>
      </c>
      <c r="B357" t="str">
        <f>IF($A357,raw_vertexdata!B357,"")</f>
        <v/>
      </c>
      <c r="C357" t="str">
        <f>IF($A357,raw_vertexdata!C357,"")</f>
        <v/>
      </c>
      <c r="D357">
        <f>raw_vertexdata!D357</f>
        <v>355</v>
      </c>
      <c r="E357" t="s">
        <v>77</v>
      </c>
      <c r="F357" t="s">
        <v>77</v>
      </c>
    </row>
    <row r="358" spans="1:6" x14ac:dyDescent="0.3">
      <c r="A358" t="b">
        <f>AND(raw_vertexdata!B358&gt;=-0.5,raw_vertexdata!B358&lt;=0.5,raw_vertexdata!C358&gt;-0.05,raw_vertexdata!C358&lt;0.1,0.5*raw_vertexdata!B358+raw_vertexdata!C358&lt;0.3)</f>
        <v>0</v>
      </c>
      <c r="B358" t="str">
        <f>IF($A358,raw_vertexdata!B358,"")</f>
        <v/>
      </c>
      <c r="C358" t="str">
        <f>IF($A358,raw_vertexdata!C358,"")</f>
        <v/>
      </c>
      <c r="D358">
        <f>raw_vertexdata!D358</f>
        <v>356</v>
      </c>
      <c r="E358" t="s">
        <v>77</v>
      </c>
      <c r="F358" t="s">
        <v>77</v>
      </c>
    </row>
    <row r="359" spans="1:6" x14ac:dyDescent="0.3">
      <c r="A359" t="b">
        <f>AND(raw_vertexdata!B359&gt;=-0.5,raw_vertexdata!B359&lt;=0.5,raw_vertexdata!C359&gt;-0.05,raw_vertexdata!C359&lt;0.1,0.5*raw_vertexdata!B359+raw_vertexdata!C359&lt;0.3)</f>
        <v>0</v>
      </c>
      <c r="B359" t="str">
        <f>IF($A359,raw_vertexdata!B359,"")</f>
        <v/>
      </c>
      <c r="C359" t="str">
        <f>IF($A359,raw_vertexdata!C359,"")</f>
        <v/>
      </c>
      <c r="D359">
        <f>raw_vertexdata!D359</f>
        <v>357</v>
      </c>
      <c r="E359" t="s">
        <v>77</v>
      </c>
      <c r="F359" t="s">
        <v>77</v>
      </c>
    </row>
    <row r="360" spans="1:6" x14ac:dyDescent="0.3">
      <c r="A360" t="b">
        <f>AND(raw_vertexdata!B360&gt;=-0.5,raw_vertexdata!B360&lt;=0.5,raw_vertexdata!C360&gt;-0.05,raw_vertexdata!C360&lt;0.1,0.5*raw_vertexdata!B360+raw_vertexdata!C360&lt;0.3)</f>
        <v>0</v>
      </c>
      <c r="B360" t="str">
        <f>IF($A360,raw_vertexdata!B360,"")</f>
        <v/>
      </c>
      <c r="C360" t="str">
        <f>IF($A360,raw_vertexdata!C360,"")</f>
        <v/>
      </c>
      <c r="D360">
        <f>raw_vertexdata!D360</f>
        <v>358</v>
      </c>
      <c r="E360" t="s">
        <v>77</v>
      </c>
      <c r="F360" t="s">
        <v>77</v>
      </c>
    </row>
    <row r="361" spans="1:6" x14ac:dyDescent="0.3">
      <c r="A361" t="b">
        <f>AND(raw_vertexdata!B361&gt;=-0.5,raw_vertexdata!B361&lt;=0.5,raw_vertexdata!C361&gt;-0.05,raw_vertexdata!C361&lt;0.1,0.5*raw_vertexdata!B361+raw_vertexdata!C361&lt;0.3)</f>
        <v>0</v>
      </c>
      <c r="B361" t="str">
        <f>IF($A361,raw_vertexdata!B361,"")</f>
        <v/>
      </c>
      <c r="C361" t="str">
        <f>IF($A361,raw_vertexdata!C361,"")</f>
        <v/>
      </c>
      <c r="D361">
        <f>raw_vertexdata!D361</f>
        <v>359</v>
      </c>
      <c r="E361" t="s">
        <v>77</v>
      </c>
      <c r="F361" t="s">
        <v>77</v>
      </c>
    </row>
    <row r="362" spans="1:6" x14ac:dyDescent="0.3">
      <c r="A362" t="b">
        <f>AND(raw_vertexdata!B362&gt;=-0.5,raw_vertexdata!B362&lt;=0.5,raw_vertexdata!C362&gt;-0.05,raw_vertexdata!C362&lt;0.1,0.5*raw_vertexdata!B362+raw_vertexdata!C362&lt;0.3)</f>
        <v>0</v>
      </c>
      <c r="B362" t="str">
        <f>IF($A362,raw_vertexdata!B362,"")</f>
        <v/>
      </c>
      <c r="C362" t="str">
        <f>IF($A362,raw_vertexdata!C362,"")</f>
        <v/>
      </c>
      <c r="D362">
        <f>raw_vertexdata!D362</f>
        <v>360</v>
      </c>
      <c r="E362" t="s">
        <v>77</v>
      </c>
      <c r="F362" t="s">
        <v>77</v>
      </c>
    </row>
    <row r="363" spans="1:6" x14ac:dyDescent="0.3">
      <c r="A363" t="b">
        <f>AND(raw_vertexdata!B363&gt;=-0.5,raw_vertexdata!B363&lt;=0.5,raw_vertexdata!C363&gt;-0.05,raw_vertexdata!C363&lt;0.1,0.5*raw_vertexdata!B363+raw_vertexdata!C363&lt;0.3)</f>
        <v>0</v>
      </c>
      <c r="B363" t="str">
        <f>IF($A363,raw_vertexdata!B363,"")</f>
        <v/>
      </c>
      <c r="C363" t="str">
        <f>IF($A363,raw_vertexdata!C363,"")</f>
        <v/>
      </c>
      <c r="D363">
        <f>raw_vertexdata!D363</f>
        <v>361</v>
      </c>
      <c r="E363" t="s">
        <v>77</v>
      </c>
      <c r="F363" t="s">
        <v>77</v>
      </c>
    </row>
    <row r="364" spans="1:6" x14ac:dyDescent="0.3">
      <c r="A364" t="b">
        <f>AND(raw_vertexdata!B364&gt;=-0.5,raw_vertexdata!B364&lt;=0.5,raw_vertexdata!C364&gt;-0.05,raw_vertexdata!C364&lt;0.1,0.5*raw_vertexdata!B364+raw_vertexdata!C364&lt;0.3)</f>
        <v>0</v>
      </c>
      <c r="B364" t="str">
        <f>IF($A364,raw_vertexdata!B364,"")</f>
        <v/>
      </c>
      <c r="C364" t="str">
        <f>IF($A364,raw_vertexdata!C364,"")</f>
        <v/>
      </c>
      <c r="D364">
        <f>raw_vertexdata!D364</f>
        <v>362</v>
      </c>
      <c r="E364" t="s">
        <v>77</v>
      </c>
      <c r="F364" t="s">
        <v>77</v>
      </c>
    </row>
    <row r="365" spans="1:6" x14ac:dyDescent="0.3">
      <c r="A365" t="b">
        <f>AND(raw_vertexdata!B365&gt;=-0.5,raw_vertexdata!B365&lt;=0.5,raw_vertexdata!C365&gt;-0.05,raw_vertexdata!C365&lt;0.1,0.5*raw_vertexdata!B365+raw_vertexdata!C365&lt;0.3)</f>
        <v>0</v>
      </c>
      <c r="B365" t="str">
        <f>IF($A365,raw_vertexdata!B365,"")</f>
        <v/>
      </c>
      <c r="C365" t="str">
        <f>IF($A365,raw_vertexdata!C365,"")</f>
        <v/>
      </c>
      <c r="D365">
        <f>raw_vertexdata!D365</f>
        <v>363</v>
      </c>
      <c r="E365" t="s">
        <v>77</v>
      </c>
      <c r="F365" t="s">
        <v>77</v>
      </c>
    </row>
    <row r="366" spans="1:6" x14ac:dyDescent="0.3">
      <c r="A366" t="b">
        <f>AND(raw_vertexdata!B366&gt;=-0.5,raw_vertexdata!B366&lt;=0.5,raw_vertexdata!C366&gt;-0.05,raw_vertexdata!C366&lt;0.1,0.5*raw_vertexdata!B366+raw_vertexdata!C366&lt;0.3)</f>
        <v>0</v>
      </c>
      <c r="B366" t="str">
        <f>IF($A366,raw_vertexdata!B366,"")</f>
        <v/>
      </c>
      <c r="C366" t="str">
        <f>IF($A366,raw_vertexdata!C366,"")</f>
        <v/>
      </c>
      <c r="D366">
        <f>raw_vertexdata!D366</f>
        <v>364</v>
      </c>
      <c r="E366" t="s">
        <v>77</v>
      </c>
      <c r="F366" t="s">
        <v>77</v>
      </c>
    </row>
    <row r="367" spans="1:6" x14ac:dyDescent="0.3">
      <c r="A367" t="b">
        <f>AND(raw_vertexdata!B367&gt;=-0.5,raw_vertexdata!B367&lt;=0.5,raw_vertexdata!C367&gt;-0.05,raw_vertexdata!C367&lt;0.1,0.5*raw_vertexdata!B367+raw_vertexdata!C367&lt;0.3)</f>
        <v>0</v>
      </c>
      <c r="B367" t="str">
        <f>IF($A367,raw_vertexdata!B367,"")</f>
        <v/>
      </c>
      <c r="C367" t="str">
        <f>IF($A367,raw_vertexdata!C367,"")</f>
        <v/>
      </c>
      <c r="D367">
        <f>raw_vertexdata!D367</f>
        <v>365</v>
      </c>
      <c r="E367" t="s">
        <v>77</v>
      </c>
      <c r="F367" t="s">
        <v>77</v>
      </c>
    </row>
    <row r="368" spans="1:6" x14ac:dyDescent="0.3">
      <c r="A368" t="b">
        <f>AND(raw_vertexdata!B368&gt;=-0.5,raw_vertexdata!B368&lt;=0.5,raw_vertexdata!C368&gt;-0.05,raw_vertexdata!C368&lt;0.1,0.5*raw_vertexdata!B368+raw_vertexdata!C368&lt;0.3)</f>
        <v>0</v>
      </c>
      <c r="B368" t="str">
        <f>IF($A368,raw_vertexdata!B368,"")</f>
        <v/>
      </c>
      <c r="C368" t="str">
        <f>IF($A368,raw_vertexdata!C368,"")</f>
        <v/>
      </c>
      <c r="D368">
        <f>raw_vertexdata!D368</f>
        <v>366</v>
      </c>
      <c r="E368" t="s">
        <v>77</v>
      </c>
      <c r="F368" t="s">
        <v>77</v>
      </c>
    </row>
    <row r="369" spans="1:6" x14ac:dyDescent="0.3">
      <c r="A369" t="b">
        <f>AND(raw_vertexdata!B369&gt;=-0.5,raw_vertexdata!B369&lt;=0.5,raw_vertexdata!C369&gt;-0.05,raw_vertexdata!C369&lt;0.1,0.5*raw_vertexdata!B369+raw_vertexdata!C369&lt;0.3)</f>
        <v>0</v>
      </c>
      <c r="B369" t="str">
        <f>IF($A369,raw_vertexdata!B369,"")</f>
        <v/>
      </c>
      <c r="C369" t="str">
        <f>IF($A369,raw_vertexdata!C369,"")</f>
        <v/>
      </c>
      <c r="D369">
        <f>raw_vertexdata!D369</f>
        <v>367</v>
      </c>
      <c r="E369" t="s">
        <v>77</v>
      </c>
      <c r="F369" t="s">
        <v>77</v>
      </c>
    </row>
    <row r="370" spans="1:6" x14ac:dyDescent="0.3">
      <c r="A370" t="b">
        <f>AND(raw_vertexdata!B370&gt;=-0.5,raw_vertexdata!B370&lt;=0.5,raw_vertexdata!C370&gt;-0.05,raw_vertexdata!C370&lt;0.1,0.5*raw_vertexdata!B370+raw_vertexdata!C370&lt;0.3)</f>
        <v>0</v>
      </c>
      <c r="B370" t="str">
        <f>IF($A370,raw_vertexdata!B370,"")</f>
        <v/>
      </c>
      <c r="C370" t="str">
        <f>IF($A370,raw_vertexdata!C370,"")</f>
        <v/>
      </c>
      <c r="D370">
        <f>raw_vertexdata!D370</f>
        <v>368</v>
      </c>
      <c r="E370" t="s">
        <v>77</v>
      </c>
      <c r="F370" t="s">
        <v>77</v>
      </c>
    </row>
    <row r="371" spans="1:6" x14ac:dyDescent="0.3">
      <c r="A371" t="b">
        <f>AND(raw_vertexdata!B371&gt;=-0.5,raw_vertexdata!B371&lt;=0.5,raw_vertexdata!C371&gt;-0.05,raw_vertexdata!C371&lt;0.1,0.5*raw_vertexdata!B371+raw_vertexdata!C371&lt;0.3)</f>
        <v>0</v>
      </c>
      <c r="B371" t="str">
        <f>IF($A371,raw_vertexdata!B371,"")</f>
        <v/>
      </c>
      <c r="C371" t="str">
        <f>IF($A371,raw_vertexdata!C371,"")</f>
        <v/>
      </c>
      <c r="D371">
        <f>raw_vertexdata!D371</f>
        <v>369</v>
      </c>
      <c r="E371" t="s">
        <v>77</v>
      </c>
      <c r="F371" t="s">
        <v>77</v>
      </c>
    </row>
    <row r="372" spans="1:6" x14ac:dyDescent="0.3">
      <c r="A372" t="b">
        <f>AND(raw_vertexdata!B372&gt;=-0.5,raw_vertexdata!B372&lt;=0.5,raw_vertexdata!C372&gt;-0.05,raw_vertexdata!C372&lt;0.1,0.5*raw_vertexdata!B372+raw_vertexdata!C372&lt;0.3)</f>
        <v>0</v>
      </c>
      <c r="B372" t="str">
        <f>IF($A372,raw_vertexdata!B372,"")</f>
        <v/>
      </c>
      <c r="C372" t="str">
        <f>IF($A372,raw_vertexdata!C372,"")</f>
        <v/>
      </c>
      <c r="D372">
        <f>raw_vertexdata!D372</f>
        <v>370</v>
      </c>
      <c r="E372" t="s">
        <v>77</v>
      </c>
      <c r="F372" t="s">
        <v>77</v>
      </c>
    </row>
    <row r="373" spans="1:6" x14ac:dyDescent="0.3">
      <c r="A373" t="b">
        <f>AND(raw_vertexdata!B373&gt;=-0.5,raw_vertexdata!B373&lt;=0.5,raw_vertexdata!C373&gt;-0.05,raw_vertexdata!C373&lt;0.1,0.5*raw_vertexdata!B373+raw_vertexdata!C373&lt;0.3)</f>
        <v>0</v>
      </c>
      <c r="B373" t="str">
        <f>IF($A373,raw_vertexdata!B373,"")</f>
        <v/>
      </c>
      <c r="C373" t="str">
        <f>IF($A373,raw_vertexdata!C373,"")</f>
        <v/>
      </c>
      <c r="D373">
        <f>raw_vertexdata!D373</f>
        <v>371</v>
      </c>
      <c r="E373" t="s">
        <v>77</v>
      </c>
      <c r="F373" t="s">
        <v>77</v>
      </c>
    </row>
    <row r="374" spans="1:6" x14ac:dyDescent="0.3">
      <c r="A374" t="b">
        <f>AND(raw_vertexdata!B374&gt;=-0.5,raw_vertexdata!B374&lt;=0.5,raw_vertexdata!C374&gt;-0.05,raw_vertexdata!C374&lt;0.1,0.5*raw_vertexdata!B374+raw_vertexdata!C374&lt;0.3)</f>
        <v>0</v>
      </c>
      <c r="B374" t="str">
        <f>IF($A374,raw_vertexdata!B374,"")</f>
        <v/>
      </c>
      <c r="C374" t="str">
        <f>IF($A374,raw_vertexdata!C374,"")</f>
        <v/>
      </c>
      <c r="D374">
        <f>raw_vertexdata!D374</f>
        <v>372</v>
      </c>
      <c r="E374" t="s">
        <v>77</v>
      </c>
      <c r="F374" t="s">
        <v>77</v>
      </c>
    </row>
    <row r="375" spans="1:6" x14ac:dyDescent="0.3">
      <c r="A375" t="b">
        <f>AND(raw_vertexdata!B375&gt;=-0.5,raw_vertexdata!B375&lt;=0.5,raw_vertexdata!C375&gt;-0.05,raw_vertexdata!C375&lt;0.1,0.5*raw_vertexdata!B375+raw_vertexdata!C375&lt;0.3)</f>
        <v>0</v>
      </c>
      <c r="B375" t="str">
        <f>IF($A375,raw_vertexdata!B375,"")</f>
        <v/>
      </c>
      <c r="C375" t="str">
        <f>IF($A375,raw_vertexdata!C375,"")</f>
        <v/>
      </c>
      <c r="D375">
        <f>raw_vertexdata!D375</f>
        <v>373</v>
      </c>
      <c r="E375" t="s">
        <v>77</v>
      </c>
      <c r="F375" t="s">
        <v>77</v>
      </c>
    </row>
    <row r="376" spans="1:6" x14ac:dyDescent="0.3">
      <c r="A376" t="b">
        <f>AND(raw_vertexdata!B376&gt;=-0.5,raw_vertexdata!B376&lt;=0.5,raw_vertexdata!C376&gt;-0.05,raw_vertexdata!C376&lt;0.1,0.5*raw_vertexdata!B376+raw_vertexdata!C376&lt;0.3)</f>
        <v>0</v>
      </c>
      <c r="B376" t="str">
        <f>IF($A376,raw_vertexdata!B376,"")</f>
        <v/>
      </c>
      <c r="C376" t="str">
        <f>IF($A376,raw_vertexdata!C376,"")</f>
        <v/>
      </c>
      <c r="D376">
        <f>raw_vertexdata!D376</f>
        <v>374</v>
      </c>
      <c r="E376" t="s">
        <v>77</v>
      </c>
      <c r="F376" t="s">
        <v>77</v>
      </c>
    </row>
    <row r="377" spans="1:6" x14ac:dyDescent="0.3">
      <c r="A377" t="b">
        <f>AND(raw_vertexdata!B377&gt;=-0.5,raw_vertexdata!B377&lt;=0.5,raw_vertexdata!C377&gt;-0.05,raw_vertexdata!C377&lt;0.1,0.5*raw_vertexdata!B377+raw_vertexdata!C377&lt;0.3)</f>
        <v>0</v>
      </c>
      <c r="B377" t="str">
        <f>IF($A377,raw_vertexdata!B377,"")</f>
        <v/>
      </c>
      <c r="C377" t="str">
        <f>IF($A377,raw_vertexdata!C377,"")</f>
        <v/>
      </c>
      <c r="D377">
        <f>raw_vertexdata!D377</f>
        <v>375</v>
      </c>
      <c r="E377" t="s">
        <v>77</v>
      </c>
      <c r="F377" t="s">
        <v>77</v>
      </c>
    </row>
    <row r="378" spans="1:6" x14ac:dyDescent="0.3">
      <c r="A378" t="b">
        <f>AND(raw_vertexdata!B378&gt;=-0.5,raw_vertexdata!B378&lt;=0.5,raw_vertexdata!C378&gt;-0.05,raw_vertexdata!C378&lt;0.1,0.5*raw_vertexdata!B378+raw_vertexdata!C378&lt;0.3)</f>
        <v>0</v>
      </c>
      <c r="B378" t="str">
        <f>IF($A378,raw_vertexdata!B378,"")</f>
        <v/>
      </c>
      <c r="C378" t="str">
        <f>IF($A378,raw_vertexdata!C378,"")</f>
        <v/>
      </c>
      <c r="D378">
        <f>raw_vertexdata!D378</f>
        <v>376</v>
      </c>
      <c r="E378" t="s">
        <v>77</v>
      </c>
      <c r="F378" t="s">
        <v>77</v>
      </c>
    </row>
    <row r="379" spans="1:6" x14ac:dyDescent="0.3">
      <c r="A379" t="b">
        <f>AND(raw_vertexdata!B379&gt;=-0.5,raw_vertexdata!B379&lt;=0.5,raw_vertexdata!C379&gt;-0.05,raw_vertexdata!C379&lt;0.1,0.5*raw_vertexdata!B379+raw_vertexdata!C379&lt;0.3)</f>
        <v>0</v>
      </c>
      <c r="B379" t="str">
        <f>IF($A379,raw_vertexdata!B379,"")</f>
        <v/>
      </c>
      <c r="C379" t="str">
        <f>IF($A379,raw_vertexdata!C379,"")</f>
        <v/>
      </c>
      <c r="D379">
        <f>raw_vertexdata!D379</f>
        <v>377</v>
      </c>
      <c r="E379" t="s">
        <v>77</v>
      </c>
      <c r="F379" t="s">
        <v>77</v>
      </c>
    </row>
    <row r="380" spans="1:6" x14ac:dyDescent="0.3">
      <c r="A380" t="b">
        <f>AND(raw_vertexdata!B380&gt;=-0.5,raw_vertexdata!B380&lt;=0.5,raw_vertexdata!C380&gt;-0.05,raw_vertexdata!C380&lt;0.1,0.5*raw_vertexdata!B380+raw_vertexdata!C380&lt;0.3)</f>
        <v>0</v>
      </c>
      <c r="B380" t="str">
        <f>IF($A380,raw_vertexdata!B380,"")</f>
        <v/>
      </c>
      <c r="C380" t="str">
        <f>IF($A380,raw_vertexdata!C380,"")</f>
        <v/>
      </c>
      <c r="D380">
        <f>raw_vertexdata!D380</f>
        <v>378</v>
      </c>
      <c r="E380" t="s">
        <v>77</v>
      </c>
      <c r="F380" t="s">
        <v>77</v>
      </c>
    </row>
    <row r="381" spans="1:6" x14ac:dyDescent="0.3">
      <c r="A381" t="b">
        <f>AND(raw_vertexdata!B381&gt;=-0.5,raw_vertexdata!B381&lt;=0.5,raw_vertexdata!C381&gt;-0.05,raw_vertexdata!C381&lt;0.1,0.5*raw_vertexdata!B381+raw_vertexdata!C381&lt;0.3)</f>
        <v>0</v>
      </c>
      <c r="B381" t="str">
        <f>IF($A381,raw_vertexdata!B381,"")</f>
        <v/>
      </c>
      <c r="C381" t="str">
        <f>IF($A381,raw_vertexdata!C381,"")</f>
        <v/>
      </c>
      <c r="D381">
        <f>raw_vertexdata!D381</f>
        <v>379</v>
      </c>
      <c r="E381" t="s">
        <v>77</v>
      </c>
      <c r="F381" t="s">
        <v>77</v>
      </c>
    </row>
    <row r="382" spans="1:6" x14ac:dyDescent="0.3">
      <c r="A382" t="b">
        <f>AND(raw_vertexdata!B382&gt;=-0.5,raw_vertexdata!B382&lt;=0.5,raw_vertexdata!C382&gt;-0.05,raw_vertexdata!C382&lt;0.1,0.5*raw_vertexdata!B382+raw_vertexdata!C382&lt;0.3)</f>
        <v>0</v>
      </c>
      <c r="B382" t="str">
        <f>IF($A382,raw_vertexdata!B382,"")</f>
        <v/>
      </c>
      <c r="C382" t="str">
        <f>IF($A382,raw_vertexdata!C382,"")</f>
        <v/>
      </c>
      <c r="D382">
        <f>raw_vertexdata!D382</f>
        <v>380</v>
      </c>
      <c r="E382" t="s">
        <v>77</v>
      </c>
      <c r="F382" t="s">
        <v>77</v>
      </c>
    </row>
    <row r="383" spans="1:6" x14ac:dyDescent="0.3">
      <c r="A383" t="b">
        <f>AND(raw_vertexdata!B383&gt;=-0.5,raw_vertexdata!B383&lt;=0.5,raw_vertexdata!C383&gt;-0.05,raw_vertexdata!C383&lt;0.1,0.5*raw_vertexdata!B383+raw_vertexdata!C383&lt;0.3)</f>
        <v>0</v>
      </c>
      <c r="B383" t="str">
        <f>IF($A383,raw_vertexdata!B383,"")</f>
        <v/>
      </c>
      <c r="C383" t="str">
        <f>IF($A383,raw_vertexdata!C383,"")</f>
        <v/>
      </c>
      <c r="D383">
        <f>raw_vertexdata!D383</f>
        <v>381</v>
      </c>
      <c r="E383" t="s">
        <v>77</v>
      </c>
      <c r="F383" t="s">
        <v>77</v>
      </c>
    </row>
    <row r="384" spans="1:6" x14ac:dyDescent="0.3">
      <c r="A384" t="b">
        <f>AND(raw_vertexdata!B384&gt;=-0.5,raw_vertexdata!B384&lt;=0.5,raw_vertexdata!C384&gt;-0.05,raw_vertexdata!C384&lt;0.1,0.5*raw_vertexdata!B384+raw_vertexdata!C384&lt;0.3)</f>
        <v>0</v>
      </c>
      <c r="B384" t="str">
        <f>IF($A384,raw_vertexdata!B384,"")</f>
        <v/>
      </c>
      <c r="C384" t="str">
        <f>IF($A384,raw_vertexdata!C384,"")</f>
        <v/>
      </c>
      <c r="D384">
        <f>raw_vertexdata!D384</f>
        <v>382</v>
      </c>
      <c r="E384" t="s">
        <v>77</v>
      </c>
      <c r="F384" t="s">
        <v>77</v>
      </c>
    </row>
    <row r="385" spans="1:6" x14ac:dyDescent="0.3">
      <c r="A385" t="b">
        <f>AND(raw_vertexdata!B385&gt;=-0.5,raw_vertexdata!B385&lt;=0.5,raw_vertexdata!C385&gt;-0.05,raw_vertexdata!C385&lt;0.1,0.5*raw_vertexdata!B385+raw_vertexdata!C385&lt;0.3)</f>
        <v>0</v>
      </c>
      <c r="B385" t="str">
        <f>IF($A385,raw_vertexdata!B385,"")</f>
        <v/>
      </c>
      <c r="C385" t="str">
        <f>IF($A385,raw_vertexdata!C385,"")</f>
        <v/>
      </c>
      <c r="D385">
        <f>raw_vertexdata!D385</f>
        <v>383</v>
      </c>
      <c r="E385" t="s">
        <v>77</v>
      </c>
      <c r="F385" t="s">
        <v>77</v>
      </c>
    </row>
    <row r="386" spans="1:6" x14ac:dyDescent="0.3">
      <c r="A386" t="b">
        <f>AND(raw_vertexdata!B386&gt;=-0.5,raw_vertexdata!B386&lt;=0.5,raw_vertexdata!C386&gt;-0.05,raw_vertexdata!C386&lt;0.1,0.5*raw_vertexdata!B386+raw_vertexdata!C386&lt;0.3)</f>
        <v>0</v>
      </c>
      <c r="B386" t="str">
        <f>IF($A386,raw_vertexdata!B386,"")</f>
        <v/>
      </c>
      <c r="C386" t="str">
        <f>IF($A386,raw_vertexdata!C386,"")</f>
        <v/>
      </c>
      <c r="D386">
        <f>raw_vertexdata!D386</f>
        <v>384</v>
      </c>
      <c r="E386" t="s">
        <v>77</v>
      </c>
      <c r="F386" t="s">
        <v>77</v>
      </c>
    </row>
    <row r="387" spans="1:6" x14ac:dyDescent="0.3">
      <c r="A387" t="b">
        <f>AND(raw_vertexdata!B387&gt;=-0.5,raw_vertexdata!B387&lt;=0.5,raw_vertexdata!C387&gt;-0.05,raw_vertexdata!C387&lt;0.1,0.5*raw_vertexdata!B387+raw_vertexdata!C387&lt;0.3)</f>
        <v>0</v>
      </c>
      <c r="B387" t="str">
        <f>IF($A387,raw_vertexdata!B387,"")</f>
        <v/>
      </c>
      <c r="C387" t="str">
        <f>IF($A387,raw_vertexdata!C387,"")</f>
        <v/>
      </c>
      <c r="D387">
        <f>raw_vertexdata!D387</f>
        <v>385</v>
      </c>
      <c r="E387" t="s">
        <v>77</v>
      </c>
      <c r="F387" t="s">
        <v>77</v>
      </c>
    </row>
    <row r="388" spans="1:6" x14ac:dyDescent="0.3">
      <c r="A388" t="b">
        <f>AND(raw_vertexdata!B388&gt;=-0.5,raw_vertexdata!B388&lt;=0.5,raw_vertexdata!C388&gt;-0.05,raw_vertexdata!C388&lt;0.1,0.5*raw_vertexdata!B388+raw_vertexdata!C388&lt;0.3)</f>
        <v>0</v>
      </c>
      <c r="B388" t="str">
        <f>IF($A388,raw_vertexdata!B388,"")</f>
        <v/>
      </c>
      <c r="C388" t="str">
        <f>IF($A388,raw_vertexdata!C388,"")</f>
        <v/>
      </c>
      <c r="D388">
        <f>raw_vertexdata!D388</f>
        <v>386</v>
      </c>
      <c r="E388" t="s">
        <v>77</v>
      </c>
      <c r="F388" t="s">
        <v>77</v>
      </c>
    </row>
    <row r="389" spans="1:6" x14ac:dyDescent="0.3">
      <c r="A389" t="b">
        <f>AND(raw_vertexdata!B389&gt;=-0.5,raw_vertexdata!B389&lt;=0.5,raw_vertexdata!C389&gt;-0.05,raw_vertexdata!C389&lt;0.1,0.5*raw_vertexdata!B389+raw_vertexdata!C389&lt;0.3)</f>
        <v>0</v>
      </c>
      <c r="B389" t="str">
        <f>IF($A389,raw_vertexdata!B389,"")</f>
        <v/>
      </c>
      <c r="C389" t="str">
        <f>IF($A389,raw_vertexdata!C389,"")</f>
        <v/>
      </c>
      <c r="D389">
        <f>raw_vertexdata!D389</f>
        <v>387</v>
      </c>
      <c r="E389" t="s">
        <v>77</v>
      </c>
      <c r="F389" t="s">
        <v>77</v>
      </c>
    </row>
    <row r="390" spans="1:6" x14ac:dyDescent="0.3">
      <c r="A390" t="b">
        <f>AND(raw_vertexdata!B390&gt;=-0.5,raw_vertexdata!B390&lt;=0.5,raw_vertexdata!C390&gt;-0.05,raw_vertexdata!C390&lt;0.1,0.5*raw_vertexdata!B390+raw_vertexdata!C390&lt;0.3)</f>
        <v>0</v>
      </c>
      <c r="B390" t="str">
        <f>IF($A390,raw_vertexdata!B390,"")</f>
        <v/>
      </c>
      <c r="C390" t="str">
        <f>IF($A390,raw_vertexdata!C390,"")</f>
        <v/>
      </c>
      <c r="D390">
        <f>raw_vertexdata!D390</f>
        <v>388</v>
      </c>
      <c r="E390" t="s">
        <v>77</v>
      </c>
      <c r="F390" t="s">
        <v>77</v>
      </c>
    </row>
    <row r="391" spans="1:6" x14ac:dyDescent="0.3">
      <c r="A391" t="b">
        <f>AND(raw_vertexdata!B391&gt;=-0.5,raw_vertexdata!B391&lt;=0.5,raw_vertexdata!C391&gt;-0.05,raw_vertexdata!C391&lt;0.1,0.5*raw_vertexdata!B391+raw_vertexdata!C391&lt;0.3)</f>
        <v>0</v>
      </c>
      <c r="B391" t="str">
        <f>IF($A391,raw_vertexdata!B391,"")</f>
        <v/>
      </c>
      <c r="C391" t="str">
        <f>IF($A391,raw_vertexdata!C391,"")</f>
        <v/>
      </c>
      <c r="D391">
        <f>raw_vertexdata!D391</f>
        <v>389</v>
      </c>
      <c r="E391" t="s">
        <v>77</v>
      </c>
      <c r="F391" t="s">
        <v>77</v>
      </c>
    </row>
    <row r="392" spans="1:6" x14ac:dyDescent="0.3">
      <c r="A392" t="b">
        <f>AND(raw_vertexdata!B392&gt;=-0.5,raw_vertexdata!B392&lt;=0.5,raw_vertexdata!C392&gt;-0.05,raw_vertexdata!C392&lt;0.1,0.5*raw_vertexdata!B392+raw_vertexdata!C392&lt;0.3)</f>
        <v>0</v>
      </c>
      <c r="B392" t="str">
        <f>IF($A392,raw_vertexdata!B392,"")</f>
        <v/>
      </c>
      <c r="C392" t="str">
        <f>IF($A392,raw_vertexdata!C392,"")</f>
        <v/>
      </c>
      <c r="D392">
        <f>raw_vertexdata!D392</f>
        <v>390</v>
      </c>
      <c r="E392" t="s">
        <v>77</v>
      </c>
      <c r="F392" t="s">
        <v>77</v>
      </c>
    </row>
    <row r="393" spans="1:6" x14ac:dyDescent="0.3">
      <c r="A393" t="b">
        <f>AND(raw_vertexdata!B393&gt;=-0.5,raw_vertexdata!B393&lt;=0.5,raw_vertexdata!C393&gt;-0.05,raw_vertexdata!C393&lt;0.1,0.5*raw_vertexdata!B393+raw_vertexdata!C393&lt;0.3)</f>
        <v>0</v>
      </c>
      <c r="B393" t="str">
        <f>IF($A393,raw_vertexdata!B393,"")</f>
        <v/>
      </c>
      <c r="C393" t="str">
        <f>IF($A393,raw_vertexdata!C393,"")</f>
        <v/>
      </c>
      <c r="D393">
        <f>raw_vertexdata!D393</f>
        <v>391</v>
      </c>
      <c r="E393" t="s">
        <v>77</v>
      </c>
      <c r="F393" t="s">
        <v>77</v>
      </c>
    </row>
    <row r="394" spans="1:6" x14ac:dyDescent="0.3">
      <c r="A394" t="b">
        <f>AND(raw_vertexdata!B394&gt;=-0.5,raw_vertexdata!B394&lt;=0.5,raw_vertexdata!C394&gt;-0.05,raw_vertexdata!C394&lt;0.1,0.5*raw_vertexdata!B394+raw_vertexdata!C394&lt;0.3)</f>
        <v>0</v>
      </c>
      <c r="B394" t="str">
        <f>IF($A394,raw_vertexdata!B394,"")</f>
        <v/>
      </c>
      <c r="C394" t="str">
        <f>IF($A394,raw_vertexdata!C394,"")</f>
        <v/>
      </c>
      <c r="D394">
        <f>raw_vertexdata!D394</f>
        <v>392</v>
      </c>
      <c r="E394" t="s">
        <v>77</v>
      </c>
      <c r="F394" t="s">
        <v>77</v>
      </c>
    </row>
    <row r="395" spans="1:6" x14ac:dyDescent="0.3">
      <c r="A395" t="b">
        <f>AND(raw_vertexdata!B395&gt;=-0.5,raw_vertexdata!B395&lt;=0.5,raw_vertexdata!C395&gt;-0.05,raw_vertexdata!C395&lt;0.1,0.5*raw_vertexdata!B395+raw_vertexdata!C395&lt;0.3)</f>
        <v>0</v>
      </c>
      <c r="B395" t="str">
        <f>IF($A395,raw_vertexdata!B395,"")</f>
        <v/>
      </c>
      <c r="C395" t="str">
        <f>IF($A395,raw_vertexdata!C395,"")</f>
        <v/>
      </c>
      <c r="D395">
        <f>raw_vertexdata!D395</f>
        <v>393</v>
      </c>
      <c r="E395" t="s">
        <v>77</v>
      </c>
      <c r="F395" t="s">
        <v>77</v>
      </c>
    </row>
    <row r="396" spans="1:6" x14ac:dyDescent="0.3">
      <c r="A396" t="b">
        <f>AND(raw_vertexdata!B396&gt;=-0.5,raw_vertexdata!B396&lt;=0.5,raw_vertexdata!C396&gt;-0.05,raw_vertexdata!C396&lt;0.1,0.5*raw_vertexdata!B396+raw_vertexdata!C396&lt;0.3)</f>
        <v>0</v>
      </c>
      <c r="B396" t="str">
        <f>IF($A396,raw_vertexdata!B396,"")</f>
        <v/>
      </c>
      <c r="C396" t="str">
        <f>IF($A396,raw_vertexdata!C396,"")</f>
        <v/>
      </c>
      <c r="D396">
        <f>raw_vertexdata!D396</f>
        <v>394</v>
      </c>
      <c r="E396" t="s">
        <v>77</v>
      </c>
      <c r="F396" t="s">
        <v>77</v>
      </c>
    </row>
    <row r="397" spans="1:6" x14ac:dyDescent="0.3">
      <c r="A397" t="b">
        <f>AND(raw_vertexdata!B397&gt;=-0.5,raw_vertexdata!B397&lt;=0.5,raw_vertexdata!C397&gt;-0.05,raw_vertexdata!C397&lt;0.1,0.5*raw_vertexdata!B397+raw_vertexdata!C397&lt;0.3)</f>
        <v>0</v>
      </c>
      <c r="B397" t="str">
        <f>IF($A397,raw_vertexdata!B397,"")</f>
        <v/>
      </c>
      <c r="C397" t="str">
        <f>IF($A397,raw_vertexdata!C397,"")</f>
        <v/>
      </c>
      <c r="D397">
        <f>raw_vertexdata!D397</f>
        <v>395</v>
      </c>
      <c r="E397" t="s">
        <v>77</v>
      </c>
      <c r="F397" t="s">
        <v>77</v>
      </c>
    </row>
    <row r="398" spans="1:6" x14ac:dyDescent="0.3">
      <c r="A398" t="b">
        <f>AND(raw_vertexdata!B398&gt;=-0.5,raw_vertexdata!B398&lt;=0.5,raw_vertexdata!C398&gt;-0.05,raw_vertexdata!C398&lt;0.1,0.5*raw_vertexdata!B398+raw_vertexdata!C398&lt;0.3)</f>
        <v>0</v>
      </c>
      <c r="B398" t="str">
        <f>IF($A398,raw_vertexdata!B398,"")</f>
        <v/>
      </c>
      <c r="C398" t="str">
        <f>IF($A398,raw_vertexdata!C398,"")</f>
        <v/>
      </c>
      <c r="D398">
        <f>raw_vertexdata!D398</f>
        <v>396</v>
      </c>
      <c r="E398" t="s">
        <v>77</v>
      </c>
      <c r="F398" t="s">
        <v>77</v>
      </c>
    </row>
    <row r="399" spans="1:6" x14ac:dyDescent="0.3">
      <c r="A399" t="b">
        <f>AND(raw_vertexdata!B399&gt;=-0.5,raw_vertexdata!B399&lt;=0.5,raw_vertexdata!C399&gt;-0.05,raw_vertexdata!C399&lt;0.1,0.5*raw_vertexdata!B399+raw_vertexdata!C399&lt;0.3)</f>
        <v>0</v>
      </c>
      <c r="B399" t="str">
        <f>IF($A399,raw_vertexdata!B399,"")</f>
        <v/>
      </c>
      <c r="C399" t="str">
        <f>IF($A399,raw_vertexdata!C399,"")</f>
        <v/>
      </c>
      <c r="D399">
        <f>raw_vertexdata!D399</f>
        <v>397</v>
      </c>
      <c r="E399" t="s">
        <v>77</v>
      </c>
      <c r="F399" t="s">
        <v>77</v>
      </c>
    </row>
    <row r="400" spans="1:6" x14ac:dyDescent="0.3">
      <c r="A400" t="b">
        <f>AND(raw_vertexdata!B400&gt;=-0.5,raw_vertexdata!B400&lt;=0.5,raw_vertexdata!C400&gt;-0.05,raw_vertexdata!C400&lt;0.1,0.5*raw_vertexdata!B400+raw_vertexdata!C400&lt;0.3)</f>
        <v>0</v>
      </c>
      <c r="B400" t="str">
        <f>IF($A400,raw_vertexdata!B400,"")</f>
        <v/>
      </c>
      <c r="C400" t="str">
        <f>IF($A400,raw_vertexdata!C400,"")</f>
        <v/>
      </c>
      <c r="D400">
        <f>raw_vertexdata!D400</f>
        <v>398</v>
      </c>
      <c r="E400" t="s">
        <v>77</v>
      </c>
      <c r="F400" t="s">
        <v>77</v>
      </c>
    </row>
    <row r="401" spans="1:6" x14ac:dyDescent="0.3">
      <c r="A401" t="b">
        <f>AND(raw_vertexdata!B401&gt;=-0.5,raw_vertexdata!B401&lt;=0.5,raw_vertexdata!C401&gt;-0.05,raw_vertexdata!C401&lt;0.1,0.5*raw_vertexdata!B401+raw_vertexdata!C401&lt;0.3)</f>
        <v>0</v>
      </c>
      <c r="B401" t="str">
        <f>IF($A401,raw_vertexdata!B401,"")</f>
        <v/>
      </c>
      <c r="C401" t="str">
        <f>IF($A401,raw_vertexdata!C401,"")</f>
        <v/>
      </c>
      <c r="D401">
        <f>raw_vertexdata!D401</f>
        <v>399</v>
      </c>
      <c r="E401" t="s">
        <v>77</v>
      </c>
      <c r="F401" t="s">
        <v>77</v>
      </c>
    </row>
    <row r="402" spans="1:6" x14ac:dyDescent="0.3">
      <c r="A402" t="b">
        <f>AND(raw_vertexdata!B402&gt;=-0.5,raw_vertexdata!B402&lt;=0.5,raw_vertexdata!C402&gt;-0.05,raw_vertexdata!C402&lt;0.1,0.5*raw_vertexdata!B402+raw_vertexdata!C402&lt;0.3)</f>
        <v>0</v>
      </c>
      <c r="B402" t="str">
        <f>IF($A402,raw_vertexdata!B402,"")</f>
        <v/>
      </c>
      <c r="C402" t="str">
        <f>IF($A402,raw_vertexdata!C402,"")</f>
        <v/>
      </c>
      <c r="D402">
        <f>raw_vertexdata!D402</f>
        <v>400</v>
      </c>
      <c r="E402" t="s">
        <v>77</v>
      </c>
      <c r="F402" t="s">
        <v>77</v>
      </c>
    </row>
    <row r="403" spans="1:6" x14ac:dyDescent="0.3">
      <c r="A403" t="b">
        <f>AND(raw_vertexdata!B403&gt;=-0.5,raw_vertexdata!B403&lt;=0.5,raw_vertexdata!C403&gt;-0.05,raw_vertexdata!C403&lt;0.1,0.5*raw_vertexdata!B403+raw_vertexdata!C403&lt;0.3)</f>
        <v>0</v>
      </c>
      <c r="B403" t="str">
        <f>IF($A403,raw_vertexdata!B403,"")</f>
        <v/>
      </c>
      <c r="C403" t="str">
        <f>IF($A403,raw_vertexdata!C403,"")</f>
        <v/>
      </c>
      <c r="D403">
        <f>raw_vertexdata!D403</f>
        <v>401</v>
      </c>
      <c r="E403" t="s">
        <v>77</v>
      </c>
      <c r="F403" t="s">
        <v>77</v>
      </c>
    </row>
    <row r="404" spans="1:6" x14ac:dyDescent="0.3">
      <c r="A404" t="b">
        <f>AND(raw_vertexdata!B404&gt;=-0.5,raw_vertexdata!B404&lt;=0.5,raw_vertexdata!C404&gt;-0.05,raw_vertexdata!C404&lt;0.1,0.5*raw_vertexdata!B404+raw_vertexdata!C404&lt;0.3)</f>
        <v>0</v>
      </c>
      <c r="B404" t="str">
        <f>IF($A404,raw_vertexdata!B404,"")</f>
        <v/>
      </c>
      <c r="C404" t="str">
        <f>IF($A404,raw_vertexdata!C404,"")</f>
        <v/>
      </c>
      <c r="D404">
        <f>raw_vertexdata!D404</f>
        <v>402</v>
      </c>
      <c r="E404" t="s">
        <v>77</v>
      </c>
      <c r="F404" t="s">
        <v>77</v>
      </c>
    </row>
    <row r="405" spans="1:6" x14ac:dyDescent="0.3">
      <c r="A405" t="b">
        <f>AND(raw_vertexdata!B405&gt;=-0.5,raw_vertexdata!B405&lt;=0.5,raw_vertexdata!C405&gt;-0.05,raw_vertexdata!C405&lt;0.1,0.5*raw_vertexdata!B405+raw_vertexdata!C405&lt;0.3)</f>
        <v>0</v>
      </c>
      <c r="B405" t="str">
        <f>IF($A405,raw_vertexdata!B405,"")</f>
        <v/>
      </c>
      <c r="C405" t="str">
        <f>IF($A405,raw_vertexdata!C405,"")</f>
        <v/>
      </c>
      <c r="D405">
        <f>raw_vertexdata!D405</f>
        <v>403</v>
      </c>
      <c r="E405" t="s">
        <v>77</v>
      </c>
      <c r="F405" t="s">
        <v>77</v>
      </c>
    </row>
    <row r="406" spans="1:6" x14ac:dyDescent="0.3">
      <c r="A406" t="b">
        <f>AND(raw_vertexdata!B406&gt;=-0.5,raw_vertexdata!B406&lt;=0.5,raw_vertexdata!C406&gt;-0.05,raw_vertexdata!C406&lt;0.1,0.5*raw_vertexdata!B406+raw_vertexdata!C406&lt;0.3)</f>
        <v>0</v>
      </c>
      <c r="B406" t="str">
        <f>IF($A406,raw_vertexdata!B406,"")</f>
        <v/>
      </c>
      <c r="C406" t="str">
        <f>IF($A406,raw_vertexdata!C406,"")</f>
        <v/>
      </c>
      <c r="D406">
        <f>raw_vertexdata!D406</f>
        <v>404</v>
      </c>
      <c r="E406" t="s">
        <v>77</v>
      </c>
      <c r="F406" t="s">
        <v>77</v>
      </c>
    </row>
    <row r="407" spans="1:6" x14ac:dyDescent="0.3">
      <c r="A407" t="b">
        <f>AND(raw_vertexdata!B407&gt;=-0.5,raw_vertexdata!B407&lt;=0.5,raw_vertexdata!C407&gt;-0.05,raw_vertexdata!C407&lt;0.1,0.5*raw_vertexdata!B407+raw_vertexdata!C407&lt;0.3)</f>
        <v>0</v>
      </c>
      <c r="B407" t="str">
        <f>IF($A407,raw_vertexdata!B407,"")</f>
        <v/>
      </c>
      <c r="C407" t="str">
        <f>IF($A407,raw_vertexdata!C407,"")</f>
        <v/>
      </c>
      <c r="D407">
        <f>raw_vertexdata!D407</f>
        <v>405</v>
      </c>
      <c r="E407" t="s">
        <v>77</v>
      </c>
      <c r="F407" t="s">
        <v>77</v>
      </c>
    </row>
    <row r="408" spans="1:6" x14ac:dyDescent="0.3">
      <c r="A408" t="b">
        <f>AND(raw_vertexdata!B408&gt;=-0.5,raw_vertexdata!B408&lt;=0.5,raw_vertexdata!C408&gt;-0.05,raw_vertexdata!C408&lt;0.1,0.5*raw_vertexdata!B408+raw_vertexdata!C408&lt;0.3)</f>
        <v>0</v>
      </c>
      <c r="B408" t="str">
        <f>IF($A408,raw_vertexdata!B408,"")</f>
        <v/>
      </c>
      <c r="C408" t="str">
        <f>IF($A408,raw_vertexdata!C408,"")</f>
        <v/>
      </c>
      <c r="D408">
        <f>raw_vertexdata!D408</f>
        <v>406</v>
      </c>
      <c r="E408" t="s">
        <v>77</v>
      </c>
      <c r="F408" t="s">
        <v>77</v>
      </c>
    </row>
    <row r="409" spans="1:6" x14ac:dyDescent="0.3">
      <c r="A409" t="b">
        <f>AND(raw_vertexdata!B409&gt;=-0.5,raw_vertexdata!B409&lt;=0.5,raw_vertexdata!C409&gt;-0.05,raw_vertexdata!C409&lt;0.1,0.5*raw_vertexdata!B409+raw_vertexdata!C409&lt;0.3)</f>
        <v>0</v>
      </c>
      <c r="B409" t="str">
        <f>IF($A409,raw_vertexdata!B409,"")</f>
        <v/>
      </c>
      <c r="C409" t="str">
        <f>IF($A409,raw_vertexdata!C409,"")</f>
        <v/>
      </c>
      <c r="D409">
        <f>raw_vertexdata!D409</f>
        <v>407</v>
      </c>
      <c r="E409" t="s">
        <v>77</v>
      </c>
      <c r="F409" t="s">
        <v>77</v>
      </c>
    </row>
    <row r="410" spans="1:6" x14ac:dyDescent="0.3">
      <c r="A410" t="b">
        <f>AND(raw_vertexdata!B410&gt;=-0.5,raw_vertexdata!B410&lt;=0.5,raw_vertexdata!C410&gt;-0.05,raw_vertexdata!C410&lt;0.1,0.5*raw_vertexdata!B410+raw_vertexdata!C410&lt;0.3)</f>
        <v>0</v>
      </c>
      <c r="B410" t="str">
        <f>IF($A410,raw_vertexdata!B410,"")</f>
        <v/>
      </c>
      <c r="C410" t="str">
        <f>IF($A410,raw_vertexdata!C410,"")</f>
        <v/>
      </c>
      <c r="D410">
        <f>raw_vertexdata!D410</f>
        <v>408</v>
      </c>
      <c r="E410" t="s">
        <v>77</v>
      </c>
      <c r="F410" t="s">
        <v>77</v>
      </c>
    </row>
    <row r="411" spans="1:6" x14ac:dyDescent="0.3">
      <c r="A411" t="b">
        <f>AND(raw_vertexdata!B411&gt;=-0.5,raw_vertexdata!B411&lt;=0.5,raw_vertexdata!C411&gt;-0.05,raw_vertexdata!C411&lt;0.1,0.5*raw_vertexdata!B411+raw_vertexdata!C411&lt;0.3)</f>
        <v>0</v>
      </c>
      <c r="B411" t="str">
        <f>IF($A411,raw_vertexdata!B411,"")</f>
        <v/>
      </c>
      <c r="C411" t="str">
        <f>IF($A411,raw_vertexdata!C411,"")</f>
        <v/>
      </c>
      <c r="D411">
        <f>raw_vertexdata!D411</f>
        <v>409</v>
      </c>
      <c r="E411" t="s">
        <v>77</v>
      </c>
      <c r="F411" t="s">
        <v>77</v>
      </c>
    </row>
    <row r="412" spans="1:6" x14ac:dyDescent="0.3">
      <c r="A412" t="b">
        <f>AND(raw_vertexdata!B412&gt;=-0.5,raw_vertexdata!B412&lt;=0.5,raw_vertexdata!C412&gt;-0.05,raw_vertexdata!C412&lt;0.1,0.5*raw_vertexdata!B412+raw_vertexdata!C412&lt;0.3)</f>
        <v>0</v>
      </c>
      <c r="B412" t="str">
        <f>IF($A412,raw_vertexdata!B412,"")</f>
        <v/>
      </c>
      <c r="C412" t="str">
        <f>IF($A412,raw_vertexdata!C412,"")</f>
        <v/>
      </c>
      <c r="D412">
        <f>raw_vertexdata!D412</f>
        <v>410</v>
      </c>
      <c r="E412" t="s">
        <v>77</v>
      </c>
      <c r="F412" t="s">
        <v>77</v>
      </c>
    </row>
    <row r="413" spans="1:6" x14ac:dyDescent="0.3">
      <c r="A413" t="b">
        <f>AND(raw_vertexdata!B413&gt;=-0.5,raw_vertexdata!B413&lt;=0.5,raw_vertexdata!C413&gt;-0.05,raw_vertexdata!C413&lt;0.1,0.5*raw_vertexdata!B413+raw_vertexdata!C413&lt;0.3)</f>
        <v>0</v>
      </c>
      <c r="B413" t="str">
        <f>IF($A413,raw_vertexdata!B413,"")</f>
        <v/>
      </c>
      <c r="C413" t="str">
        <f>IF($A413,raw_vertexdata!C413,"")</f>
        <v/>
      </c>
      <c r="D413">
        <f>raw_vertexdata!D413</f>
        <v>411</v>
      </c>
      <c r="E413" t="s">
        <v>77</v>
      </c>
      <c r="F413" t="s">
        <v>77</v>
      </c>
    </row>
    <row r="414" spans="1:6" x14ac:dyDescent="0.3">
      <c r="A414" t="b">
        <f>AND(raw_vertexdata!B414&gt;=-0.5,raw_vertexdata!B414&lt;=0.5,raw_vertexdata!C414&gt;-0.05,raw_vertexdata!C414&lt;0.1,0.5*raw_vertexdata!B414+raw_vertexdata!C414&lt;0.3)</f>
        <v>0</v>
      </c>
      <c r="B414" t="str">
        <f>IF($A414,raw_vertexdata!B414,"")</f>
        <v/>
      </c>
      <c r="C414" t="str">
        <f>IF($A414,raw_vertexdata!C414,"")</f>
        <v/>
      </c>
      <c r="D414">
        <f>raw_vertexdata!D414</f>
        <v>412</v>
      </c>
      <c r="E414" t="s">
        <v>77</v>
      </c>
      <c r="F414" t="s">
        <v>77</v>
      </c>
    </row>
    <row r="415" spans="1:6" x14ac:dyDescent="0.3">
      <c r="A415" t="b">
        <f>AND(raw_vertexdata!B415&gt;=-0.5,raw_vertexdata!B415&lt;=0.5,raw_vertexdata!C415&gt;-0.05,raw_vertexdata!C415&lt;0.1,0.5*raw_vertexdata!B415+raw_vertexdata!C415&lt;0.3)</f>
        <v>0</v>
      </c>
      <c r="B415" t="str">
        <f>IF($A415,raw_vertexdata!B415,"")</f>
        <v/>
      </c>
      <c r="C415" t="str">
        <f>IF($A415,raw_vertexdata!C415,"")</f>
        <v/>
      </c>
      <c r="D415">
        <f>raw_vertexdata!D415</f>
        <v>413</v>
      </c>
      <c r="E415" t="s">
        <v>77</v>
      </c>
      <c r="F415" t="s">
        <v>77</v>
      </c>
    </row>
    <row r="416" spans="1:6" x14ac:dyDescent="0.3">
      <c r="A416" t="b">
        <f>AND(raw_vertexdata!B416&gt;=-0.5,raw_vertexdata!B416&lt;=0.5,raw_vertexdata!C416&gt;-0.05,raw_vertexdata!C416&lt;0.1,0.5*raw_vertexdata!B416+raw_vertexdata!C416&lt;0.3)</f>
        <v>0</v>
      </c>
      <c r="B416" t="str">
        <f>IF($A416,raw_vertexdata!B416,"")</f>
        <v/>
      </c>
      <c r="C416" t="str">
        <f>IF($A416,raw_vertexdata!C416,"")</f>
        <v/>
      </c>
      <c r="D416">
        <f>raw_vertexdata!D416</f>
        <v>414</v>
      </c>
      <c r="E416" t="s">
        <v>77</v>
      </c>
      <c r="F416" t="s">
        <v>77</v>
      </c>
    </row>
    <row r="417" spans="1:6" x14ac:dyDescent="0.3">
      <c r="A417" t="b">
        <f>AND(raw_vertexdata!B417&gt;=-0.5,raw_vertexdata!B417&lt;=0.5,raw_vertexdata!C417&gt;-0.05,raw_vertexdata!C417&lt;0.1,0.5*raw_vertexdata!B417+raw_vertexdata!C417&lt;0.3)</f>
        <v>0</v>
      </c>
      <c r="B417" t="str">
        <f>IF($A417,raw_vertexdata!B417,"")</f>
        <v/>
      </c>
      <c r="C417" t="str">
        <f>IF($A417,raw_vertexdata!C417,"")</f>
        <v/>
      </c>
      <c r="D417">
        <f>raw_vertexdata!D417</f>
        <v>415</v>
      </c>
      <c r="E417">
        <v>-0.54690143108</v>
      </c>
      <c r="F417">
        <v>0.12618541381000001</v>
      </c>
    </row>
    <row r="418" spans="1:6" x14ac:dyDescent="0.3">
      <c r="A418" t="b">
        <f>AND(raw_vertexdata!B418&gt;=-0.5,raw_vertexdata!B418&lt;=0.5,raw_vertexdata!C418&gt;-0.05,raw_vertexdata!C418&lt;0.1,0.5*raw_vertexdata!B418+raw_vertexdata!C418&lt;0.3)</f>
        <v>0</v>
      </c>
      <c r="B418" t="str">
        <f>IF($A418,raw_vertexdata!B418,"")</f>
        <v/>
      </c>
      <c r="C418" t="str">
        <f>IF($A418,raw_vertexdata!C418,"")</f>
        <v/>
      </c>
      <c r="D418">
        <f>raw_vertexdata!D418</f>
        <v>416</v>
      </c>
      <c r="E418" t="s">
        <v>77</v>
      </c>
      <c r="F418" t="s">
        <v>77</v>
      </c>
    </row>
    <row r="419" spans="1:6" x14ac:dyDescent="0.3">
      <c r="A419" t="b">
        <f>AND(raw_vertexdata!B419&gt;=-0.5,raw_vertexdata!B419&lt;=0.5,raw_vertexdata!C419&gt;-0.05,raw_vertexdata!C419&lt;0.1,0.5*raw_vertexdata!B419+raw_vertexdata!C419&lt;0.3)</f>
        <v>0</v>
      </c>
      <c r="B419" t="str">
        <f>IF($A419,raw_vertexdata!B419,"")</f>
        <v/>
      </c>
      <c r="C419" t="str">
        <f>IF($A419,raw_vertexdata!C419,"")</f>
        <v/>
      </c>
      <c r="D419">
        <f>raw_vertexdata!D419</f>
        <v>417</v>
      </c>
      <c r="E419" t="s">
        <v>77</v>
      </c>
      <c r="F419" t="s">
        <v>77</v>
      </c>
    </row>
    <row r="420" spans="1:6" x14ac:dyDescent="0.3">
      <c r="A420" t="b">
        <f>AND(raw_vertexdata!B420&gt;=-0.5,raw_vertexdata!B420&lt;=0.5,raw_vertexdata!C420&gt;-0.05,raw_vertexdata!C420&lt;0.1,0.5*raw_vertexdata!B420+raw_vertexdata!C420&lt;0.3)</f>
        <v>0</v>
      </c>
      <c r="B420" t="str">
        <f>IF($A420,raw_vertexdata!B420,"")</f>
        <v/>
      </c>
      <c r="C420" t="str">
        <f>IF($A420,raw_vertexdata!C420,"")</f>
        <v/>
      </c>
      <c r="D420">
        <f>raw_vertexdata!D420</f>
        <v>418</v>
      </c>
      <c r="E420" t="s">
        <v>77</v>
      </c>
      <c r="F420" t="s">
        <v>77</v>
      </c>
    </row>
    <row r="421" spans="1:6" x14ac:dyDescent="0.3">
      <c r="A421" t="b">
        <f>AND(raw_vertexdata!B421&gt;=-0.5,raw_vertexdata!B421&lt;=0.5,raw_vertexdata!C421&gt;-0.05,raw_vertexdata!C421&lt;0.1,0.5*raw_vertexdata!B421+raw_vertexdata!C421&lt;0.3)</f>
        <v>0</v>
      </c>
      <c r="B421" t="str">
        <f>IF($A421,raw_vertexdata!B421,"")</f>
        <v/>
      </c>
      <c r="C421" t="str">
        <f>IF($A421,raw_vertexdata!C421,"")</f>
        <v/>
      </c>
      <c r="D421">
        <f>raw_vertexdata!D421</f>
        <v>419</v>
      </c>
      <c r="E421" t="s">
        <v>77</v>
      </c>
      <c r="F421" t="s">
        <v>77</v>
      </c>
    </row>
    <row r="422" spans="1:6" x14ac:dyDescent="0.3">
      <c r="A422" t="b">
        <f>AND(raw_vertexdata!B422&gt;=-0.5,raw_vertexdata!B422&lt;=0.5,raw_vertexdata!C422&gt;-0.05,raw_vertexdata!C422&lt;0.1,0.5*raw_vertexdata!B422+raw_vertexdata!C422&lt;0.3)</f>
        <v>0</v>
      </c>
      <c r="B422" t="str">
        <f>IF($A422,raw_vertexdata!B422,"")</f>
        <v/>
      </c>
      <c r="C422" t="str">
        <f>IF($A422,raw_vertexdata!C422,"")</f>
        <v/>
      </c>
      <c r="D422">
        <f>raw_vertexdata!D422</f>
        <v>420</v>
      </c>
      <c r="E422" t="s">
        <v>77</v>
      </c>
      <c r="F422" t="s">
        <v>77</v>
      </c>
    </row>
    <row r="423" spans="1:6" x14ac:dyDescent="0.3">
      <c r="A423" t="b">
        <f>AND(raw_vertexdata!B423&gt;=-0.5,raw_vertexdata!B423&lt;=0.5,raw_vertexdata!C423&gt;-0.05,raw_vertexdata!C423&lt;0.1,0.5*raw_vertexdata!B423+raw_vertexdata!C423&lt;0.3)</f>
        <v>0</v>
      </c>
      <c r="B423" t="str">
        <f>IF($A423,raw_vertexdata!B423,"")</f>
        <v/>
      </c>
      <c r="C423" t="str">
        <f>IF($A423,raw_vertexdata!C423,"")</f>
        <v/>
      </c>
      <c r="D423">
        <f>raw_vertexdata!D423</f>
        <v>421</v>
      </c>
      <c r="E423" t="s">
        <v>77</v>
      </c>
      <c r="F423" t="s">
        <v>77</v>
      </c>
    </row>
    <row r="424" spans="1:6" x14ac:dyDescent="0.3">
      <c r="A424" t="b">
        <f>AND(raw_vertexdata!B424&gt;=-0.5,raw_vertexdata!B424&lt;=0.5,raw_vertexdata!C424&gt;-0.05,raw_vertexdata!C424&lt;0.1,0.5*raw_vertexdata!B424+raw_vertexdata!C424&lt;0.3)</f>
        <v>0</v>
      </c>
      <c r="B424" t="str">
        <f>IF($A424,raw_vertexdata!B424,"")</f>
        <v/>
      </c>
      <c r="C424" t="str">
        <f>IF($A424,raw_vertexdata!C424,"")</f>
        <v/>
      </c>
      <c r="D424">
        <f>raw_vertexdata!D424</f>
        <v>422</v>
      </c>
      <c r="E424" t="s">
        <v>77</v>
      </c>
      <c r="F424" t="s">
        <v>77</v>
      </c>
    </row>
    <row r="425" spans="1:6" x14ac:dyDescent="0.3">
      <c r="A425" t="b">
        <f>AND(raw_vertexdata!B425&gt;=-0.5,raw_vertexdata!B425&lt;=0.5,raw_vertexdata!C425&gt;-0.05,raw_vertexdata!C425&lt;0.1,0.5*raw_vertexdata!B425+raw_vertexdata!C425&lt;0.3)</f>
        <v>0</v>
      </c>
      <c r="B425" t="str">
        <f>IF($A425,raw_vertexdata!B425,"")</f>
        <v/>
      </c>
      <c r="C425" t="str">
        <f>IF($A425,raw_vertexdata!C425,"")</f>
        <v/>
      </c>
      <c r="D425">
        <f>raw_vertexdata!D425</f>
        <v>423</v>
      </c>
      <c r="E425" t="s">
        <v>77</v>
      </c>
      <c r="F425" t="s">
        <v>77</v>
      </c>
    </row>
    <row r="426" spans="1:6" x14ac:dyDescent="0.3">
      <c r="A426" t="b">
        <f>AND(raw_vertexdata!B426&gt;=-0.5,raw_vertexdata!B426&lt;=0.5,raw_vertexdata!C426&gt;-0.05,raw_vertexdata!C426&lt;0.1,0.5*raw_vertexdata!B426+raw_vertexdata!C426&lt;0.3)</f>
        <v>0</v>
      </c>
      <c r="B426" t="str">
        <f>IF($A426,raw_vertexdata!B426,"")</f>
        <v/>
      </c>
      <c r="C426" t="str">
        <f>IF($A426,raw_vertexdata!C426,"")</f>
        <v/>
      </c>
      <c r="D426">
        <f>raw_vertexdata!D426</f>
        <v>424</v>
      </c>
      <c r="E426" t="s">
        <v>77</v>
      </c>
      <c r="F426" t="s">
        <v>77</v>
      </c>
    </row>
    <row r="427" spans="1:6" x14ac:dyDescent="0.3">
      <c r="A427" t="b">
        <f>AND(raw_vertexdata!B427&gt;=-0.5,raw_vertexdata!B427&lt;=0.5,raw_vertexdata!C427&gt;-0.05,raw_vertexdata!C427&lt;0.1,0.5*raw_vertexdata!B427+raw_vertexdata!C427&lt;0.3)</f>
        <v>0</v>
      </c>
      <c r="B427" t="str">
        <f>IF($A427,raw_vertexdata!B427,"")</f>
        <v/>
      </c>
      <c r="C427" t="str">
        <f>IF($A427,raw_vertexdata!C427,"")</f>
        <v/>
      </c>
      <c r="D427">
        <f>raw_vertexdata!D427</f>
        <v>425</v>
      </c>
      <c r="E427" t="s">
        <v>77</v>
      </c>
      <c r="F427" t="s">
        <v>77</v>
      </c>
    </row>
    <row r="428" spans="1:6" x14ac:dyDescent="0.3">
      <c r="A428" t="b">
        <f>AND(raw_vertexdata!B428&gt;=-0.5,raw_vertexdata!B428&lt;=0.5,raw_vertexdata!C428&gt;-0.05,raw_vertexdata!C428&lt;0.1,0.5*raw_vertexdata!B428+raw_vertexdata!C428&lt;0.3)</f>
        <v>0</v>
      </c>
      <c r="B428" t="str">
        <f>IF($A428,raw_vertexdata!B428,"")</f>
        <v/>
      </c>
      <c r="C428" t="str">
        <f>IF($A428,raw_vertexdata!C428,"")</f>
        <v/>
      </c>
      <c r="D428">
        <f>raw_vertexdata!D428</f>
        <v>426</v>
      </c>
      <c r="E428" t="s">
        <v>77</v>
      </c>
      <c r="F428" t="s">
        <v>77</v>
      </c>
    </row>
    <row r="429" spans="1:6" x14ac:dyDescent="0.3">
      <c r="A429" t="b">
        <f>AND(raw_vertexdata!B429&gt;=-0.5,raw_vertexdata!B429&lt;=0.5,raw_vertexdata!C429&gt;-0.05,raw_vertexdata!C429&lt;0.1,0.5*raw_vertexdata!B429+raw_vertexdata!C429&lt;0.3)</f>
        <v>0</v>
      </c>
      <c r="B429" t="str">
        <f>IF($A429,raw_vertexdata!B429,"")</f>
        <v/>
      </c>
      <c r="C429" t="str">
        <f>IF($A429,raw_vertexdata!C429,"")</f>
        <v/>
      </c>
      <c r="D429">
        <f>raw_vertexdata!D429</f>
        <v>427</v>
      </c>
      <c r="E429">
        <v>0.35172756583999998</v>
      </c>
      <c r="F429">
        <v>0.13932623756000001</v>
      </c>
    </row>
    <row r="430" spans="1:6" x14ac:dyDescent="0.3">
      <c r="A430" t="b">
        <f>AND(raw_vertexdata!B430&gt;=-0.5,raw_vertexdata!B430&lt;=0.5,raw_vertexdata!C430&gt;-0.05,raw_vertexdata!C430&lt;0.1,0.5*raw_vertexdata!B430+raw_vertexdata!C430&lt;0.3)</f>
        <v>0</v>
      </c>
      <c r="B430" t="str">
        <f>IF($A430,raw_vertexdata!B430,"")</f>
        <v/>
      </c>
      <c r="C430" t="str">
        <f>IF($A430,raw_vertexdata!C430,"")</f>
        <v/>
      </c>
      <c r="D430">
        <f>raw_vertexdata!D430</f>
        <v>428</v>
      </c>
      <c r="E430">
        <v>0.44481115987999997</v>
      </c>
      <c r="F430">
        <v>0.11495410264</v>
      </c>
    </row>
    <row r="431" spans="1:6" x14ac:dyDescent="0.3">
      <c r="A431" t="b">
        <f>AND(raw_vertexdata!B431&gt;=-0.5,raw_vertexdata!B431&lt;=0.5,raw_vertexdata!C431&gt;-0.05,raw_vertexdata!C431&lt;0.1,0.5*raw_vertexdata!B431+raw_vertexdata!C431&lt;0.3)</f>
        <v>0</v>
      </c>
      <c r="B431" t="str">
        <f>IF($A431,raw_vertexdata!B431,"")</f>
        <v/>
      </c>
      <c r="C431" t="str">
        <f>IF($A431,raw_vertexdata!C431,"")</f>
        <v/>
      </c>
      <c r="D431">
        <f>raw_vertexdata!D431</f>
        <v>429</v>
      </c>
      <c r="E431">
        <v>0.47890845321999997</v>
      </c>
      <c r="F431">
        <v>9.3984763028000004E-2</v>
      </c>
    </row>
    <row r="432" spans="1:6" x14ac:dyDescent="0.3">
      <c r="A432" t="b">
        <f>AND(raw_vertexdata!B432&gt;=-0.5,raw_vertexdata!B432&lt;=0.5,raw_vertexdata!C432&gt;-0.05,raw_vertexdata!C432&lt;0.1,0.5*raw_vertexdata!B432+raw_vertexdata!C432&lt;0.3)</f>
        <v>0</v>
      </c>
      <c r="B432" t="str">
        <f>IF($A432,raw_vertexdata!B432,"")</f>
        <v/>
      </c>
      <c r="C432" t="str">
        <f>IF($A432,raw_vertexdata!C432,"")</f>
        <v/>
      </c>
      <c r="D432">
        <f>raw_vertexdata!D432</f>
        <v>430</v>
      </c>
      <c r="E432">
        <v>0.51293258525999996</v>
      </c>
      <c r="F432">
        <v>7.2736235144999897E-2</v>
      </c>
    </row>
    <row r="433" spans="1:6" x14ac:dyDescent="0.3">
      <c r="A433" t="b">
        <f>AND(raw_vertexdata!B433&gt;=-0.5,raw_vertexdata!B433&lt;=0.5,raw_vertexdata!C433&gt;-0.05,raw_vertexdata!C433&lt;0.1,0.5*raw_vertexdata!B433+raw_vertexdata!C433&lt;0.3)</f>
        <v>0</v>
      </c>
      <c r="B433" t="str">
        <f>IF($A433,raw_vertexdata!B433,"")</f>
        <v/>
      </c>
      <c r="C433" t="str">
        <f>IF($A433,raw_vertexdata!C433,"")</f>
        <v/>
      </c>
      <c r="D433">
        <f>raw_vertexdata!D433</f>
        <v>431</v>
      </c>
      <c r="E433" t="s">
        <v>77</v>
      </c>
      <c r="F433" t="s">
        <v>77</v>
      </c>
    </row>
    <row r="434" spans="1:6" x14ac:dyDescent="0.3">
      <c r="A434" t="b">
        <f>AND(raw_vertexdata!B434&gt;=-0.5,raw_vertexdata!B434&lt;=0.5,raw_vertexdata!C434&gt;-0.05,raw_vertexdata!C434&lt;0.1,0.5*raw_vertexdata!B434+raw_vertexdata!C434&lt;0.3)</f>
        <v>0</v>
      </c>
      <c r="B434" t="str">
        <f>IF($A434,raw_vertexdata!B434,"")</f>
        <v/>
      </c>
      <c r="C434" t="str">
        <f>IF($A434,raw_vertexdata!C434,"")</f>
        <v/>
      </c>
      <c r="D434">
        <f>raw_vertexdata!D434</f>
        <v>432</v>
      </c>
      <c r="E434" t="s">
        <v>77</v>
      </c>
      <c r="F434" t="s">
        <v>77</v>
      </c>
    </row>
    <row r="435" spans="1:6" x14ac:dyDescent="0.3">
      <c r="A435" t="b">
        <f>AND(raw_vertexdata!B435&gt;=-0.5,raw_vertexdata!B435&lt;=0.5,raw_vertexdata!C435&gt;-0.05,raw_vertexdata!C435&lt;0.1,0.5*raw_vertexdata!B435+raw_vertexdata!C435&lt;0.3)</f>
        <v>0</v>
      </c>
      <c r="B435" t="str">
        <f>IF($A435,raw_vertexdata!B435,"")</f>
        <v/>
      </c>
      <c r="C435" t="str">
        <f>IF($A435,raw_vertexdata!C435,"")</f>
        <v/>
      </c>
      <c r="D435">
        <f>raw_vertexdata!D435</f>
        <v>433</v>
      </c>
      <c r="E435" t="s">
        <v>77</v>
      </c>
      <c r="F435" t="s">
        <v>77</v>
      </c>
    </row>
    <row r="436" spans="1:6" x14ac:dyDescent="0.3">
      <c r="A436" t="b">
        <f>AND(raw_vertexdata!B436&gt;=-0.5,raw_vertexdata!B436&lt;=0.5,raw_vertexdata!C436&gt;-0.05,raw_vertexdata!C436&lt;0.1,0.5*raw_vertexdata!B436+raw_vertexdata!C436&lt;0.3)</f>
        <v>0</v>
      </c>
      <c r="B436" t="str">
        <f>IF($A436,raw_vertexdata!B436,"")</f>
        <v/>
      </c>
      <c r="C436" t="str">
        <f>IF($A436,raw_vertexdata!C436,"")</f>
        <v/>
      </c>
      <c r="D436">
        <f>raw_vertexdata!D436</f>
        <v>434</v>
      </c>
      <c r="E436" t="s">
        <v>77</v>
      </c>
      <c r="F436" t="s">
        <v>77</v>
      </c>
    </row>
    <row r="437" spans="1:6" x14ac:dyDescent="0.3">
      <c r="A437" t="b">
        <f>AND(raw_vertexdata!B437&gt;=-0.5,raw_vertexdata!B437&lt;=0.5,raw_vertexdata!C437&gt;-0.05,raw_vertexdata!C437&lt;0.1,0.5*raw_vertexdata!B437+raw_vertexdata!C437&lt;0.3)</f>
        <v>0</v>
      </c>
      <c r="B437" t="str">
        <f>IF($A437,raw_vertexdata!B437,"")</f>
        <v/>
      </c>
      <c r="C437" t="str">
        <f>IF($A437,raw_vertexdata!C437,"")</f>
        <v/>
      </c>
      <c r="D437">
        <f>raw_vertexdata!D437</f>
        <v>435</v>
      </c>
      <c r="E437" t="s">
        <v>77</v>
      </c>
      <c r="F437" t="s">
        <v>77</v>
      </c>
    </row>
    <row r="438" spans="1:6" x14ac:dyDescent="0.3">
      <c r="A438" t="b">
        <f>AND(raw_vertexdata!B438&gt;=-0.5,raw_vertexdata!B438&lt;=0.5,raw_vertexdata!C438&gt;-0.05,raw_vertexdata!C438&lt;0.1,0.5*raw_vertexdata!B438+raw_vertexdata!C438&lt;0.3)</f>
        <v>0</v>
      </c>
      <c r="B438" t="str">
        <f>IF($A438,raw_vertexdata!B438,"")</f>
        <v/>
      </c>
      <c r="C438" t="str">
        <f>IF($A438,raw_vertexdata!C438,"")</f>
        <v/>
      </c>
      <c r="D438">
        <f>raw_vertexdata!D438</f>
        <v>436</v>
      </c>
      <c r="E438" t="s">
        <v>77</v>
      </c>
      <c r="F438" t="s">
        <v>77</v>
      </c>
    </row>
    <row r="439" spans="1:6" x14ac:dyDescent="0.3">
      <c r="A439" t="b">
        <f>AND(raw_vertexdata!B439&gt;=-0.5,raw_vertexdata!B439&lt;=0.5,raw_vertexdata!C439&gt;-0.05,raw_vertexdata!C439&lt;0.1,0.5*raw_vertexdata!B439+raw_vertexdata!C439&lt;0.3)</f>
        <v>0</v>
      </c>
      <c r="B439" t="str">
        <f>IF($A439,raw_vertexdata!B439,"")</f>
        <v/>
      </c>
      <c r="C439" t="str">
        <f>IF($A439,raw_vertexdata!C439,"")</f>
        <v/>
      </c>
      <c r="D439">
        <f>raw_vertexdata!D439</f>
        <v>437</v>
      </c>
      <c r="E439" t="s">
        <v>77</v>
      </c>
      <c r="F439" t="s">
        <v>77</v>
      </c>
    </row>
    <row r="440" spans="1:6" x14ac:dyDescent="0.3">
      <c r="A440" t="b">
        <f>AND(raw_vertexdata!B440&gt;=-0.5,raw_vertexdata!B440&lt;=0.5,raw_vertexdata!C440&gt;-0.05,raw_vertexdata!C440&lt;0.1,0.5*raw_vertexdata!B440+raw_vertexdata!C440&lt;0.3)</f>
        <v>0</v>
      </c>
      <c r="B440" t="str">
        <f>IF($A440,raw_vertexdata!B440,"")</f>
        <v/>
      </c>
      <c r="C440" t="str">
        <f>IF($A440,raw_vertexdata!C440,"")</f>
        <v/>
      </c>
      <c r="D440">
        <f>raw_vertexdata!D440</f>
        <v>438</v>
      </c>
      <c r="E440" t="s">
        <v>77</v>
      </c>
      <c r="F440" t="s">
        <v>77</v>
      </c>
    </row>
    <row r="441" spans="1:6" x14ac:dyDescent="0.3">
      <c r="A441" t="b">
        <f>AND(raw_vertexdata!B441&gt;=-0.5,raw_vertexdata!B441&lt;=0.5,raw_vertexdata!C441&gt;-0.05,raw_vertexdata!C441&lt;0.1,0.5*raw_vertexdata!B441+raw_vertexdata!C441&lt;0.3)</f>
        <v>0</v>
      </c>
      <c r="B441" t="str">
        <f>IF($A441,raw_vertexdata!B441,"")</f>
        <v/>
      </c>
      <c r="C441" t="str">
        <f>IF($A441,raw_vertexdata!C441,"")</f>
        <v/>
      </c>
      <c r="D441">
        <f>raw_vertexdata!D441</f>
        <v>439</v>
      </c>
      <c r="E441" t="s">
        <v>77</v>
      </c>
      <c r="F441" t="s">
        <v>77</v>
      </c>
    </row>
    <row r="442" spans="1:6" x14ac:dyDescent="0.3">
      <c r="A442" t="b">
        <f>AND(raw_vertexdata!B442&gt;=-0.5,raw_vertexdata!B442&lt;=0.5,raw_vertexdata!C442&gt;-0.05,raw_vertexdata!C442&lt;0.1,0.5*raw_vertexdata!B442+raw_vertexdata!C442&lt;0.3)</f>
        <v>0</v>
      </c>
      <c r="B442" t="str">
        <f>IF($A442,raw_vertexdata!B442,"")</f>
        <v/>
      </c>
      <c r="C442" t="str">
        <f>IF($A442,raw_vertexdata!C442,"")</f>
        <v/>
      </c>
      <c r="D442">
        <f>raw_vertexdata!D442</f>
        <v>440</v>
      </c>
      <c r="E442" t="s">
        <v>77</v>
      </c>
      <c r="F442" t="s">
        <v>77</v>
      </c>
    </row>
    <row r="443" spans="1:6" x14ac:dyDescent="0.3">
      <c r="A443" t="b">
        <f>AND(raw_vertexdata!B443&gt;=-0.5,raw_vertexdata!B443&lt;=0.5,raw_vertexdata!C443&gt;-0.05,raw_vertexdata!C443&lt;0.1,0.5*raw_vertexdata!B443+raw_vertexdata!C443&lt;0.3)</f>
        <v>0</v>
      </c>
      <c r="B443" t="str">
        <f>IF($A443,raw_vertexdata!B443,"")</f>
        <v/>
      </c>
      <c r="C443" t="str">
        <f>IF($A443,raw_vertexdata!C443,"")</f>
        <v/>
      </c>
      <c r="D443">
        <f>raw_vertexdata!D443</f>
        <v>441</v>
      </c>
      <c r="E443" t="s">
        <v>77</v>
      </c>
      <c r="F443" t="s">
        <v>77</v>
      </c>
    </row>
    <row r="444" spans="1:6" x14ac:dyDescent="0.3">
      <c r="A444" t="b">
        <f>AND(raw_vertexdata!B444&gt;=-0.5,raw_vertexdata!B444&lt;=0.5,raw_vertexdata!C444&gt;-0.05,raw_vertexdata!C444&lt;0.1,0.5*raw_vertexdata!B444+raw_vertexdata!C444&lt;0.3)</f>
        <v>0</v>
      </c>
      <c r="B444" t="str">
        <f>IF($A444,raw_vertexdata!B444,"")</f>
        <v/>
      </c>
      <c r="C444" t="str">
        <f>IF($A444,raw_vertexdata!C444,"")</f>
        <v/>
      </c>
      <c r="D444">
        <f>raw_vertexdata!D444</f>
        <v>442</v>
      </c>
      <c r="E444" t="s">
        <v>77</v>
      </c>
      <c r="F444" t="s">
        <v>77</v>
      </c>
    </row>
    <row r="445" spans="1:6" x14ac:dyDescent="0.3">
      <c r="A445" t="b">
        <f>AND(raw_vertexdata!B445&gt;=-0.5,raw_vertexdata!B445&lt;=0.5,raw_vertexdata!C445&gt;-0.05,raw_vertexdata!C445&lt;0.1,0.5*raw_vertexdata!B445+raw_vertexdata!C445&lt;0.3)</f>
        <v>0</v>
      </c>
      <c r="B445" t="str">
        <f>IF($A445,raw_vertexdata!B445,"")</f>
        <v/>
      </c>
      <c r="C445" t="str">
        <f>IF($A445,raw_vertexdata!C445,"")</f>
        <v/>
      </c>
      <c r="D445">
        <f>raw_vertexdata!D445</f>
        <v>443</v>
      </c>
      <c r="E445" t="s">
        <v>77</v>
      </c>
      <c r="F445" t="s">
        <v>77</v>
      </c>
    </row>
    <row r="446" spans="1:6" x14ac:dyDescent="0.3">
      <c r="A446" t="b">
        <f>AND(raw_vertexdata!B446&gt;=-0.5,raw_vertexdata!B446&lt;=0.5,raw_vertexdata!C446&gt;-0.05,raw_vertexdata!C446&lt;0.1,0.5*raw_vertexdata!B446+raw_vertexdata!C446&lt;0.3)</f>
        <v>0</v>
      </c>
      <c r="B446" t="str">
        <f>IF($A446,raw_vertexdata!B446,"")</f>
        <v/>
      </c>
      <c r="C446" t="str">
        <f>IF($A446,raw_vertexdata!C446,"")</f>
        <v/>
      </c>
      <c r="D446">
        <f>raw_vertexdata!D446</f>
        <v>444</v>
      </c>
      <c r="E446" t="s">
        <v>77</v>
      </c>
      <c r="F446" t="s">
        <v>77</v>
      </c>
    </row>
    <row r="447" spans="1:6" x14ac:dyDescent="0.3">
      <c r="A447" t="b">
        <f>AND(raw_vertexdata!B447&gt;=-0.5,raw_vertexdata!B447&lt;=0.5,raw_vertexdata!C447&gt;-0.05,raw_vertexdata!C447&lt;0.1,0.5*raw_vertexdata!B447+raw_vertexdata!C447&lt;0.3)</f>
        <v>0</v>
      </c>
      <c r="B447" t="str">
        <f>IF($A447,raw_vertexdata!B447,"")</f>
        <v/>
      </c>
      <c r="C447" t="str">
        <f>IF($A447,raw_vertexdata!C447,"")</f>
        <v/>
      </c>
      <c r="D447">
        <f>raw_vertexdata!D447</f>
        <v>445</v>
      </c>
      <c r="E447" t="s">
        <v>77</v>
      </c>
      <c r="F447" t="s">
        <v>77</v>
      </c>
    </row>
    <row r="448" spans="1:6" x14ac:dyDescent="0.3">
      <c r="A448" t="b">
        <f>AND(raw_vertexdata!B448&gt;=-0.5,raw_vertexdata!B448&lt;=0.5,raw_vertexdata!C448&gt;-0.05,raw_vertexdata!C448&lt;0.1,0.5*raw_vertexdata!B448+raw_vertexdata!C448&lt;0.3)</f>
        <v>0</v>
      </c>
      <c r="B448" t="str">
        <f>IF($A448,raw_vertexdata!B448,"")</f>
        <v/>
      </c>
      <c r="C448" t="str">
        <f>IF($A448,raw_vertexdata!C448,"")</f>
        <v/>
      </c>
      <c r="D448">
        <f>raw_vertexdata!D448</f>
        <v>446</v>
      </c>
      <c r="E448" t="s">
        <v>77</v>
      </c>
      <c r="F448" t="s">
        <v>77</v>
      </c>
    </row>
    <row r="449" spans="1:6" x14ac:dyDescent="0.3">
      <c r="A449" t="b">
        <f>AND(raw_vertexdata!B449&gt;=-0.5,raw_vertexdata!B449&lt;=0.5,raw_vertexdata!C449&gt;-0.05,raw_vertexdata!C449&lt;0.1,0.5*raw_vertexdata!B449+raw_vertexdata!C449&lt;0.3)</f>
        <v>0</v>
      </c>
      <c r="B449" t="str">
        <f>IF($A449,raw_vertexdata!B449,"")</f>
        <v/>
      </c>
      <c r="C449" t="str">
        <f>IF($A449,raw_vertexdata!C449,"")</f>
        <v/>
      </c>
      <c r="D449">
        <f>raw_vertexdata!D449</f>
        <v>447</v>
      </c>
      <c r="E449" t="s">
        <v>77</v>
      </c>
      <c r="F449" t="s">
        <v>77</v>
      </c>
    </row>
    <row r="450" spans="1:6" x14ac:dyDescent="0.3">
      <c r="A450" t="b">
        <f>AND(raw_vertexdata!B450&gt;=-0.5,raw_vertexdata!B450&lt;=0.5,raw_vertexdata!C450&gt;-0.05,raw_vertexdata!C450&lt;0.1,0.5*raw_vertexdata!B450+raw_vertexdata!C450&lt;0.3)</f>
        <v>0</v>
      </c>
      <c r="B450" t="str">
        <f>IF($A450,raw_vertexdata!B450,"")</f>
        <v/>
      </c>
      <c r="C450" t="str">
        <f>IF($A450,raw_vertexdata!C450,"")</f>
        <v/>
      </c>
      <c r="D450">
        <f>raw_vertexdata!D450</f>
        <v>448</v>
      </c>
      <c r="E450" t="s">
        <v>77</v>
      </c>
      <c r="F450" t="s">
        <v>77</v>
      </c>
    </row>
    <row r="451" spans="1:6" x14ac:dyDescent="0.3">
      <c r="A451" t="b">
        <f>AND(raw_vertexdata!B451&gt;=-0.5,raw_vertexdata!B451&lt;=0.5,raw_vertexdata!C451&gt;-0.05,raw_vertexdata!C451&lt;0.1,0.5*raw_vertexdata!B451+raw_vertexdata!C451&lt;0.3)</f>
        <v>0</v>
      </c>
      <c r="B451" t="str">
        <f>IF($A451,raw_vertexdata!B451,"")</f>
        <v/>
      </c>
      <c r="C451" t="str">
        <f>IF($A451,raw_vertexdata!C451,"")</f>
        <v/>
      </c>
      <c r="D451">
        <f>raw_vertexdata!D451</f>
        <v>449</v>
      </c>
      <c r="E451" t="s">
        <v>77</v>
      </c>
      <c r="F451" t="s">
        <v>77</v>
      </c>
    </row>
    <row r="452" spans="1:6" x14ac:dyDescent="0.3">
      <c r="A452" t="b">
        <f>AND(raw_vertexdata!B452&gt;=-0.5,raw_vertexdata!B452&lt;=0.5,raw_vertexdata!C452&gt;-0.05,raw_vertexdata!C452&lt;0.1,0.5*raw_vertexdata!B452+raw_vertexdata!C452&lt;0.3)</f>
        <v>0</v>
      </c>
      <c r="B452" t="str">
        <f>IF($A452,raw_vertexdata!B452,"")</f>
        <v/>
      </c>
      <c r="C452" t="str">
        <f>IF($A452,raw_vertexdata!C452,"")</f>
        <v/>
      </c>
      <c r="D452">
        <f>raw_vertexdata!D452</f>
        <v>450</v>
      </c>
      <c r="E452" t="s">
        <v>77</v>
      </c>
      <c r="F452" t="s">
        <v>77</v>
      </c>
    </row>
    <row r="453" spans="1:6" x14ac:dyDescent="0.3">
      <c r="A453" t="b">
        <f>AND(raw_vertexdata!B453&gt;=-0.5,raw_vertexdata!B453&lt;=0.5,raw_vertexdata!C453&gt;-0.05,raw_vertexdata!C453&lt;0.1,0.5*raw_vertexdata!B453+raw_vertexdata!C453&lt;0.3)</f>
        <v>0</v>
      </c>
      <c r="B453" t="str">
        <f>IF($A453,raw_vertexdata!B453,"")</f>
        <v/>
      </c>
      <c r="C453" t="str">
        <f>IF($A453,raw_vertexdata!C453,"")</f>
        <v/>
      </c>
      <c r="D453">
        <f>raw_vertexdata!D453</f>
        <v>451</v>
      </c>
      <c r="E453" t="s">
        <v>77</v>
      </c>
      <c r="F453" t="s">
        <v>77</v>
      </c>
    </row>
    <row r="454" spans="1:6" x14ac:dyDescent="0.3">
      <c r="A454" t="b">
        <f>AND(raw_vertexdata!B454&gt;=-0.5,raw_vertexdata!B454&lt;=0.5,raw_vertexdata!C454&gt;-0.05,raw_vertexdata!C454&lt;0.1,0.5*raw_vertexdata!B454+raw_vertexdata!C454&lt;0.3)</f>
        <v>0</v>
      </c>
      <c r="B454" t="str">
        <f>IF($A454,raw_vertexdata!B454,"")</f>
        <v/>
      </c>
      <c r="C454" t="str">
        <f>IF($A454,raw_vertexdata!C454,"")</f>
        <v/>
      </c>
      <c r="D454">
        <f>raw_vertexdata!D454</f>
        <v>452</v>
      </c>
      <c r="E454" t="s">
        <v>77</v>
      </c>
      <c r="F454" t="s">
        <v>77</v>
      </c>
    </row>
    <row r="455" spans="1:6" x14ac:dyDescent="0.3">
      <c r="A455" t="b">
        <f>AND(raw_vertexdata!B455&gt;=-0.5,raw_vertexdata!B455&lt;=0.5,raw_vertexdata!C455&gt;-0.05,raw_vertexdata!C455&lt;0.1,0.5*raw_vertexdata!B455+raw_vertexdata!C455&lt;0.3)</f>
        <v>0</v>
      </c>
      <c r="B455" t="str">
        <f>IF($A455,raw_vertexdata!B455,"")</f>
        <v/>
      </c>
      <c r="C455" t="str">
        <f>IF($A455,raw_vertexdata!C455,"")</f>
        <v/>
      </c>
      <c r="D455">
        <f>raw_vertexdata!D455</f>
        <v>453</v>
      </c>
      <c r="E455" t="s">
        <v>77</v>
      </c>
      <c r="F455" t="s">
        <v>77</v>
      </c>
    </row>
    <row r="456" spans="1:6" x14ac:dyDescent="0.3">
      <c r="A456" t="b">
        <f>AND(raw_vertexdata!B456&gt;=-0.5,raw_vertexdata!B456&lt;=0.5,raw_vertexdata!C456&gt;-0.05,raw_vertexdata!C456&lt;0.1,0.5*raw_vertexdata!B456+raw_vertexdata!C456&lt;0.3)</f>
        <v>0</v>
      </c>
      <c r="B456" t="str">
        <f>IF($A456,raw_vertexdata!B456,"")</f>
        <v/>
      </c>
      <c r="C456" t="str">
        <f>IF($A456,raw_vertexdata!C456,"")</f>
        <v/>
      </c>
      <c r="D456">
        <f>raw_vertexdata!D456</f>
        <v>454</v>
      </c>
      <c r="E456" t="s">
        <v>77</v>
      </c>
      <c r="F456" t="s">
        <v>77</v>
      </c>
    </row>
    <row r="457" spans="1:6" x14ac:dyDescent="0.3">
      <c r="A457" t="b">
        <f>AND(raw_vertexdata!B457&gt;=-0.5,raw_vertexdata!B457&lt;=0.5,raw_vertexdata!C457&gt;-0.05,raw_vertexdata!C457&lt;0.1,0.5*raw_vertexdata!B457+raw_vertexdata!C457&lt;0.3)</f>
        <v>0</v>
      </c>
      <c r="B457" t="str">
        <f>IF($A457,raw_vertexdata!B457,"")</f>
        <v/>
      </c>
      <c r="C457" t="str">
        <f>IF($A457,raw_vertexdata!C457,"")</f>
        <v/>
      </c>
      <c r="D457">
        <f>raw_vertexdata!D457</f>
        <v>455</v>
      </c>
      <c r="E457" t="s">
        <v>77</v>
      </c>
      <c r="F457" t="s">
        <v>77</v>
      </c>
    </row>
    <row r="458" spans="1:6" x14ac:dyDescent="0.3">
      <c r="A458" t="b">
        <f>AND(raw_vertexdata!B458&gt;=-0.5,raw_vertexdata!B458&lt;=0.5,raw_vertexdata!C458&gt;-0.05,raw_vertexdata!C458&lt;0.1,0.5*raw_vertexdata!B458+raw_vertexdata!C458&lt;0.3)</f>
        <v>0</v>
      </c>
      <c r="B458" t="str">
        <f>IF($A458,raw_vertexdata!B458,"")</f>
        <v/>
      </c>
      <c r="C458" t="str">
        <f>IF($A458,raw_vertexdata!C458,"")</f>
        <v/>
      </c>
      <c r="D458">
        <f>raw_vertexdata!D458</f>
        <v>456</v>
      </c>
      <c r="E458" t="s">
        <v>77</v>
      </c>
      <c r="F458" t="s">
        <v>77</v>
      </c>
    </row>
    <row r="459" spans="1:6" x14ac:dyDescent="0.3">
      <c r="A459" t="b">
        <f>AND(raw_vertexdata!B459&gt;=-0.5,raw_vertexdata!B459&lt;=0.5,raw_vertexdata!C459&gt;-0.05,raw_vertexdata!C459&lt;0.1,0.5*raw_vertexdata!B459+raw_vertexdata!C459&lt;0.3)</f>
        <v>0</v>
      </c>
      <c r="B459" t="str">
        <f>IF($A459,raw_vertexdata!B459,"")</f>
        <v/>
      </c>
      <c r="C459" t="str">
        <f>IF($A459,raw_vertexdata!C459,"")</f>
        <v/>
      </c>
      <c r="D459">
        <f>raw_vertexdata!D459</f>
        <v>457</v>
      </c>
      <c r="E459" t="s">
        <v>77</v>
      </c>
      <c r="F459" t="s">
        <v>77</v>
      </c>
    </row>
    <row r="460" spans="1:6" x14ac:dyDescent="0.3">
      <c r="A460" t="b">
        <f>AND(raw_vertexdata!B460&gt;=-0.5,raw_vertexdata!B460&lt;=0.5,raw_vertexdata!C460&gt;-0.05,raw_vertexdata!C460&lt;0.1,0.5*raw_vertexdata!B460+raw_vertexdata!C460&lt;0.3)</f>
        <v>0</v>
      </c>
      <c r="B460" t="str">
        <f>IF($A460,raw_vertexdata!B460,"")</f>
        <v/>
      </c>
      <c r="C460" t="str">
        <f>IF($A460,raw_vertexdata!C460,"")</f>
        <v/>
      </c>
      <c r="D460">
        <f>raw_vertexdata!D460</f>
        <v>458</v>
      </c>
      <c r="E460" t="s">
        <v>77</v>
      </c>
      <c r="F460" t="s">
        <v>77</v>
      </c>
    </row>
    <row r="461" spans="1:6" x14ac:dyDescent="0.3">
      <c r="A461" t="b">
        <f>AND(raw_vertexdata!B461&gt;=-0.5,raw_vertexdata!B461&lt;=0.5,raw_vertexdata!C461&gt;-0.05,raw_vertexdata!C461&lt;0.1,0.5*raw_vertexdata!B461+raw_vertexdata!C461&lt;0.3)</f>
        <v>0</v>
      </c>
      <c r="B461" t="str">
        <f>IF($A461,raw_vertexdata!B461,"")</f>
        <v/>
      </c>
      <c r="C461" t="str">
        <f>IF($A461,raw_vertexdata!C461,"")</f>
        <v/>
      </c>
      <c r="D461">
        <f>raw_vertexdata!D461</f>
        <v>459</v>
      </c>
      <c r="E461" t="s">
        <v>77</v>
      </c>
      <c r="F461" t="s">
        <v>77</v>
      </c>
    </row>
    <row r="462" spans="1:6" x14ac:dyDescent="0.3">
      <c r="A462" t="b">
        <f>AND(raw_vertexdata!B462&gt;=-0.5,raw_vertexdata!B462&lt;=0.5,raw_vertexdata!C462&gt;-0.05,raw_vertexdata!C462&lt;0.1,0.5*raw_vertexdata!B462+raw_vertexdata!C462&lt;0.3)</f>
        <v>0</v>
      </c>
      <c r="B462" t="str">
        <f>IF($A462,raw_vertexdata!B462,"")</f>
        <v/>
      </c>
      <c r="C462" t="str">
        <f>IF($A462,raw_vertexdata!C462,"")</f>
        <v/>
      </c>
      <c r="D462">
        <f>raw_vertexdata!D462</f>
        <v>460</v>
      </c>
      <c r="E462" t="s">
        <v>77</v>
      </c>
      <c r="F462" t="s">
        <v>77</v>
      </c>
    </row>
    <row r="463" spans="1:6" x14ac:dyDescent="0.3">
      <c r="A463" t="b">
        <f>AND(raw_vertexdata!B463&gt;=-0.5,raw_vertexdata!B463&lt;=0.5,raw_vertexdata!C463&gt;-0.05,raw_vertexdata!C463&lt;0.1,0.5*raw_vertexdata!B463+raw_vertexdata!C463&lt;0.3)</f>
        <v>0</v>
      </c>
      <c r="B463" t="str">
        <f>IF($A463,raw_vertexdata!B463,"")</f>
        <v/>
      </c>
      <c r="C463" t="str">
        <f>IF($A463,raw_vertexdata!C463,"")</f>
        <v/>
      </c>
      <c r="D463">
        <f>raw_vertexdata!D463</f>
        <v>461</v>
      </c>
      <c r="E463" t="s">
        <v>77</v>
      </c>
      <c r="F463" t="s">
        <v>77</v>
      </c>
    </row>
    <row r="464" spans="1:6" x14ac:dyDescent="0.3">
      <c r="A464" t="b">
        <f>AND(raw_vertexdata!B464&gt;=-0.5,raw_vertexdata!B464&lt;=0.5,raw_vertexdata!C464&gt;-0.05,raw_vertexdata!C464&lt;0.1,0.5*raw_vertexdata!B464+raw_vertexdata!C464&lt;0.3)</f>
        <v>0</v>
      </c>
      <c r="B464" t="str">
        <f>IF($A464,raw_vertexdata!B464,"")</f>
        <v/>
      </c>
      <c r="C464" t="str">
        <f>IF($A464,raw_vertexdata!C464,"")</f>
        <v/>
      </c>
      <c r="D464">
        <f>raw_vertexdata!D464</f>
        <v>462</v>
      </c>
      <c r="E464" t="s">
        <v>77</v>
      </c>
      <c r="F464" t="s">
        <v>77</v>
      </c>
    </row>
    <row r="465" spans="1:6" x14ac:dyDescent="0.3">
      <c r="A465" t="b">
        <f>AND(raw_vertexdata!B465&gt;=-0.5,raw_vertexdata!B465&lt;=0.5,raw_vertexdata!C465&gt;-0.05,raw_vertexdata!C465&lt;0.1,0.5*raw_vertexdata!B465+raw_vertexdata!C465&lt;0.3)</f>
        <v>0</v>
      </c>
      <c r="B465" t="str">
        <f>IF($A465,raw_vertexdata!B465,"")</f>
        <v/>
      </c>
      <c r="C465" t="str">
        <f>IF($A465,raw_vertexdata!C465,"")</f>
        <v/>
      </c>
      <c r="D465">
        <f>raw_vertexdata!D465</f>
        <v>463</v>
      </c>
      <c r="E465" t="s">
        <v>77</v>
      </c>
      <c r="F465" t="s">
        <v>77</v>
      </c>
    </row>
    <row r="466" spans="1:6" x14ac:dyDescent="0.3">
      <c r="A466" t="b">
        <f>AND(raw_vertexdata!B466&gt;=-0.5,raw_vertexdata!B466&lt;=0.5,raw_vertexdata!C466&gt;-0.05,raw_vertexdata!C466&lt;0.1,0.5*raw_vertexdata!B466+raw_vertexdata!C466&lt;0.3)</f>
        <v>0</v>
      </c>
      <c r="B466" t="str">
        <f>IF($A466,raw_vertexdata!B466,"")</f>
        <v/>
      </c>
      <c r="C466" t="str">
        <f>IF($A466,raw_vertexdata!C466,"")</f>
        <v/>
      </c>
      <c r="D466">
        <f>raw_vertexdata!D466</f>
        <v>464</v>
      </c>
      <c r="E466" t="s">
        <v>77</v>
      </c>
      <c r="F466" t="s">
        <v>77</v>
      </c>
    </row>
    <row r="467" spans="1:6" x14ac:dyDescent="0.3">
      <c r="A467" t="b">
        <f>AND(raw_vertexdata!B467&gt;=-0.5,raw_vertexdata!B467&lt;=0.5,raw_vertexdata!C467&gt;-0.05,raw_vertexdata!C467&lt;0.1,0.5*raw_vertexdata!B467+raw_vertexdata!C467&lt;0.3)</f>
        <v>0</v>
      </c>
      <c r="B467" t="str">
        <f>IF($A467,raw_vertexdata!B467,"")</f>
        <v/>
      </c>
      <c r="C467" t="str">
        <f>IF($A467,raw_vertexdata!C467,"")</f>
        <v/>
      </c>
      <c r="D467">
        <f>raw_vertexdata!D467</f>
        <v>465</v>
      </c>
      <c r="E467" t="s">
        <v>77</v>
      </c>
      <c r="F467" t="s">
        <v>77</v>
      </c>
    </row>
    <row r="468" spans="1:6" x14ac:dyDescent="0.3">
      <c r="A468" t="b">
        <f>AND(raw_vertexdata!B468&gt;=-0.5,raw_vertexdata!B468&lt;=0.5,raw_vertexdata!C468&gt;-0.05,raw_vertexdata!C468&lt;0.1,0.5*raw_vertexdata!B468+raw_vertexdata!C468&lt;0.3)</f>
        <v>0</v>
      </c>
      <c r="B468" t="str">
        <f>IF($A468,raw_vertexdata!B468,"")</f>
        <v/>
      </c>
      <c r="C468" t="str">
        <f>IF($A468,raw_vertexdata!C468,"")</f>
        <v/>
      </c>
      <c r="D468">
        <f>raw_vertexdata!D468</f>
        <v>466</v>
      </c>
      <c r="E468" t="s">
        <v>77</v>
      </c>
      <c r="F468" t="s">
        <v>77</v>
      </c>
    </row>
    <row r="469" spans="1:6" x14ac:dyDescent="0.3">
      <c r="A469" t="b">
        <f>AND(raw_vertexdata!B469&gt;=-0.5,raw_vertexdata!B469&lt;=0.5,raw_vertexdata!C469&gt;-0.05,raw_vertexdata!C469&lt;0.1,0.5*raw_vertexdata!B469+raw_vertexdata!C469&lt;0.3)</f>
        <v>0</v>
      </c>
      <c r="B469" t="str">
        <f>IF($A469,raw_vertexdata!B469,"")</f>
        <v/>
      </c>
      <c r="C469" t="str">
        <f>IF($A469,raw_vertexdata!C469,"")</f>
        <v/>
      </c>
      <c r="D469">
        <f>raw_vertexdata!D469</f>
        <v>467</v>
      </c>
      <c r="E469" t="s">
        <v>77</v>
      </c>
      <c r="F469" t="s">
        <v>77</v>
      </c>
    </row>
    <row r="470" spans="1:6" x14ac:dyDescent="0.3">
      <c r="A470" t="b">
        <f>AND(raw_vertexdata!B470&gt;=-0.5,raw_vertexdata!B470&lt;=0.5,raw_vertexdata!C470&gt;-0.05,raw_vertexdata!C470&lt;0.1,0.5*raw_vertexdata!B470+raw_vertexdata!C470&lt;0.3)</f>
        <v>0</v>
      </c>
      <c r="B470" t="str">
        <f>IF($A470,raw_vertexdata!B470,"")</f>
        <v/>
      </c>
      <c r="C470" t="str">
        <f>IF($A470,raw_vertexdata!C470,"")</f>
        <v/>
      </c>
      <c r="D470">
        <f>raw_vertexdata!D470</f>
        <v>468</v>
      </c>
      <c r="E470" t="s">
        <v>77</v>
      </c>
      <c r="F470" t="s">
        <v>77</v>
      </c>
    </row>
    <row r="471" spans="1:6" x14ac:dyDescent="0.3">
      <c r="A471" t="b">
        <f>AND(raw_vertexdata!B471&gt;=-0.5,raw_vertexdata!B471&lt;=0.5,raw_vertexdata!C471&gt;-0.05,raw_vertexdata!C471&lt;0.1,0.5*raw_vertexdata!B471+raw_vertexdata!C471&lt;0.3)</f>
        <v>0</v>
      </c>
      <c r="B471" t="str">
        <f>IF($A471,raw_vertexdata!B471,"")</f>
        <v/>
      </c>
      <c r="C471" t="str">
        <f>IF($A471,raw_vertexdata!C471,"")</f>
        <v/>
      </c>
      <c r="D471">
        <f>raw_vertexdata!D471</f>
        <v>469</v>
      </c>
      <c r="E471" t="s">
        <v>77</v>
      </c>
      <c r="F471" t="s">
        <v>77</v>
      </c>
    </row>
    <row r="472" spans="1:6" x14ac:dyDescent="0.3">
      <c r="A472" t="b">
        <f>AND(raw_vertexdata!B472&gt;=-0.5,raw_vertexdata!B472&lt;=0.5,raw_vertexdata!C472&gt;-0.05,raw_vertexdata!C472&lt;0.1,0.5*raw_vertexdata!B472+raw_vertexdata!C472&lt;0.3)</f>
        <v>0</v>
      </c>
      <c r="B472" t="str">
        <f>IF($A472,raw_vertexdata!B472,"")</f>
        <v/>
      </c>
      <c r="C472" t="str">
        <f>IF($A472,raw_vertexdata!C472,"")</f>
        <v/>
      </c>
      <c r="D472">
        <f>raw_vertexdata!D472</f>
        <v>470</v>
      </c>
      <c r="E472" t="s">
        <v>77</v>
      </c>
      <c r="F472" t="s">
        <v>77</v>
      </c>
    </row>
    <row r="473" spans="1:6" x14ac:dyDescent="0.3">
      <c r="A473" t="b">
        <f>AND(raw_vertexdata!B473&gt;=-0.5,raw_vertexdata!B473&lt;=0.5,raw_vertexdata!C473&gt;-0.05,raw_vertexdata!C473&lt;0.1,0.5*raw_vertexdata!B473+raw_vertexdata!C473&lt;0.3)</f>
        <v>0</v>
      </c>
      <c r="B473" t="str">
        <f>IF($A473,raw_vertexdata!B473,"")</f>
        <v/>
      </c>
      <c r="C473" t="str">
        <f>IF($A473,raw_vertexdata!C473,"")</f>
        <v/>
      </c>
      <c r="D473">
        <f>raw_vertexdata!D473</f>
        <v>471</v>
      </c>
      <c r="E473" t="s">
        <v>77</v>
      </c>
      <c r="F473" t="s">
        <v>77</v>
      </c>
    </row>
    <row r="474" spans="1:6" x14ac:dyDescent="0.3">
      <c r="A474" t="b">
        <f>AND(raw_vertexdata!B474&gt;=-0.5,raw_vertexdata!B474&lt;=0.5,raw_vertexdata!C474&gt;-0.05,raw_vertexdata!C474&lt;0.1,0.5*raw_vertexdata!B474+raw_vertexdata!C474&lt;0.3)</f>
        <v>0</v>
      </c>
      <c r="B474" t="str">
        <f>IF($A474,raw_vertexdata!B474,"")</f>
        <v/>
      </c>
      <c r="C474" t="str">
        <f>IF($A474,raw_vertexdata!C474,"")</f>
        <v/>
      </c>
      <c r="D474">
        <f>raw_vertexdata!D474</f>
        <v>472</v>
      </c>
      <c r="E474" t="s">
        <v>77</v>
      </c>
      <c r="F474" t="s">
        <v>77</v>
      </c>
    </row>
    <row r="475" spans="1:6" x14ac:dyDescent="0.3">
      <c r="A475" t="b">
        <f>AND(raw_vertexdata!B475&gt;=-0.5,raw_vertexdata!B475&lt;=0.5,raw_vertexdata!C475&gt;-0.05,raw_vertexdata!C475&lt;0.1,0.5*raw_vertexdata!B475+raw_vertexdata!C475&lt;0.3)</f>
        <v>0</v>
      </c>
      <c r="B475" t="str">
        <f>IF($A475,raw_vertexdata!B475,"")</f>
        <v/>
      </c>
      <c r="C475" t="str">
        <f>IF($A475,raw_vertexdata!C475,"")</f>
        <v/>
      </c>
      <c r="D475">
        <f>raw_vertexdata!D475</f>
        <v>473</v>
      </c>
      <c r="E475" t="s">
        <v>77</v>
      </c>
      <c r="F475" t="s">
        <v>77</v>
      </c>
    </row>
    <row r="476" spans="1:6" x14ac:dyDescent="0.3">
      <c r="A476" t="b">
        <f>AND(raw_vertexdata!B476&gt;=-0.5,raw_vertexdata!B476&lt;=0.5,raw_vertexdata!C476&gt;-0.05,raw_vertexdata!C476&lt;0.1,0.5*raw_vertexdata!B476+raw_vertexdata!C476&lt;0.3)</f>
        <v>0</v>
      </c>
      <c r="B476" t="str">
        <f>IF($A476,raw_vertexdata!B476,"")</f>
        <v/>
      </c>
      <c r="C476" t="str">
        <f>IF($A476,raw_vertexdata!C476,"")</f>
        <v/>
      </c>
      <c r="D476">
        <f>raw_vertexdata!D476</f>
        <v>474</v>
      </c>
      <c r="E476" t="s">
        <v>77</v>
      </c>
      <c r="F476" t="s">
        <v>77</v>
      </c>
    </row>
    <row r="477" spans="1:6" x14ac:dyDescent="0.3">
      <c r="A477" t="b">
        <f>AND(raw_vertexdata!B477&gt;=-0.5,raw_vertexdata!B477&lt;=0.5,raw_vertexdata!C477&gt;-0.05,raw_vertexdata!C477&lt;0.1,0.5*raw_vertexdata!B477+raw_vertexdata!C477&lt;0.3)</f>
        <v>0</v>
      </c>
      <c r="B477" t="str">
        <f>IF($A477,raw_vertexdata!B477,"")</f>
        <v/>
      </c>
      <c r="C477" t="str">
        <f>IF($A477,raw_vertexdata!C477,"")</f>
        <v/>
      </c>
      <c r="D477">
        <f>raw_vertexdata!D477</f>
        <v>475</v>
      </c>
      <c r="E477" t="s">
        <v>77</v>
      </c>
      <c r="F477" t="s">
        <v>77</v>
      </c>
    </row>
    <row r="478" spans="1:6" x14ac:dyDescent="0.3">
      <c r="A478" t="b">
        <f>AND(raw_vertexdata!B478&gt;=-0.5,raw_vertexdata!B478&lt;=0.5,raw_vertexdata!C478&gt;-0.05,raw_vertexdata!C478&lt;0.1,0.5*raw_vertexdata!B478+raw_vertexdata!C478&lt;0.3)</f>
        <v>0</v>
      </c>
      <c r="B478" t="str">
        <f>IF($A478,raw_vertexdata!B478,"")</f>
        <v/>
      </c>
      <c r="C478" t="str">
        <f>IF($A478,raw_vertexdata!C478,"")</f>
        <v/>
      </c>
      <c r="D478">
        <f>raw_vertexdata!D478</f>
        <v>476</v>
      </c>
      <c r="E478" t="s">
        <v>77</v>
      </c>
      <c r="F478" t="s">
        <v>77</v>
      </c>
    </row>
    <row r="479" spans="1:6" x14ac:dyDescent="0.3">
      <c r="A479" t="b">
        <f>AND(raw_vertexdata!B479&gt;=-0.5,raw_vertexdata!B479&lt;=0.5,raw_vertexdata!C479&gt;-0.05,raw_vertexdata!C479&lt;0.1,0.5*raw_vertexdata!B479+raw_vertexdata!C479&lt;0.3)</f>
        <v>0</v>
      </c>
      <c r="B479" t="str">
        <f>IF($A479,raw_vertexdata!B479,"")</f>
        <v/>
      </c>
      <c r="C479" t="str">
        <f>IF($A479,raw_vertexdata!C479,"")</f>
        <v/>
      </c>
      <c r="D479">
        <f>raw_vertexdata!D479</f>
        <v>477</v>
      </c>
      <c r="E479" t="s">
        <v>77</v>
      </c>
      <c r="F479" t="s">
        <v>77</v>
      </c>
    </row>
    <row r="480" spans="1:6" x14ac:dyDescent="0.3">
      <c r="A480" t="b">
        <f>AND(raw_vertexdata!B480&gt;=-0.5,raw_vertexdata!B480&lt;=0.5,raw_vertexdata!C480&gt;-0.05,raw_vertexdata!C480&lt;0.1,0.5*raw_vertexdata!B480+raw_vertexdata!C480&lt;0.3)</f>
        <v>0</v>
      </c>
      <c r="B480" t="str">
        <f>IF($A480,raw_vertexdata!B480,"")</f>
        <v/>
      </c>
      <c r="C480" t="str">
        <f>IF($A480,raw_vertexdata!C480,"")</f>
        <v/>
      </c>
      <c r="D480">
        <f>raw_vertexdata!D480</f>
        <v>478</v>
      </c>
      <c r="E480" t="s">
        <v>77</v>
      </c>
      <c r="F480" t="s">
        <v>77</v>
      </c>
    </row>
    <row r="481" spans="1:6" x14ac:dyDescent="0.3">
      <c r="A481" t="b">
        <f>AND(raw_vertexdata!B481&gt;=-0.5,raw_vertexdata!B481&lt;=0.5,raw_vertexdata!C481&gt;-0.05,raw_vertexdata!C481&lt;0.1,0.5*raw_vertexdata!B481+raw_vertexdata!C481&lt;0.3)</f>
        <v>0</v>
      </c>
      <c r="B481" t="str">
        <f>IF($A481,raw_vertexdata!B481,"")</f>
        <v/>
      </c>
      <c r="C481" t="str">
        <f>IF($A481,raw_vertexdata!C481,"")</f>
        <v/>
      </c>
      <c r="D481">
        <f>raw_vertexdata!D481</f>
        <v>479</v>
      </c>
      <c r="E481" t="s">
        <v>77</v>
      </c>
      <c r="F481" t="s">
        <v>77</v>
      </c>
    </row>
    <row r="482" spans="1:6" x14ac:dyDescent="0.3">
      <c r="A482" t="b">
        <f>AND(raw_vertexdata!B482&gt;=-0.5,raw_vertexdata!B482&lt;=0.5,raw_vertexdata!C482&gt;-0.05,raw_vertexdata!C482&lt;0.1,0.5*raw_vertexdata!B482+raw_vertexdata!C482&lt;0.3)</f>
        <v>0</v>
      </c>
      <c r="B482" t="str">
        <f>IF($A482,raw_vertexdata!B482,"")</f>
        <v/>
      </c>
      <c r="C482" t="str">
        <f>IF($A482,raw_vertexdata!C482,"")</f>
        <v/>
      </c>
      <c r="D482">
        <f>raw_vertexdata!D482</f>
        <v>480</v>
      </c>
      <c r="E482" t="s">
        <v>77</v>
      </c>
      <c r="F482" t="s">
        <v>77</v>
      </c>
    </row>
    <row r="483" spans="1:6" x14ac:dyDescent="0.3">
      <c r="A483" t="b">
        <f>AND(raw_vertexdata!B483&gt;=-0.5,raw_vertexdata!B483&lt;=0.5,raw_vertexdata!C483&gt;-0.05,raw_vertexdata!C483&lt;0.1,0.5*raw_vertexdata!B483+raw_vertexdata!C483&lt;0.3)</f>
        <v>0</v>
      </c>
      <c r="B483" t="str">
        <f>IF($A483,raw_vertexdata!B483,"")</f>
        <v/>
      </c>
      <c r="C483" t="str">
        <f>IF($A483,raw_vertexdata!C483,"")</f>
        <v/>
      </c>
      <c r="D483">
        <f>raw_vertexdata!D483</f>
        <v>481</v>
      </c>
      <c r="E483" t="s">
        <v>77</v>
      </c>
      <c r="F483" t="s">
        <v>77</v>
      </c>
    </row>
    <row r="484" spans="1:6" x14ac:dyDescent="0.3">
      <c r="A484" t="b">
        <f>AND(raw_vertexdata!B484&gt;=-0.5,raw_vertexdata!B484&lt;=0.5,raw_vertexdata!C484&gt;-0.05,raw_vertexdata!C484&lt;0.1,0.5*raw_vertexdata!B484+raw_vertexdata!C484&lt;0.3)</f>
        <v>0</v>
      </c>
      <c r="B484" t="str">
        <f>IF($A484,raw_vertexdata!B484,"")</f>
        <v/>
      </c>
      <c r="C484" t="str">
        <f>IF($A484,raw_vertexdata!C484,"")</f>
        <v/>
      </c>
      <c r="D484">
        <f>raw_vertexdata!D484</f>
        <v>482</v>
      </c>
      <c r="E484" t="s">
        <v>77</v>
      </c>
      <c r="F484" t="s">
        <v>77</v>
      </c>
    </row>
    <row r="485" spans="1:6" x14ac:dyDescent="0.3">
      <c r="A485" t="b">
        <f>AND(raw_vertexdata!B485&gt;=-0.5,raw_vertexdata!B485&lt;=0.5,raw_vertexdata!C485&gt;-0.05,raw_vertexdata!C485&lt;0.1,0.5*raw_vertexdata!B485+raw_vertexdata!C485&lt;0.3)</f>
        <v>0</v>
      </c>
      <c r="B485" t="str">
        <f>IF($A485,raw_vertexdata!B485,"")</f>
        <v/>
      </c>
      <c r="C485" t="str">
        <f>IF($A485,raw_vertexdata!C485,"")</f>
        <v/>
      </c>
      <c r="D485">
        <f>raw_vertexdata!D485</f>
        <v>483</v>
      </c>
      <c r="E485" t="s">
        <v>77</v>
      </c>
      <c r="F485" t="s">
        <v>77</v>
      </c>
    </row>
    <row r="486" spans="1:6" x14ac:dyDescent="0.3">
      <c r="A486" t="b">
        <f>AND(raw_vertexdata!B486&gt;=-0.5,raw_vertexdata!B486&lt;=0.5,raw_vertexdata!C486&gt;-0.05,raw_vertexdata!C486&lt;0.1,0.5*raw_vertexdata!B486+raw_vertexdata!C486&lt;0.3)</f>
        <v>0</v>
      </c>
      <c r="B486" t="str">
        <f>IF($A486,raw_vertexdata!B486,"")</f>
        <v/>
      </c>
      <c r="C486" t="str">
        <f>IF($A486,raw_vertexdata!C486,"")</f>
        <v/>
      </c>
      <c r="D486">
        <f>raw_vertexdata!D486</f>
        <v>484</v>
      </c>
      <c r="E486" t="s">
        <v>77</v>
      </c>
      <c r="F486" t="s">
        <v>77</v>
      </c>
    </row>
    <row r="487" spans="1:6" x14ac:dyDescent="0.3">
      <c r="A487" t="b">
        <f>AND(raw_vertexdata!B487&gt;=-0.5,raw_vertexdata!B487&lt;=0.5,raw_vertexdata!C487&gt;-0.05,raw_vertexdata!C487&lt;0.1,0.5*raw_vertexdata!B487+raw_vertexdata!C487&lt;0.3)</f>
        <v>0</v>
      </c>
      <c r="B487" t="str">
        <f>IF($A487,raw_vertexdata!B487,"")</f>
        <v/>
      </c>
      <c r="C487" t="str">
        <f>IF($A487,raw_vertexdata!C487,"")</f>
        <v/>
      </c>
      <c r="D487">
        <f>raw_vertexdata!D487</f>
        <v>485</v>
      </c>
      <c r="E487" t="s">
        <v>77</v>
      </c>
      <c r="F487" t="s">
        <v>77</v>
      </c>
    </row>
    <row r="488" spans="1:6" x14ac:dyDescent="0.3">
      <c r="A488" t="b">
        <f>AND(raw_vertexdata!B488&gt;=-0.5,raw_vertexdata!B488&lt;=0.5,raw_vertexdata!C488&gt;-0.05,raw_vertexdata!C488&lt;0.1,0.5*raw_vertexdata!B488+raw_vertexdata!C488&lt;0.3)</f>
        <v>0</v>
      </c>
      <c r="B488" t="str">
        <f>IF($A488,raw_vertexdata!B488,"")</f>
        <v/>
      </c>
      <c r="C488" t="str">
        <f>IF($A488,raw_vertexdata!C488,"")</f>
        <v/>
      </c>
      <c r="D488">
        <f>raw_vertexdata!D488</f>
        <v>486</v>
      </c>
      <c r="E488" t="s">
        <v>77</v>
      </c>
      <c r="F488" t="s">
        <v>77</v>
      </c>
    </row>
    <row r="489" spans="1:6" x14ac:dyDescent="0.3">
      <c r="A489" t="b">
        <f>AND(raw_vertexdata!B489&gt;=-0.5,raw_vertexdata!B489&lt;=0.5,raw_vertexdata!C489&gt;-0.05,raw_vertexdata!C489&lt;0.1,0.5*raw_vertexdata!B489+raw_vertexdata!C489&lt;0.3)</f>
        <v>0</v>
      </c>
      <c r="B489" t="str">
        <f>IF($A489,raw_vertexdata!B489,"")</f>
        <v/>
      </c>
      <c r="C489" t="str">
        <f>IF($A489,raw_vertexdata!C489,"")</f>
        <v/>
      </c>
      <c r="D489">
        <f>raw_vertexdata!D489</f>
        <v>487</v>
      </c>
      <c r="E489" t="s">
        <v>77</v>
      </c>
      <c r="F489" t="s">
        <v>77</v>
      </c>
    </row>
    <row r="490" spans="1:6" x14ac:dyDescent="0.3">
      <c r="A490" t="b">
        <f>AND(raw_vertexdata!B490&gt;=-0.5,raw_vertexdata!B490&lt;=0.5,raw_vertexdata!C490&gt;-0.05,raw_vertexdata!C490&lt;0.1,0.5*raw_vertexdata!B490+raw_vertexdata!C490&lt;0.3)</f>
        <v>0</v>
      </c>
      <c r="B490" t="str">
        <f>IF($A490,raw_vertexdata!B490,"")</f>
        <v/>
      </c>
      <c r="C490" t="str">
        <f>IF($A490,raw_vertexdata!C490,"")</f>
        <v/>
      </c>
      <c r="D490">
        <f>raw_vertexdata!D490</f>
        <v>488</v>
      </c>
      <c r="E490" t="s">
        <v>77</v>
      </c>
      <c r="F490" t="s">
        <v>77</v>
      </c>
    </row>
    <row r="491" spans="1:6" x14ac:dyDescent="0.3">
      <c r="A491" t="b">
        <f>AND(raw_vertexdata!B491&gt;=-0.5,raw_vertexdata!B491&lt;=0.5,raw_vertexdata!C491&gt;-0.05,raw_vertexdata!C491&lt;0.1,0.5*raw_vertexdata!B491+raw_vertexdata!C491&lt;0.3)</f>
        <v>0</v>
      </c>
      <c r="B491" t="str">
        <f>IF($A491,raw_vertexdata!B491,"")</f>
        <v/>
      </c>
      <c r="C491" t="str">
        <f>IF($A491,raw_vertexdata!C491,"")</f>
        <v/>
      </c>
      <c r="D491">
        <f>raw_vertexdata!D491</f>
        <v>489</v>
      </c>
      <c r="E491" t="s">
        <v>77</v>
      </c>
      <c r="F491" t="s">
        <v>77</v>
      </c>
    </row>
    <row r="492" spans="1:6" x14ac:dyDescent="0.3">
      <c r="A492" t="b">
        <f>AND(raw_vertexdata!B492&gt;=-0.5,raw_vertexdata!B492&lt;=0.5,raw_vertexdata!C492&gt;-0.05,raw_vertexdata!C492&lt;0.1,0.5*raw_vertexdata!B492+raw_vertexdata!C492&lt;0.3)</f>
        <v>0</v>
      </c>
      <c r="B492" t="str">
        <f>IF($A492,raw_vertexdata!B492,"")</f>
        <v/>
      </c>
      <c r="C492" t="str">
        <f>IF($A492,raw_vertexdata!C492,"")</f>
        <v/>
      </c>
      <c r="D492">
        <f>raw_vertexdata!D492</f>
        <v>490</v>
      </c>
      <c r="E492" t="s">
        <v>77</v>
      </c>
      <c r="F492" t="s">
        <v>77</v>
      </c>
    </row>
    <row r="493" spans="1:6" x14ac:dyDescent="0.3">
      <c r="A493" t="b">
        <f>AND(raw_vertexdata!B493&gt;=-0.5,raw_vertexdata!B493&lt;=0.5,raw_vertexdata!C493&gt;-0.05,raw_vertexdata!C493&lt;0.1,0.5*raw_vertexdata!B493+raw_vertexdata!C493&lt;0.3)</f>
        <v>0</v>
      </c>
      <c r="B493" t="str">
        <f>IF($A493,raw_vertexdata!B493,"")</f>
        <v/>
      </c>
      <c r="C493" t="str">
        <f>IF($A493,raw_vertexdata!C493,"")</f>
        <v/>
      </c>
      <c r="D493">
        <f>raw_vertexdata!D493</f>
        <v>491</v>
      </c>
      <c r="E493" t="s">
        <v>77</v>
      </c>
      <c r="F493" t="s">
        <v>77</v>
      </c>
    </row>
    <row r="494" spans="1:6" x14ac:dyDescent="0.3">
      <c r="A494" t="b">
        <f>AND(raw_vertexdata!B494&gt;=-0.5,raw_vertexdata!B494&lt;=0.5,raw_vertexdata!C494&gt;-0.05,raw_vertexdata!C494&lt;0.1,0.5*raw_vertexdata!B494+raw_vertexdata!C494&lt;0.3)</f>
        <v>0</v>
      </c>
      <c r="B494" t="str">
        <f>IF($A494,raw_vertexdata!B494,"")</f>
        <v/>
      </c>
      <c r="C494" t="str">
        <f>IF($A494,raw_vertexdata!C494,"")</f>
        <v/>
      </c>
      <c r="D494">
        <f>raw_vertexdata!D494</f>
        <v>492</v>
      </c>
      <c r="E494" t="s">
        <v>77</v>
      </c>
      <c r="F494" t="s">
        <v>77</v>
      </c>
    </row>
    <row r="495" spans="1:6" x14ac:dyDescent="0.3">
      <c r="A495" t="b">
        <f>AND(raw_vertexdata!B495&gt;=-0.5,raw_vertexdata!B495&lt;=0.5,raw_vertexdata!C495&gt;-0.05,raw_vertexdata!C495&lt;0.1,0.5*raw_vertexdata!B495+raw_vertexdata!C495&lt;0.3)</f>
        <v>0</v>
      </c>
      <c r="B495" t="str">
        <f>IF($A495,raw_vertexdata!B495,"")</f>
        <v/>
      </c>
      <c r="C495" t="str">
        <f>IF($A495,raw_vertexdata!C495,"")</f>
        <v/>
      </c>
      <c r="D495">
        <f>raw_vertexdata!D495</f>
        <v>493</v>
      </c>
      <c r="E495" t="s">
        <v>77</v>
      </c>
      <c r="F495" t="s">
        <v>77</v>
      </c>
    </row>
    <row r="496" spans="1:6" x14ac:dyDescent="0.3">
      <c r="A496" t="b">
        <f>AND(raw_vertexdata!B496&gt;=-0.5,raw_vertexdata!B496&lt;=0.5,raw_vertexdata!C496&gt;-0.05,raw_vertexdata!C496&lt;0.1,0.5*raw_vertexdata!B496+raw_vertexdata!C496&lt;0.3)</f>
        <v>0</v>
      </c>
      <c r="B496" t="str">
        <f>IF($A496,raw_vertexdata!B496,"")</f>
        <v/>
      </c>
      <c r="C496" t="str">
        <f>IF($A496,raw_vertexdata!C496,"")</f>
        <v/>
      </c>
      <c r="D496">
        <f>raw_vertexdata!D496</f>
        <v>494</v>
      </c>
      <c r="E496" t="s">
        <v>77</v>
      </c>
      <c r="F496" t="s">
        <v>77</v>
      </c>
    </row>
    <row r="497" spans="1:6" x14ac:dyDescent="0.3">
      <c r="A497" t="b">
        <f>AND(raw_vertexdata!B497&gt;=-0.5,raw_vertexdata!B497&lt;=0.5,raw_vertexdata!C497&gt;-0.05,raw_vertexdata!C497&lt;0.1,0.5*raw_vertexdata!B497+raw_vertexdata!C497&lt;0.3)</f>
        <v>0</v>
      </c>
      <c r="B497" t="str">
        <f>IF($A497,raw_vertexdata!B497,"")</f>
        <v/>
      </c>
      <c r="C497" t="str">
        <f>IF($A497,raw_vertexdata!C497,"")</f>
        <v/>
      </c>
      <c r="D497">
        <f>raw_vertexdata!D497</f>
        <v>495</v>
      </c>
      <c r="E497" t="s">
        <v>77</v>
      </c>
      <c r="F497" t="s">
        <v>77</v>
      </c>
    </row>
    <row r="498" spans="1:6" x14ac:dyDescent="0.3">
      <c r="A498" t="b">
        <f>AND(raw_vertexdata!B498&gt;=-0.5,raw_vertexdata!B498&lt;=0.5,raw_vertexdata!C498&gt;-0.05,raw_vertexdata!C498&lt;0.1,0.5*raw_vertexdata!B498+raw_vertexdata!C498&lt;0.3)</f>
        <v>0</v>
      </c>
      <c r="B498" t="str">
        <f>IF($A498,raw_vertexdata!B498,"")</f>
        <v/>
      </c>
      <c r="C498" t="str">
        <f>IF($A498,raw_vertexdata!C498,"")</f>
        <v/>
      </c>
      <c r="D498">
        <f>raw_vertexdata!D498</f>
        <v>496</v>
      </c>
      <c r="E498" t="s">
        <v>77</v>
      </c>
      <c r="F498" t="s">
        <v>77</v>
      </c>
    </row>
    <row r="499" spans="1:6" x14ac:dyDescent="0.3">
      <c r="A499" t="b">
        <f>AND(raw_vertexdata!B499&gt;=-0.5,raw_vertexdata!B499&lt;=0.5,raw_vertexdata!C499&gt;-0.05,raw_vertexdata!C499&lt;0.1,0.5*raw_vertexdata!B499+raw_vertexdata!C499&lt;0.3)</f>
        <v>0</v>
      </c>
      <c r="B499" t="str">
        <f>IF($A499,raw_vertexdata!B499,"")</f>
        <v/>
      </c>
      <c r="C499" t="str">
        <f>IF($A499,raw_vertexdata!C499,"")</f>
        <v/>
      </c>
      <c r="D499">
        <f>raw_vertexdata!D499</f>
        <v>497</v>
      </c>
      <c r="E499" t="s">
        <v>77</v>
      </c>
      <c r="F499" t="s">
        <v>77</v>
      </c>
    </row>
    <row r="500" spans="1:6" x14ac:dyDescent="0.3">
      <c r="A500" t="b">
        <f>AND(raw_vertexdata!B500&gt;=-0.5,raw_vertexdata!B500&lt;=0.5,raw_vertexdata!C500&gt;-0.05,raw_vertexdata!C500&lt;0.1,0.5*raw_vertexdata!B500+raw_vertexdata!C500&lt;0.3)</f>
        <v>0</v>
      </c>
      <c r="B500" t="str">
        <f>IF($A500,raw_vertexdata!B500,"")</f>
        <v/>
      </c>
      <c r="C500" t="str">
        <f>IF($A500,raw_vertexdata!C500,"")</f>
        <v/>
      </c>
      <c r="D500">
        <f>raw_vertexdata!D500</f>
        <v>498</v>
      </c>
      <c r="E500" t="s">
        <v>77</v>
      </c>
      <c r="F500" t="s">
        <v>77</v>
      </c>
    </row>
    <row r="501" spans="1:6" x14ac:dyDescent="0.3">
      <c r="A501" t="b">
        <f>AND(raw_vertexdata!B501&gt;=-0.5,raw_vertexdata!B501&lt;=0.5,raw_vertexdata!C501&gt;-0.05,raw_vertexdata!C501&lt;0.1,0.5*raw_vertexdata!B501+raw_vertexdata!C501&lt;0.3)</f>
        <v>0</v>
      </c>
      <c r="B501" t="str">
        <f>IF($A501,raw_vertexdata!B501,"")</f>
        <v/>
      </c>
      <c r="C501" t="str">
        <f>IF($A501,raw_vertexdata!C501,"")</f>
        <v/>
      </c>
      <c r="D501">
        <f>raw_vertexdata!D501</f>
        <v>499</v>
      </c>
      <c r="E501" t="s">
        <v>77</v>
      </c>
      <c r="F501" t="s">
        <v>77</v>
      </c>
    </row>
    <row r="502" spans="1:6" x14ac:dyDescent="0.3">
      <c r="A502" t="b">
        <f>AND(raw_vertexdata!B502&gt;=-0.5,raw_vertexdata!B502&lt;=0.5,raw_vertexdata!C502&gt;-0.05,raw_vertexdata!C502&lt;0.1,0.5*raw_vertexdata!B502+raw_vertexdata!C502&lt;0.3)</f>
        <v>0</v>
      </c>
      <c r="B502" t="str">
        <f>IF($A502,raw_vertexdata!B502,"")</f>
        <v/>
      </c>
      <c r="C502" t="str">
        <f>IF($A502,raw_vertexdata!C502,"")</f>
        <v/>
      </c>
      <c r="D502">
        <f>raw_vertexdata!D502</f>
        <v>500</v>
      </c>
      <c r="E502" t="s">
        <v>77</v>
      </c>
      <c r="F502" t="s">
        <v>77</v>
      </c>
    </row>
    <row r="503" spans="1:6" x14ac:dyDescent="0.3">
      <c r="A503" t="b">
        <f>AND(raw_vertexdata!B503&gt;=-0.5,raw_vertexdata!B503&lt;=0.5,raw_vertexdata!C503&gt;-0.05,raw_vertexdata!C503&lt;0.1,0.5*raw_vertexdata!B503+raw_vertexdata!C503&lt;0.3)</f>
        <v>0</v>
      </c>
      <c r="B503" t="str">
        <f>IF($A503,raw_vertexdata!B503,"")</f>
        <v/>
      </c>
      <c r="C503" t="str">
        <f>IF($A503,raw_vertexdata!C503,"")</f>
        <v/>
      </c>
      <c r="D503">
        <f>raw_vertexdata!D503</f>
        <v>501</v>
      </c>
      <c r="E503" t="s">
        <v>77</v>
      </c>
      <c r="F503" t="s">
        <v>77</v>
      </c>
    </row>
    <row r="504" spans="1:6" x14ac:dyDescent="0.3">
      <c r="A504" t="b">
        <f>AND(raw_vertexdata!B504&gt;=-0.5,raw_vertexdata!B504&lt;=0.5,raw_vertexdata!C504&gt;-0.05,raw_vertexdata!C504&lt;0.1,0.5*raw_vertexdata!B504+raw_vertexdata!C504&lt;0.3)</f>
        <v>0</v>
      </c>
      <c r="B504" t="str">
        <f>IF($A504,raw_vertexdata!B504,"")</f>
        <v/>
      </c>
      <c r="C504" t="str">
        <f>IF($A504,raw_vertexdata!C504,"")</f>
        <v/>
      </c>
      <c r="D504">
        <f>raw_vertexdata!D504</f>
        <v>502</v>
      </c>
      <c r="E504" t="s">
        <v>77</v>
      </c>
      <c r="F504" t="s">
        <v>77</v>
      </c>
    </row>
    <row r="505" spans="1:6" x14ac:dyDescent="0.3">
      <c r="A505" t="b">
        <f>AND(raw_vertexdata!B505&gt;=-0.5,raw_vertexdata!B505&lt;=0.5,raw_vertexdata!C505&gt;-0.05,raw_vertexdata!C505&lt;0.1,0.5*raw_vertexdata!B505+raw_vertexdata!C505&lt;0.3)</f>
        <v>0</v>
      </c>
      <c r="B505" t="str">
        <f>IF($A505,raw_vertexdata!B505,"")</f>
        <v/>
      </c>
      <c r="C505" t="str">
        <f>IF($A505,raw_vertexdata!C505,"")</f>
        <v/>
      </c>
      <c r="D505">
        <f>raw_vertexdata!D505</f>
        <v>503</v>
      </c>
      <c r="E505" t="s">
        <v>77</v>
      </c>
      <c r="F505" t="s">
        <v>77</v>
      </c>
    </row>
    <row r="506" spans="1:6" x14ac:dyDescent="0.3">
      <c r="A506" t="b">
        <f>AND(raw_vertexdata!B506&gt;=-0.5,raw_vertexdata!B506&lt;=0.5,raw_vertexdata!C506&gt;-0.05,raw_vertexdata!C506&lt;0.1,0.5*raw_vertexdata!B506+raw_vertexdata!C506&lt;0.3)</f>
        <v>0</v>
      </c>
      <c r="B506" t="str">
        <f>IF($A506,raw_vertexdata!B506,"")</f>
        <v/>
      </c>
      <c r="C506" t="str">
        <f>IF($A506,raw_vertexdata!C506,"")</f>
        <v/>
      </c>
      <c r="D506">
        <f>raw_vertexdata!D506</f>
        <v>504</v>
      </c>
      <c r="E506" t="s">
        <v>77</v>
      </c>
      <c r="F506" t="s">
        <v>77</v>
      </c>
    </row>
    <row r="507" spans="1:6" x14ac:dyDescent="0.3">
      <c r="A507" t="b">
        <f>AND(raw_vertexdata!B507&gt;=-0.5,raw_vertexdata!B507&lt;=0.5,raw_vertexdata!C507&gt;-0.05,raw_vertexdata!C507&lt;0.1,0.5*raw_vertexdata!B507+raw_vertexdata!C507&lt;0.3)</f>
        <v>0</v>
      </c>
      <c r="B507" t="str">
        <f>IF($A507,raw_vertexdata!B507,"")</f>
        <v/>
      </c>
      <c r="C507" t="str">
        <f>IF($A507,raw_vertexdata!C507,"")</f>
        <v/>
      </c>
      <c r="D507">
        <f>raw_vertexdata!D507</f>
        <v>505</v>
      </c>
      <c r="E507" t="s">
        <v>77</v>
      </c>
      <c r="F507" t="s">
        <v>77</v>
      </c>
    </row>
    <row r="508" spans="1:6" x14ac:dyDescent="0.3">
      <c r="A508" t="b">
        <f>AND(raw_vertexdata!B508&gt;=-0.5,raw_vertexdata!B508&lt;=0.5,raw_vertexdata!C508&gt;-0.05,raw_vertexdata!C508&lt;0.1,0.5*raw_vertexdata!B508+raw_vertexdata!C508&lt;0.3)</f>
        <v>0</v>
      </c>
      <c r="B508" t="str">
        <f>IF($A508,raw_vertexdata!B508,"")</f>
        <v/>
      </c>
      <c r="C508" t="str">
        <f>IF($A508,raw_vertexdata!C508,"")</f>
        <v/>
      </c>
      <c r="D508">
        <f>raw_vertexdata!D508</f>
        <v>506</v>
      </c>
      <c r="E508" t="s">
        <v>77</v>
      </c>
      <c r="F508" t="s">
        <v>77</v>
      </c>
    </row>
    <row r="509" spans="1:6" x14ac:dyDescent="0.3">
      <c r="A509" t="b">
        <f>AND(raw_vertexdata!B509&gt;=-0.5,raw_vertexdata!B509&lt;=0.5,raw_vertexdata!C509&gt;-0.05,raw_vertexdata!C509&lt;0.1,0.5*raw_vertexdata!B509+raw_vertexdata!C509&lt;0.3)</f>
        <v>0</v>
      </c>
      <c r="B509" t="str">
        <f>IF($A509,raw_vertexdata!B509,"")</f>
        <v/>
      </c>
      <c r="C509" t="str">
        <f>IF($A509,raw_vertexdata!C509,"")</f>
        <v/>
      </c>
      <c r="D509">
        <f>raw_vertexdata!D509</f>
        <v>507</v>
      </c>
      <c r="E509" t="s">
        <v>77</v>
      </c>
      <c r="F509" t="s">
        <v>77</v>
      </c>
    </row>
    <row r="510" spans="1:6" x14ac:dyDescent="0.3">
      <c r="A510" t="b">
        <f>AND(raw_vertexdata!B510&gt;=-0.5,raw_vertexdata!B510&lt;=0.5,raw_vertexdata!C510&gt;-0.05,raw_vertexdata!C510&lt;0.1,0.5*raw_vertexdata!B510+raw_vertexdata!C510&lt;0.3)</f>
        <v>0</v>
      </c>
      <c r="B510" t="str">
        <f>IF($A510,raw_vertexdata!B510,"")</f>
        <v/>
      </c>
      <c r="C510" t="str">
        <f>IF($A510,raw_vertexdata!C510,"")</f>
        <v/>
      </c>
      <c r="D510">
        <f>raw_vertexdata!D510</f>
        <v>508</v>
      </c>
      <c r="E510" t="s">
        <v>77</v>
      </c>
      <c r="F510" t="s">
        <v>77</v>
      </c>
    </row>
    <row r="511" spans="1:6" x14ac:dyDescent="0.3">
      <c r="A511" t="b">
        <f>AND(raw_vertexdata!B511&gt;=-0.5,raw_vertexdata!B511&lt;=0.5,raw_vertexdata!C511&gt;-0.05,raw_vertexdata!C511&lt;0.1,0.5*raw_vertexdata!B511+raw_vertexdata!C511&lt;0.3)</f>
        <v>0</v>
      </c>
      <c r="B511" t="str">
        <f>IF($A511,raw_vertexdata!B511,"")</f>
        <v/>
      </c>
      <c r="C511" t="str">
        <f>IF($A511,raw_vertexdata!C511,"")</f>
        <v/>
      </c>
      <c r="D511">
        <f>raw_vertexdata!D511</f>
        <v>509</v>
      </c>
      <c r="E511" t="s">
        <v>77</v>
      </c>
      <c r="F511" t="s">
        <v>77</v>
      </c>
    </row>
    <row r="512" spans="1:6" x14ac:dyDescent="0.3">
      <c r="A512" t="b">
        <f>AND(raw_vertexdata!B512&gt;=-0.5,raw_vertexdata!B512&lt;=0.5,raw_vertexdata!C512&gt;-0.05,raw_vertexdata!C512&lt;0.1,0.5*raw_vertexdata!B512+raw_vertexdata!C512&lt;0.3)</f>
        <v>0</v>
      </c>
      <c r="B512" t="str">
        <f>IF($A512,raw_vertexdata!B512,"")</f>
        <v/>
      </c>
      <c r="C512" t="str">
        <f>IF($A512,raw_vertexdata!C512,"")</f>
        <v/>
      </c>
      <c r="D512">
        <f>raw_vertexdata!D512</f>
        <v>510</v>
      </c>
      <c r="E512" t="s">
        <v>77</v>
      </c>
      <c r="F512" t="s">
        <v>77</v>
      </c>
    </row>
    <row r="513" spans="1:6" x14ac:dyDescent="0.3">
      <c r="A513" t="b">
        <f>AND(raw_vertexdata!B513&gt;=-0.5,raw_vertexdata!B513&lt;=0.5,raw_vertexdata!C513&gt;-0.05,raw_vertexdata!C513&lt;0.1,0.5*raw_vertexdata!B513+raw_vertexdata!C513&lt;0.3)</f>
        <v>0</v>
      </c>
      <c r="B513" t="str">
        <f>IF($A513,raw_vertexdata!B513,"")</f>
        <v/>
      </c>
      <c r="C513" t="str">
        <f>IF($A513,raw_vertexdata!C513,"")</f>
        <v/>
      </c>
      <c r="D513">
        <f>raw_vertexdata!D513</f>
        <v>511</v>
      </c>
      <c r="E513" t="s">
        <v>77</v>
      </c>
      <c r="F513" t="s">
        <v>77</v>
      </c>
    </row>
    <row r="514" spans="1:6" x14ac:dyDescent="0.3">
      <c r="A514" t="b">
        <f>AND(raw_vertexdata!B514&gt;=-0.5,raw_vertexdata!B514&lt;=0.5,raw_vertexdata!C514&gt;-0.05,raw_vertexdata!C514&lt;0.1,0.5*raw_vertexdata!B514+raw_vertexdata!C514&lt;0.3)</f>
        <v>0</v>
      </c>
      <c r="B514" t="str">
        <f>IF($A514,raw_vertexdata!B514,"")</f>
        <v/>
      </c>
      <c r="C514" t="str">
        <f>IF($A514,raw_vertexdata!C514,"")</f>
        <v/>
      </c>
      <c r="D514">
        <f>raw_vertexdata!D514</f>
        <v>512</v>
      </c>
      <c r="E514" t="s">
        <v>77</v>
      </c>
      <c r="F514" t="s">
        <v>77</v>
      </c>
    </row>
    <row r="515" spans="1:6" x14ac:dyDescent="0.3">
      <c r="A515" t="b">
        <f>AND(raw_vertexdata!B515&gt;=-0.5,raw_vertexdata!B515&lt;=0.5,raw_vertexdata!C515&gt;-0.05,raw_vertexdata!C515&lt;0.1,0.5*raw_vertexdata!B515+raw_vertexdata!C515&lt;0.3)</f>
        <v>0</v>
      </c>
      <c r="B515" t="str">
        <f>IF($A515,raw_vertexdata!B515,"")</f>
        <v/>
      </c>
      <c r="C515" t="str">
        <f>IF($A515,raw_vertexdata!C515,"")</f>
        <v/>
      </c>
      <c r="D515">
        <f>raw_vertexdata!D515</f>
        <v>513</v>
      </c>
      <c r="E515" t="s">
        <v>77</v>
      </c>
      <c r="F515" t="s">
        <v>77</v>
      </c>
    </row>
    <row r="516" spans="1:6" x14ac:dyDescent="0.3">
      <c r="A516" t="b">
        <f>AND(raw_vertexdata!B516&gt;=-0.5,raw_vertexdata!B516&lt;=0.5,raw_vertexdata!C516&gt;-0.05,raw_vertexdata!C516&lt;0.1,0.5*raw_vertexdata!B516+raw_vertexdata!C516&lt;0.3)</f>
        <v>0</v>
      </c>
      <c r="B516" t="str">
        <f>IF($A516,raw_vertexdata!B516,"")</f>
        <v/>
      </c>
      <c r="C516" t="str">
        <f>IF($A516,raw_vertexdata!C516,"")</f>
        <v/>
      </c>
      <c r="D516">
        <f>raw_vertexdata!D516</f>
        <v>514</v>
      </c>
      <c r="E516" t="s">
        <v>77</v>
      </c>
      <c r="F516" t="s">
        <v>77</v>
      </c>
    </row>
    <row r="517" spans="1:6" x14ac:dyDescent="0.3">
      <c r="A517" t="b">
        <f>AND(raw_vertexdata!B517&gt;=-0.5,raw_vertexdata!B517&lt;=0.5,raw_vertexdata!C517&gt;-0.05,raw_vertexdata!C517&lt;0.1,0.5*raw_vertexdata!B517+raw_vertexdata!C517&lt;0.3)</f>
        <v>0</v>
      </c>
      <c r="B517" t="str">
        <f>IF($A517,raw_vertexdata!B517,"")</f>
        <v/>
      </c>
      <c r="C517" t="str">
        <f>IF($A517,raw_vertexdata!C517,"")</f>
        <v/>
      </c>
      <c r="D517">
        <f>raw_vertexdata!D517</f>
        <v>515</v>
      </c>
      <c r="E517" t="s">
        <v>77</v>
      </c>
      <c r="F517" t="s">
        <v>77</v>
      </c>
    </row>
    <row r="518" spans="1:6" x14ac:dyDescent="0.3">
      <c r="A518" t="b">
        <f>AND(raw_vertexdata!B518&gt;=-0.5,raw_vertexdata!B518&lt;=0.5,raw_vertexdata!C518&gt;-0.05,raw_vertexdata!C518&lt;0.1,0.5*raw_vertexdata!B518+raw_vertexdata!C518&lt;0.3)</f>
        <v>0</v>
      </c>
      <c r="B518" t="str">
        <f>IF($A518,raw_vertexdata!B518,"")</f>
        <v/>
      </c>
      <c r="C518" t="str">
        <f>IF($A518,raw_vertexdata!C518,"")</f>
        <v/>
      </c>
      <c r="D518">
        <f>raw_vertexdata!D518</f>
        <v>516</v>
      </c>
      <c r="E518" t="s">
        <v>77</v>
      </c>
      <c r="F518" t="s">
        <v>77</v>
      </c>
    </row>
    <row r="519" spans="1:6" x14ac:dyDescent="0.3">
      <c r="A519" t="b">
        <f>AND(raw_vertexdata!B519&gt;=-0.5,raw_vertexdata!B519&lt;=0.5,raw_vertexdata!C519&gt;-0.05,raw_vertexdata!C519&lt;0.1,0.5*raw_vertexdata!B519+raw_vertexdata!C519&lt;0.3)</f>
        <v>0</v>
      </c>
      <c r="B519" t="str">
        <f>IF($A519,raw_vertexdata!B519,"")</f>
        <v/>
      </c>
      <c r="C519" t="str">
        <f>IF($A519,raw_vertexdata!C519,"")</f>
        <v/>
      </c>
      <c r="D519">
        <f>raw_vertexdata!D519</f>
        <v>517</v>
      </c>
      <c r="E519" t="s">
        <v>77</v>
      </c>
      <c r="F519" t="s">
        <v>77</v>
      </c>
    </row>
    <row r="520" spans="1:6" x14ac:dyDescent="0.3">
      <c r="A520" t="b">
        <f>AND(raw_vertexdata!B520&gt;=-0.5,raw_vertexdata!B520&lt;=0.5,raw_vertexdata!C520&gt;-0.05,raw_vertexdata!C520&lt;0.1,0.5*raw_vertexdata!B520+raw_vertexdata!C520&lt;0.3)</f>
        <v>0</v>
      </c>
      <c r="B520" t="str">
        <f>IF($A520,raw_vertexdata!B520,"")</f>
        <v/>
      </c>
      <c r="C520" t="str">
        <f>IF($A520,raw_vertexdata!C520,"")</f>
        <v/>
      </c>
      <c r="D520">
        <f>raw_vertexdata!D520</f>
        <v>518</v>
      </c>
      <c r="E520" t="s">
        <v>77</v>
      </c>
      <c r="F520" t="s">
        <v>77</v>
      </c>
    </row>
    <row r="521" spans="1:6" x14ac:dyDescent="0.3">
      <c r="A521" t="b">
        <f>AND(raw_vertexdata!B521&gt;=-0.5,raw_vertexdata!B521&lt;=0.5,raw_vertexdata!C521&gt;-0.05,raw_vertexdata!C521&lt;0.1,0.5*raw_vertexdata!B521+raw_vertexdata!C521&lt;0.3)</f>
        <v>0</v>
      </c>
      <c r="B521" t="str">
        <f>IF($A521,raw_vertexdata!B521,"")</f>
        <v/>
      </c>
      <c r="C521" t="str">
        <f>IF($A521,raw_vertexdata!C521,"")</f>
        <v/>
      </c>
      <c r="D521">
        <f>raw_vertexdata!D521</f>
        <v>519</v>
      </c>
      <c r="E521" t="s">
        <v>77</v>
      </c>
      <c r="F521" t="s">
        <v>77</v>
      </c>
    </row>
    <row r="522" spans="1:6" x14ac:dyDescent="0.3">
      <c r="A522" t="b">
        <f>AND(raw_vertexdata!B522&gt;=-0.5,raw_vertexdata!B522&lt;=0.5,raw_vertexdata!C522&gt;-0.05,raw_vertexdata!C522&lt;0.1,0.5*raw_vertexdata!B522+raw_vertexdata!C522&lt;0.3)</f>
        <v>0</v>
      </c>
      <c r="B522" t="str">
        <f>IF($A522,raw_vertexdata!B522,"")</f>
        <v/>
      </c>
      <c r="C522" t="str">
        <f>IF($A522,raw_vertexdata!C522,"")</f>
        <v/>
      </c>
      <c r="D522">
        <f>raw_vertexdata!D522</f>
        <v>520</v>
      </c>
      <c r="E522" t="s">
        <v>77</v>
      </c>
      <c r="F522" t="s">
        <v>77</v>
      </c>
    </row>
    <row r="523" spans="1:6" x14ac:dyDescent="0.3">
      <c r="A523" t="b">
        <f>AND(raw_vertexdata!B523&gt;=-0.5,raw_vertexdata!B523&lt;=0.5,raw_vertexdata!C523&gt;-0.05,raw_vertexdata!C523&lt;0.1,0.5*raw_vertexdata!B523+raw_vertexdata!C523&lt;0.3)</f>
        <v>0</v>
      </c>
      <c r="B523" t="str">
        <f>IF($A523,raw_vertexdata!B523,"")</f>
        <v/>
      </c>
      <c r="C523" t="str">
        <f>IF($A523,raw_vertexdata!C523,"")</f>
        <v/>
      </c>
      <c r="D523">
        <f>raw_vertexdata!D523</f>
        <v>521</v>
      </c>
      <c r="E523" t="s">
        <v>77</v>
      </c>
      <c r="F523" t="s">
        <v>77</v>
      </c>
    </row>
    <row r="524" spans="1:6" x14ac:dyDescent="0.3">
      <c r="A524" t="b">
        <f>AND(raw_vertexdata!B524&gt;=-0.5,raw_vertexdata!B524&lt;=0.5,raw_vertexdata!C524&gt;-0.05,raw_vertexdata!C524&lt;0.1,0.5*raw_vertexdata!B524+raw_vertexdata!C524&lt;0.3)</f>
        <v>0</v>
      </c>
      <c r="B524" t="str">
        <f>IF($A524,raw_vertexdata!B524,"")</f>
        <v/>
      </c>
      <c r="C524" t="str">
        <f>IF($A524,raw_vertexdata!C524,"")</f>
        <v/>
      </c>
      <c r="D524">
        <f>raw_vertexdata!D524</f>
        <v>522</v>
      </c>
      <c r="E524" t="s">
        <v>77</v>
      </c>
      <c r="F524" t="s">
        <v>77</v>
      </c>
    </row>
    <row r="525" spans="1:6" x14ac:dyDescent="0.3">
      <c r="A525" t="b">
        <f>AND(raw_vertexdata!B525&gt;=-0.5,raw_vertexdata!B525&lt;=0.5,raw_vertexdata!C525&gt;-0.05,raw_vertexdata!C525&lt;0.1,0.5*raw_vertexdata!B525+raw_vertexdata!C525&lt;0.3)</f>
        <v>0</v>
      </c>
      <c r="B525" t="str">
        <f>IF($A525,raw_vertexdata!B525,"")</f>
        <v/>
      </c>
      <c r="C525" t="str">
        <f>IF($A525,raw_vertexdata!C525,"")</f>
        <v/>
      </c>
      <c r="D525">
        <f>raw_vertexdata!D525</f>
        <v>523</v>
      </c>
      <c r="E525" t="s">
        <v>77</v>
      </c>
      <c r="F525" t="s">
        <v>77</v>
      </c>
    </row>
    <row r="526" spans="1:6" x14ac:dyDescent="0.3">
      <c r="A526" t="b">
        <f>AND(raw_vertexdata!B526&gt;=-0.5,raw_vertexdata!B526&lt;=0.5,raw_vertexdata!C526&gt;-0.05,raw_vertexdata!C526&lt;0.1,0.5*raw_vertexdata!B526+raw_vertexdata!C526&lt;0.3)</f>
        <v>0</v>
      </c>
      <c r="B526" t="str">
        <f>IF($A526,raw_vertexdata!B526,"")</f>
        <v/>
      </c>
      <c r="C526" t="str">
        <f>IF($A526,raw_vertexdata!C526,"")</f>
        <v/>
      </c>
      <c r="D526">
        <f>raw_vertexdata!D526</f>
        <v>524</v>
      </c>
      <c r="E526" t="s">
        <v>77</v>
      </c>
      <c r="F526" t="s">
        <v>77</v>
      </c>
    </row>
    <row r="527" spans="1:6" x14ac:dyDescent="0.3">
      <c r="A527" t="b">
        <f>AND(raw_vertexdata!B527&gt;=-0.5,raw_vertexdata!B527&lt;=0.5,raw_vertexdata!C527&gt;-0.05,raw_vertexdata!C527&lt;0.1,0.5*raw_vertexdata!B527+raw_vertexdata!C527&lt;0.3)</f>
        <v>0</v>
      </c>
      <c r="B527" t="str">
        <f>IF($A527,raw_vertexdata!B527,"")</f>
        <v/>
      </c>
      <c r="C527" t="str">
        <f>IF($A527,raw_vertexdata!C527,"")</f>
        <v/>
      </c>
      <c r="D527">
        <f>raw_vertexdata!D527</f>
        <v>525</v>
      </c>
      <c r="E527" t="s">
        <v>77</v>
      </c>
      <c r="F527" t="s">
        <v>77</v>
      </c>
    </row>
    <row r="528" spans="1:6" x14ac:dyDescent="0.3">
      <c r="A528" t="b">
        <f>AND(raw_vertexdata!B528&gt;=-0.5,raw_vertexdata!B528&lt;=0.5,raw_vertexdata!C528&gt;-0.05,raw_vertexdata!C528&lt;0.1,0.5*raw_vertexdata!B528+raw_vertexdata!C528&lt;0.3)</f>
        <v>0</v>
      </c>
      <c r="B528" t="str">
        <f>IF($A528,raw_vertexdata!B528,"")</f>
        <v/>
      </c>
      <c r="C528" t="str">
        <f>IF($A528,raw_vertexdata!C528,"")</f>
        <v/>
      </c>
      <c r="D528">
        <f>raw_vertexdata!D528</f>
        <v>526</v>
      </c>
      <c r="E528" t="s">
        <v>77</v>
      </c>
      <c r="F528" t="s">
        <v>77</v>
      </c>
    </row>
    <row r="529" spans="1:6" x14ac:dyDescent="0.3">
      <c r="A529" t="b">
        <f>AND(raw_vertexdata!B529&gt;=-0.5,raw_vertexdata!B529&lt;=0.5,raw_vertexdata!C529&gt;-0.05,raw_vertexdata!C529&lt;0.1,0.5*raw_vertexdata!B529+raw_vertexdata!C529&lt;0.3)</f>
        <v>0</v>
      </c>
      <c r="B529" t="str">
        <f>IF($A529,raw_vertexdata!B529,"")</f>
        <v/>
      </c>
      <c r="C529" t="str">
        <f>IF($A529,raw_vertexdata!C529,"")</f>
        <v/>
      </c>
      <c r="D529">
        <f>raw_vertexdata!D529</f>
        <v>527</v>
      </c>
      <c r="E529" t="s">
        <v>77</v>
      </c>
      <c r="F529" t="s">
        <v>77</v>
      </c>
    </row>
    <row r="530" spans="1:6" x14ac:dyDescent="0.3">
      <c r="A530" t="b">
        <f>AND(raw_vertexdata!B530&gt;=-0.5,raw_vertexdata!B530&lt;=0.5,raw_vertexdata!C530&gt;-0.05,raw_vertexdata!C530&lt;0.1,0.5*raw_vertexdata!B530+raw_vertexdata!C530&lt;0.3)</f>
        <v>0</v>
      </c>
      <c r="B530" t="str">
        <f>IF($A530,raw_vertexdata!B530,"")</f>
        <v/>
      </c>
      <c r="C530" t="str">
        <f>IF($A530,raw_vertexdata!C530,"")</f>
        <v/>
      </c>
      <c r="D530">
        <f>raw_vertexdata!D530</f>
        <v>528</v>
      </c>
      <c r="E530" t="s">
        <v>77</v>
      </c>
      <c r="F530" t="s">
        <v>77</v>
      </c>
    </row>
    <row r="531" spans="1:6" x14ac:dyDescent="0.3">
      <c r="A531" t="b">
        <f>AND(raw_vertexdata!B531&gt;=-0.5,raw_vertexdata!B531&lt;=0.5,raw_vertexdata!C531&gt;-0.05,raw_vertexdata!C531&lt;0.1,0.5*raw_vertexdata!B531+raw_vertexdata!C531&lt;0.3)</f>
        <v>0</v>
      </c>
      <c r="B531" t="str">
        <f>IF($A531,raw_vertexdata!B531,"")</f>
        <v/>
      </c>
      <c r="C531" t="str">
        <f>IF($A531,raw_vertexdata!C531,"")</f>
        <v/>
      </c>
      <c r="D531">
        <f>raw_vertexdata!D531</f>
        <v>529</v>
      </c>
      <c r="E531" t="s">
        <v>77</v>
      </c>
      <c r="F531" t="s">
        <v>77</v>
      </c>
    </row>
    <row r="532" spans="1:6" x14ac:dyDescent="0.3">
      <c r="A532" t="b">
        <f>AND(raw_vertexdata!B532&gt;=-0.5,raw_vertexdata!B532&lt;=0.5,raw_vertexdata!C532&gt;-0.05,raw_vertexdata!C532&lt;0.1,0.5*raw_vertexdata!B532+raw_vertexdata!C532&lt;0.3)</f>
        <v>0</v>
      </c>
      <c r="B532" t="str">
        <f>IF($A532,raw_vertexdata!B532,"")</f>
        <v/>
      </c>
      <c r="C532" t="str">
        <f>IF($A532,raw_vertexdata!C532,"")</f>
        <v/>
      </c>
      <c r="D532">
        <f>raw_vertexdata!D532</f>
        <v>530</v>
      </c>
      <c r="E532" t="s">
        <v>77</v>
      </c>
      <c r="F532" t="s">
        <v>77</v>
      </c>
    </row>
    <row r="533" spans="1:6" x14ac:dyDescent="0.3">
      <c r="A533" t="b">
        <f>AND(raw_vertexdata!B533&gt;=-0.5,raw_vertexdata!B533&lt;=0.5,raw_vertexdata!C533&gt;-0.05,raw_vertexdata!C533&lt;0.1,0.5*raw_vertexdata!B533+raw_vertexdata!C533&lt;0.3)</f>
        <v>0</v>
      </c>
      <c r="B533" t="str">
        <f>IF($A533,raw_vertexdata!B533,"")</f>
        <v/>
      </c>
      <c r="C533" t="str">
        <f>IF($A533,raw_vertexdata!C533,"")</f>
        <v/>
      </c>
      <c r="D533">
        <f>raw_vertexdata!D533</f>
        <v>531</v>
      </c>
      <c r="E533" t="s">
        <v>77</v>
      </c>
      <c r="F533" t="s">
        <v>77</v>
      </c>
    </row>
    <row r="534" spans="1:6" x14ac:dyDescent="0.3">
      <c r="A534" t="b">
        <f>AND(raw_vertexdata!B534&gt;=-0.5,raw_vertexdata!B534&lt;=0.5,raw_vertexdata!C534&gt;-0.05,raw_vertexdata!C534&lt;0.1,0.5*raw_vertexdata!B534+raw_vertexdata!C534&lt;0.3)</f>
        <v>0</v>
      </c>
      <c r="B534" t="str">
        <f>IF($A534,raw_vertexdata!B534,"")</f>
        <v/>
      </c>
      <c r="C534" t="str">
        <f>IF($A534,raw_vertexdata!C534,"")</f>
        <v/>
      </c>
      <c r="D534">
        <f>raw_vertexdata!D534</f>
        <v>532</v>
      </c>
      <c r="E534" t="s">
        <v>77</v>
      </c>
      <c r="F534" t="s">
        <v>77</v>
      </c>
    </row>
    <row r="535" spans="1:6" x14ac:dyDescent="0.3">
      <c r="A535" t="b">
        <f>AND(raw_vertexdata!B535&gt;=-0.5,raw_vertexdata!B535&lt;=0.5,raw_vertexdata!C535&gt;-0.05,raw_vertexdata!C535&lt;0.1,0.5*raw_vertexdata!B535+raw_vertexdata!C535&lt;0.3)</f>
        <v>0</v>
      </c>
      <c r="B535" t="str">
        <f>IF($A535,raw_vertexdata!B535,"")</f>
        <v/>
      </c>
      <c r="C535" t="str">
        <f>IF($A535,raw_vertexdata!C535,"")</f>
        <v/>
      </c>
      <c r="D535">
        <f>raw_vertexdata!D535</f>
        <v>533</v>
      </c>
      <c r="E535" t="s">
        <v>77</v>
      </c>
      <c r="F535" t="s">
        <v>77</v>
      </c>
    </row>
    <row r="536" spans="1:6" x14ac:dyDescent="0.3">
      <c r="A536" t="b">
        <f>AND(raw_vertexdata!B536&gt;=-0.5,raw_vertexdata!B536&lt;=0.5,raw_vertexdata!C536&gt;-0.05,raw_vertexdata!C536&lt;0.1,0.5*raw_vertexdata!B536+raw_vertexdata!C536&lt;0.3)</f>
        <v>0</v>
      </c>
      <c r="B536" t="str">
        <f>IF($A536,raw_vertexdata!B536,"")</f>
        <v/>
      </c>
      <c r="C536" t="str">
        <f>IF($A536,raw_vertexdata!C536,"")</f>
        <v/>
      </c>
      <c r="D536">
        <f>raw_vertexdata!D536</f>
        <v>534</v>
      </c>
      <c r="E536" t="s">
        <v>77</v>
      </c>
      <c r="F536" t="s">
        <v>77</v>
      </c>
    </row>
    <row r="537" spans="1:6" x14ac:dyDescent="0.3">
      <c r="A537" t="b">
        <f>AND(raw_vertexdata!B537&gt;=-0.5,raw_vertexdata!B537&lt;=0.5,raw_vertexdata!C537&gt;-0.05,raw_vertexdata!C537&lt;0.1,0.5*raw_vertexdata!B537+raw_vertexdata!C537&lt;0.3)</f>
        <v>0</v>
      </c>
      <c r="B537" t="str">
        <f>IF($A537,raw_vertexdata!B537,"")</f>
        <v/>
      </c>
      <c r="C537" t="str">
        <f>IF($A537,raw_vertexdata!C537,"")</f>
        <v/>
      </c>
      <c r="D537">
        <f>raw_vertexdata!D537</f>
        <v>535</v>
      </c>
      <c r="E537" t="s">
        <v>77</v>
      </c>
      <c r="F537" t="s">
        <v>77</v>
      </c>
    </row>
    <row r="538" spans="1:6" x14ac:dyDescent="0.3">
      <c r="A538" t="b">
        <f>AND(raw_vertexdata!B538&gt;=-0.5,raw_vertexdata!B538&lt;=0.5,raw_vertexdata!C538&gt;-0.05,raw_vertexdata!C538&lt;0.1,0.5*raw_vertexdata!B538+raw_vertexdata!C538&lt;0.3)</f>
        <v>0</v>
      </c>
      <c r="B538" t="str">
        <f>IF($A538,raw_vertexdata!B538,"")</f>
        <v/>
      </c>
      <c r="C538" t="str">
        <f>IF($A538,raw_vertexdata!C538,"")</f>
        <v/>
      </c>
      <c r="D538">
        <f>raw_vertexdata!D538</f>
        <v>536</v>
      </c>
      <c r="E538" t="s">
        <v>77</v>
      </c>
      <c r="F538" t="s">
        <v>77</v>
      </c>
    </row>
    <row r="539" spans="1:6" x14ac:dyDescent="0.3">
      <c r="A539" t="b">
        <f>AND(raw_vertexdata!B539&gt;=-0.5,raw_vertexdata!B539&lt;=0.5,raw_vertexdata!C539&gt;-0.05,raw_vertexdata!C539&lt;0.1,0.5*raw_vertexdata!B539+raw_vertexdata!C539&lt;0.3)</f>
        <v>0</v>
      </c>
      <c r="B539" t="str">
        <f>IF($A539,raw_vertexdata!B539,"")</f>
        <v/>
      </c>
      <c r="C539" t="str">
        <f>IF($A539,raw_vertexdata!C539,"")</f>
        <v/>
      </c>
      <c r="D539">
        <f>raw_vertexdata!D539</f>
        <v>537</v>
      </c>
      <c r="E539" t="s">
        <v>77</v>
      </c>
      <c r="F539" t="s">
        <v>77</v>
      </c>
    </row>
    <row r="540" spans="1:6" x14ac:dyDescent="0.3">
      <c r="A540" t="b">
        <f>AND(raw_vertexdata!B540&gt;=-0.5,raw_vertexdata!B540&lt;=0.5,raw_vertexdata!C540&gt;-0.05,raw_vertexdata!C540&lt;0.1,0.5*raw_vertexdata!B540+raw_vertexdata!C540&lt;0.3)</f>
        <v>0</v>
      </c>
      <c r="B540" t="str">
        <f>IF($A540,raw_vertexdata!B540,"")</f>
        <v/>
      </c>
      <c r="C540" t="str">
        <f>IF($A540,raw_vertexdata!C540,"")</f>
        <v/>
      </c>
      <c r="D540">
        <f>raw_vertexdata!D540</f>
        <v>538</v>
      </c>
      <c r="E540" t="s">
        <v>77</v>
      </c>
      <c r="F540" t="s">
        <v>77</v>
      </c>
    </row>
    <row r="541" spans="1:6" x14ac:dyDescent="0.3">
      <c r="A541" t="b">
        <f>AND(raw_vertexdata!B541&gt;=-0.5,raw_vertexdata!B541&lt;=0.5,raw_vertexdata!C541&gt;-0.05,raw_vertexdata!C541&lt;0.1,0.5*raw_vertexdata!B541+raw_vertexdata!C541&lt;0.3)</f>
        <v>0</v>
      </c>
      <c r="B541" t="str">
        <f>IF($A541,raw_vertexdata!B541,"")</f>
        <v/>
      </c>
      <c r="C541" t="str">
        <f>IF($A541,raw_vertexdata!C541,"")</f>
        <v/>
      </c>
      <c r="D541">
        <f>raw_vertexdata!D541</f>
        <v>539</v>
      </c>
      <c r="E541" t="s">
        <v>77</v>
      </c>
      <c r="F541" t="s">
        <v>77</v>
      </c>
    </row>
    <row r="542" spans="1:6" x14ac:dyDescent="0.3">
      <c r="A542" t="b">
        <f>AND(raw_vertexdata!B542&gt;=-0.5,raw_vertexdata!B542&lt;=0.5,raw_vertexdata!C542&gt;-0.05,raw_vertexdata!C542&lt;0.1,0.5*raw_vertexdata!B542+raw_vertexdata!C542&lt;0.3)</f>
        <v>0</v>
      </c>
      <c r="B542" t="str">
        <f>IF($A542,raw_vertexdata!B542,"")</f>
        <v/>
      </c>
      <c r="C542" t="str">
        <f>IF($A542,raw_vertexdata!C542,"")</f>
        <v/>
      </c>
      <c r="D542">
        <f>raw_vertexdata!D542</f>
        <v>540</v>
      </c>
      <c r="E542" t="s">
        <v>77</v>
      </c>
      <c r="F542" t="s">
        <v>77</v>
      </c>
    </row>
    <row r="543" spans="1:6" x14ac:dyDescent="0.3">
      <c r="A543" t="b">
        <f>AND(raw_vertexdata!B543&gt;=-0.5,raw_vertexdata!B543&lt;=0.5,raw_vertexdata!C543&gt;-0.05,raw_vertexdata!C543&lt;0.1,0.5*raw_vertexdata!B543+raw_vertexdata!C543&lt;0.3)</f>
        <v>0</v>
      </c>
      <c r="B543" t="str">
        <f>IF($A543,raw_vertexdata!B543,"")</f>
        <v/>
      </c>
      <c r="C543" t="str">
        <f>IF($A543,raw_vertexdata!C543,"")</f>
        <v/>
      </c>
      <c r="D543">
        <f>raw_vertexdata!D543</f>
        <v>541</v>
      </c>
      <c r="E543" t="s">
        <v>77</v>
      </c>
      <c r="F543" t="s">
        <v>77</v>
      </c>
    </row>
    <row r="544" spans="1:6" x14ac:dyDescent="0.3">
      <c r="A544" t="b">
        <f>AND(raw_vertexdata!B544&gt;=-0.5,raw_vertexdata!B544&lt;=0.5,raw_vertexdata!C544&gt;-0.05,raw_vertexdata!C544&lt;0.1,0.5*raw_vertexdata!B544+raw_vertexdata!C544&lt;0.3)</f>
        <v>0</v>
      </c>
      <c r="B544" t="str">
        <f>IF($A544,raw_vertexdata!B544,"")</f>
        <v/>
      </c>
      <c r="C544" t="str">
        <f>IF($A544,raw_vertexdata!C544,"")</f>
        <v/>
      </c>
      <c r="D544">
        <f>raw_vertexdata!D544</f>
        <v>542</v>
      </c>
      <c r="E544" t="s">
        <v>77</v>
      </c>
      <c r="F544" t="s">
        <v>77</v>
      </c>
    </row>
    <row r="545" spans="1:6" x14ac:dyDescent="0.3">
      <c r="A545" t="b">
        <f>AND(raw_vertexdata!B545&gt;=-0.5,raw_vertexdata!B545&lt;=0.5,raw_vertexdata!C545&gt;-0.05,raw_vertexdata!C545&lt;0.1,0.5*raw_vertexdata!B545+raw_vertexdata!C545&lt;0.3)</f>
        <v>0</v>
      </c>
      <c r="B545" t="str">
        <f>IF($A545,raw_vertexdata!B545,"")</f>
        <v/>
      </c>
      <c r="C545" t="str">
        <f>IF($A545,raw_vertexdata!C545,"")</f>
        <v/>
      </c>
      <c r="D545">
        <f>raw_vertexdata!D545</f>
        <v>543</v>
      </c>
      <c r="E545" t="s">
        <v>77</v>
      </c>
      <c r="F545" t="s">
        <v>77</v>
      </c>
    </row>
    <row r="546" spans="1:6" x14ac:dyDescent="0.3">
      <c r="A546" t="b">
        <f>AND(raw_vertexdata!B546&gt;=-0.5,raw_vertexdata!B546&lt;=0.5,raw_vertexdata!C546&gt;-0.05,raw_vertexdata!C546&lt;0.1,0.5*raw_vertexdata!B546+raw_vertexdata!C546&lt;0.3)</f>
        <v>0</v>
      </c>
      <c r="B546" t="str">
        <f>IF($A546,raw_vertexdata!B546,"")</f>
        <v/>
      </c>
      <c r="C546" t="str">
        <f>IF($A546,raw_vertexdata!C546,"")</f>
        <v/>
      </c>
      <c r="D546">
        <f>raw_vertexdata!D546</f>
        <v>544</v>
      </c>
      <c r="E546" t="s">
        <v>77</v>
      </c>
      <c r="F546" t="s">
        <v>77</v>
      </c>
    </row>
    <row r="547" spans="1:6" x14ac:dyDescent="0.3">
      <c r="A547" t="b">
        <f>AND(raw_vertexdata!B547&gt;=-0.5,raw_vertexdata!B547&lt;=0.5,raw_vertexdata!C547&gt;-0.05,raw_vertexdata!C547&lt;0.1,0.5*raw_vertexdata!B547+raw_vertexdata!C547&lt;0.3)</f>
        <v>0</v>
      </c>
      <c r="B547" t="str">
        <f>IF($A547,raw_vertexdata!B547,"")</f>
        <v/>
      </c>
      <c r="C547" t="str">
        <f>IF($A547,raw_vertexdata!C547,"")</f>
        <v/>
      </c>
      <c r="D547">
        <f>raw_vertexdata!D547</f>
        <v>545</v>
      </c>
      <c r="E547" t="s">
        <v>77</v>
      </c>
      <c r="F547" t="s">
        <v>77</v>
      </c>
    </row>
    <row r="548" spans="1:6" x14ac:dyDescent="0.3">
      <c r="A548" t="b">
        <f>AND(raw_vertexdata!B548&gt;=-0.5,raw_vertexdata!B548&lt;=0.5,raw_vertexdata!C548&gt;-0.05,raw_vertexdata!C548&lt;0.1,0.5*raw_vertexdata!B548+raw_vertexdata!C548&lt;0.3)</f>
        <v>0</v>
      </c>
      <c r="B548" t="str">
        <f>IF($A548,raw_vertexdata!B548,"")</f>
        <v/>
      </c>
      <c r="C548" t="str">
        <f>IF($A548,raw_vertexdata!C548,"")</f>
        <v/>
      </c>
      <c r="D548">
        <f>raw_vertexdata!D548</f>
        <v>546</v>
      </c>
      <c r="E548" t="s">
        <v>77</v>
      </c>
      <c r="F548" t="s">
        <v>77</v>
      </c>
    </row>
    <row r="549" spans="1:6" x14ac:dyDescent="0.3">
      <c r="A549" t="b">
        <f>AND(raw_vertexdata!B549&gt;=-0.5,raw_vertexdata!B549&lt;=0.5,raw_vertexdata!C549&gt;-0.05,raw_vertexdata!C549&lt;0.1,0.5*raw_vertexdata!B549+raw_vertexdata!C549&lt;0.3)</f>
        <v>0</v>
      </c>
      <c r="B549" t="str">
        <f>IF($A549,raw_vertexdata!B549,"")</f>
        <v/>
      </c>
      <c r="C549" t="str">
        <f>IF($A549,raw_vertexdata!C549,"")</f>
        <v/>
      </c>
      <c r="D549">
        <f>raw_vertexdata!D549</f>
        <v>547</v>
      </c>
      <c r="E549" t="s">
        <v>77</v>
      </c>
      <c r="F549" t="s">
        <v>77</v>
      </c>
    </row>
    <row r="550" spans="1:6" x14ac:dyDescent="0.3">
      <c r="A550" t="b">
        <f>AND(raw_vertexdata!B550&gt;=-0.5,raw_vertexdata!B550&lt;=0.5,raw_vertexdata!C550&gt;-0.05,raw_vertexdata!C550&lt;0.1,0.5*raw_vertexdata!B550+raw_vertexdata!C550&lt;0.3)</f>
        <v>0</v>
      </c>
      <c r="B550" t="str">
        <f>IF($A550,raw_vertexdata!B550,"")</f>
        <v/>
      </c>
      <c r="C550" t="str">
        <f>IF($A550,raw_vertexdata!C550,"")</f>
        <v/>
      </c>
      <c r="D550">
        <f>raw_vertexdata!D550</f>
        <v>548</v>
      </c>
      <c r="E550" t="s">
        <v>77</v>
      </c>
      <c r="F550" t="s">
        <v>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790"/>
  <sheetViews>
    <sheetView zoomScale="85" zoomScaleNormal="85" workbookViewId="0">
      <pane ySplit="1" topLeftCell="A2" activePane="bottomLeft" state="frozen"/>
      <selection activeCell="A2" sqref="A2:A5"/>
      <selection pane="bottomLeft" activeCell="B3" sqref="B3"/>
    </sheetView>
  </sheetViews>
  <sheetFormatPr defaultColWidth="8.6640625" defaultRowHeight="14.4" x14ac:dyDescent="0.3"/>
  <cols>
    <col min="32" max="32" width="8.6640625" style="4"/>
  </cols>
  <sheetData>
    <row r="1" spans="2:40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32</v>
      </c>
      <c r="N1" t="s">
        <v>33</v>
      </c>
      <c r="O1" t="s">
        <v>34</v>
      </c>
      <c r="P1" t="s">
        <v>35</v>
      </c>
      <c r="Q1" t="s">
        <v>69</v>
      </c>
      <c r="R1" t="s">
        <v>24</v>
      </c>
      <c r="S1" t="s">
        <v>25</v>
      </c>
      <c r="T1" t="s">
        <v>26</v>
      </c>
      <c r="U1" t="s">
        <v>27</v>
      </c>
      <c r="V1" t="s">
        <v>42</v>
      </c>
      <c r="W1" t="s">
        <v>43</v>
      </c>
      <c r="X1" t="s">
        <v>44</v>
      </c>
      <c r="Y1" t="s">
        <v>45</v>
      </c>
      <c r="Z1" t="s">
        <v>21</v>
      </c>
      <c r="AB1" t="s">
        <v>36</v>
      </c>
      <c r="AC1" t="s">
        <v>37</v>
      </c>
      <c r="AD1" t="s">
        <v>38</v>
      </c>
      <c r="AE1" t="s">
        <v>39</v>
      </c>
      <c r="AF1" s="4" t="s">
        <v>28</v>
      </c>
      <c r="AG1" t="s">
        <v>29</v>
      </c>
      <c r="AH1" t="s">
        <v>30</v>
      </c>
      <c r="AI1" t="s">
        <v>31</v>
      </c>
      <c r="AJ1" t="s">
        <v>46</v>
      </c>
      <c r="AK1" t="s">
        <v>47</v>
      </c>
      <c r="AL1" t="s">
        <v>48</v>
      </c>
      <c r="AM1" t="s">
        <v>49</v>
      </c>
      <c r="AN1" t="s">
        <v>21</v>
      </c>
    </row>
    <row r="2" spans="2:40" x14ac:dyDescent="0.3">
      <c r="B2">
        <v>504</v>
      </c>
      <c r="Z2">
        <f>MAX(R:U)</f>
        <v>64</v>
      </c>
      <c r="AN2">
        <f>MAX(AF:AI)</f>
        <v>64</v>
      </c>
    </row>
    <row r="3" spans="2:40" x14ac:dyDescent="0.3">
      <c r="B3">
        <v>1</v>
      </c>
      <c r="C3">
        <v>297</v>
      </c>
      <c r="D3">
        <v>333</v>
      </c>
      <c r="E3">
        <v>292</v>
      </c>
      <c r="F3">
        <v>77</v>
      </c>
      <c r="G3">
        <v>0</v>
      </c>
      <c r="H3">
        <v>0</v>
      </c>
      <c r="I3">
        <v>0</v>
      </c>
      <c r="J3">
        <v>0</v>
      </c>
      <c r="K3">
        <v>1</v>
      </c>
      <c r="L3" t="str">
        <f>IF(AND(OR(G3=6,H3=6,I3=6,J3=6),OR(G3=7,H3=7,I3=7,J3=7)),IF(MAX($L$2:L2)&lt;$B$2,MAX($L$2:L2)+1,""),"")</f>
        <v/>
      </c>
      <c r="M3" t="str">
        <f>IF(L3="","",IF(OR(G3=6,J3=6),C3,""))</f>
        <v/>
      </c>
      <c r="N3" t="str">
        <f>IF(L3="","",IF(OR(G3=6,H3=6),D3,""))</f>
        <v/>
      </c>
      <c r="O3" t="str">
        <f>IF(L3="","",IF(OR(H3=6,I3=6),E3,""))</f>
        <v/>
      </c>
      <c r="P3" t="str">
        <f>IF(L3="","",IF(OR(I3=6,J3=6),F3,""))</f>
        <v/>
      </c>
      <c r="Q3" t="str">
        <f>M3</f>
        <v/>
      </c>
      <c r="R3" t="str">
        <f>IF(M3="","",MAX($R$2:R2)+1)</f>
        <v/>
      </c>
      <c r="S3" t="str">
        <f>IF(N3="","",IF(MAX($S$2:S2)&lt;MAX(R:R),MAX(R:R)+1,MAX($S$2:S2)+1))</f>
        <v/>
      </c>
      <c r="T3" t="str">
        <f>IF(O3="","",IF(MAX($T$2:T2)&lt;MAX(S:S),MAX(S:S)+1,MAX($T$2:T2)+1))</f>
        <v/>
      </c>
      <c r="U3" t="str">
        <f>IF(P3="","",IF(MAX($U$2:U2)&lt;MAX(T:T),MAX(T:T)+1,MAX($U$2:U2)+1))</f>
        <v/>
      </c>
      <c r="V3" t="str">
        <f t="shared" ref="V3:V66" si="0">IF(R3="","",B3)</f>
        <v/>
      </c>
      <c r="W3" t="str">
        <f t="shared" ref="W3:W66" si="1">IF(S3="","",B3)</f>
        <v/>
      </c>
      <c r="X3" t="str">
        <f t="shared" ref="X3:X66" si="2">IF(T3="","",B3)</f>
        <v/>
      </c>
      <c r="Y3" t="str">
        <f t="shared" ref="Y3:Y66" si="3">IF(U3="","",B3)</f>
        <v/>
      </c>
      <c r="AB3" t="str">
        <f t="shared" ref="AB3:AB66" si="4">IF(L3="","",IF(OR(G3=7,J3=7),C3,""))</f>
        <v/>
      </c>
      <c r="AC3" t="str">
        <f t="shared" ref="AC3:AC66" si="5">IF(L3="","",IF(OR(G3=7,H3=7),D3,""))</f>
        <v/>
      </c>
      <c r="AD3" t="str">
        <f t="shared" ref="AD3:AD66" si="6">IF(L3="","",IF(OR(H3=7,I3=7),E3,""))</f>
        <v/>
      </c>
      <c r="AE3" t="str">
        <f t="shared" ref="AE3:AE66" si="7">IF(L3="","",IF(OR(I3=7,J3=7),F3,""))</f>
        <v/>
      </c>
      <c r="AF3" s="4" t="str">
        <f>IF(AB3="","",MAX($AF$2:AF2)+1)</f>
        <v/>
      </c>
      <c r="AG3" t="str">
        <f>IF(AC3="","",IF(MAX($AG$2:AG2)&lt;MAX(AF:AF),MAX(AF:AF)+1,MAX($AG$2:AG2)+1))</f>
        <v/>
      </c>
      <c r="AH3" t="str">
        <f>IF(AD3="","",IF(MAX($AH$2:AH2)&lt;MAX(AG:AG),MAX(AG:AG)+1,MAX($AH$2:AH2)+1))</f>
        <v/>
      </c>
      <c r="AI3" t="str">
        <f>IF(AE3="","",IF(MAX($AI$2:AI2)&lt;MAX(AH:AH),MAX(AH:AH)+1,MAX($AI$2:AI2)+1))</f>
        <v/>
      </c>
      <c r="AJ3" t="str">
        <f t="shared" ref="AJ3:AJ66" si="8">IF(AF3="","",B3)</f>
        <v/>
      </c>
      <c r="AK3" t="str">
        <f t="shared" ref="AK3:AK66" si="9">IF(AG3="","",B3)</f>
        <v/>
      </c>
      <c r="AL3" t="str">
        <f t="shared" ref="AL3:AL66" si="10">IF(AH3="","",B3)</f>
        <v/>
      </c>
      <c r="AM3" t="str">
        <f t="shared" ref="AM3:AM66" si="11">IF(AI3="","",B3)</f>
        <v/>
      </c>
    </row>
    <row r="4" spans="2:40" x14ac:dyDescent="0.3">
      <c r="B4">
        <v>2</v>
      </c>
      <c r="C4">
        <v>333</v>
      </c>
      <c r="D4">
        <v>296</v>
      </c>
      <c r="E4">
        <v>12</v>
      </c>
      <c r="F4">
        <v>292</v>
      </c>
      <c r="G4">
        <v>0</v>
      </c>
      <c r="H4">
        <v>0</v>
      </c>
      <c r="I4">
        <v>0</v>
      </c>
      <c r="J4">
        <v>0</v>
      </c>
      <c r="K4">
        <v>1</v>
      </c>
      <c r="L4" t="str">
        <f>IF(AND(OR(G4=6,H4=6,I4=6,J4=6),OR(G4=7,H4=7,I4=7,J4=7)),IF(MAX($L$2:L3)&lt;$B$2,MAX($L$2:L3)+1,""),"")</f>
        <v/>
      </c>
      <c r="M4" t="str">
        <f t="shared" ref="M4:M67" si="12">IF(L4="","",IF(OR(G4=6,J4=6),C4,""))</f>
        <v/>
      </c>
      <c r="N4" t="str">
        <f t="shared" ref="N4:N67" si="13">IF(L4="","",IF(OR(G4=6,H4=6),D4,""))</f>
        <v/>
      </c>
      <c r="O4" t="str">
        <f t="shared" ref="O4:O67" si="14">IF(L4="","",IF(OR(H4=6,I4=6),E4,""))</f>
        <v/>
      </c>
      <c r="P4" t="str">
        <f t="shared" ref="P4:P67" si="15">IF(L4="","",IF(OR(I4=6,J4=6),F4,""))</f>
        <v/>
      </c>
      <c r="Q4" t="str">
        <f t="shared" ref="Q4:Q67" si="16">M4</f>
        <v/>
      </c>
      <c r="R4" t="str">
        <f>IF(M4="","",MAX($R$2:R3)+1)</f>
        <v/>
      </c>
      <c r="S4" t="str">
        <f>IF(N4="","",IF(MAX($S$2:S3)&lt;MAX(R:R),MAX(R:R)+1,MAX($S$2:S3)+1))</f>
        <v/>
      </c>
      <c r="T4" t="str">
        <f>IF(O4="","",IF(MAX($T$2:T3)&lt;MAX(S:S),MAX(S:S)+1,MAX($T$2:T3)+1))</f>
        <v/>
      </c>
      <c r="U4" t="str">
        <f>IF(P4="","",IF(MAX($U$2:U3)&lt;MAX(T:T),MAX(T:T)+1,MAX($U$2:U3)+1))</f>
        <v/>
      </c>
      <c r="V4" t="str">
        <f t="shared" si="0"/>
        <v/>
      </c>
      <c r="W4" t="str">
        <f t="shared" si="1"/>
        <v/>
      </c>
      <c r="X4" t="str">
        <f t="shared" si="2"/>
        <v/>
      </c>
      <c r="Y4" t="str">
        <f t="shared" si="3"/>
        <v/>
      </c>
      <c r="AB4" t="str">
        <f t="shared" si="4"/>
        <v/>
      </c>
      <c r="AC4" t="str">
        <f t="shared" si="5"/>
        <v/>
      </c>
      <c r="AD4" t="str">
        <f t="shared" si="6"/>
        <v/>
      </c>
      <c r="AE4" t="str">
        <f t="shared" si="7"/>
        <v/>
      </c>
      <c r="AF4" s="4" t="str">
        <f>IF(AB4="","",MAX($AF$2:AF3)+1)</f>
        <v/>
      </c>
      <c r="AG4" t="str">
        <f>IF(AC4="","",IF(MAX($AG$2:AG3)&lt;MAX(AF:AF),MAX(AF:AF)+1,MAX($AG$2:AG3)+1))</f>
        <v/>
      </c>
      <c r="AH4" t="str">
        <f>IF(AD4="","",IF(MAX($AH$2:AH3)&lt;MAX(AG:AG),MAX(AG:AG)+1,MAX($AH$2:AH3)+1))</f>
        <v/>
      </c>
      <c r="AI4" t="str">
        <f>IF(AE4="","",IF(MAX($AI$2:AI3)&lt;MAX(AH:AH),MAX(AH:AH)+1,MAX($AI$2:AI3)+1))</f>
        <v/>
      </c>
      <c r="AJ4" t="str">
        <f t="shared" si="8"/>
        <v/>
      </c>
      <c r="AK4" t="str">
        <f t="shared" si="9"/>
        <v/>
      </c>
      <c r="AL4" t="str">
        <f t="shared" si="10"/>
        <v/>
      </c>
      <c r="AM4" t="str">
        <f t="shared" si="11"/>
        <v/>
      </c>
    </row>
    <row r="5" spans="2:40" x14ac:dyDescent="0.3">
      <c r="B5">
        <v>3</v>
      </c>
      <c r="C5">
        <v>20</v>
      </c>
      <c r="D5">
        <v>291</v>
      </c>
      <c r="E5">
        <v>333</v>
      </c>
      <c r="F5">
        <v>297</v>
      </c>
      <c r="G5">
        <v>0</v>
      </c>
      <c r="H5">
        <v>0</v>
      </c>
      <c r="I5">
        <v>0</v>
      </c>
      <c r="J5">
        <v>0</v>
      </c>
      <c r="K5">
        <v>1</v>
      </c>
      <c r="L5" t="str">
        <f>IF(AND(OR(G5=6,H5=6,I5=6,J5=6),OR(G5=7,H5=7,I5=7,J5=7)),IF(MAX($L$2:L4)&lt;$B$2,MAX($L$2:L4)+1,""),"")</f>
        <v/>
      </c>
      <c r="M5" t="str">
        <f t="shared" si="12"/>
        <v/>
      </c>
      <c r="N5" t="str">
        <f t="shared" si="13"/>
        <v/>
      </c>
      <c r="O5" t="str">
        <f t="shared" si="14"/>
        <v/>
      </c>
      <c r="P5" t="str">
        <f t="shared" si="15"/>
        <v/>
      </c>
      <c r="Q5" t="str">
        <f t="shared" si="16"/>
        <v/>
      </c>
      <c r="R5" t="str">
        <f>IF(M5="","",MAX($R$2:R4)+1)</f>
        <v/>
      </c>
      <c r="S5" t="str">
        <f>IF(N5="","",IF(MAX($S$2:S4)&lt;MAX(R:R),MAX(R:R)+1,MAX($S$2:S4)+1))</f>
        <v/>
      </c>
      <c r="T5" t="str">
        <f>IF(O5="","",IF(MAX($T$2:T4)&lt;MAX(S:S),MAX(S:S)+1,MAX($T$2:T4)+1))</f>
        <v/>
      </c>
      <c r="U5" t="str">
        <f>IF(P5="","",IF(MAX($U$2:U4)&lt;MAX(T:T),MAX(T:T)+1,MAX($U$2:U4)+1))</f>
        <v/>
      </c>
      <c r="V5" t="str">
        <f t="shared" si="0"/>
        <v/>
      </c>
      <c r="W5" t="str">
        <f t="shared" si="1"/>
        <v/>
      </c>
      <c r="X5" t="str">
        <f t="shared" si="2"/>
        <v/>
      </c>
      <c r="Y5" t="str">
        <f t="shared" si="3"/>
        <v/>
      </c>
      <c r="AB5" t="str">
        <f t="shared" si="4"/>
        <v/>
      </c>
      <c r="AC5" t="str">
        <f t="shared" si="5"/>
        <v/>
      </c>
      <c r="AD5" t="str">
        <f t="shared" si="6"/>
        <v/>
      </c>
      <c r="AE5" t="str">
        <f t="shared" si="7"/>
        <v/>
      </c>
      <c r="AF5" s="4" t="str">
        <f>IF(AB5="","",MAX($AF$2:AF4)+1)</f>
        <v/>
      </c>
      <c r="AG5" t="str">
        <f>IF(AC5="","",IF(MAX($AG$2:AG4)&lt;MAX(AF:AF),MAX(AF:AF)+1,MAX($AG$2:AG4)+1))</f>
        <v/>
      </c>
      <c r="AH5" t="str">
        <f>IF(AD5="","",IF(MAX($AH$2:AH4)&lt;MAX(AG:AG),MAX(AG:AG)+1,MAX($AH$2:AH4)+1))</f>
        <v/>
      </c>
      <c r="AI5" t="str">
        <f>IF(AE5="","",IF(MAX($AI$2:AI4)&lt;MAX(AH:AH),MAX(AH:AH)+1,MAX($AI$2:AI4)+1))</f>
        <v/>
      </c>
      <c r="AJ5" t="str">
        <f t="shared" si="8"/>
        <v/>
      </c>
      <c r="AK5" t="str">
        <f t="shared" si="9"/>
        <v/>
      </c>
      <c r="AL5" t="str">
        <f t="shared" si="10"/>
        <v/>
      </c>
      <c r="AM5" t="str">
        <f t="shared" si="11"/>
        <v/>
      </c>
    </row>
    <row r="6" spans="2:40" x14ac:dyDescent="0.3">
      <c r="B6">
        <v>4</v>
      </c>
      <c r="C6">
        <v>291</v>
      </c>
      <c r="D6">
        <v>78</v>
      </c>
      <c r="E6">
        <v>296</v>
      </c>
      <c r="F6">
        <v>333</v>
      </c>
      <c r="G6">
        <v>0</v>
      </c>
      <c r="H6">
        <v>0</v>
      </c>
      <c r="I6">
        <v>0</v>
      </c>
      <c r="J6">
        <v>0</v>
      </c>
      <c r="K6">
        <v>1</v>
      </c>
      <c r="L6" t="str">
        <f>IF(AND(OR(G6=6,H6=6,I6=6,J6=6),OR(G6=7,H6=7,I6=7,J6=7)),IF(MAX($L$2:L5)&lt;$B$2,MAX($L$2:L5)+1,""),"")</f>
        <v/>
      </c>
      <c r="M6" t="str">
        <f t="shared" si="12"/>
        <v/>
      </c>
      <c r="N6" t="str">
        <f t="shared" si="13"/>
        <v/>
      </c>
      <c r="O6" t="str">
        <f t="shared" si="14"/>
        <v/>
      </c>
      <c r="P6" t="str">
        <f t="shared" si="15"/>
        <v/>
      </c>
      <c r="Q6" t="str">
        <f t="shared" si="16"/>
        <v/>
      </c>
      <c r="R6" t="str">
        <f>IF(M6="","",MAX($R$2:R5)+1)</f>
        <v/>
      </c>
      <c r="S6" t="str">
        <f>IF(N6="","",IF(MAX($S$2:S5)&lt;MAX(R:R),MAX(R:R)+1,MAX($S$2:S5)+1))</f>
        <v/>
      </c>
      <c r="T6" t="str">
        <f>IF(O6="","",IF(MAX($T$2:T5)&lt;MAX(S:S),MAX(S:S)+1,MAX($T$2:T5)+1))</f>
        <v/>
      </c>
      <c r="U6" t="str">
        <f>IF(P6="","",IF(MAX($U$2:U5)&lt;MAX(T:T),MAX(T:T)+1,MAX($U$2:U5)+1))</f>
        <v/>
      </c>
      <c r="V6" t="str">
        <f t="shared" si="0"/>
        <v/>
      </c>
      <c r="W6" t="str">
        <f t="shared" si="1"/>
        <v/>
      </c>
      <c r="X6" t="str">
        <f t="shared" si="2"/>
        <v/>
      </c>
      <c r="Y6" t="str">
        <f t="shared" si="3"/>
        <v/>
      </c>
      <c r="AB6" t="str">
        <f t="shared" si="4"/>
        <v/>
      </c>
      <c r="AC6" t="str">
        <f t="shared" si="5"/>
        <v/>
      </c>
      <c r="AD6" t="str">
        <f t="shared" si="6"/>
        <v/>
      </c>
      <c r="AE6" t="str">
        <f t="shared" si="7"/>
        <v/>
      </c>
      <c r="AF6" s="4" t="str">
        <f>IF(AB6="","",MAX($AF$2:AF5)+1)</f>
        <v/>
      </c>
      <c r="AG6" t="str">
        <f>IF(AC6="","",IF(MAX($AG$2:AG5)&lt;MAX(AF:AF),MAX(AF:AF)+1,MAX($AG$2:AG5)+1))</f>
        <v/>
      </c>
      <c r="AH6" t="str">
        <f>IF(AD6="","",IF(MAX($AH$2:AH5)&lt;MAX(AG:AG),MAX(AG:AG)+1,MAX($AH$2:AH5)+1))</f>
        <v/>
      </c>
      <c r="AI6" t="str">
        <f>IF(AE6="","",IF(MAX($AI$2:AI5)&lt;MAX(AH:AH),MAX(AH:AH)+1,MAX($AI$2:AI5)+1))</f>
        <v/>
      </c>
      <c r="AJ6" t="str">
        <f t="shared" si="8"/>
        <v/>
      </c>
      <c r="AK6" t="str">
        <f t="shared" si="9"/>
        <v/>
      </c>
      <c r="AL6" t="str">
        <f t="shared" si="10"/>
        <v/>
      </c>
      <c r="AM6" t="str">
        <f t="shared" si="11"/>
        <v/>
      </c>
    </row>
    <row r="7" spans="2:40" x14ac:dyDescent="0.3">
      <c r="B7">
        <v>5</v>
      </c>
      <c r="C7">
        <v>17</v>
      </c>
      <c r="D7">
        <v>176</v>
      </c>
      <c r="E7">
        <v>334</v>
      </c>
      <c r="F7">
        <v>139</v>
      </c>
      <c r="G7">
        <v>0</v>
      </c>
      <c r="H7">
        <v>0</v>
      </c>
      <c r="I7">
        <v>0</v>
      </c>
      <c r="J7">
        <v>0</v>
      </c>
      <c r="K7">
        <v>1</v>
      </c>
      <c r="L7" t="str">
        <f>IF(AND(OR(G7=6,H7=6,I7=6,J7=6),OR(G7=7,H7=7,I7=7,J7=7)),IF(MAX($L$2:L6)&lt;$B$2,MAX($L$2:L6)+1,""),"")</f>
        <v/>
      </c>
      <c r="M7" t="str">
        <f t="shared" si="12"/>
        <v/>
      </c>
      <c r="N7" t="str">
        <f t="shared" si="13"/>
        <v/>
      </c>
      <c r="O7" t="str">
        <f t="shared" si="14"/>
        <v/>
      </c>
      <c r="P7" t="str">
        <f t="shared" si="15"/>
        <v/>
      </c>
      <c r="Q7" t="str">
        <f t="shared" si="16"/>
        <v/>
      </c>
      <c r="R7" t="str">
        <f>IF(M7="","",MAX($R$2:R6)+1)</f>
        <v/>
      </c>
      <c r="S7" t="str">
        <f>IF(N7="","",IF(MAX($S$2:S6)&lt;MAX(R:R),MAX(R:R)+1,MAX($S$2:S6)+1))</f>
        <v/>
      </c>
      <c r="T7" t="str">
        <f>IF(O7="","",IF(MAX($T$2:T6)&lt;MAX(S:S),MAX(S:S)+1,MAX($T$2:T6)+1))</f>
        <v/>
      </c>
      <c r="U7" t="str">
        <f>IF(P7="","",IF(MAX($U$2:U6)&lt;MAX(T:T),MAX(T:T)+1,MAX($U$2:U6)+1))</f>
        <v/>
      </c>
      <c r="V7" t="str">
        <f t="shared" si="0"/>
        <v/>
      </c>
      <c r="W7" t="str">
        <f t="shared" si="1"/>
        <v/>
      </c>
      <c r="X7" t="str">
        <f t="shared" si="2"/>
        <v/>
      </c>
      <c r="Y7" t="str">
        <f t="shared" si="3"/>
        <v/>
      </c>
      <c r="AB7" t="str">
        <f t="shared" si="4"/>
        <v/>
      </c>
      <c r="AC7" t="str">
        <f t="shared" si="5"/>
        <v/>
      </c>
      <c r="AD7" t="str">
        <f t="shared" si="6"/>
        <v/>
      </c>
      <c r="AE7" t="str">
        <f t="shared" si="7"/>
        <v/>
      </c>
      <c r="AF7" s="4" t="str">
        <f>IF(AB7="","",MAX($AF$2:AF6)+1)</f>
        <v/>
      </c>
      <c r="AG7" t="str">
        <f>IF(AC7="","",IF(MAX($AG$2:AG6)&lt;MAX(AF:AF),MAX(AF:AF)+1,MAX($AG$2:AG6)+1))</f>
        <v/>
      </c>
      <c r="AH7" t="str">
        <f>IF(AD7="","",IF(MAX($AH$2:AH6)&lt;MAX(AG:AG),MAX(AG:AG)+1,MAX($AH$2:AH6)+1))</f>
        <v/>
      </c>
      <c r="AI7" t="str">
        <f>IF(AE7="","",IF(MAX($AI$2:AI6)&lt;MAX(AH:AH),MAX(AH:AH)+1,MAX($AI$2:AI6)+1))</f>
        <v/>
      </c>
      <c r="AJ7" t="str">
        <f t="shared" si="8"/>
        <v/>
      </c>
      <c r="AK7" t="str">
        <f t="shared" si="9"/>
        <v/>
      </c>
      <c r="AL7" t="str">
        <f t="shared" si="10"/>
        <v/>
      </c>
      <c r="AM7" t="str">
        <f t="shared" si="11"/>
        <v/>
      </c>
    </row>
    <row r="8" spans="2:40" x14ac:dyDescent="0.3">
      <c r="B8">
        <v>6</v>
      </c>
      <c r="C8">
        <v>176</v>
      </c>
      <c r="D8">
        <v>118</v>
      </c>
      <c r="E8">
        <v>157</v>
      </c>
      <c r="F8">
        <v>334</v>
      </c>
      <c r="G8">
        <v>0</v>
      </c>
      <c r="H8">
        <v>0</v>
      </c>
      <c r="I8">
        <v>0</v>
      </c>
      <c r="J8">
        <v>0</v>
      </c>
      <c r="K8">
        <v>1</v>
      </c>
      <c r="L8" t="str">
        <f>IF(AND(OR(G8=6,H8=6,I8=6,J8=6),OR(G8=7,H8=7,I8=7,J8=7)),IF(MAX($L$2:L7)&lt;$B$2,MAX($L$2:L7)+1,""),"")</f>
        <v/>
      </c>
      <c r="M8" t="str">
        <f t="shared" si="12"/>
        <v/>
      </c>
      <c r="N8" t="str">
        <f t="shared" si="13"/>
        <v/>
      </c>
      <c r="O8" t="str">
        <f t="shared" si="14"/>
        <v/>
      </c>
      <c r="P8" t="str">
        <f t="shared" si="15"/>
        <v/>
      </c>
      <c r="Q8" t="str">
        <f t="shared" si="16"/>
        <v/>
      </c>
      <c r="R8" t="str">
        <f>IF(M8="","",MAX($R$2:R7)+1)</f>
        <v/>
      </c>
      <c r="S8" t="str">
        <f>IF(N8="","",IF(MAX($S$2:S7)&lt;MAX(R:R),MAX(R:R)+1,MAX($S$2:S7)+1))</f>
        <v/>
      </c>
      <c r="T8" t="str">
        <f>IF(O8="","",IF(MAX($T$2:T7)&lt;MAX(S:S),MAX(S:S)+1,MAX($T$2:T7)+1))</f>
        <v/>
      </c>
      <c r="U8" t="str">
        <f>IF(P8="","",IF(MAX($U$2:U7)&lt;MAX(T:T),MAX(T:T)+1,MAX($U$2:U7)+1))</f>
        <v/>
      </c>
      <c r="V8" t="str">
        <f t="shared" si="0"/>
        <v/>
      </c>
      <c r="W8" t="str">
        <f t="shared" si="1"/>
        <v/>
      </c>
      <c r="X8" t="str">
        <f t="shared" si="2"/>
        <v/>
      </c>
      <c r="Y8" t="str">
        <f t="shared" si="3"/>
        <v/>
      </c>
      <c r="AB8" t="str">
        <f t="shared" si="4"/>
        <v/>
      </c>
      <c r="AC8" t="str">
        <f t="shared" si="5"/>
        <v/>
      </c>
      <c r="AD8" t="str">
        <f t="shared" si="6"/>
        <v/>
      </c>
      <c r="AE8" t="str">
        <f t="shared" si="7"/>
        <v/>
      </c>
      <c r="AF8" s="4" t="str">
        <f>IF(AB8="","",MAX($AF$2:AF7)+1)</f>
        <v/>
      </c>
      <c r="AG8" t="str">
        <f>IF(AC8="","",IF(MAX($AG$2:AG7)&lt;MAX(AF:AF),MAX(AF:AF)+1,MAX($AG$2:AG7)+1))</f>
        <v/>
      </c>
      <c r="AH8" t="str">
        <f>IF(AD8="","",IF(MAX($AH$2:AH7)&lt;MAX(AG:AG),MAX(AG:AG)+1,MAX($AH$2:AH7)+1))</f>
        <v/>
      </c>
      <c r="AI8" t="str">
        <f>IF(AE8="","",IF(MAX($AI$2:AI7)&lt;MAX(AH:AH),MAX(AH:AH)+1,MAX($AI$2:AI7)+1))</f>
        <v/>
      </c>
      <c r="AJ8" t="str">
        <f t="shared" si="8"/>
        <v/>
      </c>
      <c r="AK8" t="str">
        <f t="shared" si="9"/>
        <v/>
      </c>
      <c r="AL8" t="str">
        <f t="shared" si="10"/>
        <v/>
      </c>
      <c r="AM8" t="str">
        <f t="shared" si="11"/>
        <v/>
      </c>
    </row>
    <row r="9" spans="2:40" x14ac:dyDescent="0.3">
      <c r="B9">
        <v>7</v>
      </c>
      <c r="C9">
        <v>139</v>
      </c>
      <c r="D9">
        <v>334</v>
      </c>
      <c r="E9">
        <v>335</v>
      </c>
      <c r="F9">
        <v>140</v>
      </c>
      <c r="G9">
        <v>0</v>
      </c>
      <c r="H9">
        <v>0</v>
      </c>
      <c r="I9">
        <v>0</v>
      </c>
      <c r="J9">
        <v>0</v>
      </c>
      <c r="K9">
        <v>1</v>
      </c>
      <c r="L9" t="str">
        <f>IF(AND(OR(G9=6,H9=6,I9=6,J9=6),OR(G9=7,H9=7,I9=7,J9=7)),IF(MAX($L$2:L8)&lt;$B$2,MAX($L$2:L8)+1,""),"")</f>
        <v/>
      </c>
      <c r="M9" t="str">
        <f t="shared" si="12"/>
        <v/>
      </c>
      <c r="N9" t="str">
        <f t="shared" si="13"/>
        <v/>
      </c>
      <c r="O9" t="str">
        <f t="shared" si="14"/>
        <v/>
      </c>
      <c r="P9" t="str">
        <f t="shared" si="15"/>
        <v/>
      </c>
      <c r="Q9" t="str">
        <f t="shared" si="16"/>
        <v/>
      </c>
      <c r="R9" t="str">
        <f>IF(M9="","",MAX($R$2:R8)+1)</f>
        <v/>
      </c>
      <c r="S9" t="str">
        <f>IF(N9="","",IF(MAX($S$2:S8)&lt;MAX(R:R),MAX(R:R)+1,MAX($S$2:S8)+1))</f>
        <v/>
      </c>
      <c r="T9" t="str">
        <f>IF(O9="","",IF(MAX($T$2:T8)&lt;MAX(S:S),MAX(S:S)+1,MAX($T$2:T8)+1))</f>
        <v/>
      </c>
      <c r="U9" t="str">
        <f>IF(P9="","",IF(MAX($U$2:U8)&lt;MAX(T:T),MAX(T:T)+1,MAX($U$2:U8)+1))</f>
        <v/>
      </c>
      <c r="V9" t="str">
        <f t="shared" si="0"/>
        <v/>
      </c>
      <c r="W9" t="str">
        <f t="shared" si="1"/>
        <v/>
      </c>
      <c r="X9" t="str">
        <f t="shared" si="2"/>
        <v/>
      </c>
      <c r="Y9" t="str">
        <f t="shared" si="3"/>
        <v/>
      </c>
      <c r="AB9" t="str">
        <f t="shared" si="4"/>
        <v/>
      </c>
      <c r="AC9" t="str">
        <f t="shared" si="5"/>
        <v/>
      </c>
      <c r="AD9" t="str">
        <f t="shared" si="6"/>
        <v/>
      </c>
      <c r="AE9" t="str">
        <f t="shared" si="7"/>
        <v/>
      </c>
      <c r="AF9" s="4" t="str">
        <f>IF(AB9="","",MAX($AF$2:AF8)+1)</f>
        <v/>
      </c>
      <c r="AG9" t="str">
        <f>IF(AC9="","",IF(MAX($AG$2:AG8)&lt;MAX(AF:AF),MAX(AF:AF)+1,MAX($AG$2:AG8)+1))</f>
        <v/>
      </c>
      <c r="AH9" t="str">
        <f>IF(AD9="","",IF(MAX($AH$2:AH8)&lt;MAX(AG:AG),MAX(AG:AG)+1,MAX($AH$2:AH8)+1))</f>
        <v/>
      </c>
      <c r="AI9" t="str">
        <f>IF(AE9="","",IF(MAX($AI$2:AI8)&lt;MAX(AH:AH),MAX(AH:AH)+1,MAX($AI$2:AI8)+1))</f>
        <v/>
      </c>
      <c r="AJ9" t="str">
        <f t="shared" si="8"/>
        <v/>
      </c>
      <c r="AK9" t="str">
        <f t="shared" si="9"/>
        <v/>
      </c>
      <c r="AL9" t="str">
        <f t="shared" si="10"/>
        <v/>
      </c>
      <c r="AM9" t="str">
        <f t="shared" si="11"/>
        <v/>
      </c>
    </row>
    <row r="10" spans="2:40" x14ac:dyDescent="0.3">
      <c r="B10">
        <v>8</v>
      </c>
      <c r="C10">
        <v>334</v>
      </c>
      <c r="D10">
        <v>157</v>
      </c>
      <c r="E10">
        <v>158</v>
      </c>
      <c r="F10">
        <v>335</v>
      </c>
      <c r="G10">
        <v>0</v>
      </c>
      <c r="H10">
        <v>0</v>
      </c>
      <c r="I10">
        <v>0</v>
      </c>
      <c r="J10">
        <v>0</v>
      </c>
      <c r="K10">
        <v>1</v>
      </c>
      <c r="L10" t="str">
        <f>IF(AND(OR(G10=6,H10=6,I10=6,J10=6),OR(G10=7,H10=7,I10=7,J10=7)),IF(MAX($L$2:L9)&lt;$B$2,MAX($L$2:L9)+1,""),"")</f>
        <v/>
      </c>
      <c r="M10" t="str">
        <f t="shared" si="12"/>
        <v/>
      </c>
      <c r="N10" t="str">
        <f t="shared" si="13"/>
        <v/>
      </c>
      <c r="O10" t="str">
        <f t="shared" si="14"/>
        <v/>
      </c>
      <c r="P10" t="str">
        <f t="shared" si="15"/>
        <v/>
      </c>
      <c r="Q10" t="str">
        <f t="shared" si="16"/>
        <v/>
      </c>
      <c r="R10" t="str">
        <f>IF(M10="","",MAX($R$2:R9)+1)</f>
        <v/>
      </c>
      <c r="S10" t="str">
        <f>IF(N10="","",IF(MAX($S$2:S9)&lt;MAX(R:R),MAX(R:R)+1,MAX($S$2:S9)+1))</f>
        <v/>
      </c>
      <c r="T10" t="str">
        <f>IF(O10="","",IF(MAX($T$2:T9)&lt;MAX(S:S),MAX(S:S)+1,MAX($T$2:T9)+1))</f>
        <v/>
      </c>
      <c r="U10" t="str">
        <f>IF(P10="","",IF(MAX($U$2:U9)&lt;MAX(T:T),MAX(T:T)+1,MAX($U$2:U9)+1))</f>
        <v/>
      </c>
      <c r="V10" t="str">
        <f t="shared" si="0"/>
        <v/>
      </c>
      <c r="W10" t="str">
        <f t="shared" si="1"/>
        <v/>
      </c>
      <c r="X10" t="str">
        <f t="shared" si="2"/>
        <v/>
      </c>
      <c r="Y10" t="str">
        <f t="shared" si="3"/>
        <v/>
      </c>
      <c r="AB10" t="str">
        <f t="shared" si="4"/>
        <v/>
      </c>
      <c r="AC10" t="str">
        <f t="shared" si="5"/>
        <v/>
      </c>
      <c r="AD10" t="str">
        <f t="shared" si="6"/>
        <v/>
      </c>
      <c r="AE10" t="str">
        <f t="shared" si="7"/>
        <v/>
      </c>
      <c r="AF10" s="4" t="str">
        <f>IF(AB10="","",MAX($AF$2:AF9)+1)</f>
        <v/>
      </c>
      <c r="AG10" t="str">
        <f>IF(AC10="","",IF(MAX($AG$2:AG9)&lt;MAX(AF:AF),MAX(AF:AF)+1,MAX($AG$2:AG9)+1))</f>
        <v/>
      </c>
      <c r="AH10" t="str">
        <f>IF(AD10="","",IF(MAX($AH$2:AH9)&lt;MAX(AG:AG),MAX(AG:AG)+1,MAX($AH$2:AH9)+1))</f>
        <v/>
      </c>
      <c r="AI10" t="str">
        <f>IF(AE10="","",IF(MAX($AI$2:AI9)&lt;MAX(AH:AH),MAX(AH:AH)+1,MAX($AI$2:AI9)+1))</f>
        <v/>
      </c>
      <c r="AJ10" t="str">
        <f t="shared" si="8"/>
        <v/>
      </c>
      <c r="AK10" t="str">
        <f t="shared" si="9"/>
        <v/>
      </c>
      <c r="AL10" t="str">
        <f t="shared" si="10"/>
        <v/>
      </c>
      <c r="AM10" t="str">
        <f t="shared" si="11"/>
        <v/>
      </c>
    </row>
    <row r="11" spans="2:40" x14ac:dyDescent="0.3">
      <c r="B11">
        <v>9</v>
      </c>
      <c r="C11">
        <v>140</v>
      </c>
      <c r="D11">
        <v>335</v>
      </c>
      <c r="E11">
        <v>336</v>
      </c>
      <c r="F11">
        <v>18</v>
      </c>
      <c r="G11">
        <v>0</v>
      </c>
      <c r="H11">
        <v>0</v>
      </c>
      <c r="I11">
        <v>0</v>
      </c>
      <c r="J11">
        <v>0</v>
      </c>
      <c r="K11">
        <v>1</v>
      </c>
      <c r="L11" t="str">
        <f>IF(AND(OR(G11=6,H11=6,I11=6,J11=6),OR(G11=7,H11=7,I11=7,J11=7)),IF(MAX($L$2:L10)&lt;$B$2,MAX($L$2:L10)+1,""),"")</f>
        <v/>
      </c>
      <c r="M11" t="str">
        <f t="shared" si="12"/>
        <v/>
      </c>
      <c r="N11" t="str">
        <f t="shared" si="13"/>
        <v/>
      </c>
      <c r="O11" t="str">
        <f t="shared" si="14"/>
        <v/>
      </c>
      <c r="P11" t="str">
        <f t="shared" si="15"/>
        <v/>
      </c>
      <c r="Q11" t="str">
        <f t="shared" si="16"/>
        <v/>
      </c>
      <c r="R11" t="str">
        <f>IF(M11="","",MAX($R$2:R10)+1)</f>
        <v/>
      </c>
      <c r="S11" t="str">
        <f>IF(N11="","",IF(MAX($S$2:S10)&lt;MAX(R:R),MAX(R:R)+1,MAX($S$2:S10)+1))</f>
        <v/>
      </c>
      <c r="T11" t="str">
        <f>IF(O11="","",IF(MAX($T$2:T10)&lt;MAX(S:S),MAX(S:S)+1,MAX($T$2:T10)+1))</f>
        <v/>
      </c>
      <c r="U11" t="str">
        <f>IF(P11="","",IF(MAX($U$2:U10)&lt;MAX(T:T),MAX(T:T)+1,MAX($U$2:U10)+1))</f>
        <v/>
      </c>
      <c r="V11" t="str">
        <f t="shared" si="0"/>
        <v/>
      </c>
      <c r="W11" t="str">
        <f t="shared" si="1"/>
        <v/>
      </c>
      <c r="X11" t="str">
        <f t="shared" si="2"/>
        <v/>
      </c>
      <c r="Y11" t="str">
        <f t="shared" si="3"/>
        <v/>
      </c>
      <c r="AB11" t="str">
        <f t="shared" si="4"/>
        <v/>
      </c>
      <c r="AC11" t="str">
        <f t="shared" si="5"/>
        <v/>
      </c>
      <c r="AD11" t="str">
        <f t="shared" si="6"/>
        <v/>
      </c>
      <c r="AE11" t="str">
        <f t="shared" si="7"/>
        <v/>
      </c>
      <c r="AF11" s="4" t="str">
        <f>IF(AB11="","",MAX($AF$2:AF10)+1)</f>
        <v/>
      </c>
      <c r="AG11" t="str">
        <f>IF(AC11="","",IF(MAX($AG$2:AG10)&lt;MAX(AF:AF),MAX(AF:AF)+1,MAX($AG$2:AG10)+1))</f>
        <v/>
      </c>
      <c r="AH11" t="str">
        <f>IF(AD11="","",IF(MAX($AH$2:AH10)&lt;MAX(AG:AG),MAX(AG:AG)+1,MAX($AH$2:AH10)+1))</f>
        <v/>
      </c>
      <c r="AI11" t="str">
        <f>IF(AE11="","",IF(MAX($AI$2:AI10)&lt;MAX(AH:AH),MAX(AH:AH)+1,MAX($AI$2:AI10)+1))</f>
        <v/>
      </c>
      <c r="AJ11" t="str">
        <f t="shared" si="8"/>
        <v/>
      </c>
      <c r="AK11" t="str">
        <f t="shared" si="9"/>
        <v/>
      </c>
      <c r="AL11" t="str">
        <f t="shared" si="10"/>
        <v/>
      </c>
      <c r="AM11" t="str">
        <f t="shared" si="11"/>
        <v/>
      </c>
    </row>
    <row r="12" spans="2:40" x14ac:dyDescent="0.3">
      <c r="B12">
        <v>10</v>
      </c>
      <c r="C12">
        <v>335</v>
      </c>
      <c r="D12">
        <v>158</v>
      </c>
      <c r="E12">
        <v>120</v>
      </c>
      <c r="F12">
        <v>336</v>
      </c>
      <c r="G12">
        <v>0</v>
      </c>
      <c r="H12">
        <v>0</v>
      </c>
      <c r="I12">
        <v>0</v>
      </c>
      <c r="J12">
        <v>0</v>
      </c>
      <c r="K12">
        <v>1</v>
      </c>
      <c r="L12" t="str">
        <f>IF(AND(OR(G12=6,H12=6,I12=6,J12=6),OR(G12=7,H12=7,I12=7,J12=7)),IF(MAX($L$2:L11)&lt;$B$2,MAX($L$2:L11)+1,""),"")</f>
        <v/>
      </c>
      <c r="M12" t="str">
        <f t="shared" si="12"/>
        <v/>
      </c>
      <c r="N12" t="str">
        <f t="shared" si="13"/>
        <v/>
      </c>
      <c r="O12" t="str">
        <f t="shared" si="14"/>
        <v/>
      </c>
      <c r="P12" t="str">
        <f t="shared" si="15"/>
        <v/>
      </c>
      <c r="Q12" t="str">
        <f t="shared" si="16"/>
        <v/>
      </c>
      <c r="R12" t="str">
        <f>IF(M12="","",MAX($R$2:R11)+1)</f>
        <v/>
      </c>
      <c r="S12" t="str">
        <f>IF(N12="","",IF(MAX($S$2:S11)&lt;MAX(R:R),MAX(R:R)+1,MAX($S$2:S11)+1))</f>
        <v/>
      </c>
      <c r="T12" t="str">
        <f>IF(O12="","",IF(MAX($T$2:T11)&lt;MAX(S:S),MAX(S:S)+1,MAX($T$2:T11)+1))</f>
        <v/>
      </c>
      <c r="U12" t="str">
        <f>IF(P12="","",IF(MAX($U$2:U11)&lt;MAX(T:T),MAX(T:T)+1,MAX($U$2:U11)+1))</f>
        <v/>
      </c>
      <c r="V12" t="str">
        <f t="shared" si="0"/>
        <v/>
      </c>
      <c r="W12" t="str">
        <f t="shared" si="1"/>
        <v/>
      </c>
      <c r="X12" t="str">
        <f t="shared" si="2"/>
        <v/>
      </c>
      <c r="Y12" t="str">
        <f t="shared" si="3"/>
        <v/>
      </c>
      <c r="AB12" t="str">
        <f t="shared" si="4"/>
        <v/>
      </c>
      <c r="AC12" t="str">
        <f t="shared" si="5"/>
        <v/>
      </c>
      <c r="AD12" t="str">
        <f t="shared" si="6"/>
        <v/>
      </c>
      <c r="AE12" t="str">
        <f t="shared" si="7"/>
        <v/>
      </c>
      <c r="AF12" s="4" t="str">
        <f>IF(AB12="","",MAX($AF$2:AF11)+1)</f>
        <v/>
      </c>
      <c r="AG12" t="str">
        <f>IF(AC12="","",IF(MAX($AG$2:AG11)&lt;MAX(AF:AF),MAX(AF:AF)+1,MAX($AG$2:AG11)+1))</f>
        <v/>
      </c>
      <c r="AH12" t="str">
        <f>IF(AD12="","",IF(MAX($AH$2:AH11)&lt;MAX(AG:AG),MAX(AG:AG)+1,MAX($AH$2:AH11)+1))</f>
        <v/>
      </c>
      <c r="AI12" t="str">
        <f>IF(AE12="","",IF(MAX($AI$2:AI11)&lt;MAX(AH:AH),MAX(AH:AH)+1,MAX($AI$2:AI11)+1))</f>
        <v/>
      </c>
      <c r="AJ12" t="str">
        <f t="shared" si="8"/>
        <v/>
      </c>
      <c r="AK12" t="str">
        <f t="shared" si="9"/>
        <v/>
      </c>
      <c r="AL12" t="str">
        <f t="shared" si="10"/>
        <v/>
      </c>
      <c r="AM12" t="str">
        <f t="shared" si="11"/>
        <v/>
      </c>
    </row>
    <row r="13" spans="2:40" x14ac:dyDescent="0.3">
      <c r="B13">
        <v>11</v>
      </c>
      <c r="C13">
        <v>18</v>
      </c>
      <c r="D13">
        <v>336</v>
      </c>
      <c r="E13">
        <v>337</v>
      </c>
      <c r="F13">
        <v>198</v>
      </c>
      <c r="G13">
        <v>0</v>
      </c>
      <c r="H13">
        <v>0</v>
      </c>
      <c r="I13">
        <v>0</v>
      </c>
      <c r="J13">
        <v>0</v>
      </c>
      <c r="K13">
        <v>1</v>
      </c>
      <c r="L13" t="str">
        <f>IF(AND(OR(G13=6,H13=6,I13=6,J13=6),OR(G13=7,H13=7,I13=7,J13=7)),IF(MAX($L$2:L12)&lt;$B$2,MAX($L$2:L12)+1,""),"")</f>
        <v/>
      </c>
      <c r="M13" t="str">
        <f t="shared" si="12"/>
        <v/>
      </c>
      <c r="N13" t="str">
        <f t="shared" si="13"/>
        <v/>
      </c>
      <c r="O13" t="str">
        <f t="shared" si="14"/>
        <v/>
      </c>
      <c r="P13" t="str">
        <f t="shared" si="15"/>
        <v/>
      </c>
      <c r="Q13" t="str">
        <f t="shared" si="16"/>
        <v/>
      </c>
      <c r="R13" t="str">
        <f>IF(M13="","",MAX($R$2:R12)+1)</f>
        <v/>
      </c>
      <c r="S13" t="str">
        <f>IF(N13="","",IF(MAX($S$2:S12)&lt;MAX(R:R),MAX(R:R)+1,MAX($S$2:S12)+1))</f>
        <v/>
      </c>
      <c r="T13" t="str">
        <f>IF(O13="","",IF(MAX($T$2:T12)&lt;MAX(S:S),MAX(S:S)+1,MAX($T$2:T12)+1))</f>
        <v/>
      </c>
      <c r="U13" t="str">
        <f>IF(P13="","",IF(MAX($U$2:U12)&lt;MAX(T:T),MAX(T:T)+1,MAX($U$2:U12)+1))</f>
        <v/>
      </c>
      <c r="V13" t="str">
        <f t="shared" si="0"/>
        <v/>
      </c>
      <c r="W13" t="str">
        <f t="shared" si="1"/>
        <v/>
      </c>
      <c r="X13" t="str">
        <f t="shared" si="2"/>
        <v/>
      </c>
      <c r="Y13" t="str">
        <f t="shared" si="3"/>
        <v/>
      </c>
      <c r="AB13" t="str">
        <f t="shared" si="4"/>
        <v/>
      </c>
      <c r="AC13" t="str">
        <f t="shared" si="5"/>
        <v/>
      </c>
      <c r="AD13" t="str">
        <f t="shared" si="6"/>
        <v/>
      </c>
      <c r="AE13" t="str">
        <f t="shared" si="7"/>
        <v/>
      </c>
      <c r="AF13" s="4" t="str">
        <f>IF(AB13="","",MAX($AF$2:AF12)+1)</f>
        <v/>
      </c>
      <c r="AG13" t="str">
        <f>IF(AC13="","",IF(MAX($AG$2:AG12)&lt;MAX(AF:AF),MAX(AF:AF)+1,MAX($AG$2:AG12)+1))</f>
        <v/>
      </c>
      <c r="AH13" t="str">
        <f>IF(AD13="","",IF(MAX($AH$2:AH12)&lt;MAX(AG:AG),MAX(AG:AG)+1,MAX($AH$2:AH12)+1))</f>
        <v/>
      </c>
      <c r="AI13" t="str">
        <f>IF(AE13="","",IF(MAX($AI$2:AI12)&lt;MAX(AH:AH),MAX(AH:AH)+1,MAX($AI$2:AI12)+1))</f>
        <v/>
      </c>
      <c r="AJ13" t="str">
        <f t="shared" si="8"/>
        <v/>
      </c>
      <c r="AK13" t="str">
        <f t="shared" si="9"/>
        <v/>
      </c>
      <c r="AL13" t="str">
        <f t="shared" si="10"/>
        <v/>
      </c>
      <c r="AM13" t="str">
        <f t="shared" si="11"/>
        <v/>
      </c>
    </row>
    <row r="14" spans="2:40" x14ac:dyDescent="0.3">
      <c r="B14">
        <v>12</v>
      </c>
      <c r="C14">
        <v>336</v>
      </c>
      <c r="D14">
        <v>120</v>
      </c>
      <c r="E14">
        <v>196</v>
      </c>
      <c r="F14">
        <v>337</v>
      </c>
      <c r="G14">
        <v>0</v>
      </c>
      <c r="H14">
        <v>0</v>
      </c>
      <c r="I14">
        <v>0</v>
      </c>
      <c r="J14">
        <v>0</v>
      </c>
      <c r="K14">
        <v>1</v>
      </c>
      <c r="L14" t="str">
        <f>IF(AND(OR(G14=6,H14=6,I14=6,J14=6),OR(G14=7,H14=7,I14=7,J14=7)),IF(MAX($L$2:L13)&lt;$B$2,MAX($L$2:L13)+1,""),"")</f>
        <v/>
      </c>
      <c r="M14" t="str">
        <f t="shared" si="12"/>
        <v/>
      </c>
      <c r="N14" t="str">
        <f t="shared" si="13"/>
        <v/>
      </c>
      <c r="O14" t="str">
        <f t="shared" si="14"/>
        <v/>
      </c>
      <c r="P14" t="str">
        <f t="shared" si="15"/>
        <v/>
      </c>
      <c r="Q14" t="str">
        <f t="shared" si="16"/>
        <v/>
      </c>
      <c r="R14" t="str">
        <f>IF(M14="","",MAX($R$2:R13)+1)</f>
        <v/>
      </c>
      <c r="S14" t="str">
        <f>IF(N14="","",IF(MAX($S$2:S13)&lt;MAX(R:R),MAX(R:R)+1,MAX($S$2:S13)+1))</f>
        <v/>
      </c>
      <c r="T14" t="str">
        <f>IF(O14="","",IF(MAX($T$2:T13)&lt;MAX(S:S),MAX(S:S)+1,MAX($T$2:T13)+1))</f>
        <v/>
      </c>
      <c r="U14" t="str">
        <f>IF(P14="","",IF(MAX($U$2:U13)&lt;MAX(T:T),MAX(T:T)+1,MAX($U$2:U13)+1))</f>
        <v/>
      </c>
      <c r="V14" t="str">
        <f t="shared" si="0"/>
        <v/>
      </c>
      <c r="W14" t="str">
        <f t="shared" si="1"/>
        <v/>
      </c>
      <c r="X14" t="str">
        <f t="shared" si="2"/>
        <v/>
      </c>
      <c r="Y14" t="str">
        <f t="shared" si="3"/>
        <v/>
      </c>
      <c r="AB14" t="str">
        <f t="shared" si="4"/>
        <v/>
      </c>
      <c r="AC14" t="str">
        <f t="shared" si="5"/>
        <v/>
      </c>
      <c r="AD14" t="str">
        <f t="shared" si="6"/>
        <v/>
      </c>
      <c r="AE14" t="str">
        <f t="shared" si="7"/>
        <v/>
      </c>
      <c r="AF14" s="4" t="str">
        <f>IF(AB14="","",MAX($AF$2:AF13)+1)</f>
        <v/>
      </c>
      <c r="AG14" t="str">
        <f>IF(AC14="","",IF(MAX($AG$2:AG13)&lt;MAX(AF:AF),MAX(AF:AF)+1,MAX($AG$2:AG13)+1))</f>
        <v/>
      </c>
      <c r="AH14" t="str">
        <f>IF(AD14="","",IF(MAX($AH$2:AH13)&lt;MAX(AG:AG),MAX(AG:AG)+1,MAX($AH$2:AH13)+1))</f>
        <v/>
      </c>
      <c r="AI14" t="str">
        <f>IF(AE14="","",IF(MAX($AI$2:AI13)&lt;MAX(AH:AH),MAX(AH:AH)+1,MAX($AI$2:AI13)+1))</f>
        <v/>
      </c>
      <c r="AJ14" t="str">
        <f t="shared" si="8"/>
        <v/>
      </c>
      <c r="AK14" t="str">
        <f t="shared" si="9"/>
        <v/>
      </c>
      <c r="AL14" t="str">
        <f t="shared" si="10"/>
        <v/>
      </c>
      <c r="AM14" t="str">
        <f t="shared" si="11"/>
        <v/>
      </c>
    </row>
    <row r="15" spans="2:40" x14ac:dyDescent="0.3">
      <c r="B15">
        <v>13</v>
      </c>
      <c r="C15">
        <v>198</v>
      </c>
      <c r="D15">
        <v>337</v>
      </c>
      <c r="E15">
        <v>177</v>
      </c>
      <c r="F15">
        <v>117</v>
      </c>
      <c r="G15">
        <v>0</v>
      </c>
      <c r="H15">
        <v>0</v>
      </c>
      <c r="I15">
        <v>0</v>
      </c>
      <c r="J15">
        <v>0</v>
      </c>
      <c r="K15">
        <v>1</v>
      </c>
      <c r="L15" t="str">
        <f>IF(AND(OR(G15=6,H15=6,I15=6,J15=6),OR(G15=7,H15=7,I15=7,J15=7)),IF(MAX($L$2:L14)&lt;$B$2,MAX($L$2:L14)+1,""),"")</f>
        <v/>
      </c>
      <c r="M15" t="str">
        <f t="shared" si="12"/>
        <v/>
      </c>
      <c r="N15" t="str">
        <f t="shared" si="13"/>
        <v/>
      </c>
      <c r="O15" t="str">
        <f t="shared" si="14"/>
        <v/>
      </c>
      <c r="P15" t="str">
        <f t="shared" si="15"/>
        <v/>
      </c>
      <c r="Q15" t="str">
        <f t="shared" si="16"/>
        <v/>
      </c>
      <c r="R15" t="str">
        <f>IF(M15="","",MAX($R$2:R14)+1)</f>
        <v/>
      </c>
      <c r="S15" t="str">
        <f>IF(N15="","",IF(MAX($S$2:S14)&lt;MAX(R:R),MAX(R:R)+1,MAX($S$2:S14)+1))</f>
        <v/>
      </c>
      <c r="T15" t="str">
        <f>IF(O15="","",IF(MAX($T$2:T14)&lt;MAX(S:S),MAX(S:S)+1,MAX($T$2:T14)+1))</f>
        <v/>
      </c>
      <c r="U15" t="str">
        <f>IF(P15="","",IF(MAX($U$2:U14)&lt;MAX(T:T),MAX(T:T)+1,MAX($U$2:U14)+1))</f>
        <v/>
      </c>
      <c r="V15" t="str">
        <f t="shared" si="0"/>
        <v/>
      </c>
      <c r="W15" t="str">
        <f t="shared" si="1"/>
        <v/>
      </c>
      <c r="X15" t="str">
        <f t="shared" si="2"/>
        <v/>
      </c>
      <c r="Y15" t="str">
        <f t="shared" si="3"/>
        <v/>
      </c>
      <c r="AB15" t="str">
        <f t="shared" si="4"/>
        <v/>
      </c>
      <c r="AC15" t="str">
        <f t="shared" si="5"/>
        <v/>
      </c>
      <c r="AD15" t="str">
        <f t="shared" si="6"/>
        <v/>
      </c>
      <c r="AE15" t="str">
        <f t="shared" si="7"/>
        <v/>
      </c>
      <c r="AF15" s="4" t="str">
        <f>IF(AB15="","",MAX($AF$2:AF14)+1)</f>
        <v/>
      </c>
      <c r="AG15" t="str">
        <f>IF(AC15="","",IF(MAX($AG$2:AG14)&lt;MAX(AF:AF),MAX(AF:AF)+1,MAX($AG$2:AG14)+1))</f>
        <v/>
      </c>
      <c r="AH15" t="str">
        <f>IF(AD15="","",IF(MAX($AH$2:AH14)&lt;MAX(AG:AG),MAX(AG:AG)+1,MAX($AH$2:AH14)+1))</f>
        <v/>
      </c>
      <c r="AI15" t="str">
        <f>IF(AE15="","",IF(MAX($AI$2:AI14)&lt;MAX(AH:AH),MAX(AH:AH)+1,MAX($AI$2:AI14)+1))</f>
        <v/>
      </c>
      <c r="AJ15" t="str">
        <f t="shared" si="8"/>
        <v/>
      </c>
      <c r="AK15" t="str">
        <f t="shared" si="9"/>
        <v/>
      </c>
      <c r="AL15" t="str">
        <f t="shared" si="10"/>
        <v/>
      </c>
      <c r="AM15" t="str">
        <f t="shared" si="11"/>
        <v/>
      </c>
    </row>
    <row r="16" spans="2:40" x14ac:dyDescent="0.3">
      <c r="B16">
        <v>14</v>
      </c>
      <c r="C16">
        <v>337</v>
      </c>
      <c r="D16">
        <v>196</v>
      </c>
      <c r="E16">
        <v>124</v>
      </c>
      <c r="F16">
        <v>177</v>
      </c>
      <c r="G16">
        <v>0</v>
      </c>
      <c r="H16">
        <v>0</v>
      </c>
      <c r="I16">
        <v>0</v>
      </c>
      <c r="J16">
        <v>0</v>
      </c>
      <c r="K16">
        <v>1</v>
      </c>
      <c r="L16" t="str">
        <f>IF(AND(OR(G16=6,H16=6,I16=6,J16=6),OR(G16=7,H16=7,I16=7,J16=7)),IF(MAX($L$2:L15)&lt;$B$2,MAX($L$2:L15)+1,""),"")</f>
        <v/>
      </c>
      <c r="M16" t="str">
        <f t="shared" si="12"/>
        <v/>
      </c>
      <c r="N16" t="str">
        <f t="shared" si="13"/>
        <v/>
      </c>
      <c r="O16" t="str">
        <f t="shared" si="14"/>
        <v/>
      </c>
      <c r="P16" t="str">
        <f t="shared" si="15"/>
        <v/>
      </c>
      <c r="Q16" t="str">
        <f t="shared" si="16"/>
        <v/>
      </c>
      <c r="R16" t="str">
        <f>IF(M16="","",MAX($R$2:R15)+1)</f>
        <v/>
      </c>
      <c r="S16" t="str">
        <f>IF(N16="","",IF(MAX($S$2:S15)&lt;MAX(R:R),MAX(R:R)+1,MAX($S$2:S15)+1))</f>
        <v/>
      </c>
      <c r="T16" t="str">
        <f>IF(O16="","",IF(MAX($T$2:T15)&lt;MAX(S:S),MAX(S:S)+1,MAX($T$2:T15)+1))</f>
        <v/>
      </c>
      <c r="U16" t="str">
        <f>IF(P16="","",IF(MAX($U$2:U15)&lt;MAX(T:T),MAX(T:T)+1,MAX($U$2:U15)+1))</f>
        <v/>
      </c>
      <c r="V16" t="str">
        <f t="shared" si="0"/>
        <v/>
      </c>
      <c r="W16" t="str">
        <f t="shared" si="1"/>
        <v/>
      </c>
      <c r="X16" t="str">
        <f t="shared" si="2"/>
        <v/>
      </c>
      <c r="Y16" t="str">
        <f t="shared" si="3"/>
        <v/>
      </c>
      <c r="AB16" t="str">
        <f t="shared" si="4"/>
        <v/>
      </c>
      <c r="AC16" t="str">
        <f t="shared" si="5"/>
        <v/>
      </c>
      <c r="AD16" t="str">
        <f t="shared" si="6"/>
        <v/>
      </c>
      <c r="AE16" t="str">
        <f t="shared" si="7"/>
        <v/>
      </c>
      <c r="AF16" s="4" t="str">
        <f>IF(AB16="","",MAX($AF$2:AF15)+1)</f>
        <v/>
      </c>
      <c r="AG16" t="str">
        <f>IF(AC16="","",IF(MAX($AG$2:AG15)&lt;MAX(AF:AF),MAX(AF:AF)+1,MAX($AG$2:AG15)+1))</f>
        <v/>
      </c>
      <c r="AH16" t="str">
        <f>IF(AD16="","",IF(MAX($AH$2:AH15)&lt;MAX(AG:AG),MAX(AG:AG)+1,MAX($AH$2:AH15)+1))</f>
        <v/>
      </c>
      <c r="AI16" t="str">
        <f>IF(AE16="","",IF(MAX($AI$2:AI15)&lt;MAX(AH:AH),MAX(AH:AH)+1,MAX($AI$2:AI15)+1))</f>
        <v/>
      </c>
      <c r="AJ16" t="str">
        <f t="shared" si="8"/>
        <v/>
      </c>
      <c r="AK16" t="str">
        <f t="shared" si="9"/>
        <v/>
      </c>
      <c r="AL16" t="str">
        <f t="shared" si="10"/>
        <v/>
      </c>
      <c r="AM16" t="str">
        <f t="shared" si="11"/>
        <v/>
      </c>
    </row>
    <row r="17" spans="2:39" x14ac:dyDescent="0.3">
      <c r="B17">
        <v>15</v>
      </c>
      <c r="C17">
        <v>179</v>
      </c>
      <c r="D17">
        <v>338</v>
      </c>
      <c r="E17">
        <v>180</v>
      </c>
      <c r="F17">
        <v>19</v>
      </c>
      <c r="G17">
        <v>0</v>
      </c>
      <c r="H17">
        <v>0</v>
      </c>
      <c r="I17">
        <v>0</v>
      </c>
      <c r="J17">
        <v>0</v>
      </c>
      <c r="K17">
        <v>1</v>
      </c>
      <c r="L17" t="str">
        <f>IF(AND(OR(G17=6,H17=6,I17=6,J17=6),OR(G17=7,H17=7,I17=7,J17=7)),IF(MAX($L$2:L16)&lt;$B$2,MAX($L$2:L16)+1,""),"")</f>
        <v/>
      </c>
      <c r="M17" t="str">
        <f t="shared" si="12"/>
        <v/>
      </c>
      <c r="N17" t="str">
        <f t="shared" si="13"/>
        <v/>
      </c>
      <c r="O17" t="str">
        <f t="shared" si="14"/>
        <v/>
      </c>
      <c r="P17" t="str">
        <f t="shared" si="15"/>
        <v/>
      </c>
      <c r="Q17" t="str">
        <f t="shared" si="16"/>
        <v/>
      </c>
      <c r="R17" t="str">
        <f>IF(M17="","",MAX($R$2:R16)+1)</f>
        <v/>
      </c>
      <c r="S17" t="str">
        <f>IF(N17="","",IF(MAX($S$2:S16)&lt;MAX(R:R),MAX(R:R)+1,MAX($S$2:S16)+1))</f>
        <v/>
      </c>
      <c r="T17" t="str">
        <f>IF(O17="","",IF(MAX($T$2:T16)&lt;MAX(S:S),MAX(S:S)+1,MAX($T$2:T16)+1))</f>
        <v/>
      </c>
      <c r="U17" t="str">
        <f>IF(P17="","",IF(MAX($U$2:U16)&lt;MAX(T:T),MAX(T:T)+1,MAX($U$2:U16)+1))</f>
        <v/>
      </c>
      <c r="V17" t="str">
        <f t="shared" si="0"/>
        <v/>
      </c>
      <c r="W17" t="str">
        <f t="shared" si="1"/>
        <v/>
      </c>
      <c r="X17" t="str">
        <f t="shared" si="2"/>
        <v/>
      </c>
      <c r="Y17" t="str">
        <f t="shared" si="3"/>
        <v/>
      </c>
      <c r="AB17" t="str">
        <f t="shared" si="4"/>
        <v/>
      </c>
      <c r="AC17" t="str">
        <f t="shared" si="5"/>
        <v/>
      </c>
      <c r="AD17" t="str">
        <f t="shared" si="6"/>
        <v/>
      </c>
      <c r="AE17" t="str">
        <f t="shared" si="7"/>
        <v/>
      </c>
      <c r="AF17" s="4" t="str">
        <f>IF(AB17="","",MAX($AF$2:AF16)+1)</f>
        <v/>
      </c>
      <c r="AG17" t="str">
        <f>IF(AC17="","",IF(MAX($AG$2:AG16)&lt;MAX(AF:AF),MAX(AF:AF)+1,MAX($AG$2:AG16)+1))</f>
        <v/>
      </c>
      <c r="AH17" t="str">
        <f>IF(AD17="","",IF(MAX($AH$2:AH16)&lt;MAX(AG:AG),MAX(AG:AG)+1,MAX($AH$2:AH16)+1))</f>
        <v/>
      </c>
      <c r="AI17" t="str">
        <f>IF(AE17="","",IF(MAX($AI$2:AI16)&lt;MAX(AH:AH),MAX(AH:AH)+1,MAX($AI$2:AI16)+1))</f>
        <v/>
      </c>
      <c r="AJ17" t="str">
        <f t="shared" si="8"/>
        <v/>
      </c>
      <c r="AK17" t="str">
        <f t="shared" si="9"/>
        <v/>
      </c>
      <c r="AL17" t="str">
        <f t="shared" si="10"/>
        <v/>
      </c>
      <c r="AM17" t="str">
        <f t="shared" si="11"/>
        <v/>
      </c>
    </row>
    <row r="18" spans="2:39" x14ac:dyDescent="0.3">
      <c r="B18">
        <v>16</v>
      </c>
      <c r="C18">
        <v>338</v>
      </c>
      <c r="D18">
        <v>177</v>
      </c>
      <c r="E18">
        <v>124</v>
      </c>
      <c r="F18">
        <v>180</v>
      </c>
      <c r="G18">
        <v>0</v>
      </c>
      <c r="H18">
        <v>0</v>
      </c>
      <c r="I18">
        <v>0</v>
      </c>
      <c r="J18">
        <v>0</v>
      </c>
      <c r="K18">
        <v>1</v>
      </c>
      <c r="L18" t="str">
        <f>IF(AND(OR(G18=6,H18=6,I18=6,J18=6),OR(G18=7,H18=7,I18=7,J18=7)),IF(MAX($L$2:L17)&lt;$B$2,MAX($L$2:L17)+1,""),"")</f>
        <v/>
      </c>
      <c r="M18" t="str">
        <f t="shared" si="12"/>
        <v/>
      </c>
      <c r="N18" t="str">
        <f t="shared" si="13"/>
        <v/>
      </c>
      <c r="O18" t="str">
        <f t="shared" si="14"/>
        <v/>
      </c>
      <c r="P18" t="str">
        <f t="shared" si="15"/>
        <v/>
      </c>
      <c r="Q18" t="str">
        <f t="shared" si="16"/>
        <v/>
      </c>
      <c r="R18" t="str">
        <f>IF(M18="","",MAX($R$2:R17)+1)</f>
        <v/>
      </c>
      <c r="S18" t="str">
        <f>IF(N18="","",IF(MAX($S$2:S17)&lt;MAX(R:R),MAX(R:R)+1,MAX($S$2:S17)+1))</f>
        <v/>
      </c>
      <c r="T18" t="str">
        <f>IF(O18="","",IF(MAX($T$2:T17)&lt;MAX(S:S),MAX(S:S)+1,MAX($T$2:T17)+1))</f>
        <v/>
      </c>
      <c r="U18" t="str">
        <f>IF(P18="","",IF(MAX($U$2:U17)&lt;MAX(T:T),MAX(T:T)+1,MAX($U$2:U17)+1))</f>
        <v/>
      </c>
      <c r="V18" t="str">
        <f t="shared" si="0"/>
        <v/>
      </c>
      <c r="W18" t="str">
        <f t="shared" si="1"/>
        <v/>
      </c>
      <c r="X18" t="str">
        <f t="shared" si="2"/>
        <v/>
      </c>
      <c r="Y18" t="str">
        <f t="shared" si="3"/>
        <v/>
      </c>
      <c r="AB18" t="str">
        <f t="shared" si="4"/>
        <v/>
      </c>
      <c r="AC18" t="str">
        <f t="shared" si="5"/>
        <v/>
      </c>
      <c r="AD18" t="str">
        <f t="shared" si="6"/>
        <v/>
      </c>
      <c r="AE18" t="str">
        <f t="shared" si="7"/>
        <v/>
      </c>
      <c r="AF18" s="4" t="str">
        <f>IF(AB18="","",MAX($AF$2:AF17)+1)</f>
        <v/>
      </c>
      <c r="AG18" t="str">
        <f>IF(AC18="","",IF(MAX($AG$2:AG17)&lt;MAX(AF:AF),MAX(AF:AF)+1,MAX($AG$2:AG17)+1))</f>
        <v/>
      </c>
      <c r="AH18" t="str">
        <f>IF(AD18="","",IF(MAX($AH$2:AH17)&lt;MAX(AG:AG),MAX(AG:AG)+1,MAX($AH$2:AH17)+1))</f>
        <v/>
      </c>
      <c r="AI18" t="str">
        <f>IF(AE18="","",IF(MAX($AI$2:AI17)&lt;MAX(AH:AH),MAX(AH:AH)+1,MAX($AI$2:AI17)+1))</f>
        <v/>
      </c>
      <c r="AJ18" t="str">
        <f t="shared" si="8"/>
        <v/>
      </c>
      <c r="AK18" t="str">
        <f t="shared" si="9"/>
        <v/>
      </c>
      <c r="AL18" t="str">
        <f t="shared" si="10"/>
        <v/>
      </c>
      <c r="AM18" t="str">
        <f t="shared" si="11"/>
        <v/>
      </c>
    </row>
    <row r="19" spans="2:39" x14ac:dyDescent="0.3">
      <c r="B19">
        <v>17</v>
      </c>
      <c r="C19">
        <v>125</v>
      </c>
      <c r="D19">
        <v>178</v>
      </c>
      <c r="E19">
        <v>338</v>
      </c>
      <c r="F19">
        <v>179</v>
      </c>
      <c r="G19">
        <v>0</v>
      </c>
      <c r="H19">
        <v>0</v>
      </c>
      <c r="I19">
        <v>0</v>
      </c>
      <c r="J19">
        <v>0</v>
      </c>
      <c r="K19">
        <v>1</v>
      </c>
      <c r="L19" t="str">
        <f>IF(AND(OR(G19=6,H19=6,I19=6,J19=6),OR(G19=7,H19=7,I19=7,J19=7)),IF(MAX($L$2:L18)&lt;$B$2,MAX($L$2:L18)+1,""),"")</f>
        <v/>
      </c>
      <c r="M19" t="str">
        <f t="shared" si="12"/>
        <v/>
      </c>
      <c r="N19" t="str">
        <f t="shared" si="13"/>
        <v/>
      </c>
      <c r="O19" t="str">
        <f t="shared" si="14"/>
        <v/>
      </c>
      <c r="P19" t="str">
        <f t="shared" si="15"/>
        <v/>
      </c>
      <c r="Q19" t="str">
        <f t="shared" si="16"/>
        <v/>
      </c>
      <c r="R19" t="str">
        <f>IF(M19="","",MAX($R$2:R18)+1)</f>
        <v/>
      </c>
      <c r="S19" t="str">
        <f>IF(N19="","",IF(MAX($S$2:S18)&lt;MAX(R:R),MAX(R:R)+1,MAX($S$2:S18)+1))</f>
        <v/>
      </c>
      <c r="T19" t="str">
        <f>IF(O19="","",IF(MAX($T$2:T18)&lt;MAX(S:S),MAX(S:S)+1,MAX($T$2:T18)+1))</f>
        <v/>
      </c>
      <c r="U19" t="str">
        <f>IF(P19="","",IF(MAX($U$2:U18)&lt;MAX(T:T),MAX(T:T)+1,MAX($U$2:U18)+1))</f>
        <v/>
      </c>
      <c r="V19" t="str">
        <f t="shared" si="0"/>
        <v/>
      </c>
      <c r="W19" t="str">
        <f t="shared" si="1"/>
        <v/>
      </c>
      <c r="X19" t="str">
        <f t="shared" si="2"/>
        <v/>
      </c>
      <c r="Y19" t="str">
        <f t="shared" si="3"/>
        <v/>
      </c>
      <c r="AB19" t="str">
        <f t="shared" si="4"/>
        <v/>
      </c>
      <c r="AC19" t="str">
        <f t="shared" si="5"/>
        <v/>
      </c>
      <c r="AD19" t="str">
        <f t="shared" si="6"/>
        <v/>
      </c>
      <c r="AE19" t="str">
        <f t="shared" si="7"/>
        <v/>
      </c>
      <c r="AF19" s="4" t="str">
        <f>IF(AB19="","",MAX($AF$2:AF18)+1)</f>
        <v/>
      </c>
      <c r="AG19" t="str">
        <f>IF(AC19="","",IF(MAX($AG$2:AG18)&lt;MAX(AF:AF),MAX(AF:AF)+1,MAX($AG$2:AG18)+1))</f>
        <v/>
      </c>
      <c r="AH19" t="str">
        <f>IF(AD19="","",IF(MAX($AH$2:AH18)&lt;MAX(AG:AG),MAX(AG:AG)+1,MAX($AH$2:AH18)+1))</f>
        <v/>
      </c>
      <c r="AI19" t="str">
        <f>IF(AE19="","",IF(MAX($AI$2:AI18)&lt;MAX(AH:AH),MAX(AH:AH)+1,MAX($AI$2:AI18)+1))</f>
        <v/>
      </c>
      <c r="AJ19" t="str">
        <f t="shared" si="8"/>
        <v/>
      </c>
      <c r="AK19" t="str">
        <f t="shared" si="9"/>
        <v/>
      </c>
      <c r="AL19" t="str">
        <f t="shared" si="10"/>
        <v/>
      </c>
      <c r="AM19" t="str">
        <f t="shared" si="11"/>
        <v/>
      </c>
    </row>
    <row r="20" spans="2:39" x14ac:dyDescent="0.3">
      <c r="B20">
        <v>18</v>
      </c>
      <c r="C20">
        <v>178</v>
      </c>
      <c r="D20">
        <v>117</v>
      </c>
      <c r="E20">
        <v>177</v>
      </c>
      <c r="F20">
        <v>338</v>
      </c>
      <c r="G20">
        <v>0</v>
      </c>
      <c r="H20">
        <v>0</v>
      </c>
      <c r="I20">
        <v>0</v>
      </c>
      <c r="J20">
        <v>0</v>
      </c>
      <c r="K20">
        <v>1</v>
      </c>
      <c r="L20" t="str">
        <f>IF(AND(OR(G20=6,H20=6,I20=6,J20=6),OR(G20=7,H20=7,I20=7,J20=7)),IF(MAX($L$2:L19)&lt;$B$2,MAX($L$2:L19)+1,""),"")</f>
        <v/>
      </c>
      <c r="M20" t="str">
        <f t="shared" si="12"/>
        <v/>
      </c>
      <c r="N20" t="str">
        <f t="shared" si="13"/>
        <v/>
      </c>
      <c r="O20" t="str">
        <f t="shared" si="14"/>
        <v/>
      </c>
      <c r="P20" t="str">
        <f t="shared" si="15"/>
        <v/>
      </c>
      <c r="Q20" t="str">
        <f t="shared" si="16"/>
        <v/>
      </c>
      <c r="R20" t="str">
        <f>IF(M20="","",MAX($R$2:R19)+1)</f>
        <v/>
      </c>
      <c r="S20" t="str">
        <f>IF(N20="","",IF(MAX($S$2:S19)&lt;MAX(R:R),MAX(R:R)+1,MAX($S$2:S19)+1))</f>
        <v/>
      </c>
      <c r="T20" t="str">
        <f>IF(O20="","",IF(MAX($T$2:T19)&lt;MAX(S:S),MAX(S:S)+1,MAX($T$2:T19)+1))</f>
        <v/>
      </c>
      <c r="U20" t="str">
        <f>IF(P20="","",IF(MAX($U$2:U19)&lt;MAX(T:T),MAX(T:T)+1,MAX($U$2:U19)+1))</f>
        <v/>
      </c>
      <c r="V20" t="str">
        <f t="shared" si="0"/>
        <v/>
      </c>
      <c r="W20" t="str">
        <f t="shared" si="1"/>
        <v/>
      </c>
      <c r="X20" t="str">
        <f t="shared" si="2"/>
        <v/>
      </c>
      <c r="Y20" t="str">
        <f t="shared" si="3"/>
        <v/>
      </c>
      <c r="AB20" t="str">
        <f t="shared" si="4"/>
        <v/>
      </c>
      <c r="AC20" t="str">
        <f t="shared" si="5"/>
        <v/>
      </c>
      <c r="AD20" t="str">
        <f t="shared" si="6"/>
        <v/>
      </c>
      <c r="AE20" t="str">
        <f t="shared" si="7"/>
        <v/>
      </c>
      <c r="AF20" s="4" t="str">
        <f>IF(AB20="","",MAX($AF$2:AF19)+1)</f>
        <v/>
      </c>
      <c r="AG20" t="str">
        <f>IF(AC20="","",IF(MAX($AG$2:AG19)&lt;MAX(AF:AF),MAX(AF:AF)+1,MAX($AG$2:AG19)+1))</f>
        <v/>
      </c>
      <c r="AH20" t="str">
        <f>IF(AD20="","",IF(MAX($AH$2:AH19)&lt;MAX(AG:AG),MAX(AG:AG)+1,MAX($AH$2:AH19)+1))</f>
        <v/>
      </c>
      <c r="AI20" t="str">
        <f>IF(AE20="","",IF(MAX($AI$2:AI19)&lt;MAX(AH:AH),MAX(AH:AH)+1,MAX($AI$2:AI19)+1))</f>
        <v/>
      </c>
      <c r="AJ20" t="str">
        <f t="shared" si="8"/>
        <v/>
      </c>
      <c r="AK20" t="str">
        <f t="shared" si="9"/>
        <v/>
      </c>
      <c r="AL20" t="str">
        <f t="shared" si="10"/>
        <v/>
      </c>
      <c r="AM20" t="str">
        <f t="shared" si="11"/>
        <v/>
      </c>
    </row>
    <row r="21" spans="2:39" x14ac:dyDescent="0.3">
      <c r="B21">
        <v>19</v>
      </c>
      <c r="C21">
        <v>119</v>
      </c>
      <c r="D21">
        <v>173</v>
      </c>
      <c r="E21">
        <v>339</v>
      </c>
      <c r="F21">
        <v>155</v>
      </c>
      <c r="G21">
        <v>0</v>
      </c>
      <c r="H21">
        <v>0</v>
      </c>
      <c r="I21">
        <v>0</v>
      </c>
      <c r="J21">
        <v>0</v>
      </c>
      <c r="K21">
        <v>1</v>
      </c>
      <c r="L21" t="str">
        <f>IF(AND(OR(G21=6,H21=6,I21=6,J21=6),OR(G21=7,H21=7,I21=7,J21=7)),IF(MAX($L$2:L20)&lt;$B$2,MAX($L$2:L20)+1,""),"")</f>
        <v/>
      </c>
      <c r="M21" t="str">
        <f t="shared" si="12"/>
        <v/>
      </c>
      <c r="N21" t="str">
        <f t="shared" si="13"/>
        <v/>
      </c>
      <c r="O21" t="str">
        <f t="shared" si="14"/>
        <v/>
      </c>
      <c r="P21" t="str">
        <f t="shared" si="15"/>
        <v/>
      </c>
      <c r="Q21" t="str">
        <f t="shared" si="16"/>
        <v/>
      </c>
      <c r="R21" t="str">
        <f>IF(M21="","",MAX($R$2:R20)+1)</f>
        <v/>
      </c>
      <c r="S21" t="str">
        <f>IF(N21="","",IF(MAX($S$2:S20)&lt;MAX(R:R),MAX(R:R)+1,MAX($S$2:S20)+1))</f>
        <v/>
      </c>
      <c r="T21" t="str">
        <f>IF(O21="","",IF(MAX($T$2:T20)&lt;MAX(S:S),MAX(S:S)+1,MAX($T$2:T20)+1))</f>
        <v/>
      </c>
      <c r="U21" t="str">
        <f>IF(P21="","",IF(MAX($U$2:U20)&lt;MAX(T:T),MAX(T:T)+1,MAX($U$2:U20)+1))</f>
        <v/>
      </c>
      <c r="V21" t="str">
        <f t="shared" si="0"/>
        <v/>
      </c>
      <c r="W21" t="str">
        <f t="shared" si="1"/>
        <v/>
      </c>
      <c r="X21" t="str">
        <f t="shared" si="2"/>
        <v/>
      </c>
      <c r="Y21" t="str">
        <f t="shared" si="3"/>
        <v/>
      </c>
      <c r="AB21" t="str">
        <f t="shared" si="4"/>
        <v/>
      </c>
      <c r="AC21" t="str">
        <f t="shared" si="5"/>
        <v/>
      </c>
      <c r="AD21" t="str">
        <f t="shared" si="6"/>
        <v/>
      </c>
      <c r="AE21" t="str">
        <f t="shared" si="7"/>
        <v/>
      </c>
      <c r="AF21" s="4" t="str">
        <f>IF(AB21="","",MAX($AF$2:AF20)+1)</f>
        <v/>
      </c>
      <c r="AG21" t="str">
        <f>IF(AC21="","",IF(MAX($AG$2:AG20)&lt;MAX(AF:AF),MAX(AF:AF)+1,MAX($AG$2:AG20)+1))</f>
        <v/>
      </c>
      <c r="AH21" t="str">
        <f>IF(AD21="","",IF(MAX($AH$2:AH20)&lt;MAX(AG:AG),MAX(AG:AG)+1,MAX($AH$2:AH20)+1))</f>
        <v/>
      </c>
      <c r="AI21" t="str">
        <f>IF(AE21="","",IF(MAX($AI$2:AI20)&lt;MAX(AH:AH),MAX(AH:AH)+1,MAX($AI$2:AI20)+1))</f>
        <v/>
      </c>
      <c r="AJ21" t="str">
        <f t="shared" si="8"/>
        <v/>
      </c>
      <c r="AK21" t="str">
        <f t="shared" si="9"/>
        <v/>
      </c>
      <c r="AL21" t="str">
        <f t="shared" si="10"/>
        <v/>
      </c>
      <c r="AM21" t="str">
        <f t="shared" si="11"/>
        <v/>
      </c>
    </row>
    <row r="22" spans="2:39" x14ac:dyDescent="0.3">
      <c r="B22">
        <v>20</v>
      </c>
      <c r="C22">
        <v>173</v>
      </c>
      <c r="D22">
        <v>17</v>
      </c>
      <c r="E22">
        <v>139</v>
      </c>
      <c r="F22">
        <v>339</v>
      </c>
      <c r="G22">
        <v>0</v>
      </c>
      <c r="H22">
        <v>0</v>
      </c>
      <c r="I22">
        <v>0</v>
      </c>
      <c r="J22">
        <v>0</v>
      </c>
      <c r="K22">
        <v>1</v>
      </c>
      <c r="L22" t="str">
        <f>IF(AND(OR(G22=6,H22=6,I22=6,J22=6),OR(G22=7,H22=7,I22=7,J22=7)),IF(MAX($L$2:L21)&lt;$B$2,MAX($L$2:L21)+1,""),"")</f>
        <v/>
      </c>
      <c r="M22" t="str">
        <f t="shared" si="12"/>
        <v/>
      </c>
      <c r="N22" t="str">
        <f t="shared" si="13"/>
        <v/>
      </c>
      <c r="O22" t="str">
        <f t="shared" si="14"/>
        <v/>
      </c>
      <c r="P22" t="str">
        <f t="shared" si="15"/>
        <v/>
      </c>
      <c r="Q22" t="str">
        <f t="shared" si="16"/>
        <v/>
      </c>
      <c r="R22" t="str">
        <f>IF(M22="","",MAX($R$2:R21)+1)</f>
        <v/>
      </c>
      <c r="S22" t="str">
        <f>IF(N22="","",IF(MAX($S$2:S21)&lt;MAX(R:R),MAX(R:R)+1,MAX($S$2:S21)+1))</f>
        <v/>
      </c>
      <c r="T22" t="str">
        <f>IF(O22="","",IF(MAX($T$2:T21)&lt;MAX(S:S),MAX(S:S)+1,MAX($T$2:T21)+1))</f>
        <v/>
      </c>
      <c r="U22" t="str">
        <f>IF(P22="","",IF(MAX($U$2:U21)&lt;MAX(T:T),MAX(T:T)+1,MAX($U$2:U21)+1))</f>
        <v/>
      </c>
      <c r="V22" t="str">
        <f t="shared" si="0"/>
        <v/>
      </c>
      <c r="W22" t="str">
        <f t="shared" si="1"/>
        <v/>
      </c>
      <c r="X22" t="str">
        <f t="shared" si="2"/>
        <v/>
      </c>
      <c r="Y22" t="str">
        <f t="shared" si="3"/>
        <v/>
      </c>
      <c r="AB22" t="str">
        <f t="shared" si="4"/>
        <v/>
      </c>
      <c r="AC22" t="str">
        <f t="shared" si="5"/>
        <v/>
      </c>
      <c r="AD22" t="str">
        <f t="shared" si="6"/>
        <v/>
      </c>
      <c r="AE22" t="str">
        <f t="shared" si="7"/>
        <v/>
      </c>
      <c r="AF22" s="4" t="str">
        <f>IF(AB22="","",MAX($AF$2:AF21)+1)</f>
        <v/>
      </c>
      <c r="AG22" t="str">
        <f>IF(AC22="","",IF(MAX($AG$2:AG21)&lt;MAX(AF:AF),MAX(AF:AF)+1,MAX($AG$2:AG21)+1))</f>
        <v/>
      </c>
      <c r="AH22" t="str">
        <f>IF(AD22="","",IF(MAX($AH$2:AH21)&lt;MAX(AG:AG),MAX(AG:AG)+1,MAX($AH$2:AH21)+1))</f>
        <v/>
      </c>
      <c r="AI22" t="str">
        <f>IF(AE22="","",IF(MAX($AI$2:AI21)&lt;MAX(AH:AH),MAX(AH:AH)+1,MAX($AI$2:AI21)+1))</f>
        <v/>
      </c>
      <c r="AJ22" t="str">
        <f t="shared" si="8"/>
        <v/>
      </c>
      <c r="AK22" t="str">
        <f t="shared" si="9"/>
        <v/>
      </c>
      <c r="AL22" t="str">
        <f t="shared" si="10"/>
        <v/>
      </c>
      <c r="AM22" t="str">
        <f t="shared" si="11"/>
        <v/>
      </c>
    </row>
    <row r="23" spans="2:39" x14ac:dyDescent="0.3">
      <c r="B23">
        <v>21</v>
      </c>
      <c r="C23">
        <v>155</v>
      </c>
      <c r="D23">
        <v>339</v>
      </c>
      <c r="E23">
        <v>340</v>
      </c>
      <c r="F23">
        <v>156</v>
      </c>
      <c r="G23">
        <v>0</v>
      </c>
      <c r="H23">
        <v>0</v>
      </c>
      <c r="I23">
        <v>0</v>
      </c>
      <c r="J23">
        <v>0</v>
      </c>
      <c r="K23">
        <v>1</v>
      </c>
      <c r="L23" t="str">
        <f>IF(AND(OR(G23=6,H23=6,I23=6,J23=6),OR(G23=7,H23=7,I23=7,J23=7)),IF(MAX($L$2:L22)&lt;$B$2,MAX($L$2:L22)+1,""),"")</f>
        <v/>
      </c>
      <c r="M23" t="str">
        <f t="shared" si="12"/>
        <v/>
      </c>
      <c r="N23" t="str">
        <f t="shared" si="13"/>
        <v/>
      </c>
      <c r="O23" t="str">
        <f t="shared" si="14"/>
        <v/>
      </c>
      <c r="P23" t="str">
        <f t="shared" si="15"/>
        <v/>
      </c>
      <c r="Q23" t="str">
        <f t="shared" si="16"/>
        <v/>
      </c>
      <c r="R23" t="str">
        <f>IF(M23="","",MAX($R$2:R22)+1)</f>
        <v/>
      </c>
      <c r="S23" t="str">
        <f>IF(N23="","",IF(MAX($S$2:S22)&lt;MAX(R:R),MAX(R:R)+1,MAX($S$2:S22)+1))</f>
        <v/>
      </c>
      <c r="T23" t="str">
        <f>IF(O23="","",IF(MAX($T$2:T22)&lt;MAX(S:S),MAX(S:S)+1,MAX($T$2:T22)+1))</f>
        <v/>
      </c>
      <c r="U23" t="str">
        <f>IF(P23="","",IF(MAX($U$2:U22)&lt;MAX(T:T),MAX(T:T)+1,MAX($U$2:U22)+1))</f>
        <v/>
      </c>
      <c r="V23" t="str">
        <f t="shared" si="0"/>
        <v/>
      </c>
      <c r="W23" t="str">
        <f t="shared" si="1"/>
        <v/>
      </c>
      <c r="X23" t="str">
        <f t="shared" si="2"/>
        <v/>
      </c>
      <c r="Y23" t="str">
        <f t="shared" si="3"/>
        <v/>
      </c>
      <c r="AB23" t="str">
        <f t="shared" si="4"/>
        <v/>
      </c>
      <c r="AC23" t="str">
        <f t="shared" si="5"/>
        <v/>
      </c>
      <c r="AD23" t="str">
        <f t="shared" si="6"/>
        <v/>
      </c>
      <c r="AE23" t="str">
        <f t="shared" si="7"/>
        <v/>
      </c>
      <c r="AF23" s="4" t="str">
        <f>IF(AB23="","",MAX($AF$2:AF22)+1)</f>
        <v/>
      </c>
      <c r="AG23" t="str">
        <f>IF(AC23="","",IF(MAX($AG$2:AG22)&lt;MAX(AF:AF),MAX(AF:AF)+1,MAX($AG$2:AG22)+1))</f>
        <v/>
      </c>
      <c r="AH23" t="str">
        <f>IF(AD23="","",IF(MAX($AH$2:AH22)&lt;MAX(AG:AG),MAX(AG:AG)+1,MAX($AH$2:AH22)+1))</f>
        <v/>
      </c>
      <c r="AI23" t="str">
        <f>IF(AE23="","",IF(MAX($AI$2:AI22)&lt;MAX(AH:AH),MAX(AH:AH)+1,MAX($AI$2:AI22)+1))</f>
        <v/>
      </c>
      <c r="AJ23" t="str">
        <f t="shared" si="8"/>
        <v/>
      </c>
      <c r="AK23" t="str">
        <f t="shared" si="9"/>
        <v/>
      </c>
      <c r="AL23" t="str">
        <f t="shared" si="10"/>
        <v/>
      </c>
      <c r="AM23" t="str">
        <f t="shared" si="11"/>
        <v/>
      </c>
    </row>
    <row r="24" spans="2:39" x14ac:dyDescent="0.3">
      <c r="B24">
        <v>22</v>
      </c>
      <c r="C24">
        <v>339</v>
      </c>
      <c r="D24">
        <v>139</v>
      </c>
      <c r="E24">
        <v>140</v>
      </c>
      <c r="F24">
        <v>340</v>
      </c>
      <c r="G24">
        <v>0</v>
      </c>
      <c r="H24">
        <v>0</v>
      </c>
      <c r="I24">
        <v>0</v>
      </c>
      <c r="J24">
        <v>0</v>
      </c>
      <c r="K24">
        <v>1</v>
      </c>
      <c r="L24" t="str">
        <f>IF(AND(OR(G24=6,H24=6,I24=6,J24=6),OR(G24=7,H24=7,I24=7,J24=7)),IF(MAX($L$2:L23)&lt;$B$2,MAX($L$2:L23)+1,""),"")</f>
        <v/>
      </c>
      <c r="M24" t="str">
        <f t="shared" si="12"/>
        <v/>
      </c>
      <c r="N24" t="str">
        <f t="shared" si="13"/>
        <v/>
      </c>
      <c r="O24" t="str">
        <f t="shared" si="14"/>
        <v/>
      </c>
      <c r="P24" t="str">
        <f t="shared" si="15"/>
        <v/>
      </c>
      <c r="Q24" t="str">
        <f t="shared" si="16"/>
        <v/>
      </c>
      <c r="R24" t="str">
        <f>IF(M24="","",MAX($R$2:R23)+1)</f>
        <v/>
      </c>
      <c r="S24" t="str">
        <f>IF(N24="","",IF(MAX($S$2:S23)&lt;MAX(R:R),MAX(R:R)+1,MAX($S$2:S23)+1))</f>
        <v/>
      </c>
      <c r="T24" t="str">
        <f>IF(O24="","",IF(MAX($T$2:T23)&lt;MAX(S:S),MAX(S:S)+1,MAX($T$2:T23)+1))</f>
        <v/>
      </c>
      <c r="U24" t="str">
        <f>IF(P24="","",IF(MAX($U$2:U23)&lt;MAX(T:T),MAX(T:T)+1,MAX($U$2:U23)+1))</f>
        <v/>
      </c>
      <c r="V24" t="str">
        <f t="shared" si="0"/>
        <v/>
      </c>
      <c r="W24" t="str">
        <f t="shared" si="1"/>
        <v/>
      </c>
      <c r="X24" t="str">
        <f t="shared" si="2"/>
        <v/>
      </c>
      <c r="Y24" t="str">
        <f t="shared" si="3"/>
        <v/>
      </c>
      <c r="AB24" t="str">
        <f t="shared" si="4"/>
        <v/>
      </c>
      <c r="AC24" t="str">
        <f t="shared" si="5"/>
        <v/>
      </c>
      <c r="AD24" t="str">
        <f t="shared" si="6"/>
        <v/>
      </c>
      <c r="AE24" t="str">
        <f t="shared" si="7"/>
        <v/>
      </c>
      <c r="AF24" s="4" t="str">
        <f>IF(AB24="","",MAX($AF$2:AF23)+1)</f>
        <v/>
      </c>
      <c r="AG24" t="str">
        <f>IF(AC24="","",IF(MAX($AG$2:AG23)&lt;MAX(AF:AF),MAX(AF:AF)+1,MAX($AG$2:AG23)+1))</f>
        <v/>
      </c>
      <c r="AH24" t="str">
        <f>IF(AD24="","",IF(MAX($AH$2:AH23)&lt;MAX(AG:AG),MAX(AG:AG)+1,MAX($AH$2:AH23)+1))</f>
        <v/>
      </c>
      <c r="AI24" t="str">
        <f>IF(AE24="","",IF(MAX($AI$2:AI23)&lt;MAX(AH:AH),MAX(AH:AH)+1,MAX($AI$2:AI23)+1))</f>
        <v/>
      </c>
      <c r="AJ24" t="str">
        <f t="shared" si="8"/>
        <v/>
      </c>
      <c r="AK24" t="str">
        <f t="shared" si="9"/>
        <v/>
      </c>
      <c r="AL24" t="str">
        <f t="shared" si="10"/>
        <v/>
      </c>
      <c r="AM24" t="str">
        <f t="shared" si="11"/>
        <v/>
      </c>
    </row>
    <row r="25" spans="2:39" x14ac:dyDescent="0.3">
      <c r="B25">
        <v>23</v>
      </c>
      <c r="C25">
        <v>156</v>
      </c>
      <c r="D25">
        <v>340</v>
      </c>
      <c r="E25">
        <v>341</v>
      </c>
      <c r="F25">
        <v>121</v>
      </c>
      <c r="G25">
        <v>0</v>
      </c>
      <c r="H25">
        <v>0</v>
      </c>
      <c r="I25">
        <v>0</v>
      </c>
      <c r="J25">
        <v>0</v>
      </c>
      <c r="K25">
        <v>1</v>
      </c>
      <c r="L25" t="str">
        <f>IF(AND(OR(G25=6,H25=6,I25=6,J25=6),OR(G25=7,H25=7,I25=7,J25=7)),IF(MAX($L$2:L24)&lt;$B$2,MAX($L$2:L24)+1,""),"")</f>
        <v/>
      </c>
      <c r="M25" t="str">
        <f t="shared" si="12"/>
        <v/>
      </c>
      <c r="N25" t="str">
        <f t="shared" si="13"/>
        <v/>
      </c>
      <c r="O25" t="str">
        <f t="shared" si="14"/>
        <v/>
      </c>
      <c r="P25" t="str">
        <f t="shared" si="15"/>
        <v/>
      </c>
      <c r="Q25" t="str">
        <f t="shared" si="16"/>
        <v/>
      </c>
      <c r="R25" t="str">
        <f>IF(M25="","",MAX($R$2:R24)+1)</f>
        <v/>
      </c>
      <c r="S25" t="str">
        <f>IF(N25="","",IF(MAX($S$2:S24)&lt;MAX(R:R),MAX(R:R)+1,MAX($S$2:S24)+1))</f>
        <v/>
      </c>
      <c r="T25" t="str">
        <f>IF(O25="","",IF(MAX($T$2:T24)&lt;MAX(S:S),MAX(S:S)+1,MAX($T$2:T24)+1))</f>
        <v/>
      </c>
      <c r="U25" t="str">
        <f>IF(P25="","",IF(MAX($U$2:U24)&lt;MAX(T:T),MAX(T:T)+1,MAX($U$2:U24)+1))</f>
        <v/>
      </c>
      <c r="V25" t="str">
        <f t="shared" si="0"/>
        <v/>
      </c>
      <c r="W25" t="str">
        <f t="shared" si="1"/>
        <v/>
      </c>
      <c r="X25" t="str">
        <f t="shared" si="2"/>
        <v/>
      </c>
      <c r="Y25" t="str">
        <f t="shared" si="3"/>
        <v/>
      </c>
      <c r="AB25" t="str">
        <f t="shared" si="4"/>
        <v/>
      </c>
      <c r="AC25" t="str">
        <f t="shared" si="5"/>
        <v/>
      </c>
      <c r="AD25" t="str">
        <f t="shared" si="6"/>
        <v/>
      </c>
      <c r="AE25" t="str">
        <f t="shared" si="7"/>
        <v/>
      </c>
      <c r="AF25" s="4" t="str">
        <f>IF(AB25="","",MAX($AF$2:AF24)+1)</f>
        <v/>
      </c>
      <c r="AG25" t="str">
        <f>IF(AC25="","",IF(MAX($AG$2:AG24)&lt;MAX(AF:AF),MAX(AF:AF)+1,MAX($AG$2:AG24)+1))</f>
        <v/>
      </c>
      <c r="AH25" t="str">
        <f>IF(AD25="","",IF(MAX($AH$2:AH24)&lt;MAX(AG:AG),MAX(AG:AG)+1,MAX($AH$2:AH24)+1))</f>
        <v/>
      </c>
      <c r="AI25" t="str">
        <f>IF(AE25="","",IF(MAX($AI$2:AI24)&lt;MAX(AH:AH),MAX(AH:AH)+1,MAX($AI$2:AI24)+1))</f>
        <v/>
      </c>
      <c r="AJ25" t="str">
        <f t="shared" si="8"/>
        <v/>
      </c>
      <c r="AK25" t="str">
        <f t="shared" si="9"/>
        <v/>
      </c>
      <c r="AL25" t="str">
        <f t="shared" si="10"/>
        <v/>
      </c>
      <c r="AM25" t="str">
        <f t="shared" si="11"/>
        <v/>
      </c>
    </row>
    <row r="26" spans="2:39" x14ac:dyDescent="0.3">
      <c r="B26">
        <v>24</v>
      </c>
      <c r="C26">
        <v>340</v>
      </c>
      <c r="D26">
        <v>140</v>
      </c>
      <c r="E26">
        <v>18</v>
      </c>
      <c r="F26">
        <v>341</v>
      </c>
      <c r="G26">
        <v>0</v>
      </c>
      <c r="H26">
        <v>0</v>
      </c>
      <c r="I26">
        <v>0</v>
      </c>
      <c r="J26">
        <v>0</v>
      </c>
      <c r="K26">
        <v>1</v>
      </c>
      <c r="L26" t="str">
        <f>IF(AND(OR(G26=6,H26=6,I26=6,J26=6),OR(G26=7,H26=7,I26=7,J26=7)),IF(MAX($L$2:L25)&lt;$B$2,MAX($L$2:L25)+1,""),"")</f>
        <v/>
      </c>
      <c r="M26" t="str">
        <f t="shared" si="12"/>
        <v/>
      </c>
      <c r="N26" t="str">
        <f t="shared" si="13"/>
        <v/>
      </c>
      <c r="O26" t="str">
        <f t="shared" si="14"/>
        <v/>
      </c>
      <c r="P26" t="str">
        <f t="shared" si="15"/>
        <v/>
      </c>
      <c r="Q26" t="str">
        <f t="shared" si="16"/>
        <v/>
      </c>
      <c r="R26" t="str">
        <f>IF(M26="","",MAX($R$2:R25)+1)</f>
        <v/>
      </c>
      <c r="S26" t="str">
        <f>IF(N26="","",IF(MAX($S$2:S25)&lt;MAX(R:R),MAX(R:R)+1,MAX($S$2:S25)+1))</f>
        <v/>
      </c>
      <c r="T26" t="str">
        <f>IF(O26="","",IF(MAX($T$2:T25)&lt;MAX(S:S),MAX(S:S)+1,MAX($T$2:T25)+1))</f>
        <v/>
      </c>
      <c r="U26" t="str">
        <f>IF(P26="","",IF(MAX($U$2:U25)&lt;MAX(T:T),MAX(T:T)+1,MAX($U$2:U25)+1))</f>
        <v/>
      </c>
      <c r="V26" t="str">
        <f t="shared" si="0"/>
        <v/>
      </c>
      <c r="W26" t="str">
        <f t="shared" si="1"/>
        <v/>
      </c>
      <c r="X26" t="str">
        <f t="shared" si="2"/>
        <v/>
      </c>
      <c r="Y26" t="str">
        <f t="shared" si="3"/>
        <v/>
      </c>
      <c r="AB26" t="str">
        <f t="shared" si="4"/>
        <v/>
      </c>
      <c r="AC26" t="str">
        <f t="shared" si="5"/>
        <v/>
      </c>
      <c r="AD26" t="str">
        <f t="shared" si="6"/>
        <v/>
      </c>
      <c r="AE26" t="str">
        <f t="shared" si="7"/>
        <v/>
      </c>
      <c r="AF26" s="4" t="str">
        <f>IF(AB26="","",MAX($AF$2:AF25)+1)</f>
        <v/>
      </c>
      <c r="AG26" t="str">
        <f>IF(AC26="","",IF(MAX($AG$2:AG25)&lt;MAX(AF:AF),MAX(AF:AF)+1,MAX($AG$2:AG25)+1))</f>
        <v/>
      </c>
      <c r="AH26" t="str">
        <f>IF(AD26="","",IF(MAX($AH$2:AH25)&lt;MAX(AG:AG),MAX(AG:AG)+1,MAX($AH$2:AH25)+1))</f>
        <v/>
      </c>
      <c r="AI26" t="str">
        <f>IF(AE26="","",IF(MAX($AI$2:AI25)&lt;MAX(AH:AH),MAX(AH:AH)+1,MAX($AI$2:AI25)+1))</f>
        <v/>
      </c>
      <c r="AJ26" t="str">
        <f t="shared" si="8"/>
        <v/>
      </c>
      <c r="AK26" t="str">
        <f t="shared" si="9"/>
        <v/>
      </c>
      <c r="AL26" t="str">
        <f t="shared" si="10"/>
        <v/>
      </c>
      <c r="AM26" t="str">
        <f t="shared" si="11"/>
        <v/>
      </c>
    </row>
    <row r="27" spans="2:39" x14ac:dyDescent="0.3">
      <c r="B27">
        <v>25</v>
      </c>
      <c r="C27">
        <v>121</v>
      </c>
      <c r="D27">
        <v>341</v>
      </c>
      <c r="E27">
        <v>342</v>
      </c>
      <c r="F27">
        <v>195</v>
      </c>
      <c r="G27">
        <v>0</v>
      </c>
      <c r="H27">
        <v>0</v>
      </c>
      <c r="I27">
        <v>0</v>
      </c>
      <c r="J27">
        <v>0</v>
      </c>
      <c r="K27">
        <v>1</v>
      </c>
      <c r="L27" t="str">
        <f>IF(AND(OR(G27=6,H27=6,I27=6,J27=6),OR(G27=7,H27=7,I27=7,J27=7)),IF(MAX($L$2:L26)&lt;$B$2,MAX($L$2:L26)+1,""),"")</f>
        <v/>
      </c>
      <c r="M27" t="str">
        <f t="shared" si="12"/>
        <v/>
      </c>
      <c r="N27" t="str">
        <f t="shared" si="13"/>
        <v/>
      </c>
      <c r="O27" t="str">
        <f t="shared" si="14"/>
        <v/>
      </c>
      <c r="P27" t="str">
        <f t="shared" si="15"/>
        <v/>
      </c>
      <c r="Q27" t="str">
        <f t="shared" si="16"/>
        <v/>
      </c>
      <c r="R27" t="str">
        <f>IF(M27="","",MAX($R$2:R26)+1)</f>
        <v/>
      </c>
      <c r="S27" t="str">
        <f>IF(N27="","",IF(MAX($S$2:S26)&lt;MAX(R:R),MAX(R:R)+1,MAX($S$2:S26)+1))</f>
        <v/>
      </c>
      <c r="T27" t="str">
        <f>IF(O27="","",IF(MAX($T$2:T26)&lt;MAX(S:S),MAX(S:S)+1,MAX($T$2:T26)+1))</f>
        <v/>
      </c>
      <c r="U27" t="str">
        <f>IF(P27="","",IF(MAX($U$2:U26)&lt;MAX(T:T),MAX(T:T)+1,MAX($U$2:U26)+1))</f>
        <v/>
      </c>
      <c r="V27" t="str">
        <f t="shared" si="0"/>
        <v/>
      </c>
      <c r="W27" t="str">
        <f t="shared" si="1"/>
        <v/>
      </c>
      <c r="X27" t="str">
        <f t="shared" si="2"/>
        <v/>
      </c>
      <c r="Y27" t="str">
        <f t="shared" si="3"/>
        <v/>
      </c>
      <c r="AB27" t="str">
        <f t="shared" si="4"/>
        <v/>
      </c>
      <c r="AC27" t="str">
        <f t="shared" si="5"/>
        <v/>
      </c>
      <c r="AD27" t="str">
        <f t="shared" si="6"/>
        <v/>
      </c>
      <c r="AE27" t="str">
        <f t="shared" si="7"/>
        <v/>
      </c>
      <c r="AF27" s="4" t="str">
        <f>IF(AB27="","",MAX($AF$2:AF26)+1)</f>
        <v/>
      </c>
      <c r="AG27" t="str">
        <f>IF(AC27="","",IF(MAX($AG$2:AG26)&lt;MAX(AF:AF),MAX(AF:AF)+1,MAX($AG$2:AG26)+1))</f>
        <v/>
      </c>
      <c r="AH27" t="str">
        <f>IF(AD27="","",IF(MAX($AH$2:AH26)&lt;MAX(AG:AG),MAX(AG:AG)+1,MAX($AH$2:AH26)+1))</f>
        <v/>
      </c>
      <c r="AI27" t="str">
        <f>IF(AE27="","",IF(MAX($AI$2:AI26)&lt;MAX(AH:AH),MAX(AH:AH)+1,MAX($AI$2:AI26)+1))</f>
        <v/>
      </c>
      <c r="AJ27" t="str">
        <f t="shared" si="8"/>
        <v/>
      </c>
      <c r="AK27" t="str">
        <f t="shared" si="9"/>
        <v/>
      </c>
      <c r="AL27" t="str">
        <f t="shared" si="10"/>
        <v/>
      </c>
      <c r="AM27" t="str">
        <f t="shared" si="11"/>
        <v/>
      </c>
    </row>
    <row r="28" spans="2:39" x14ac:dyDescent="0.3">
      <c r="B28">
        <v>26</v>
      </c>
      <c r="C28">
        <v>341</v>
      </c>
      <c r="D28">
        <v>18</v>
      </c>
      <c r="E28">
        <v>198</v>
      </c>
      <c r="F28">
        <v>342</v>
      </c>
      <c r="G28">
        <v>0</v>
      </c>
      <c r="H28">
        <v>0</v>
      </c>
      <c r="I28">
        <v>0</v>
      </c>
      <c r="J28">
        <v>0</v>
      </c>
      <c r="K28">
        <v>1</v>
      </c>
      <c r="L28" t="str">
        <f>IF(AND(OR(G28=6,H28=6,I28=6,J28=6),OR(G28=7,H28=7,I28=7,J28=7)),IF(MAX($L$2:L27)&lt;$B$2,MAX($L$2:L27)+1,""),"")</f>
        <v/>
      </c>
      <c r="M28" t="str">
        <f t="shared" si="12"/>
        <v/>
      </c>
      <c r="N28" t="str">
        <f t="shared" si="13"/>
        <v/>
      </c>
      <c r="O28" t="str">
        <f t="shared" si="14"/>
        <v/>
      </c>
      <c r="P28" t="str">
        <f t="shared" si="15"/>
        <v/>
      </c>
      <c r="Q28" t="str">
        <f t="shared" si="16"/>
        <v/>
      </c>
      <c r="R28" t="str">
        <f>IF(M28="","",MAX($R$2:R27)+1)</f>
        <v/>
      </c>
      <c r="S28" t="str">
        <f>IF(N28="","",IF(MAX($S$2:S27)&lt;MAX(R:R),MAX(R:R)+1,MAX($S$2:S27)+1))</f>
        <v/>
      </c>
      <c r="T28" t="str">
        <f>IF(O28="","",IF(MAX($T$2:T27)&lt;MAX(S:S),MAX(S:S)+1,MAX($T$2:T27)+1))</f>
        <v/>
      </c>
      <c r="U28" t="str">
        <f>IF(P28="","",IF(MAX($U$2:U27)&lt;MAX(T:T),MAX(T:T)+1,MAX($U$2:U27)+1))</f>
        <v/>
      </c>
      <c r="V28" t="str">
        <f t="shared" si="0"/>
        <v/>
      </c>
      <c r="W28" t="str">
        <f t="shared" si="1"/>
        <v/>
      </c>
      <c r="X28" t="str">
        <f t="shared" si="2"/>
        <v/>
      </c>
      <c r="Y28" t="str">
        <f t="shared" si="3"/>
        <v/>
      </c>
      <c r="AB28" t="str">
        <f t="shared" si="4"/>
        <v/>
      </c>
      <c r="AC28" t="str">
        <f t="shared" si="5"/>
        <v/>
      </c>
      <c r="AD28" t="str">
        <f t="shared" si="6"/>
        <v/>
      </c>
      <c r="AE28" t="str">
        <f t="shared" si="7"/>
        <v/>
      </c>
      <c r="AF28" s="4" t="str">
        <f>IF(AB28="","",MAX($AF$2:AF27)+1)</f>
        <v/>
      </c>
      <c r="AG28" t="str">
        <f>IF(AC28="","",IF(MAX($AG$2:AG27)&lt;MAX(AF:AF),MAX(AF:AF)+1,MAX($AG$2:AG27)+1))</f>
        <v/>
      </c>
      <c r="AH28" t="str">
        <f>IF(AD28="","",IF(MAX($AH$2:AH27)&lt;MAX(AG:AG),MAX(AG:AG)+1,MAX($AH$2:AH27)+1))</f>
        <v/>
      </c>
      <c r="AI28" t="str">
        <f>IF(AE28="","",IF(MAX($AI$2:AI27)&lt;MAX(AH:AH),MAX(AH:AH)+1,MAX($AI$2:AI27)+1))</f>
        <v/>
      </c>
      <c r="AJ28" t="str">
        <f t="shared" si="8"/>
        <v/>
      </c>
      <c r="AK28" t="str">
        <f t="shared" si="9"/>
        <v/>
      </c>
      <c r="AL28" t="str">
        <f t="shared" si="10"/>
        <v/>
      </c>
      <c r="AM28" t="str">
        <f t="shared" si="11"/>
        <v/>
      </c>
    </row>
    <row r="29" spans="2:39" x14ac:dyDescent="0.3">
      <c r="B29">
        <v>27</v>
      </c>
      <c r="C29">
        <v>195</v>
      </c>
      <c r="D29">
        <v>342</v>
      </c>
      <c r="E29">
        <v>178</v>
      </c>
      <c r="F29">
        <v>125</v>
      </c>
      <c r="G29">
        <v>0</v>
      </c>
      <c r="H29">
        <v>0</v>
      </c>
      <c r="I29">
        <v>0</v>
      </c>
      <c r="J29">
        <v>0</v>
      </c>
      <c r="K29">
        <v>1</v>
      </c>
      <c r="L29" t="str">
        <f>IF(AND(OR(G29=6,H29=6,I29=6,J29=6),OR(G29=7,H29=7,I29=7,J29=7)),IF(MAX($L$2:L28)&lt;$B$2,MAX($L$2:L28)+1,""),"")</f>
        <v/>
      </c>
      <c r="M29" t="str">
        <f t="shared" si="12"/>
        <v/>
      </c>
      <c r="N29" t="str">
        <f t="shared" si="13"/>
        <v/>
      </c>
      <c r="O29" t="str">
        <f t="shared" si="14"/>
        <v/>
      </c>
      <c r="P29" t="str">
        <f t="shared" si="15"/>
        <v/>
      </c>
      <c r="Q29" t="str">
        <f t="shared" si="16"/>
        <v/>
      </c>
      <c r="R29" t="str">
        <f>IF(M29="","",MAX($R$2:R28)+1)</f>
        <v/>
      </c>
      <c r="S29" t="str">
        <f>IF(N29="","",IF(MAX($S$2:S28)&lt;MAX(R:R),MAX(R:R)+1,MAX($S$2:S28)+1))</f>
        <v/>
      </c>
      <c r="T29" t="str">
        <f>IF(O29="","",IF(MAX($T$2:T28)&lt;MAX(S:S),MAX(S:S)+1,MAX($T$2:T28)+1))</f>
        <v/>
      </c>
      <c r="U29" t="str">
        <f>IF(P29="","",IF(MAX($U$2:U28)&lt;MAX(T:T),MAX(T:T)+1,MAX($U$2:U28)+1))</f>
        <v/>
      </c>
      <c r="V29" t="str">
        <f t="shared" si="0"/>
        <v/>
      </c>
      <c r="W29" t="str">
        <f t="shared" si="1"/>
        <v/>
      </c>
      <c r="X29" t="str">
        <f t="shared" si="2"/>
        <v/>
      </c>
      <c r="Y29" t="str">
        <f t="shared" si="3"/>
        <v/>
      </c>
      <c r="AB29" t="str">
        <f t="shared" si="4"/>
        <v/>
      </c>
      <c r="AC29" t="str">
        <f t="shared" si="5"/>
        <v/>
      </c>
      <c r="AD29" t="str">
        <f t="shared" si="6"/>
        <v/>
      </c>
      <c r="AE29" t="str">
        <f t="shared" si="7"/>
        <v/>
      </c>
      <c r="AF29" s="4" t="str">
        <f>IF(AB29="","",MAX($AF$2:AF28)+1)</f>
        <v/>
      </c>
      <c r="AG29" t="str">
        <f>IF(AC29="","",IF(MAX($AG$2:AG28)&lt;MAX(AF:AF),MAX(AF:AF)+1,MAX($AG$2:AG28)+1))</f>
        <v/>
      </c>
      <c r="AH29" t="str">
        <f>IF(AD29="","",IF(MAX($AH$2:AH28)&lt;MAX(AG:AG),MAX(AG:AG)+1,MAX($AH$2:AH28)+1))</f>
        <v/>
      </c>
      <c r="AI29" t="str">
        <f>IF(AE29="","",IF(MAX($AI$2:AI28)&lt;MAX(AH:AH),MAX(AH:AH)+1,MAX($AI$2:AI28)+1))</f>
        <v/>
      </c>
      <c r="AJ29" t="str">
        <f t="shared" si="8"/>
        <v/>
      </c>
      <c r="AK29" t="str">
        <f t="shared" si="9"/>
        <v/>
      </c>
      <c r="AL29" t="str">
        <f t="shared" si="10"/>
        <v/>
      </c>
      <c r="AM29" t="str">
        <f t="shared" si="11"/>
        <v/>
      </c>
    </row>
    <row r="30" spans="2:39" x14ac:dyDescent="0.3">
      <c r="B30">
        <v>28</v>
      </c>
      <c r="C30">
        <v>342</v>
      </c>
      <c r="D30">
        <v>198</v>
      </c>
      <c r="E30">
        <v>117</v>
      </c>
      <c r="F30">
        <v>178</v>
      </c>
      <c r="G30">
        <v>0</v>
      </c>
      <c r="H30">
        <v>0</v>
      </c>
      <c r="I30">
        <v>0</v>
      </c>
      <c r="J30">
        <v>0</v>
      </c>
      <c r="K30">
        <v>1</v>
      </c>
      <c r="L30" t="str">
        <f>IF(AND(OR(G30=6,H30=6,I30=6,J30=6),OR(G30=7,H30=7,I30=7,J30=7)),IF(MAX($L$2:L29)&lt;$B$2,MAX($L$2:L29)+1,""),"")</f>
        <v/>
      </c>
      <c r="M30" t="str">
        <f t="shared" si="12"/>
        <v/>
      </c>
      <c r="N30" t="str">
        <f t="shared" si="13"/>
        <v/>
      </c>
      <c r="O30" t="str">
        <f t="shared" si="14"/>
        <v/>
      </c>
      <c r="P30" t="str">
        <f t="shared" si="15"/>
        <v/>
      </c>
      <c r="Q30" t="str">
        <f t="shared" si="16"/>
        <v/>
      </c>
      <c r="R30" t="str">
        <f>IF(M30="","",MAX($R$2:R29)+1)</f>
        <v/>
      </c>
      <c r="S30" t="str">
        <f>IF(N30="","",IF(MAX($S$2:S29)&lt;MAX(R:R),MAX(R:R)+1,MAX($S$2:S29)+1))</f>
        <v/>
      </c>
      <c r="T30" t="str">
        <f>IF(O30="","",IF(MAX($T$2:T29)&lt;MAX(S:S),MAX(S:S)+1,MAX($T$2:T29)+1))</f>
        <v/>
      </c>
      <c r="U30" t="str">
        <f>IF(P30="","",IF(MAX($U$2:U29)&lt;MAX(T:T),MAX(T:T)+1,MAX($U$2:U29)+1))</f>
        <v/>
      </c>
      <c r="V30" t="str">
        <f t="shared" si="0"/>
        <v/>
      </c>
      <c r="W30" t="str">
        <f t="shared" si="1"/>
        <v/>
      </c>
      <c r="X30" t="str">
        <f t="shared" si="2"/>
        <v/>
      </c>
      <c r="Y30" t="str">
        <f t="shared" si="3"/>
        <v/>
      </c>
      <c r="AB30" t="str">
        <f t="shared" si="4"/>
        <v/>
      </c>
      <c r="AC30" t="str">
        <f t="shared" si="5"/>
        <v/>
      </c>
      <c r="AD30" t="str">
        <f t="shared" si="6"/>
        <v/>
      </c>
      <c r="AE30" t="str">
        <f t="shared" si="7"/>
        <v/>
      </c>
      <c r="AF30" s="4" t="str">
        <f>IF(AB30="","",MAX($AF$2:AF29)+1)</f>
        <v/>
      </c>
      <c r="AG30" t="str">
        <f>IF(AC30="","",IF(MAX($AG$2:AG29)&lt;MAX(AF:AF),MAX(AF:AF)+1,MAX($AG$2:AG29)+1))</f>
        <v/>
      </c>
      <c r="AH30" t="str">
        <f>IF(AD30="","",IF(MAX($AH$2:AH29)&lt;MAX(AG:AG),MAX(AG:AG)+1,MAX($AH$2:AH29)+1))</f>
        <v/>
      </c>
      <c r="AI30" t="str">
        <f>IF(AE30="","",IF(MAX($AI$2:AI29)&lt;MAX(AH:AH),MAX(AH:AH)+1,MAX($AI$2:AI29)+1))</f>
        <v/>
      </c>
      <c r="AJ30" t="str">
        <f t="shared" si="8"/>
        <v/>
      </c>
      <c r="AK30" t="str">
        <f t="shared" si="9"/>
        <v/>
      </c>
      <c r="AL30" t="str">
        <f t="shared" si="10"/>
        <v/>
      </c>
      <c r="AM30" t="str">
        <f t="shared" si="11"/>
        <v/>
      </c>
    </row>
    <row r="31" spans="2:39" x14ac:dyDescent="0.3">
      <c r="B31">
        <v>29</v>
      </c>
      <c r="C31">
        <v>299</v>
      </c>
      <c r="D31">
        <v>343</v>
      </c>
      <c r="E31">
        <v>289</v>
      </c>
      <c r="F31">
        <v>135</v>
      </c>
      <c r="G31">
        <v>0</v>
      </c>
      <c r="H31">
        <v>0</v>
      </c>
      <c r="I31">
        <v>0</v>
      </c>
      <c r="J31">
        <v>0</v>
      </c>
      <c r="K31">
        <v>1</v>
      </c>
      <c r="L31" t="str">
        <f>IF(AND(OR(G31=6,H31=6,I31=6,J31=6),OR(G31=7,H31=7,I31=7,J31=7)),IF(MAX($L$2:L30)&lt;$B$2,MAX($L$2:L30)+1,""),"")</f>
        <v/>
      </c>
      <c r="M31" t="str">
        <f t="shared" si="12"/>
        <v/>
      </c>
      <c r="N31" t="str">
        <f t="shared" si="13"/>
        <v/>
      </c>
      <c r="O31" t="str">
        <f t="shared" si="14"/>
        <v/>
      </c>
      <c r="P31" t="str">
        <f t="shared" si="15"/>
        <v/>
      </c>
      <c r="Q31" t="str">
        <f t="shared" si="16"/>
        <v/>
      </c>
      <c r="R31" t="str">
        <f>IF(M31="","",MAX($R$2:R30)+1)</f>
        <v/>
      </c>
      <c r="S31" t="str">
        <f>IF(N31="","",IF(MAX($S$2:S30)&lt;MAX(R:R),MAX(R:R)+1,MAX($S$2:S30)+1))</f>
        <v/>
      </c>
      <c r="T31" t="str">
        <f>IF(O31="","",IF(MAX($T$2:T30)&lt;MAX(S:S),MAX(S:S)+1,MAX($T$2:T30)+1))</f>
        <v/>
      </c>
      <c r="U31" t="str">
        <f>IF(P31="","",IF(MAX($U$2:U30)&lt;MAX(T:T),MAX(T:T)+1,MAX($U$2:U30)+1))</f>
        <v/>
      </c>
      <c r="V31" t="str">
        <f t="shared" si="0"/>
        <v/>
      </c>
      <c r="W31" t="str">
        <f t="shared" si="1"/>
        <v/>
      </c>
      <c r="X31" t="str">
        <f t="shared" si="2"/>
        <v/>
      </c>
      <c r="Y31" t="str">
        <f t="shared" si="3"/>
        <v/>
      </c>
      <c r="AB31" t="str">
        <f t="shared" si="4"/>
        <v/>
      </c>
      <c r="AC31" t="str">
        <f t="shared" si="5"/>
        <v/>
      </c>
      <c r="AD31" t="str">
        <f t="shared" si="6"/>
        <v/>
      </c>
      <c r="AE31" t="str">
        <f t="shared" si="7"/>
        <v/>
      </c>
      <c r="AF31" s="4" t="str">
        <f>IF(AB31="","",MAX($AF$2:AF30)+1)</f>
        <v/>
      </c>
      <c r="AG31" t="str">
        <f>IF(AC31="","",IF(MAX($AG$2:AG30)&lt;MAX(AF:AF),MAX(AF:AF)+1,MAX($AG$2:AG30)+1))</f>
        <v/>
      </c>
      <c r="AH31" t="str">
        <f>IF(AD31="","",IF(MAX($AH$2:AH30)&lt;MAX(AG:AG),MAX(AG:AG)+1,MAX($AH$2:AH30)+1))</f>
        <v/>
      </c>
      <c r="AI31" t="str">
        <f>IF(AE31="","",IF(MAX($AI$2:AI30)&lt;MAX(AH:AH),MAX(AH:AH)+1,MAX($AI$2:AI30)+1))</f>
        <v/>
      </c>
      <c r="AJ31" t="str">
        <f t="shared" si="8"/>
        <v/>
      </c>
      <c r="AK31" t="str">
        <f t="shared" si="9"/>
        <v/>
      </c>
      <c r="AL31" t="str">
        <f t="shared" si="10"/>
        <v/>
      </c>
      <c r="AM31" t="str">
        <f t="shared" si="11"/>
        <v/>
      </c>
    </row>
    <row r="32" spans="2:39" x14ac:dyDescent="0.3">
      <c r="B32">
        <v>30</v>
      </c>
      <c r="C32">
        <v>343</v>
      </c>
      <c r="D32">
        <v>298</v>
      </c>
      <c r="E32">
        <v>136</v>
      </c>
      <c r="F32">
        <v>289</v>
      </c>
      <c r="G32">
        <v>0</v>
      </c>
      <c r="H32">
        <v>0</v>
      </c>
      <c r="I32">
        <v>0</v>
      </c>
      <c r="J32">
        <v>0</v>
      </c>
      <c r="K32">
        <v>1</v>
      </c>
      <c r="L32" t="str">
        <f>IF(AND(OR(G32=6,H32=6,I32=6,J32=6),OR(G32=7,H32=7,I32=7,J32=7)),IF(MAX($L$2:L31)&lt;$B$2,MAX($L$2:L31)+1,""),"")</f>
        <v/>
      </c>
      <c r="M32" t="str">
        <f t="shared" si="12"/>
        <v/>
      </c>
      <c r="N32" t="str">
        <f t="shared" si="13"/>
        <v/>
      </c>
      <c r="O32" t="str">
        <f t="shared" si="14"/>
        <v/>
      </c>
      <c r="P32" t="str">
        <f t="shared" si="15"/>
        <v/>
      </c>
      <c r="Q32" t="str">
        <f t="shared" si="16"/>
        <v/>
      </c>
      <c r="R32" t="str">
        <f>IF(M32="","",MAX($R$2:R31)+1)</f>
        <v/>
      </c>
      <c r="S32" t="str">
        <f>IF(N32="","",IF(MAX($S$2:S31)&lt;MAX(R:R),MAX(R:R)+1,MAX($S$2:S31)+1))</f>
        <v/>
      </c>
      <c r="T32" t="str">
        <f>IF(O32="","",IF(MAX($T$2:T31)&lt;MAX(S:S),MAX(S:S)+1,MAX($T$2:T31)+1))</f>
        <v/>
      </c>
      <c r="U32" t="str">
        <f>IF(P32="","",IF(MAX($U$2:U31)&lt;MAX(T:T),MAX(T:T)+1,MAX($U$2:U31)+1))</f>
        <v/>
      </c>
      <c r="V32" t="str">
        <f t="shared" si="0"/>
        <v/>
      </c>
      <c r="W32" t="str">
        <f t="shared" si="1"/>
        <v/>
      </c>
      <c r="X32" t="str">
        <f t="shared" si="2"/>
        <v/>
      </c>
      <c r="Y32" t="str">
        <f t="shared" si="3"/>
        <v/>
      </c>
      <c r="AB32" t="str">
        <f t="shared" si="4"/>
        <v/>
      </c>
      <c r="AC32" t="str">
        <f t="shared" si="5"/>
        <v/>
      </c>
      <c r="AD32" t="str">
        <f t="shared" si="6"/>
        <v/>
      </c>
      <c r="AE32" t="str">
        <f t="shared" si="7"/>
        <v/>
      </c>
      <c r="AF32" s="4" t="str">
        <f>IF(AB32="","",MAX($AF$2:AF31)+1)</f>
        <v/>
      </c>
      <c r="AG32" t="str">
        <f>IF(AC32="","",IF(MAX($AG$2:AG31)&lt;MAX(AF:AF),MAX(AF:AF)+1,MAX($AG$2:AG31)+1))</f>
        <v/>
      </c>
      <c r="AH32" t="str">
        <f>IF(AD32="","",IF(MAX($AH$2:AH31)&lt;MAX(AG:AG),MAX(AG:AG)+1,MAX($AH$2:AH31)+1))</f>
        <v/>
      </c>
      <c r="AI32" t="str">
        <f>IF(AE32="","",IF(MAX($AI$2:AI31)&lt;MAX(AH:AH),MAX(AH:AH)+1,MAX($AI$2:AI31)+1))</f>
        <v/>
      </c>
      <c r="AJ32" t="str">
        <f t="shared" si="8"/>
        <v/>
      </c>
      <c r="AK32" t="str">
        <f t="shared" si="9"/>
        <v/>
      </c>
      <c r="AL32" t="str">
        <f t="shared" si="10"/>
        <v/>
      </c>
      <c r="AM32" t="str">
        <f t="shared" si="11"/>
        <v/>
      </c>
    </row>
    <row r="33" spans="2:39" x14ac:dyDescent="0.3">
      <c r="B33">
        <v>31</v>
      </c>
      <c r="C33">
        <v>134</v>
      </c>
      <c r="D33">
        <v>290</v>
      </c>
      <c r="E33">
        <v>343</v>
      </c>
      <c r="F33">
        <v>299</v>
      </c>
      <c r="G33">
        <v>0</v>
      </c>
      <c r="H33">
        <v>0</v>
      </c>
      <c r="I33">
        <v>0</v>
      </c>
      <c r="J33">
        <v>0</v>
      </c>
      <c r="K33">
        <v>1</v>
      </c>
      <c r="L33" t="str">
        <f>IF(AND(OR(G33=6,H33=6,I33=6,J33=6),OR(G33=7,H33=7,I33=7,J33=7)),IF(MAX($L$2:L32)&lt;$B$2,MAX($L$2:L32)+1,""),"")</f>
        <v/>
      </c>
      <c r="M33" t="str">
        <f t="shared" si="12"/>
        <v/>
      </c>
      <c r="N33" t="str">
        <f t="shared" si="13"/>
        <v/>
      </c>
      <c r="O33" t="str">
        <f t="shared" si="14"/>
        <v/>
      </c>
      <c r="P33" t="str">
        <f t="shared" si="15"/>
        <v/>
      </c>
      <c r="Q33" t="str">
        <f t="shared" si="16"/>
        <v/>
      </c>
      <c r="R33" t="str">
        <f>IF(M33="","",MAX($R$2:R32)+1)</f>
        <v/>
      </c>
      <c r="S33" t="str">
        <f>IF(N33="","",IF(MAX($S$2:S32)&lt;MAX(R:R),MAX(R:R)+1,MAX($S$2:S32)+1))</f>
        <v/>
      </c>
      <c r="T33" t="str">
        <f>IF(O33="","",IF(MAX($T$2:T32)&lt;MAX(S:S),MAX(S:S)+1,MAX($T$2:T32)+1))</f>
        <v/>
      </c>
      <c r="U33" t="str">
        <f>IF(P33="","",IF(MAX($U$2:U32)&lt;MAX(T:T),MAX(T:T)+1,MAX($U$2:U32)+1))</f>
        <v/>
      </c>
      <c r="V33" t="str">
        <f t="shared" si="0"/>
        <v/>
      </c>
      <c r="W33" t="str">
        <f t="shared" si="1"/>
        <v/>
      </c>
      <c r="X33" t="str">
        <f t="shared" si="2"/>
        <v/>
      </c>
      <c r="Y33" t="str">
        <f t="shared" si="3"/>
        <v/>
      </c>
      <c r="AB33" t="str">
        <f t="shared" si="4"/>
        <v/>
      </c>
      <c r="AC33" t="str">
        <f t="shared" si="5"/>
        <v/>
      </c>
      <c r="AD33" t="str">
        <f t="shared" si="6"/>
        <v/>
      </c>
      <c r="AE33" t="str">
        <f t="shared" si="7"/>
        <v/>
      </c>
      <c r="AF33" s="4" t="str">
        <f>IF(AB33="","",MAX($AF$2:AF32)+1)</f>
        <v/>
      </c>
      <c r="AG33" t="str">
        <f>IF(AC33="","",IF(MAX($AG$2:AG32)&lt;MAX(AF:AF),MAX(AF:AF)+1,MAX($AG$2:AG32)+1))</f>
        <v/>
      </c>
      <c r="AH33" t="str">
        <f>IF(AD33="","",IF(MAX($AH$2:AH32)&lt;MAX(AG:AG),MAX(AG:AG)+1,MAX($AH$2:AH32)+1))</f>
        <v/>
      </c>
      <c r="AI33" t="str">
        <f>IF(AE33="","",IF(MAX($AI$2:AI32)&lt;MAX(AH:AH),MAX(AH:AH)+1,MAX($AI$2:AI32)+1))</f>
        <v/>
      </c>
      <c r="AJ33" t="str">
        <f t="shared" si="8"/>
        <v/>
      </c>
      <c r="AK33" t="str">
        <f t="shared" si="9"/>
        <v/>
      </c>
      <c r="AL33" t="str">
        <f t="shared" si="10"/>
        <v/>
      </c>
      <c r="AM33" t="str">
        <f t="shared" si="11"/>
        <v/>
      </c>
    </row>
    <row r="34" spans="2:39" x14ac:dyDescent="0.3">
      <c r="B34">
        <v>32</v>
      </c>
      <c r="C34">
        <v>290</v>
      </c>
      <c r="D34">
        <v>133</v>
      </c>
      <c r="E34">
        <v>298</v>
      </c>
      <c r="F34">
        <v>343</v>
      </c>
      <c r="G34">
        <v>0</v>
      </c>
      <c r="H34">
        <v>0</v>
      </c>
      <c r="I34">
        <v>0</v>
      </c>
      <c r="J34">
        <v>0</v>
      </c>
      <c r="K34">
        <v>1</v>
      </c>
      <c r="L34" t="str">
        <f>IF(AND(OR(G34=6,H34=6,I34=6,J34=6),OR(G34=7,H34=7,I34=7,J34=7)),IF(MAX($L$2:L33)&lt;$B$2,MAX($L$2:L33)+1,""),"")</f>
        <v/>
      </c>
      <c r="M34" t="str">
        <f t="shared" si="12"/>
        <v/>
      </c>
      <c r="N34" t="str">
        <f t="shared" si="13"/>
        <v/>
      </c>
      <c r="O34" t="str">
        <f t="shared" si="14"/>
        <v/>
      </c>
      <c r="P34" t="str">
        <f t="shared" si="15"/>
        <v/>
      </c>
      <c r="Q34" t="str">
        <f t="shared" si="16"/>
        <v/>
      </c>
      <c r="R34" t="str">
        <f>IF(M34="","",MAX($R$2:R33)+1)</f>
        <v/>
      </c>
      <c r="S34" t="str">
        <f>IF(N34="","",IF(MAX($S$2:S33)&lt;MAX(R:R),MAX(R:R)+1,MAX($S$2:S33)+1))</f>
        <v/>
      </c>
      <c r="T34" t="str">
        <f>IF(O34="","",IF(MAX($T$2:T33)&lt;MAX(S:S),MAX(S:S)+1,MAX($T$2:T33)+1))</f>
        <v/>
      </c>
      <c r="U34" t="str">
        <f>IF(P34="","",IF(MAX($U$2:U33)&lt;MAX(T:T),MAX(T:T)+1,MAX($U$2:U33)+1))</f>
        <v/>
      </c>
      <c r="V34" t="str">
        <f t="shared" si="0"/>
        <v/>
      </c>
      <c r="W34" t="str">
        <f t="shared" si="1"/>
        <v/>
      </c>
      <c r="X34" t="str">
        <f t="shared" si="2"/>
        <v/>
      </c>
      <c r="Y34" t="str">
        <f t="shared" si="3"/>
        <v/>
      </c>
      <c r="AB34" t="str">
        <f t="shared" si="4"/>
        <v/>
      </c>
      <c r="AC34" t="str">
        <f t="shared" si="5"/>
        <v/>
      </c>
      <c r="AD34" t="str">
        <f t="shared" si="6"/>
        <v/>
      </c>
      <c r="AE34" t="str">
        <f t="shared" si="7"/>
        <v/>
      </c>
      <c r="AF34" s="4" t="str">
        <f>IF(AB34="","",MAX($AF$2:AF33)+1)</f>
        <v/>
      </c>
      <c r="AG34" t="str">
        <f>IF(AC34="","",IF(MAX($AG$2:AG33)&lt;MAX(AF:AF),MAX(AF:AF)+1,MAX($AG$2:AG33)+1))</f>
        <v/>
      </c>
      <c r="AH34" t="str">
        <f>IF(AD34="","",IF(MAX($AH$2:AH33)&lt;MAX(AG:AG),MAX(AG:AG)+1,MAX($AH$2:AH33)+1))</f>
        <v/>
      </c>
      <c r="AI34" t="str">
        <f>IF(AE34="","",IF(MAX($AI$2:AI33)&lt;MAX(AH:AH),MAX(AH:AH)+1,MAX($AI$2:AI33)+1))</f>
        <v/>
      </c>
      <c r="AJ34" t="str">
        <f t="shared" si="8"/>
        <v/>
      </c>
      <c r="AK34" t="str">
        <f t="shared" si="9"/>
        <v/>
      </c>
      <c r="AL34" t="str">
        <f t="shared" si="10"/>
        <v/>
      </c>
      <c r="AM34" t="str">
        <f t="shared" si="11"/>
        <v/>
      </c>
    </row>
    <row r="35" spans="2:39" x14ac:dyDescent="0.3">
      <c r="B35">
        <v>33</v>
      </c>
      <c r="C35">
        <v>145</v>
      </c>
      <c r="D35">
        <v>344</v>
      </c>
      <c r="E35">
        <v>171</v>
      </c>
      <c r="F35">
        <v>34</v>
      </c>
      <c r="G35">
        <v>0</v>
      </c>
      <c r="H35">
        <v>0</v>
      </c>
      <c r="I35">
        <v>0</v>
      </c>
      <c r="J35">
        <v>0</v>
      </c>
      <c r="K35">
        <v>1</v>
      </c>
      <c r="L35" t="str">
        <f>IF(AND(OR(G35=6,H35=6,I35=6,J35=6),OR(G35=7,H35=7,I35=7,J35=7)),IF(MAX($L$2:L34)&lt;$B$2,MAX($L$2:L34)+1,""),"")</f>
        <v/>
      </c>
      <c r="M35" t="str">
        <f t="shared" si="12"/>
        <v/>
      </c>
      <c r="N35" t="str">
        <f t="shared" si="13"/>
        <v/>
      </c>
      <c r="O35" t="str">
        <f t="shared" si="14"/>
        <v/>
      </c>
      <c r="P35" t="str">
        <f t="shared" si="15"/>
        <v/>
      </c>
      <c r="Q35" t="str">
        <f t="shared" si="16"/>
        <v/>
      </c>
      <c r="R35" t="str">
        <f>IF(M35="","",MAX($R$2:R34)+1)</f>
        <v/>
      </c>
      <c r="S35" t="str">
        <f>IF(N35="","",IF(MAX($S$2:S34)&lt;MAX(R:R),MAX(R:R)+1,MAX($S$2:S34)+1))</f>
        <v/>
      </c>
      <c r="T35" t="str">
        <f>IF(O35="","",IF(MAX($T$2:T34)&lt;MAX(S:S),MAX(S:S)+1,MAX($T$2:T34)+1))</f>
        <v/>
      </c>
      <c r="U35" t="str">
        <f>IF(P35="","",IF(MAX($U$2:U34)&lt;MAX(T:T),MAX(T:T)+1,MAX($U$2:U34)+1))</f>
        <v/>
      </c>
      <c r="V35" t="str">
        <f t="shared" si="0"/>
        <v/>
      </c>
      <c r="W35" t="str">
        <f t="shared" si="1"/>
        <v/>
      </c>
      <c r="X35" t="str">
        <f t="shared" si="2"/>
        <v/>
      </c>
      <c r="Y35" t="str">
        <f t="shared" si="3"/>
        <v/>
      </c>
      <c r="AB35" t="str">
        <f t="shared" si="4"/>
        <v/>
      </c>
      <c r="AC35" t="str">
        <f t="shared" si="5"/>
        <v/>
      </c>
      <c r="AD35" t="str">
        <f t="shared" si="6"/>
        <v/>
      </c>
      <c r="AE35" t="str">
        <f t="shared" si="7"/>
        <v/>
      </c>
      <c r="AF35" s="4" t="str">
        <f>IF(AB35="","",MAX($AF$2:AF34)+1)</f>
        <v/>
      </c>
      <c r="AG35" t="str">
        <f>IF(AC35="","",IF(MAX($AG$2:AG34)&lt;MAX(AF:AF),MAX(AF:AF)+1,MAX($AG$2:AG34)+1))</f>
        <v/>
      </c>
      <c r="AH35" t="str">
        <f>IF(AD35="","",IF(MAX($AH$2:AH34)&lt;MAX(AG:AG),MAX(AG:AG)+1,MAX($AH$2:AH34)+1))</f>
        <v/>
      </c>
      <c r="AI35" t="str">
        <f>IF(AE35="","",IF(MAX($AI$2:AI34)&lt;MAX(AH:AH),MAX(AH:AH)+1,MAX($AI$2:AI34)+1))</f>
        <v/>
      </c>
      <c r="AJ35" t="str">
        <f t="shared" si="8"/>
        <v/>
      </c>
      <c r="AK35" t="str">
        <f t="shared" si="9"/>
        <v/>
      </c>
      <c r="AL35" t="str">
        <f t="shared" si="10"/>
        <v/>
      </c>
      <c r="AM35" t="str">
        <f t="shared" si="11"/>
        <v/>
      </c>
    </row>
    <row r="36" spans="2:39" x14ac:dyDescent="0.3">
      <c r="B36">
        <v>34</v>
      </c>
      <c r="C36">
        <v>344</v>
      </c>
      <c r="D36">
        <v>350</v>
      </c>
      <c r="E36">
        <v>172</v>
      </c>
      <c r="F36">
        <v>171</v>
      </c>
      <c r="G36">
        <v>0</v>
      </c>
      <c r="H36">
        <v>0</v>
      </c>
      <c r="I36">
        <v>0</v>
      </c>
      <c r="J36">
        <v>0</v>
      </c>
      <c r="K36">
        <v>1</v>
      </c>
      <c r="L36" t="str">
        <f>IF(AND(OR(G36=6,H36=6,I36=6,J36=6),OR(G36=7,H36=7,I36=7,J36=7)),IF(MAX($L$2:L35)&lt;$B$2,MAX($L$2:L35)+1,""),"")</f>
        <v/>
      </c>
      <c r="M36" t="str">
        <f t="shared" si="12"/>
        <v/>
      </c>
      <c r="N36" t="str">
        <f t="shared" si="13"/>
        <v/>
      </c>
      <c r="O36" t="str">
        <f t="shared" si="14"/>
        <v/>
      </c>
      <c r="P36" t="str">
        <f t="shared" si="15"/>
        <v/>
      </c>
      <c r="Q36" t="str">
        <f t="shared" si="16"/>
        <v/>
      </c>
      <c r="R36" t="str">
        <f>IF(M36="","",MAX($R$2:R35)+1)</f>
        <v/>
      </c>
      <c r="S36" t="str">
        <f>IF(N36="","",IF(MAX($S$2:S35)&lt;MAX(R:R),MAX(R:R)+1,MAX($S$2:S35)+1))</f>
        <v/>
      </c>
      <c r="T36" t="str">
        <f>IF(O36="","",IF(MAX($T$2:T35)&lt;MAX(S:S),MAX(S:S)+1,MAX($T$2:T35)+1))</f>
        <v/>
      </c>
      <c r="U36" t="str">
        <f>IF(P36="","",IF(MAX($U$2:U35)&lt;MAX(T:T),MAX(T:T)+1,MAX($U$2:U35)+1))</f>
        <v/>
      </c>
      <c r="V36" t="str">
        <f t="shared" si="0"/>
        <v/>
      </c>
      <c r="W36" t="str">
        <f t="shared" si="1"/>
        <v/>
      </c>
      <c r="X36" t="str">
        <f t="shared" si="2"/>
        <v/>
      </c>
      <c r="Y36" t="str">
        <f t="shared" si="3"/>
        <v/>
      </c>
      <c r="AB36" t="str">
        <f t="shared" si="4"/>
        <v/>
      </c>
      <c r="AC36" t="str">
        <f t="shared" si="5"/>
        <v/>
      </c>
      <c r="AD36" t="str">
        <f t="shared" si="6"/>
        <v/>
      </c>
      <c r="AE36" t="str">
        <f t="shared" si="7"/>
        <v/>
      </c>
      <c r="AF36" s="4" t="str">
        <f>IF(AB36="","",MAX($AF$2:AF35)+1)</f>
        <v/>
      </c>
      <c r="AG36" t="str">
        <f>IF(AC36="","",IF(MAX($AG$2:AG35)&lt;MAX(AF:AF),MAX(AF:AF)+1,MAX($AG$2:AG35)+1))</f>
        <v/>
      </c>
      <c r="AH36" t="str">
        <f>IF(AD36="","",IF(MAX($AH$2:AH35)&lt;MAX(AG:AG),MAX(AG:AG)+1,MAX($AH$2:AH35)+1))</f>
        <v/>
      </c>
      <c r="AI36" t="str">
        <f>IF(AE36="","",IF(MAX($AI$2:AI35)&lt;MAX(AH:AH),MAX(AH:AH)+1,MAX($AI$2:AI35)+1))</f>
        <v/>
      </c>
      <c r="AJ36" t="str">
        <f t="shared" si="8"/>
        <v/>
      </c>
      <c r="AK36" t="str">
        <f t="shared" si="9"/>
        <v/>
      </c>
      <c r="AL36" t="str">
        <f t="shared" si="10"/>
        <v/>
      </c>
      <c r="AM36" t="str">
        <f t="shared" si="11"/>
        <v/>
      </c>
    </row>
    <row r="37" spans="2:39" x14ac:dyDescent="0.3">
      <c r="B37">
        <v>35</v>
      </c>
      <c r="C37">
        <v>350</v>
      </c>
      <c r="D37">
        <v>141</v>
      </c>
      <c r="E37">
        <v>77</v>
      </c>
      <c r="F37">
        <v>172</v>
      </c>
      <c r="G37">
        <v>0</v>
      </c>
      <c r="H37">
        <v>0</v>
      </c>
      <c r="I37">
        <v>0</v>
      </c>
      <c r="J37">
        <v>0</v>
      </c>
      <c r="K37">
        <v>1</v>
      </c>
      <c r="L37" t="str">
        <f>IF(AND(OR(G37=6,H37=6,I37=6,J37=6),OR(G37=7,H37=7,I37=7,J37=7)),IF(MAX($L$2:L36)&lt;$B$2,MAX($L$2:L36)+1,""),"")</f>
        <v/>
      </c>
      <c r="M37" t="str">
        <f t="shared" si="12"/>
        <v/>
      </c>
      <c r="N37" t="str">
        <f t="shared" si="13"/>
        <v/>
      </c>
      <c r="O37" t="str">
        <f t="shared" si="14"/>
        <v/>
      </c>
      <c r="P37" t="str">
        <f t="shared" si="15"/>
        <v/>
      </c>
      <c r="Q37" t="str">
        <f t="shared" si="16"/>
        <v/>
      </c>
      <c r="R37" t="str">
        <f>IF(M37="","",MAX($R$2:R36)+1)</f>
        <v/>
      </c>
      <c r="S37" t="str">
        <f>IF(N37="","",IF(MAX($S$2:S36)&lt;MAX(R:R),MAX(R:R)+1,MAX($S$2:S36)+1))</f>
        <v/>
      </c>
      <c r="T37" t="str">
        <f>IF(O37="","",IF(MAX($T$2:T36)&lt;MAX(S:S),MAX(S:S)+1,MAX($T$2:T36)+1))</f>
        <v/>
      </c>
      <c r="U37" t="str">
        <f>IF(P37="","",IF(MAX($U$2:U36)&lt;MAX(T:T),MAX(T:T)+1,MAX($U$2:U36)+1))</f>
        <v/>
      </c>
      <c r="V37" t="str">
        <f t="shared" si="0"/>
        <v/>
      </c>
      <c r="W37" t="str">
        <f t="shared" si="1"/>
        <v/>
      </c>
      <c r="X37" t="str">
        <f t="shared" si="2"/>
        <v/>
      </c>
      <c r="Y37" t="str">
        <f t="shared" si="3"/>
        <v/>
      </c>
      <c r="AB37" t="str">
        <f t="shared" si="4"/>
        <v/>
      </c>
      <c r="AC37" t="str">
        <f t="shared" si="5"/>
        <v/>
      </c>
      <c r="AD37" t="str">
        <f t="shared" si="6"/>
        <v/>
      </c>
      <c r="AE37" t="str">
        <f t="shared" si="7"/>
        <v/>
      </c>
      <c r="AF37" s="4" t="str">
        <f>IF(AB37="","",MAX($AF$2:AF36)+1)</f>
        <v/>
      </c>
      <c r="AG37" t="str">
        <f>IF(AC37="","",IF(MAX($AG$2:AG36)&lt;MAX(AF:AF),MAX(AF:AF)+1,MAX($AG$2:AG36)+1))</f>
        <v/>
      </c>
      <c r="AH37" t="str">
        <f>IF(AD37="","",IF(MAX($AH$2:AH36)&lt;MAX(AG:AG),MAX(AG:AG)+1,MAX($AH$2:AH36)+1))</f>
        <v/>
      </c>
      <c r="AI37" t="str">
        <f>IF(AE37="","",IF(MAX($AI$2:AI36)&lt;MAX(AH:AH),MAX(AH:AH)+1,MAX($AI$2:AI36)+1))</f>
        <v/>
      </c>
      <c r="AJ37" t="str">
        <f t="shared" si="8"/>
        <v/>
      </c>
      <c r="AK37" t="str">
        <f t="shared" si="9"/>
        <v/>
      </c>
      <c r="AL37" t="str">
        <f t="shared" si="10"/>
        <v/>
      </c>
      <c r="AM37" t="str">
        <f t="shared" si="11"/>
        <v/>
      </c>
    </row>
    <row r="38" spans="2:39" x14ac:dyDescent="0.3">
      <c r="B38">
        <v>36</v>
      </c>
      <c r="C38">
        <v>146</v>
      </c>
      <c r="D38">
        <v>345</v>
      </c>
      <c r="E38">
        <v>344</v>
      </c>
      <c r="F38">
        <v>145</v>
      </c>
      <c r="G38">
        <v>0</v>
      </c>
      <c r="H38">
        <v>0</v>
      </c>
      <c r="I38">
        <v>0</v>
      </c>
      <c r="J38">
        <v>0</v>
      </c>
      <c r="K38">
        <v>1</v>
      </c>
      <c r="L38" t="str">
        <f>IF(AND(OR(G38=6,H38=6,I38=6,J38=6),OR(G38=7,H38=7,I38=7,J38=7)),IF(MAX($L$2:L37)&lt;$B$2,MAX($L$2:L37)+1,""),"")</f>
        <v/>
      </c>
      <c r="M38" t="str">
        <f t="shared" si="12"/>
        <v/>
      </c>
      <c r="N38" t="str">
        <f t="shared" si="13"/>
        <v/>
      </c>
      <c r="O38" t="str">
        <f t="shared" si="14"/>
        <v/>
      </c>
      <c r="P38" t="str">
        <f t="shared" si="15"/>
        <v/>
      </c>
      <c r="Q38" t="str">
        <f t="shared" si="16"/>
        <v/>
      </c>
      <c r="R38" t="str">
        <f>IF(M38="","",MAX($R$2:R37)+1)</f>
        <v/>
      </c>
      <c r="S38" t="str">
        <f>IF(N38="","",IF(MAX($S$2:S37)&lt;MAX(R:R),MAX(R:R)+1,MAX($S$2:S37)+1))</f>
        <v/>
      </c>
      <c r="T38" t="str">
        <f>IF(O38="","",IF(MAX($T$2:T37)&lt;MAX(S:S),MAX(S:S)+1,MAX($T$2:T37)+1))</f>
        <v/>
      </c>
      <c r="U38" t="str">
        <f>IF(P38="","",IF(MAX($U$2:U37)&lt;MAX(T:T),MAX(T:T)+1,MAX($U$2:U37)+1))</f>
        <v/>
      </c>
      <c r="V38" t="str">
        <f t="shared" si="0"/>
        <v/>
      </c>
      <c r="W38" t="str">
        <f t="shared" si="1"/>
        <v/>
      </c>
      <c r="X38" t="str">
        <f t="shared" si="2"/>
        <v/>
      </c>
      <c r="Y38" t="str">
        <f t="shared" si="3"/>
        <v/>
      </c>
      <c r="AB38" t="str">
        <f t="shared" si="4"/>
        <v/>
      </c>
      <c r="AC38" t="str">
        <f t="shared" si="5"/>
        <v/>
      </c>
      <c r="AD38" t="str">
        <f t="shared" si="6"/>
        <v/>
      </c>
      <c r="AE38" t="str">
        <f t="shared" si="7"/>
        <v/>
      </c>
      <c r="AF38" s="4" t="str">
        <f>IF(AB38="","",MAX($AF$2:AF37)+1)</f>
        <v/>
      </c>
      <c r="AG38" t="str">
        <f>IF(AC38="","",IF(MAX($AG$2:AG37)&lt;MAX(AF:AF),MAX(AF:AF)+1,MAX($AG$2:AG37)+1))</f>
        <v/>
      </c>
      <c r="AH38" t="str">
        <f>IF(AD38="","",IF(MAX($AH$2:AH37)&lt;MAX(AG:AG),MAX(AG:AG)+1,MAX($AH$2:AH37)+1))</f>
        <v/>
      </c>
      <c r="AI38" t="str">
        <f>IF(AE38="","",IF(MAX($AI$2:AI37)&lt;MAX(AH:AH),MAX(AH:AH)+1,MAX($AI$2:AI37)+1))</f>
        <v/>
      </c>
      <c r="AJ38" t="str">
        <f t="shared" si="8"/>
        <v/>
      </c>
      <c r="AK38" t="str">
        <f t="shared" si="9"/>
        <v/>
      </c>
      <c r="AL38" t="str">
        <f t="shared" si="10"/>
        <v/>
      </c>
      <c r="AM38" t="str">
        <f t="shared" si="11"/>
        <v/>
      </c>
    </row>
    <row r="39" spans="2:39" x14ac:dyDescent="0.3">
      <c r="B39">
        <v>37</v>
      </c>
      <c r="C39">
        <v>345</v>
      </c>
      <c r="D39">
        <v>351</v>
      </c>
      <c r="E39">
        <v>350</v>
      </c>
      <c r="F39">
        <v>344</v>
      </c>
      <c r="G39">
        <v>0</v>
      </c>
      <c r="H39">
        <v>0</v>
      </c>
      <c r="I39">
        <v>0</v>
      </c>
      <c r="J39">
        <v>0</v>
      </c>
      <c r="K39">
        <v>1</v>
      </c>
      <c r="L39" t="str">
        <f>IF(AND(OR(G39=6,H39=6,I39=6,J39=6),OR(G39=7,H39=7,I39=7,J39=7)),IF(MAX($L$2:L38)&lt;$B$2,MAX($L$2:L38)+1,""),"")</f>
        <v/>
      </c>
      <c r="M39" t="str">
        <f t="shared" si="12"/>
        <v/>
      </c>
      <c r="N39" t="str">
        <f t="shared" si="13"/>
        <v/>
      </c>
      <c r="O39" t="str">
        <f t="shared" si="14"/>
        <v/>
      </c>
      <c r="P39" t="str">
        <f t="shared" si="15"/>
        <v/>
      </c>
      <c r="Q39" t="str">
        <f t="shared" si="16"/>
        <v/>
      </c>
      <c r="R39" t="str">
        <f>IF(M39="","",MAX($R$2:R38)+1)</f>
        <v/>
      </c>
      <c r="S39" t="str">
        <f>IF(N39="","",IF(MAX($S$2:S38)&lt;MAX(R:R),MAX(R:R)+1,MAX($S$2:S38)+1))</f>
        <v/>
      </c>
      <c r="T39" t="str">
        <f>IF(O39="","",IF(MAX($T$2:T38)&lt;MAX(S:S),MAX(S:S)+1,MAX($T$2:T38)+1))</f>
        <v/>
      </c>
      <c r="U39" t="str">
        <f>IF(P39="","",IF(MAX($U$2:U38)&lt;MAX(T:T),MAX(T:T)+1,MAX($U$2:U38)+1))</f>
        <v/>
      </c>
      <c r="V39" t="str">
        <f t="shared" si="0"/>
        <v/>
      </c>
      <c r="W39" t="str">
        <f t="shared" si="1"/>
        <v/>
      </c>
      <c r="X39" t="str">
        <f t="shared" si="2"/>
        <v/>
      </c>
      <c r="Y39" t="str">
        <f t="shared" si="3"/>
        <v/>
      </c>
      <c r="AB39" t="str">
        <f t="shared" si="4"/>
        <v/>
      </c>
      <c r="AC39" t="str">
        <f t="shared" si="5"/>
        <v/>
      </c>
      <c r="AD39" t="str">
        <f t="shared" si="6"/>
        <v/>
      </c>
      <c r="AE39" t="str">
        <f t="shared" si="7"/>
        <v/>
      </c>
      <c r="AF39" s="4" t="str">
        <f>IF(AB39="","",MAX($AF$2:AF38)+1)</f>
        <v/>
      </c>
      <c r="AG39" t="str">
        <f>IF(AC39="","",IF(MAX($AG$2:AG38)&lt;MAX(AF:AF),MAX(AF:AF)+1,MAX($AG$2:AG38)+1))</f>
        <v/>
      </c>
      <c r="AH39" t="str">
        <f>IF(AD39="","",IF(MAX($AH$2:AH38)&lt;MAX(AG:AG),MAX(AG:AG)+1,MAX($AH$2:AH38)+1))</f>
        <v/>
      </c>
      <c r="AI39" t="str">
        <f>IF(AE39="","",IF(MAX($AI$2:AI38)&lt;MAX(AH:AH),MAX(AH:AH)+1,MAX($AI$2:AI38)+1))</f>
        <v/>
      </c>
      <c r="AJ39" t="str">
        <f t="shared" si="8"/>
        <v/>
      </c>
      <c r="AK39" t="str">
        <f t="shared" si="9"/>
        <v/>
      </c>
      <c r="AL39" t="str">
        <f t="shared" si="10"/>
        <v/>
      </c>
      <c r="AM39" t="str">
        <f t="shared" si="11"/>
        <v/>
      </c>
    </row>
    <row r="40" spans="2:39" x14ac:dyDescent="0.3">
      <c r="B40">
        <v>38</v>
      </c>
      <c r="C40">
        <v>351</v>
      </c>
      <c r="D40">
        <v>142</v>
      </c>
      <c r="E40">
        <v>141</v>
      </c>
      <c r="F40">
        <v>350</v>
      </c>
      <c r="G40">
        <v>0</v>
      </c>
      <c r="H40">
        <v>0</v>
      </c>
      <c r="I40">
        <v>0</v>
      </c>
      <c r="J40">
        <v>0</v>
      </c>
      <c r="K40">
        <v>1</v>
      </c>
      <c r="L40" t="str">
        <f>IF(AND(OR(G40=6,H40=6,I40=6,J40=6),OR(G40=7,H40=7,I40=7,J40=7)),IF(MAX($L$2:L39)&lt;$B$2,MAX($L$2:L39)+1,""),"")</f>
        <v/>
      </c>
      <c r="M40" t="str">
        <f t="shared" si="12"/>
        <v/>
      </c>
      <c r="N40" t="str">
        <f t="shared" si="13"/>
        <v/>
      </c>
      <c r="O40" t="str">
        <f t="shared" si="14"/>
        <v/>
      </c>
      <c r="P40" t="str">
        <f t="shared" si="15"/>
        <v/>
      </c>
      <c r="Q40" t="str">
        <f t="shared" si="16"/>
        <v/>
      </c>
      <c r="R40" t="str">
        <f>IF(M40="","",MAX($R$2:R39)+1)</f>
        <v/>
      </c>
      <c r="S40" t="str">
        <f>IF(N40="","",IF(MAX($S$2:S39)&lt;MAX(R:R),MAX(R:R)+1,MAX($S$2:S39)+1))</f>
        <v/>
      </c>
      <c r="T40" t="str">
        <f>IF(O40="","",IF(MAX($T$2:T39)&lt;MAX(S:S),MAX(S:S)+1,MAX($T$2:T39)+1))</f>
        <v/>
      </c>
      <c r="U40" t="str">
        <f>IF(P40="","",IF(MAX($U$2:U39)&lt;MAX(T:T),MAX(T:T)+1,MAX($U$2:U39)+1))</f>
        <v/>
      </c>
      <c r="V40" t="str">
        <f t="shared" si="0"/>
        <v/>
      </c>
      <c r="W40" t="str">
        <f t="shared" si="1"/>
        <v/>
      </c>
      <c r="X40" t="str">
        <f t="shared" si="2"/>
        <v/>
      </c>
      <c r="Y40" t="str">
        <f t="shared" si="3"/>
        <v/>
      </c>
      <c r="AB40" t="str">
        <f t="shared" si="4"/>
        <v/>
      </c>
      <c r="AC40" t="str">
        <f t="shared" si="5"/>
        <v/>
      </c>
      <c r="AD40" t="str">
        <f t="shared" si="6"/>
        <v/>
      </c>
      <c r="AE40" t="str">
        <f t="shared" si="7"/>
        <v/>
      </c>
      <c r="AF40" s="4" t="str">
        <f>IF(AB40="","",MAX($AF$2:AF39)+1)</f>
        <v/>
      </c>
      <c r="AG40" t="str">
        <f>IF(AC40="","",IF(MAX($AG$2:AG39)&lt;MAX(AF:AF),MAX(AF:AF)+1,MAX($AG$2:AG39)+1))</f>
        <v/>
      </c>
      <c r="AH40" t="str">
        <f>IF(AD40="","",IF(MAX($AH$2:AH39)&lt;MAX(AG:AG),MAX(AG:AG)+1,MAX($AH$2:AH39)+1))</f>
        <v/>
      </c>
      <c r="AI40" t="str">
        <f>IF(AE40="","",IF(MAX($AI$2:AI39)&lt;MAX(AH:AH),MAX(AH:AH)+1,MAX($AI$2:AI39)+1))</f>
        <v/>
      </c>
      <c r="AJ40" t="str">
        <f t="shared" si="8"/>
        <v/>
      </c>
      <c r="AK40" t="str">
        <f t="shared" si="9"/>
        <v/>
      </c>
      <c r="AL40" t="str">
        <f t="shared" si="10"/>
        <v/>
      </c>
      <c r="AM40" t="str">
        <f t="shared" si="11"/>
        <v/>
      </c>
    </row>
    <row r="41" spans="2:39" x14ac:dyDescent="0.3">
      <c r="B41">
        <v>39</v>
      </c>
      <c r="C41">
        <v>35</v>
      </c>
      <c r="D41">
        <v>346</v>
      </c>
      <c r="E41">
        <v>345</v>
      </c>
      <c r="F41">
        <v>146</v>
      </c>
      <c r="G41">
        <v>0</v>
      </c>
      <c r="H41">
        <v>0</v>
      </c>
      <c r="I41">
        <v>0</v>
      </c>
      <c r="J41">
        <v>0</v>
      </c>
      <c r="K41">
        <v>1</v>
      </c>
      <c r="L41" t="str">
        <f>IF(AND(OR(G41=6,H41=6,I41=6,J41=6),OR(G41=7,H41=7,I41=7,J41=7)),IF(MAX($L$2:L40)&lt;$B$2,MAX($L$2:L40)+1,""),"")</f>
        <v/>
      </c>
      <c r="M41" t="str">
        <f t="shared" si="12"/>
        <v/>
      </c>
      <c r="N41" t="str">
        <f t="shared" si="13"/>
        <v/>
      </c>
      <c r="O41" t="str">
        <f t="shared" si="14"/>
        <v/>
      </c>
      <c r="P41" t="str">
        <f t="shared" si="15"/>
        <v/>
      </c>
      <c r="Q41" t="str">
        <f t="shared" si="16"/>
        <v/>
      </c>
      <c r="R41" t="str">
        <f>IF(M41="","",MAX($R$2:R40)+1)</f>
        <v/>
      </c>
      <c r="S41" t="str">
        <f>IF(N41="","",IF(MAX($S$2:S40)&lt;MAX(R:R),MAX(R:R)+1,MAX($S$2:S40)+1))</f>
        <v/>
      </c>
      <c r="T41" t="str">
        <f>IF(O41="","",IF(MAX($T$2:T40)&lt;MAX(S:S),MAX(S:S)+1,MAX($T$2:T40)+1))</f>
        <v/>
      </c>
      <c r="U41" t="str">
        <f>IF(P41="","",IF(MAX($U$2:U40)&lt;MAX(T:T),MAX(T:T)+1,MAX($U$2:U40)+1))</f>
        <v/>
      </c>
      <c r="V41" t="str">
        <f t="shared" si="0"/>
        <v/>
      </c>
      <c r="W41" t="str">
        <f t="shared" si="1"/>
        <v/>
      </c>
      <c r="X41" t="str">
        <f t="shared" si="2"/>
        <v/>
      </c>
      <c r="Y41" t="str">
        <f t="shared" si="3"/>
        <v/>
      </c>
      <c r="AB41" t="str">
        <f t="shared" si="4"/>
        <v/>
      </c>
      <c r="AC41" t="str">
        <f t="shared" si="5"/>
        <v/>
      </c>
      <c r="AD41" t="str">
        <f t="shared" si="6"/>
        <v/>
      </c>
      <c r="AE41" t="str">
        <f t="shared" si="7"/>
        <v/>
      </c>
      <c r="AF41" s="4" t="str">
        <f>IF(AB41="","",MAX($AF$2:AF40)+1)</f>
        <v/>
      </c>
      <c r="AG41" t="str">
        <f>IF(AC41="","",IF(MAX($AG$2:AG40)&lt;MAX(AF:AF),MAX(AF:AF)+1,MAX($AG$2:AG40)+1))</f>
        <v/>
      </c>
      <c r="AH41" t="str">
        <f>IF(AD41="","",IF(MAX($AH$2:AH40)&lt;MAX(AG:AG),MAX(AG:AG)+1,MAX($AH$2:AH40)+1))</f>
        <v/>
      </c>
      <c r="AI41" t="str">
        <f>IF(AE41="","",IF(MAX($AI$2:AI40)&lt;MAX(AH:AH),MAX(AH:AH)+1,MAX($AI$2:AI40)+1))</f>
        <v/>
      </c>
      <c r="AJ41" t="str">
        <f t="shared" si="8"/>
        <v/>
      </c>
      <c r="AK41" t="str">
        <f t="shared" si="9"/>
        <v/>
      </c>
      <c r="AL41" t="str">
        <f t="shared" si="10"/>
        <v/>
      </c>
      <c r="AM41" t="str">
        <f t="shared" si="11"/>
        <v/>
      </c>
    </row>
    <row r="42" spans="2:39" x14ac:dyDescent="0.3">
      <c r="B42">
        <v>40</v>
      </c>
      <c r="C42">
        <v>346</v>
      </c>
      <c r="D42">
        <v>352</v>
      </c>
      <c r="E42">
        <v>351</v>
      </c>
      <c r="F42">
        <v>345</v>
      </c>
      <c r="G42">
        <v>0</v>
      </c>
      <c r="H42">
        <v>0</v>
      </c>
      <c r="I42">
        <v>0</v>
      </c>
      <c r="J42">
        <v>0</v>
      </c>
      <c r="K42">
        <v>1</v>
      </c>
      <c r="L42" t="str">
        <f>IF(AND(OR(G42=6,H42=6,I42=6,J42=6),OR(G42=7,H42=7,I42=7,J42=7)),IF(MAX($L$2:L41)&lt;$B$2,MAX($L$2:L41)+1,""),"")</f>
        <v/>
      </c>
      <c r="M42" t="str">
        <f t="shared" si="12"/>
        <v/>
      </c>
      <c r="N42" t="str">
        <f t="shared" si="13"/>
        <v/>
      </c>
      <c r="O42" t="str">
        <f t="shared" si="14"/>
        <v/>
      </c>
      <c r="P42" t="str">
        <f t="shared" si="15"/>
        <v/>
      </c>
      <c r="Q42" t="str">
        <f t="shared" si="16"/>
        <v/>
      </c>
      <c r="R42" t="str">
        <f>IF(M42="","",MAX($R$2:R41)+1)</f>
        <v/>
      </c>
      <c r="S42" t="str">
        <f>IF(N42="","",IF(MAX($S$2:S41)&lt;MAX(R:R),MAX(R:R)+1,MAX($S$2:S41)+1))</f>
        <v/>
      </c>
      <c r="T42" t="str">
        <f>IF(O42="","",IF(MAX($T$2:T41)&lt;MAX(S:S),MAX(S:S)+1,MAX($T$2:T41)+1))</f>
        <v/>
      </c>
      <c r="U42" t="str">
        <f>IF(P42="","",IF(MAX($U$2:U41)&lt;MAX(T:T),MAX(T:T)+1,MAX($U$2:U41)+1))</f>
        <v/>
      </c>
      <c r="V42" t="str">
        <f t="shared" si="0"/>
        <v/>
      </c>
      <c r="W42" t="str">
        <f t="shared" si="1"/>
        <v/>
      </c>
      <c r="X42" t="str">
        <f t="shared" si="2"/>
        <v/>
      </c>
      <c r="Y42" t="str">
        <f t="shared" si="3"/>
        <v/>
      </c>
      <c r="AB42" t="str">
        <f t="shared" si="4"/>
        <v/>
      </c>
      <c r="AC42" t="str">
        <f t="shared" si="5"/>
        <v/>
      </c>
      <c r="AD42" t="str">
        <f t="shared" si="6"/>
        <v/>
      </c>
      <c r="AE42" t="str">
        <f t="shared" si="7"/>
        <v/>
      </c>
      <c r="AF42" s="4" t="str">
        <f>IF(AB42="","",MAX($AF$2:AF41)+1)</f>
        <v/>
      </c>
      <c r="AG42" t="str">
        <f>IF(AC42="","",IF(MAX($AG$2:AG41)&lt;MAX(AF:AF),MAX(AF:AF)+1,MAX($AG$2:AG41)+1))</f>
        <v/>
      </c>
      <c r="AH42" t="str">
        <f>IF(AD42="","",IF(MAX($AH$2:AH41)&lt;MAX(AG:AG),MAX(AG:AG)+1,MAX($AH$2:AH41)+1))</f>
        <v/>
      </c>
      <c r="AI42" t="str">
        <f>IF(AE42="","",IF(MAX($AI$2:AI41)&lt;MAX(AH:AH),MAX(AH:AH)+1,MAX($AI$2:AI41)+1))</f>
        <v/>
      </c>
      <c r="AJ42" t="str">
        <f t="shared" si="8"/>
        <v/>
      </c>
      <c r="AK42" t="str">
        <f t="shared" si="9"/>
        <v/>
      </c>
      <c r="AL42" t="str">
        <f t="shared" si="10"/>
        <v/>
      </c>
      <c r="AM42" t="str">
        <f t="shared" si="11"/>
        <v/>
      </c>
    </row>
    <row r="43" spans="2:39" x14ac:dyDescent="0.3">
      <c r="B43">
        <v>41</v>
      </c>
      <c r="C43">
        <v>352</v>
      </c>
      <c r="D43">
        <v>131</v>
      </c>
      <c r="E43">
        <v>142</v>
      </c>
      <c r="F43">
        <v>351</v>
      </c>
      <c r="G43">
        <v>0</v>
      </c>
      <c r="H43">
        <v>0</v>
      </c>
      <c r="I43">
        <v>0</v>
      </c>
      <c r="J43">
        <v>0</v>
      </c>
      <c r="K43">
        <v>1</v>
      </c>
      <c r="L43" t="str">
        <f>IF(AND(OR(G43=6,H43=6,I43=6,J43=6),OR(G43=7,H43=7,I43=7,J43=7)),IF(MAX($L$2:L42)&lt;$B$2,MAX($L$2:L42)+1,""),"")</f>
        <v/>
      </c>
      <c r="M43" t="str">
        <f t="shared" si="12"/>
        <v/>
      </c>
      <c r="N43" t="str">
        <f t="shared" si="13"/>
        <v/>
      </c>
      <c r="O43" t="str">
        <f t="shared" si="14"/>
        <v/>
      </c>
      <c r="P43" t="str">
        <f t="shared" si="15"/>
        <v/>
      </c>
      <c r="Q43" t="str">
        <f t="shared" si="16"/>
        <v/>
      </c>
      <c r="R43" t="str">
        <f>IF(M43="","",MAX($R$2:R42)+1)</f>
        <v/>
      </c>
      <c r="S43" t="str">
        <f>IF(N43="","",IF(MAX($S$2:S42)&lt;MAX(R:R),MAX(R:R)+1,MAX($S$2:S42)+1))</f>
        <v/>
      </c>
      <c r="T43" t="str">
        <f>IF(O43="","",IF(MAX($T$2:T42)&lt;MAX(S:S),MAX(S:S)+1,MAX($T$2:T42)+1))</f>
        <v/>
      </c>
      <c r="U43" t="str">
        <f>IF(P43="","",IF(MAX($U$2:U42)&lt;MAX(T:T),MAX(T:T)+1,MAX($U$2:U42)+1))</f>
        <v/>
      </c>
      <c r="V43" t="str">
        <f t="shared" si="0"/>
        <v/>
      </c>
      <c r="W43" t="str">
        <f t="shared" si="1"/>
        <v/>
      </c>
      <c r="X43" t="str">
        <f t="shared" si="2"/>
        <v/>
      </c>
      <c r="Y43" t="str">
        <f t="shared" si="3"/>
        <v/>
      </c>
      <c r="AB43" t="str">
        <f t="shared" si="4"/>
        <v/>
      </c>
      <c r="AC43" t="str">
        <f t="shared" si="5"/>
        <v/>
      </c>
      <c r="AD43" t="str">
        <f t="shared" si="6"/>
        <v/>
      </c>
      <c r="AE43" t="str">
        <f t="shared" si="7"/>
        <v/>
      </c>
      <c r="AF43" s="4" t="str">
        <f>IF(AB43="","",MAX($AF$2:AF42)+1)</f>
        <v/>
      </c>
      <c r="AG43" t="str">
        <f>IF(AC43="","",IF(MAX($AG$2:AG42)&lt;MAX(AF:AF),MAX(AF:AF)+1,MAX($AG$2:AG42)+1))</f>
        <v/>
      </c>
      <c r="AH43" t="str">
        <f>IF(AD43="","",IF(MAX($AH$2:AH42)&lt;MAX(AG:AG),MAX(AG:AG)+1,MAX($AH$2:AH42)+1))</f>
        <v/>
      </c>
      <c r="AI43" t="str">
        <f>IF(AE43="","",IF(MAX($AI$2:AI42)&lt;MAX(AH:AH),MAX(AH:AH)+1,MAX($AI$2:AI42)+1))</f>
        <v/>
      </c>
      <c r="AJ43" t="str">
        <f t="shared" si="8"/>
        <v/>
      </c>
      <c r="AK43" t="str">
        <f t="shared" si="9"/>
        <v/>
      </c>
      <c r="AL43" t="str">
        <f t="shared" si="10"/>
        <v/>
      </c>
      <c r="AM43" t="str">
        <f t="shared" si="11"/>
        <v/>
      </c>
    </row>
    <row r="44" spans="2:39" x14ac:dyDescent="0.3">
      <c r="B44">
        <v>42</v>
      </c>
      <c r="C44">
        <v>192</v>
      </c>
      <c r="D44">
        <v>347</v>
      </c>
      <c r="E44">
        <v>346</v>
      </c>
      <c r="F44">
        <v>35</v>
      </c>
      <c r="G44">
        <v>0</v>
      </c>
      <c r="H44">
        <v>0</v>
      </c>
      <c r="I44">
        <v>0</v>
      </c>
      <c r="J44">
        <v>0</v>
      </c>
      <c r="K44">
        <v>1</v>
      </c>
      <c r="L44" t="str">
        <f>IF(AND(OR(G44=6,H44=6,I44=6,J44=6),OR(G44=7,H44=7,I44=7,J44=7)),IF(MAX($L$2:L43)&lt;$B$2,MAX($L$2:L43)+1,""),"")</f>
        <v/>
      </c>
      <c r="M44" t="str">
        <f t="shared" si="12"/>
        <v/>
      </c>
      <c r="N44" t="str">
        <f t="shared" si="13"/>
        <v/>
      </c>
      <c r="O44" t="str">
        <f t="shared" si="14"/>
        <v/>
      </c>
      <c r="P44" t="str">
        <f t="shared" si="15"/>
        <v/>
      </c>
      <c r="Q44" t="str">
        <f t="shared" si="16"/>
        <v/>
      </c>
      <c r="R44" t="str">
        <f>IF(M44="","",MAX($R$2:R43)+1)</f>
        <v/>
      </c>
      <c r="S44" t="str">
        <f>IF(N44="","",IF(MAX($S$2:S43)&lt;MAX(R:R),MAX(R:R)+1,MAX($S$2:S43)+1))</f>
        <v/>
      </c>
      <c r="T44" t="str">
        <f>IF(O44="","",IF(MAX($T$2:T43)&lt;MAX(S:S),MAX(S:S)+1,MAX($T$2:T43)+1))</f>
        <v/>
      </c>
      <c r="U44" t="str">
        <f>IF(P44="","",IF(MAX($U$2:U43)&lt;MAX(T:T),MAX(T:T)+1,MAX($U$2:U43)+1))</f>
        <v/>
      </c>
      <c r="V44" t="str">
        <f t="shared" si="0"/>
        <v/>
      </c>
      <c r="W44" t="str">
        <f t="shared" si="1"/>
        <v/>
      </c>
      <c r="X44" t="str">
        <f t="shared" si="2"/>
        <v/>
      </c>
      <c r="Y44" t="str">
        <f t="shared" si="3"/>
        <v/>
      </c>
      <c r="AB44" t="str">
        <f t="shared" si="4"/>
        <v/>
      </c>
      <c r="AC44" t="str">
        <f t="shared" si="5"/>
        <v/>
      </c>
      <c r="AD44" t="str">
        <f t="shared" si="6"/>
        <v/>
      </c>
      <c r="AE44" t="str">
        <f t="shared" si="7"/>
        <v/>
      </c>
      <c r="AF44" s="4" t="str">
        <f>IF(AB44="","",MAX($AF$2:AF43)+1)</f>
        <v/>
      </c>
      <c r="AG44" t="str">
        <f>IF(AC44="","",IF(MAX($AG$2:AG43)&lt;MAX(AF:AF),MAX(AF:AF)+1,MAX($AG$2:AG43)+1))</f>
        <v/>
      </c>
      <c r="AH44" t="str">
        <f>IF(AD44="","",IF(MAX($AH$2:AH43)&lt;MAX(AG:AG),MAX(AG:AG)+1,MAX($AH$2:AH43)+1))</f>
        <v/>
      </c>
      <c r="AI44" t="str">
        <f>IF(AE44="","",IF(MAX($AI$2:AI43)&lt;MAX(AH:AH),MAX(AH:AH)+1,MAX($AI$2:AI43)+1))</f>
        <v/>
      </c>
      <c r="AJ44" t="str">
        <f t="shared" si="8"/>
        <v/>
      </c>
      <c r="AK44" t="str">
        <f t="shared" si="9"/>
        <v/>
      </c>
      <c r="AL44" t="str">
        <f t="shared" si="10"/>
        <v/>
      </c>
      <c r="AM44" t="str">
        <f t="shared" si="11"/>
        <v/>
      </c>
    </row>
    <row r="45" spans="2:39" x14ac:dyDescent="0.3">
      <c r="B45">
        <v>43</v>
      </c>
      <c r="C45">
        <v>347</v>
      </c>
      <c r="D45">
        <v>353</v>
      </c>
      <c r="E45">
        <v>352</v>
      </c>
      <c r="F45">
        <v>346</v>
      </c>
      <c r="G45">
        <v>0</v>
      </c>
      <c r="H45">
        <v>0</v>
      </c>
      <c r="I45">
        <v>0</v>
      </c>
      <c r="J45">
        <v>0</v>
      </c>
      <c r="K45">
        <v>1</v>
      </c>
      <c r="L45" t="str">
        <f>IF(AND(OR(G45=6,H45=6,I45=6,J45=6),OR(G45=7,H45=7,I45=7,J45=7)),IF(MAX($L$2:L44)&lt;$B$2,MAX($L$2:L44)+1,""),"")</f>
        <v/>
      </c>
      <c r="M45" t="str">
        <f t="shared" si="12"/>
        <v/>
      </c>
      <c r="N45" t="str">
        <f t="shared" si="13"/>
        <v/>
      </c>
      <c r="O45" t="str">
        <f t="shared" si="14"/>
        <v/>
      </c>
      <c r="P45" t="str">
        <f t="shared" si="15"/>
        <v/>
      </c>
      <c r="Q45" t="str">
        <f t="shared" si="16"/>
        <v/>
      </c>
      <c r="R45" t="str">
        <f>IF(M45="","",MAX($R$2:R44)+1)</f>
        <v/>
      </c>
      <c r="S45" t="str">
        <f>IF(N45="","",IF(MAX($S$2:S44)&lt;MAX(R:R),MAX(R:R)+1,MAX($S$2:S44)+1))</f>
        <v/>
      </c>
      <c r="T45" t="str">
        <f>IF(O45="","",IF(MAX($T$2:T44)&lt;MAX(S:S),MAX(S:S)+1,MAX($T$2:T44)+1))</f>
        <v/>
      </c>
      <c r="U45" t="str">
        <f>IF(P45="","",IF(MAX($U$2:U44)&lt;MAX(T:T),MAX(T:T)+1,MAX($U$2:U44)+1))</f>
        <v/>
      </c>
      <c r="V45" t="str">
        <f t="shared" si="0"/>
        <v/>
      </c>
      <c r="W45" t="str">
        <f t="shared" si="1"/>
        <v/>
      </c>
      <c r="X45" t="str">
        <f t="shared" si="2"/>
        <v/>
      </c>
      <c r="Y45" t="str">
        <f t="shared" si="3"/>
        <v/>
      </c>
      <c r="AB45" t="str">
        <f t="shared" si="4"/>
        <v/>
      </c>
      <c r="AC45" t="str">
        <f t="shared" si="5"/>
        <v/>
      </c>
      <c r="AD45" t="str">
        <f t="shared" si="6"/>
        <v/>
      </c>
      <c r="AE45" t="str">
        <f t="shared" si="7"/>
        <v/>
      </c>
      <c r="AF45" s="4" t="str">
        <f>IF(AB45="","",MAX($AF$2:AF44)+1)</f>
        <v/>
      </c>
      <c r="AG45" t="str">
        <f>IF(AC45="","",IF(MAX($AG$2:AG44)&lt;MAX(AF:AF),MAX(AF:AF)+1,MAX($AG$2:AG44)+1))</f>
        <v/>
      </c>
      <c r="AH45" t="str">
        <f>IF(AD45="","",IF(MAX($AH$2:AH44)&lt;MAX(AG:AG),MAX(AG:AG)+1,MAX($AH$2:AH44)+1))</f>
        <v/>
      </c>
      <c r="AI45" t="str">
        <f>IF(AE45="","",IF(MAX($AI$2:AI44)&lt;MAX(AH:AH),MAX(AH:AH)+1,MAX($AI$2:AI44)+1))</f>
        <v/>
      </c>
      <c r="AJ45" t="str">
        <f t="shared" si="8"/>
        <v/>
      </c>
      <c r="AK45" t="str">
        <f t="shared" si="9"/>
        <v/>
      </c>
      <c r="AL45" t="str">
        <f t="shared" si="10"/>
        <v/>
      </c>
      <c r="AM45" t="str">
        <f t="shared" si="11"/>
        <v/>
      </c>
    </row>
    <row r="46" spans="2:39" x14ac:dyDescent="0.3">
      <c r="B46">
        <v>44</v>
      </c>
      <c r="C46">
        <v>353</v>
      </c>
      <c r="D46">
        <v>189</v>
      </c>
      <c r="E46">
        <v>131</v>
      </c>
      <c r="F46">
        <v>352</v>
      </c>
      <c r="G46">
        <v>0</v>
      </c>
      <c r="H46">
        <v>0</v>
      </c>
      <c r="I46">
        <v>0</v>
      </c>
      <c r="J46">
        <v>0</v>
      </c>
      <c r="K46">
        <v>1</v>
      </c>
      <c r="L46" t="str">
        <f>IF(AND(OR(G46=6,H46=6,I46=6,J46=6),OR(G46=7,H46=7,I46=7,J46=7)),IF(MAX($L$2:L45)&lt;$B$2,MAX($L$2:L45)+1,""),"")</f>
        <v/>
      </c>
      <c r="M46" t="str">
        <f t="shared" si="12"/>
        <v/>
      </c>
      <c r="N46" t="str">
        <f t="shared" si="13"/>
        <v/>
      </c>
      <c r="O46" t="str">
        <f t="shared" si="14"/>
        <v/>
      </c>
      <c r="P46" t="str">
        <f t="shared" si="15"/>
        <v/>
      </c>
      <c r="Q46" t="str">
        <f t="shared" si="16"/>
        <v/>
      </c>
      <c r="R46" t="str">
        <f>IF(M46="","",MAX($R$2:R45)+1)</f>
        <v/>
      </c>
      <c r="S46" t="str">
        <f>IF(N46="","",IF(MAX($S$2:S45)&lt;MAX(R:R),MAX(R:R)+1,MAX($S$2:S45)+1))</f>
        <v/>
      </c>
      <c r="T46" t="str">
        <f>IF(O46="","",IF(MAX($T$2:T45)&lt;MAX(S:S),MAX(S:S)+1,MAX($T$2:T45)+1))</f>
        <v/>
      </c>
      <c r="U46" t="str">
        <f>IF(P46="","",IF(MAX($U$2:U45)&lt;MAX(T:T),MAX(T:T)+1,MAX($U$2:U45)+1))</f>
        <v/>
      </c>
      <c r="V46" t="str">
        <f t="shared" si="0"/>
        <v/>
      </c>
      <c r="W46" t="str">
        <f t="shared" si="1"/>
        <v/>
      </c>
      <c r="X46" t="str">
        <f t="shared" si="2"/>
        <v/>
      </c>
      <c r="Y46" t="str">
        <f t="shared" si="3"/>
        <v/>
      </c>
      <c r="AB46" t="str">
        <f t="shared" si="4"/>
        <v/>
      </c>
      <c r="AC46" t="str">
        <f t="shared" si="5"/>
        <v/>
      </c>
      <c r="AD46" t="str">
        <f t="shared" si="6"/>
        <v/>
      </c>
      <c r="AE46" t="str">
        <f t="shared" si="7"/>
        <v/>
      </c>
      <c r="AF46" s="4" t="str">
        <f>IF(AB46="","",MAX($AF$2:AF45)+1)</f>
        <v/>
      </c>
      <c r="AG46" t="str">
        <f>IF(AC46="","",IF(MAX($AG$2:AG45)&lt;MAX(AF:AF),MAX(AF:AF)+1,MAX($AG$2:AG45)+1))</f>
        <v/>
      </c>
      <c r="AH46" t="str">
        <f>IF(AD46="","",IF(MAX($AH$2:AH45)&lt;MAX(AG:AG),MAX(AG:AG)+1,MAX($AH$2:AH45)+1))</f>
        <v/>
      </c>
      <c r="AI46" t="str">
        <f>IF(AE46="","",IF(MAX($AI$2:AI45)&lt;MAX(AH:AH),MAX(AH:AH)+1,MAX($AI$2:AI45)+1))</f>
        <v/>
      </c>
      <c r="AJ46" t="str">
        <f t="shared" si="8"/>
        <v/>
      </c>
      <c r="AK46" t="str">
        <f t="shared" si="9"/>
        <v/>
      </c>
      <c r="AL46" t="str">
        <f t="shared" si="10"/>
        <v/>
      </c>
      <c r="AM46" t="str">
        <f t="shared" si="11"/>
        <v/>
      </c>
    </row>
    <row r="47" spans="2:39" x14ac:dyDescent="0.3">
      <c r="B47">
        <v>45</v>
      </c>
      <c r="C47">
        <v>36</v>
      </c>
      <c r="D47">
        <v>348</v>
      </c>
      <c r="E47">
        <v>347</v>
      </c>
      <c r="F47">
        <v>192</v>
      </c>
      <c r="G47">
        <v>0</v>
      </c>
      <c r="H47">
        <v>0</v>
      </c>
      <c r="I47">
        <v>0</v>
      </c>
      <c r="J47">
        <v>0</v>
      </c>
      <c r="K47">
        <v>1</v>
      </c>
      <c r="L47" t="str">
        <f>IF(AND(OR(G47=6,H47=6,I47=6,J47=6),OR(G47=7,H47=7,I47=7,J47=7)),IF(MAX($L$2:L46)&lt;$B$2,MAX($L$2:L46)+1,""),"")</f>
        <v/>
      </c>
      <c r="M47" t="str">
        <f t="shared" si="12"/>
        <v/>
      </c>
      <c r="N47" t="str">
        <f t="shared" si="13"/>
        <v/>
      </c>
      <c r="O47" t="str">
        <f t="shared" si="14"/>
        <v/>
      </c>
      <c r="P47" t="str">
        <f t="shared" si="15"/>
        <v/>
      </c>
      <c r="Q47" t="str">
        <f t="shared" si="16"/>
        <v/>
      </c>
      <c r="R47" t="str">
        <f>IF(M47="","",MAX($R$2:R46)+1)</f>
        <v/>
      </c>
      <c r="S47" t="str">
        <f>IF(N47="","",IF(MAX($S$2:S46)&lt;MAX(R:R),MAX(R:R)+1,MAX($S$2:S46)+1))</f>
        <v/>
      </c>
      <c r="T47" t="str">
        <f>IF(O47="","",IF(MAX($T$2:T46)&lt;MAX(S:S),MAX(S:S)+1,MAX($T$2:T46)+1))</f>
        <v/>
      </c>
      <c r="U47" t="str">
        <f>IF(P47="","",IF(MAX($U$2:U46)&lt;MAX(T:T),MAX(T:T)+1,MAX($U$2:U46)+1))</f>
        <v/>
      </c>
      <c r="V47" t="str">
        <f t="shared" si="0"/>
        <v/>
      </c>
      <c r="W47" t="str">
        <f t="shared" si="1"/>
        <v/>
      </c>
      <c r="X47" t="str">
        <f t="shared" si="2"/>
        <v/>
      </c>
      <c r="Y47" t="str">
        <f t="shared" si="3"/>
        <v/>
      </c>
      <c r="AB47" t="str">
        <f t="shared" si="4"/>
        <v/>
      </c>
      <c r="AC47" t="str">
        <f t="shared" si="5"/>
        <v/>
      </c>
      <c r="AD47" t="str">
        <f t="shared" si="6"/>
        <v/>
      </c>
      <c r="AE47" t="str">
        <f t="shared" si="7"/>
        <v/>
      </c>
      <c r="AF47" s="4" t="str">
        <f>IF(AB47="","",MAX($AF$2:AF46)+1)</f>
        <v/>
      </c>
      <c r="AG47" t="str">
        <f>IF(AC47="","",IF(MAX($AG$2:AG46)&lt;MAX(AF:AF),MAX(AF:AF)+1,MAX($AG$2:AG46)+1))</f>
        <v/>
      </c>
      <c r="AH47" t="str">
        <f>IF(AD47="","",IF(MAX($AH$2:AH46)&lt;MAX(AG:AG),MAX(AG:AG)+1,MAX($AH$2:AH46)+1))</f>
        <v/>
      </c>
      <c r="AI47" t="str">
        <f>IF(AE47="","",IF(MAX($AI$2:AI46)&lt;MAX(AH:AH),MAX(AH:AH)+1,MAX($AI$2:AI46)+1))</f>
        <v/>
      </c>
      <c r="AJ47" t="str">
        <f t="shared" si="8"/>
        <v/>
      </c>
      <c r="AK47" t="str">
        <f t="shared" si="9"/>
        <v/>
      </c>
      <c r="AL47" t="str">
        <f t="shared" si="10"/>
        <v/>
      </c>
      <c r="AM47" t="str">
        <f t="shared" si="11"/>
        <v/>
      </c>
    </row>
    <row r="48" spans="2:39" x14ac:dyDescent="0.3">
      <c r="B48">
        <v>46</v>
      </c>
      <c r="C48">
        <v>348</v>
      </c>
      <c r="D48">
        <v>354</v>
      </c>
      <c r="E48">
        <v>353</v>
      </c>
      <c r="F48">
        <v>347</v>
      </c>
      <c r="G48">
        <v>0</v>
      </c>
      <c r="H48">
        <v>0</v>
      </c>
      <c r="I48">
        <v>0</v>
      </c>
      <c r="J48">
        <v>0</v>
      </c>
      <c r="K48">
        <v>1</v>
      </c>
      <c r="L48" t="str">
        <f>IF(AND(OR(G48=6,H48=6,I48=6,J48=6),OR(G48=7,H48=7,I48=7,J48=7)),IF(MAX($L$2:L47)&lt;$B$2,MAX($L$2:L47)+1,""),"")</f>
        <v/>
      </c>
      <c r="M48" t="str">
        <f t="shared" si="12"/>
        <v/>
      </c>
      <c r="N48" t="str">
        <f t="shared" si="13"/>
        <v/>
      </c>
      <c r="O48" t="str">
        <f t="shared" si="14"/>
        <v/>
      </c>
      <c r="P48" t="str">
        <f t="shared" si="15"/>
        <v/>
      </c>
      <c r="Q48" t="str">
        <f t="shared" si="16"/>
        <v/>
      </c>
      <c r="R48" t="str">
        <f>IF(M48="","",MAX($R$2:R47)+1)</f>
        <v/>
      </c>
      <c r="S48" t="str">
        <f>IF(N48="","",IF(MAX($S$2:S47)&lt;MAX(R:R),MAX(R:R)+1,MAX($S$2:S47)+1))</f>
        <v/>
      </c>
      <c r="T48" t="str">
        <f>IF(O48="","",IF(MAX($T$2:T47)&lt;MAX(S:S),MAX(S:S)+1,MAX($T$2:T47)+1))</f>
        <v/>
      </c>
      <c r="U48" t="str">
        <f>IF(P48="","",IF(MAX($U$2:U47)&lt;MAX(T:T),MAX(T:T)+1,MAX($U$2:U47)+1))</f>
        <v/>
      </c>
      <c r="V48" t="str">
        <f t="shared" si="0"/>
        <v/>
      </c>
      <c r="W48" t="str">
        <f t="shared" si="1"/>
        <v/>
      </c>
      <c r="X48" t="str">
        <f t="shared" si="2"/>
        <v/>
      </c>
      <c r="Y48" t="str">
        <f t="shared" si="3"/>
        <v/>
      </c>
      <c r="AB48" t="str">
        <f t="shared" si="4"/>
        <v/>
      </c>
      <c r="AC48" t="str">
        <f t="shared" si="5"/>
        <v/>
      </c>
      <c r="AD48" t="str">
        <f t="shared" si="6"/>
        <v/>
      </c>
      <c r="AE48" t="str">
        <f t="shared" si="7"/>
        <v/>
      </c>
      <c r="AF48" s="4" t="str">
        <f>IF(AB48="","",MAX($AF$2:AF47)+1)</f>
        <v/>
      </c>
      <c r="AG48" t="str">
        <f>IF(AC48="","",IF(MAX($AG$2:AG47)&lt;MAX(AF:AF),MAX(AF:AF)+1,MAX($AG$2:AG47)+1))</f>
        <v/>
      </c>
      <c r="AH48" t="str">
        <f>IF(AD48="","",IF(MAX($AH$2:AH47)&lt;MAX(AG:AG),MAX(AG:AG)+1,MAX($AH$2:AH47)+1))</f>
        <v/>
      </c>
      <c r="AI48" t="str">
        <f>IF(AE48="","",IF(MAX($AI$2:AI47)&lt;MAX(AH:AH),MAX(AH:AH)+1,MAX($AI$2:AI47)+1))</f>
        <v/>
      </c>
      <c r="AJ48" t="str">
        <f t="shared" si="8"/>
        <v/>
      </c>
      <c r="AK48" t="str">
        <f t="shared" si="9"/>
        <v/>
      </c>
      <c r="AL48" t="str">
        <f t="shared" si="10"/>
        <v/>
      </c>
      <c r="AM48" t="str">
        <f t="shared" si="11"/>
        <v/>
      </c>
    </row>
    <row r="49" spans="2:39" x14ac:dyDescent="0.3">
      <c r="B49">
        <v>47</v>
      </c>
      <c r="C49">
        <v>354</v>
      </c>
      <c r="D49">
        <v>137</v>
      </c>
      <c r="E49">
        <v>189</v>
      </c>
      <c r="F49">
        <v>353</v>
      </c>
      <c r="G49">
        <v>0</v>
      </c>
      <c r="H49">
        <v>0</v>
      </c>
      <c r="I49">
        <v>0</v>
      </c>
      <c r="J49">
        <v>0</v>
      </c>
      <c r="K49">
        <v>1</v>
      </c>
      <c r="L49" t="str">
        <f>IF(AND(OR(G49=6,H49=6,I49=6,J49=6),OR(G49=7,H49=7,I49=7,J49=7)),IF(MAX($L$2:L48)&lt;$B$2,MAX($L$2:L48)+1,""),"")</f>
        <v/>
      </c>
      <c r="M49" t="str">
        <f t="shared" si="12"/>
        <v/>
      </c>
      <c r="N49" t="str">
        <f t="shared" si="13"/>
        <v/>
      </c>
      <c r="O49" t="str">
        <f t="shared" si="14"/>
        <v/>
      </c>
      <c r="P49" t="str">
        <f t="shared" si="15"/>
        <v/>
      </c>
      <c r="Q49" t="str">
        <f t="shared" si="16"/>
        <v/>
      </c>
      <c r="R49" t="str">
        <f>IF(M49="","",MAX($R$2:R48)+1)</f>
        <v/>
      </c>
      <c r="S49" t="str">
        <f>IF(N49="","",IF(MAX($S$2:S48)&lt;MAX(R:R),MAX(R:R)+1,MAX($S$2:S48)+1))</f>
        <v/>
      </c>
      <c r="T49" t="str">
        <f>IF(O49="","",IF(MAX($T$2:T48)&lt;MAX(S:S),MAX(S:S)+1,MAX($T$2:T48)+1))</f>
        <v/>
      </c>
      <c r="U49" t="str">
        <f>IF(P49="","",IF(MAX($U$2:U48)&lt;MAX(T:T),MAX(T:T)+1,MAX($U$2:U48)+1))</f>
        <v/>
      </c>
      <c r="V49" t="str">
        <f t="shared" si="0"/>
        <v/>
      </c>
      <c r="W49" t="str">
        <f t="shared" si="1"/>
        <v/>
      </c>
      <c r="X49" t="str">
        <f t="shared" si="2"/>
        <v/>
      </c>
      <c r="Y49" t="str">
        <f t="shared" si="3"/>
        <v/>
      </c>
      <c r="AB49" t="str">
        <f t="shared" si="4"/>
        <v/>
      </c>
      <c r="AC49" t="str">
        <f t="shared" si="5"/>
        <v/>
      </c>
      <c r="AD49" t="str">
        <f t="shared" si="6"/>
        <v/>
      </c>
      <c r="AE49" t="str">
        <f t="shared" si="7"/>
        <v/>
      </c>
      <c r="AF49" s="4" t="str">
        <f>IF(AB49="","",MAX($AF$2:AF48)+1)</f>
        <v/>
      </c>
      <c r="AG49" t="str">
        <f>IF(AC49="","",IF(MAX($AG$2:AG48)&lt;MAX(AF:AF),MAX(AF:AF)+1,MAX($AG$2:AG48)+1))</f>
        <v/>
      </c>
      <c r="AH49" t="str">
        <f>IF(AD49="","",IF(MAX($AH$2:AH48)&lt;MAX(AG:AG),MAX(AG:AG)+1,MAX($AH$2:AH48)+1))</f>
        <v/>
      </c>
      <c r="AI49" t="str">
        <f>IF(AE49="","",IF(MAX($AI$2:AI48)&lt;MAX(AH:AH),MAX(AH:AH)+1,MAX($AI$2:AI48)+1))</f>
        <v/>
      </c>
      <c r="AJ49" t="str">
        <f t="shared" si="8"/>
        <v/>
      </c>
      <c r="AK49" t="str">
        <f t="shared" si="9"/>
        <v/>
      </c>
      <c r="AL49" t="str">
        <f t="shared" si="10"/>
        <v/>
      </c>
      <c r="AM49" t="str">
        <f t="shared" si="11"/>
        <v/>
      </c>
    </row>
    <row r="50" spans="2:39" x14ac:dyDescent="0.3">
      <c r="B50">
        <v>48</v>
      </c>
      <c r="C50">
        <v>186</v>
      </c>
      <c r="D50">
        <v>349</v>
      </c>
      <c r="E50">
        <v>348</v>
      </c>
      <c r="F50">
        <v>36</v>
      </c>
      <c r="G50">
        <v>0</v>
      </c>
      <c r="H50">
        <v>0</v>
      </c>
      <c r="I50">
        <v>0</v>
      </c>
      <c r="J50">
        <v>0</v>
      </c>
      <c r="K50">
        <v>1</v>
      </c>
      <c r="L50" t="str">
        <f>IF(AND(OR(G50=6,H50=6,I50=6,J50=6),OR(G50=7,H50=7,I50=7,J50=7)),IF(MAX($L$2:L49)&lt;$B$2,MAX($L$2:L49)+1,""),"")</f>
        <v/>
      </c>
      <c r="M50" t="str">
        <f t="shared" si="12"/>
        <v/>
      </c>
      <c r="N50" t="str">
        <f t="shared" si="13"/>
        <v/>
      </c>
      <c r="O50" t="str">
        <f t="shared" si="14"/>
        <v/>
      </c>
      <c r="P50" t="str">
        <f t="shared" si="15"/>
        <v/>
      </c>
      <c r="Q50" t="str">
        <f t="shared" si="16"/>
        <v/>
      </c>
      <c r="R50" t="str">
        <f>IF(M50="","",MAX($R$2:R49)+1)</f>
        <v/>
      </c>
      <c r="S50" t="str">
        <f>IF(N50="","",IF(MAX($S$2:S49)&lt;MAX(R:R),MAX(R:R)+1,MAX($S$2:S49)+1))</f>
        <v/>
      </c>
      <c r="T50" t="str">
        <f>IF(O50="","",IF(MAX($T$2:T49)&lt;MAX(S:S),MAX(S:S)+1,MAX($T$2:T49)+1))</f>
        <v/>
      </c>
      <c r="U50" t="str">
        <f>IF(P50="","",IF(MAX($U$2:U49)&lt;MAX(T:T),MAX(T:T)+1,MAX($U$2:U49)+1))</f>
        <v/>
      </c>
      <c r="V50" t="str">
        <f t="shared" si="0"/>
        <v/>
      </c>
      <c r="W50" t="str">
        <f t="shared" si="1"/>
        <v/>
      </c>
      <c r="X50" t="str">
        <f t="shared" si="2"/>
        <v/>
      </c>
      <c r="Y50" t="str">
        <f t="shared" si="3"/>
        <v/>
      </c>
      <c r="AB50" t="str">
        <f t="shared" si="4"/>
        <v/>
      </c>
      <c r="AC50" t="str">
        <f t="shared" si="5"/>
        <v/>
      </c>
      <c r="AD50" t="str">
        <f t="shared" si="6"/>
        <v/>
      </c>
      <c r="AE50" t="str">
        <f t="shared" si="7"/>
        <v/>
      </c>
      <c r="AF50" s="4" t="str">
        <f>IF(AB50="","",MAX($AF$2:AF49)+1)</f>
        <v/>
      </c>
      <c r="AG50" t="str">
        <f>IF(AC50="","",IF(MAX($AG$2:AG49)&lt;MAX(AF:AF),MAX(AF:AF)+1,MAX($AG$2:AG49)+1))</f>
        <v/>
      </c>
      <c r="AH50" t="str">
        <f>IF(AD50="","",IF(MAX($AH$2:AH49)&lt;MAX(AG:AG),MAX(AG:AG)+1,MAX($AH$2:AH49)+1))</f>
        <v/>
      </c>
      <c r="AI50" t="str">
        <f>IF(AE50="","",IF(MAX($AI$2:AI49)&lt;MAX(AH:AH),MAX(AH:AH)+1,MAX($AI$2:AI49)+1))</f>
        <v/>
      </c>
      <c r="AJ50" t="str">
        <f t="shared" si="8"/>
        <v/>
      </c>
      <c r="AK50" t="str">
        <f t="shared" si="9"/>
        <v/>
      </c>
      <c r="AL50" t="str">
        <f t="shared" si="10"/>
        <v/>
      </c>
      <c r="AM50" t="str">
        <f t="shared" si="11"/>
        <v/>
      </c>
    </row>
    <row r="51" spans="2:39" x14ac:dyDescent="0.3">
      <c r="B51">
        <v>49</v>
      </c>
      <c r="C51">
        <v>349</v>
      </c>
      <c r="D51">
        <v>355</v>
      </c>
      <c r="E51">
        <v>354</v>
      </c>
      <c r="F51">
        <v>348</v>
      </c>
      <c r="G51">
        <v>0</v>
      </c>
      <c r="H51">
        <v>0</v>
      </c>
      <c r="I51">
        <v>0</v>
      </c>
      <c r="J51">
        <v>0</v>
      </c>
      <c r="K51">
        <v>1</v>
      </c>
      <c r="L51" t="str">
        <f>IF(AND(OR(G51=6,H51=6,I51=6,J51=6),OR(G51=7,H51=7,I51=7,J51=7)),IF(MAX($L$2:L50)&lt;$B$2,MAX($L$2:L50)+1,""),"")</f>
        <v/>
      </c>
      <c r="M51" t="str">
        <f t="shared" si="12"/>
        <v/>
      </c>
      <c r="N51" t="str">
        <f t="shared" si="13"/>
        <v/>
      </c>
      <c r="O51" t="str">
        <f t="shared" si="14"/>
        <v/>
      </c>
      <c r="P51" t="str">
        <f t="shared" si="15"/>
        <v/>
      </c>
      <c r="Q51" t="str">
        <f t="shared" si="16"/>
        <v/>
      </c>
      <c r="R51" t="str">
        <f>IF(M51="","",MAX($R$2:R50)+1)</f>
        <v/>
      </c>
      <c r="S51" t="str">
        <f>IF(N51="","",IF(MAX($S$2:S50)&lt;MAX(R:R),MAX(R:R)+1,MAX($S$2:S50)+1))</f>
        <v/>
      </c>
      <c r="T51" t="str">
        <f>IF(O51="","",IF(MAX($T$2:T50)&lt;MAX(S:S),MAX(S:S)+1,MAX($T$2:T50)+1))</f>
        <v/>
      </c>
      <c r="U51" t="str">
        <f>IF(P51="","",IF(MAX($U$2:U50)&lt;MAX(T:T),MAX(T:T)+1,MAX($U$2:U50)+1))</f>
        <v/>
      </c>
      <c r="V51" t="str">
        <f t="shared" si="0"/>
        <v/>
      </c>
      <c r="W51" t="str">
        <f t="shared" si="1"/>
        <v/>
      </c>
      <c r="X51" t="str">
        <f t="shared" si="2"/>
        <v/>
      </c>
      <c r="Y51" t="str">
        <f t="shared" si="3"/>
        <v/>
      </c>
      <c r="AB51" t="str">
        <f t="shared" si="4"/>
        <v/>
      </c>
      <c r="AC51" t="str">
        <f t="shared" si="5"/>
        <v/>
      </c>
      <c r="AD51" t="str">
        <f t="shared" si="6"/>
        <v/>
      </c>
      <c r="AE51" t="str">
        <f t="shared" si="7"/>
        <v/>
      </c>
      <c r="AF51" s="4" t="str">
        <f>IF(AB51="","",MAX($AF$2:AF50)+1)</f>
        <v/>
      </c>
      <c r="AG51" t="str">
        <f>IF(AC51="","",IF(MAX($AG$2:AG50)&lt;MAX(AF:AF),MAX(AF:AF)+1,MAX($AG$2:AG50)+1))</f>
        <v/>
      </c>
      <c r="AH51" t="str">
        <f>IF(AD51="","",IF(MAX($AH$2:AH50)&lt;MAX(AG:AG),MAX(AG:AG)+1,MAX($AH$2:AH50)+1))</f>
        <v/>
      </c>
      <c r="AI51" t="str">
        <f>IF(AE51="","",IF(MAX($AI$2:AI50)&lt;MAX(AH:AH),MAX(AH:AH)+1,MAX($AI$2:AI50)+1))</f>
        <v/>
      </c>
      <c r="AJ51" t="str">
        <f t="shared" si="8"/>
        <v/>
      </c>
      <c r="AK51" t="str">
        <f t="shared" si="9"/>
        <v/>
      </c>
      <c r="AL51" t="str">
        <f t="shared" si="10"/>
        <v/>
      </c>
      <c r="AM51" t="str">
        <f t="shared" si="11"/>
        <v/>
      </c>
    </row>
    <row r="52" spans="2:39" x14ac:dyDescent="0.3">
      <c r="B52">
        <v>50</v>
      </c>
      <c r="C52">
        <v>355</v>
      </c>
      <c r="D52">
        <v>183</v>
      </c>
      <c r="E52">
        <v>137</v>
      </c>
      <c r="F52">
        <v>354</v>
      </c>
      <c r="G52">
        <v>0</v>
      </c>
      <c r="H52">
        <v>0</v>
      </c>
      <c r="I52">
        <v>0</v>
      </c>
      <c r="J52">
        <v>0</v>
      </c>
      <c r="K52">
        <v>1</v>
      </c>
      <c r="L52" t="str">
        <f>IF(AND(OR(G52=6,H52=6,I52=6,J52=6),OR(G52=7,H52=7,I52=7,J52=7)),IF(MAX($L$2:L51)&lt;$B$2,MAX($L$2:L51)+1,""),"")</f>
        <v/>
      </c>
      <c r="M52" t="str">
        <f t="shared" si="12"/>
        <v/>
      </c>
      <c r="N52" t="str">
        <f t="shared" si="13"/>
        <v/>
      </c>
      <c r="O52" t="str">
        <f t="shared" si="14"/>
        <v/>
      </c>
      <c r="P52" t="str">
        <f t="shared" si="15"/>
        <v/>
      </c>
      <c r="Q52" t="str">
        <f t="shared" si="16"/>
        <v/>
      </c>
      <c r="R52" t="str">
        <f>IF(M52="","",MAX($R$2:R51)+1)</f>
        <v/>
      </c>
      <c r="S52" t="str">
        <f>IF(N52="","",IF(MAX($S$2:S51)&lt;MAX(R:R),MAX(R:R)+1,MAX($S$2:S51)+1))</f>
        <v/>
      </c>
      <c r="T52" t="str">
        <f>IF(O52="","",IF(MAX($T$2:T51)&lt;MAX(S:S),MAX(S:S)+1,MAX($T$2:T51)+1))</f>
        <v/>
      </c>
      <c r="U52" t="str">
        <f>IF(P52="","",IF(MAX($U$2:U51)&lt;MAX(T:T),MAX(T:T)+1,MAX($U$2:U51)+1))</f>
        <v/>
      </c>
      <c r="V52" t="str">
        <f t="shared" si="0"/>
        <v/>
      </c>
      <c r="W52" t="str">
        <f t="shared" si="1"/>
        <v/>
      </c>
      <c r="X52" t="str">
        <f t="shared" si="2"/>
        <v/>
      </c>
      <c r="Y52" t="str">
        <f t="shared" si="3"/>
        <v/>
      </c>
      <c r="AB52" t="str">
        <f t="shared" si="4"/>
        <v/>
      </c>
      <c r="AC52" t="str">
        <f t="shared" si="5"/>
        <v/>
      </c>
      <c r="AD52" t="str">
        <f t="shared" si="6"/>
        <v/>
      </c>
      <c r="AE52" t="str">
        <f t="shared" si="7"/>
        <v/>
      </c>
      <c r="AF52" s="4" t="str">
        <f>IF(AB52="","",MAX($AF$2:AF51)+1)</f>
        <v/>
      </c>
      <c r="AG52" t="str">
        <f>IF(AC52="","",IF(MAX($AG$2:AG51)&lt;MAX(AF:AF),MAX(AF:AF)+1,MAX($AG$2:AG51)+1))</f>
        <v/>
      </c>
      <c r="AH52" t="str">
        <f>IF(AD52="","",IF(MAX($AH$2:AH51)&lt;MAX(AG:AG),MAX(AG:AG)+1,MAX($AH$2:AH51)+1))</f>
        <v/>
      </c>
      <c r="AI52" t="str">
        <f>IF(AE52="","",IF(MAX($AI$2:AI51)&lt;MAX(AH:AH),MAX(AH:AH)+1,MAX($AI$2:AI51)+1))</f>
        <v/>
      </c>
      <c r="AJ52" t="str">
        <f t="shared" si="8"/>
        <v/>
      </c>
      <c r="AK52" t="str">
        <f t="shared" si="9"/>
        <v/>
      </c>
      <c r="AL52" t="str">
        <f t="shared" si="10"/>
        <v/>
      </c>
      <c r="AM52" t="str">
        <f t="shared" si="11"/>
        <v/>
      </c>
    </row>
    <row r="53" spans="2:39" x14ac:dyDescent="0.3">
      <c r="B53">
        <v>51</v>
      </c>
      <c r="C53">
        <v>37</v>
      </c>
      <c r="D53">
        <v>170</v>
      </c>
      <c r="E53">
        <v>349</v>
      </c>
      <c r="F53">
        <v>186</v>
      </c>
      <c r="G53">
        <v>0</v>
      </c>
      <c r="H53">
        <v>0</v>
      </c>
      <c r="I53">
        <v>0</v>
      </c>
      <c r="J53">
        <v>0</v>
      </c>
      <c r="K53">
        <v>1</v>
      </c>
      <c r="L53" t="str">
        <f>IF(AND(OR(G53=6,H53=6,I53=6,J53=6),OR(G53=7,H53=7,I53=7,J53=7)),IF(MAX($L$2:L52)&lt;$B$2,MAX($L$2:L52)+1,""),"")</f>
        <v/>
      </c>
      <c r="M53" t="str">
        <f t="shared" si="12"/>
        <v/>
      </c>
      <c r="N53" t="str">
        <f t="shared" si="13"/>
        <v/>
      </c>
      <c r="O53" t="str">
        <f t="shared" si="14"/>
        <v/>
      </c>
      <c r="P53" t="str">
        <f t="shared" si="15"/>
        <v/>
      </c>
      <c r="Q53" t="str">
        <f t="shared" si="16"/>
        <v/>
      </c>
      <c r="R53" t="str">
        <f>IF(M53="","",MAX($R$2:R52)+1)</f>
        <v/>
      </c>
      <c r="S53" t="str">
        <f>IF(N53="","",IF(MAX($S$2:S52)&lt;MAX(R:R),MAX(R:R)+1,MAX($S$2:S52)+1))</f>
        <v/>
      </c>
      <c r="T53" t="str">
        <f>IF(O53="","",IF(MAX($T$2:T52)&lt;MAX(S:S),MAX(S:S)+1,MAX($T$2:T52)+1))</f>
        <v/>
      </c>
      <c r="U53" t="str">
        <f>IF(P53="","",IF(MAX($U$2:U52)&lt;MAX(T:T),MAX(T:T)+1,MAX($U$2:U52)+1))</f>
        <v/>
      </c>
      <c r="V53" t="str">
        <f t="shared" si="0"/>
        <v/>
      </c>
      <c r="W53" t="str">
        <f t="shared" si="1"/>
        <v/>
      </c>
      <c r="X53" t="str">
        <f t="shared" si="2"/>
        <v/>
      </c>
      <c r="Y53" t="str">
        <f t="shared" si="3"/>
        <v/>
      </c>
      <c r="AB53" t="str">
        <f t="shared" si="4"/>
        <v/>
      </c>
      <c r="AC53" t="str">
        <f t="shared" si="5"/>
        <v/>
      </c>
      <c r="AD53" t="str">
        <f t="shared" si="6"/>
        <v/>
      </c>
      <c r="AE53" t="str">
        <f t="shared" si="7"/>
        <v/>
      </c>
      <c r="AF53" s="4" t="str">
        <f>IF(AB53="","",MAX($AF$2:AF52)+1)</f>
        <v/>
      </c>
      <c r="AG53" t="str">
        <f>IF(AC53="","",IF(MAX($AG$2:AG52)&lt;MAX(AF:AF),MAX(AF:AF)+1,MAX($AG$2:AG52)+1))</f>
        <v/>
      </c>
      <c r="AH53" t="str">
        <f>IF(AD53="","",IF(MAX($AH$2:AH52)&lt;MAX(AG:AG),MAX(AG:AG)+1,MAX($AH$2:AH52)+1))</f>
        <v/>
      </c>
      <c r="AI53" t="str">
        <f>IF(AE53="","",IF(MAX($AI$2:AI52)&lt;MAX(AH:AH),MAX(AH:AH)+1,MAX($AI$2:AI52)+1))</f>
        <v/>
      </c>
      <c r="AJ53" t="str">
        <f t="shared" si="8"/>
        <v/>
      </c>
      <c r="AK53" t="str">
        <f t="shared" si="9"/>
        <v/>
      </c>
      <c r="AL53" t="str">
        <f t="shared" si="10"/>
        <v/>
      </c>
      <c r="AM53" t="str">
        <f t="shared" si="11"/>
        <v/>
      </c>
    </row>
    <row r="54" spans="2:39" x14ac:dyDescent="0.3">
      <c r="B54">
        <v>52</v>
      </c>
      <c r="C54">
        <v>170</v>
      </c>
      <c r="D54">
        <v>169</v>
      </c>
      <c r="E54">
        <v>355</v>
      </c>
      <c r="F54">
        <v>349</v>
      </c>
      <c r="G54">
        <v>0</v>
      </c>
      <c r="H54">
        <v>0</v>
      </c>
      <c r="I54">
        <v>0</v>
      </c>
      <c r="J54">
        <v>0</v>
      </c>
      <c r="K54">
        <v>1</v>
      </c>
      <c r="L54" t="str">
        <f>IF(AND(OR(G54=6,H54=6,I54=6,J54=6),OR(G54=7,H54=7,I54=7,J54=7)),IF(MAX($L$2:L53)&lt;$B$2,MAX($L$2:L53)+1,""),"")</f>
        <v/>
      </c>
      <c r="M54" t="str">
        <f t="shared" si="12"/>
        <v/>
      </c>
      <c r="N54" t="str">
        <f t="shared" si="13"/>
        <v/>
      </c>
      <c r="O54" t="str">
        <f t="shared" si="14"/>
        <v/>
      </c>
      <c r="P54" t="str">
        <f t="shared" si="15"/>
        <v/>
      </c>
      <c r="Q54" t="str">
        <f t="shared" si="16"/>
        <v/>
      </c>
      <c r="R54" t="str">
        <f>IF(M54="","",MAX($R$2:R53)+1)</f>
        <v/>
      </c>
      <c r="S54" t="str">
        <f>IF(N54="","",IF(MAX($S$2:S53)&lt;MAX(R:R),MAX(R:R)+1,MAX($S$2:S53)+1))</f>
        <v/>
      </c>
      <c r="T54" t="str">
        <f>IF(O54="","",IF(MAX($T$2:T53)&lt;MAX(S:S),MAX(S:S)+1,MAX($T$2:T53)+1))</f>
        <v/>
      </c>
      <c r="U54" t="str">
        <f>IF(P54="","",IF(MAX($U$2:U53)&lt;MAX(T:T),MAX(T:T)+1,MAX($U$2:U53)+1))</f>
        <v/>
      </c>
      <c r="V54" t="str">
        <f t="shared" si="0"/>
        <v/>
      </c>
      <c r="W54" t="str">
        <f t="shared" si="1"/>
        <v/>
      </c>
      <c r="X54" t="str">
        <f t="shared" si="2"/>
        <v/>
      </c>
      <c r="Y54" t="str">
        <f t="shared" si="3"/>
        <v/>
      </c>
      <c r="AB54" t="str">
        <f t="shared" si="4"/>
        <v/>
      </c>
      <c r="AC54" t="str">
        <f t="shared" si="5"/>
        <v/>
      </c>
      <c r="AD54" t="str">
        <f t="shared" si="6"/>
        <v/>
      </c>
      <c r="AE54" t="str">
        <f t="shared" si="7"/>
        <v/>
      </c>
      <c r="AF54" s="4" t="str">
        <f>IF(AB54="","",MAX($AF$2:AF53)+1)</f>
        <v/>
      </c>
      <c r="AG54" t="str">
        <f>IF(AC54="","",IF(MAX($AG$2:AG53)&lt;MAX(AF:AF),MAX(AF:AF)+1,MAX($AG$2:AG53)+1))</f>
        <v/>
      </c>
      <c r="AH54" t="str">
        <f>IF(AD54="","",IF(MAX($AH$2:AH53)&lt;MAX(AG:AG),MAX(AG:AG)+1,MAX($AH$2:AH53)+1))</f>
        <v/>
      </c>
      <c r="AI54" t="str">
        <f>IF(AE54="","",IF(MAX($AI$2:AI53)&lt;MAX(AH:AH),MAX(AH:AH)+1,MAX($AI$2:AI53)+1))</f>
        <v/>
      </c>
      <c r="AJ54" t="str">
        <f t="shared" si="8"/>
        <v/>
      </c>
      <c r="AK54" t="str">
        <f t="shared" si="9"/>
        <v/>
      </c>
      <c r="AL54" t="str">
        <f t="shared" si="10"/>
        <v/>
      </c>
      <c r="AM54" t="str">
        <f t="shared" si="11"/>
        <v/>
      </c>
    </row>
    <row r="55" spans="2:39" x14ac:dyDescent="0.3">
      <c r="B55">
        <v>53</v>
      </c>
      <c r="C55">
        <v>169</v>
      </c>
      <c r="D55">
        <v>136</v>
      </c>
      <c r="E55">
        <v>183</v>
      </c>
      <c r="F55">
        <v>355</v>
      </c>
      <c r="G55">
        <v>0</v>
      </c>
      <c r="H55">
        <v>0</v>
      </c>
      <c r="I55">
        <v>0</v>
      </c>
      <c r="J55">
        <v>0</v>
      </c>
      <c r="K55">
        <v>1</v>
      </c>
      <c r="L55" t="str">
        <f>IF(AND(OR(G55=6,H55=6,I55=6,J55=6),OR(G55=7,H55=7,I55=7,J55=7)),IF(MAX($L$2:L54)&lt;$B$2,MAX($L$2:L54)+1,""),"")</f>
        <v/>
      </c>
      <c r="M55" t="str">
        <f t="shared" si="12"/>
        <v/>
      </c>
      <c r="N55" t="str">
        <f t="shared" si="13"/>
        <v/>
      </c>
      <c r="O55" t="str">
        <f t="shared" si="14"/>
        <v/>
      </c>
      <c r="P55" t="str">
        <f t="shared" si="15"/>
        <v/>
      </c>
      <c r="Q55" t="str">
        <f t="shared" si="16"/>
        <v/>
      </c>
      <c r="R55" t="str">
        <f>IF(M55="","",MAX($R$2:R54)+1)</f>
        <v/>
      </c>
      <c r="S55" t="str">
        <f>IF(N55="","",IF(MAX($S$2:S54)&lt;MAX(R:R),MAX(R:R)+1,MAX($S$2:S54)+1))</f>
        <v/>
      </c>
      <c r="T55" t="str">
        <f>IF(O55="","",IF(MAX($T$2:T54)&lt;MAX(S:S),MAX(S:S)+1,MAX($T$2:T54)+1))</f>
        <v/>
      </c>
      <c r="U55" t="str">
        <f>IF(P55="","",IF(MAX($U$2:U54)&lt;MAX(T:T),MAX(T:T)+1,MAX($U$2:U54)+1))</f>
        <v/>
      </c>
      <c r="V55" t="str">
        <f t="shared" si="0"/>
        <v/>
      </c>
      <c r="W55" t="str">
        <f t="shared" si="1"/>
        <v/>
      </c>
      <c r="X55" t="str">
        <f t="shared" si="2"/>
        <v/>
      </c>
      <c r="Y55" t="str">
        <f t="shared" si="3"/>
        <v/>
      </c>
      <c r="AB55" t="str">
        <f t="shared" si="4"/>
        <v/>
      </c>
      <c r="AC55" t="str">
        <f t="shared" si="5"/>
        <v/>
      </c>
      <c r="AD55" t="str">
        <f t="shared" si="6"/>
        <v/>
      </c>
      <c r="AE55" t="str">
        <f t="shared" si="7"/>
        <v/>
      </c>
      <c r="AF55" s="4" t="str">
        <f>IF(AB55="","",MAX($AF$2:AF54)+1)</f>
        <v/>
      </c>
      <c r="AG55" t="str">
        <f>IF(AC55="","",IF(MAX($AG$2:AG54)&lt;MAX(AF:AF),MAX(AF:AF)+1,MAX($AG$2:AG54)+1))</f>
        <v/>
      </c>
      <c r="AH55" t="str">
        <f>IF(AD55="","",IF(MAX($AH$2:AH54)&lt;MAX(AG:AG),MAX(AG:AG)+1,MAX($AH$2:AH54)+1))</f>
        <v/>
      </c>
      <c r="AI55" t="str">
        <f>IF(AE55="","",IF(MAX($AI$2:AI54)&lt;MAX(AH:AH),MAX(AH:AH)+1,MAX($AI$2:AI54)+1))</f>
        <v/>
      </c>
      <c r="AJ55" t="str">
        <f t="shared" si="8"/>
        <v/>
      </c>
      <c r="AK55" t="str">
        <f t="shared" si="9"/>
        <v/>
      </c>
      <c r="AL55" t="str">
        <f t="shared" si="10"/>
        <v/>
      </c>
      <c r="AM55" t="str">
        <f t="shared" si="11"/>
        <v/>
      </c>
    </row>
    <row r="56" spans="2:39" x14ac:dyDescent="0.3">
      <c r="B56">
        <v>54</v>
      </c>
      <c r="C56">
        <v>141</v>
      </c>
      <c r="D56">
        <v>356</v>
      </c>
      <c r="E56">
        <v>297</v>
      </c>
      <c r="F56">
        <v>77</v>
      </c>
      <c r="G56">
        <v>0</v>
      </c>
      <c r="H56">
        <v>0</v>
      </c>
      <c r="I56">
        <v>0</v>
      </c>
      <c r="J56">
        <v>0</v>
      </c>
      <c r="K56">
        <v>1</v>
      </c>
      <c r="L56" t="str">
        <f>IF(AND(OR(G56=6,H56=6,I56=6,J56=6),OR(G56=7,H56=7,I56=7,J56=7)),IF(MAX($L$2:L55)&lt;$B$2,MAX($L$2:L55)+1,""),"")</f>
        <v/>
      </c>
      <c r="M56" t="str">
        <f t="shared" si="12"/>
        <v/>
      </c>
      <c r="N56" t="str">
        <f t="shared" si="13"/>
        <v/>
      </c>
      <c r="O56" t="str">
        <f t="shared" si="14"/>
        <v/>
      </c>
      <c r="P56" t="str">
        <f t="shared" si="15"/>
        <v/>
      </c>
      <c r="Q56" t="str">
        <f t="shared" si="16"/>
        <v/>
      </c>
      <c r="R56" t="str">
        <f>IF(M56="","",MAX($R$2:R55)+1)</f>
        <v/>
      </c>
      <c r="S56" t="str">
        <f>IF(N56="","",IF(MAX($S$2:S55)&lt;MAX(R:R),MAX(R:R)+1,MAX($S$2:S55)+1))</f>
        <v/>
      </c>
      <c r="T56" t="str">
        <f>IF(O56="","",IF(MAX($T$2:T55)&lt;MAX(S:S),MAX(S:S)+1,MAX($T$2:T55)+1))</f>
        <v/>
      </c>
      <c r="U56" t="str">
        <f>IF(P56="","",IF(MAX($U$2:U55)&lt;MAX(T:T),MAX(T:T)+1,MAX($U$2:U55)+1))</f>
        <v/>
      </c>
      <c r="V56" t="str">
        <f t="shared" si="0"/>
        <v/>
      </c>
      <c r="W56" t="str">
        <f t="shared" si="1"/>
        <v/>
      </c>
      <c r="X56" t="str">
        <f t="shared" si="2"/>
        <v/>
      </c>
      <c r="Y56" t="str">
        <f t="shared" si="3"/>
        <v/>
      </c>
      <c r="AB56" t="str">
        <f t="shared" si="4"/>
        <v/>
      </c>
      <c r="AC56" t="str">
        <f t="shared" si="5"/>
        <v/>
      </c>
      <c r="AD56" t="str">
        <f t="shared" si="6"/>
        <v/>
      </c>
      <c r="AE56" t="str">
        <f t="shared" si="7"/>
        <v/>
      </c>
      <c r="AF56" s="4" t="str">
        <f>IF(AB56="","",MAX($AF$2:AF55)+1)</f>
        <v/>
      </c>
      <c r="AG56" t="str">
        <f>IF(AC56="","",IF(MAX($AG$2:AG55)&lt;MAX(AF:AF),MAX(AF:AF)+1,MAX($AG$2:AG55)+1))</f>
        <v/>
      </c>
      <c r="AH56" t="str">
        <f>IF(AD56="","",IF(MAX($AH$2:AH55)&lt;MAX(AG:AG),MAX(AG:AG)+1,MAX($AH$2:AH55)+1))</f>
        <v/>
      </c>
      <c r="AI56" t="str">
        <f>IF(AE56="","",IF(MAX($AI$2:AI55)&lt;MAX(AH:AH),MAX(AH:AH)+1,MAX($AI$2:AI55)+1))</f>
        <v/>
      </c>
      <c r="AJ56" t="str">
        <f t="shared" si="8"/>
        <v/>
      </c>
      <c r="AK56" t="str">
        <f t="shared" si="9"/>
        <v/>
      </c>
      <c r="AL56" t="str">
        <f t="shared" si="10"/>
        <v/>
      </c>
      <c r="AM56" t="str">
        <f t="shared" si="11"/>
        <v/>
      </c>
    </row>
    <row r="57" spans="2:39" x14ac:dyDescent="0.3">
      <c r="B57">
        <v>55</v>
      </c>
      <c r="C57">
        <v>356</v>
      </c>
      <c r="D57">
        <v>147</v>
      </c>
      <c r="E57">
        <v>20</v>
      </c>
      <c r="F57">
        <v>297</v>
      </c>
      <c r="G57">
        <v>0</v>
      </c>
      <c r="H57">
        <v>0</v>
      </c>
      <c r="I57">
        <v>0</v>
      </c>
      <c r="J57">
        <v>0</v>
      </c>
      <c r="K57">
        <v>1</v>
      </c>
      <c r="L57" t="str">
        <f>IF(AND(OR(G57=6,H57=6,I57=6,J57=6),OR(G57=7,H57=7,I57=7,J57=7)),IF(MAX($L$2:L56)&lt;$B$2,MAX($L$2:L56)+1,""),"")</f>
        <v/>
      </c>
      <c r="M57" t="str">
        <f t="shared" si="12"/>
        <v/>
      </c>
      <c r="N57" t="str">
        <f t="shared" si="13"/>
        <v/>
      </c>
      <c r="O57" t="str">
        <f t="shared" si="14"/>
        <v/>
      </c>
      <c r="P57" t="str">
        <f t="shared" si="15"/>
        <v/>
      </c>
      <c r="Q57" t="str">
        <f t="shared" si="16"/>
        <v/>
      </c>
      <c r="R57" t="str">
        <f>IF(M57="","",MAX($R$2:R56)+1)</f>
        <v/>
      </c>
      <c r="S57" t="str">
        <f>IF(N57="","",IF(MAX($S$2:S56)&lt;MAX(R:R),MAX(R:R)+1,MAX($S$2:S56)+1))</f>
        <v/>
      </c>
      <c r="T57" t="str">
        <f>IF(O57="","",IF(MAX($T$2:T56)&lt;MAX(S:S),MAX(S:S)+1,MAX($T$2:T56)+1))</f>
        <v/>
      </c>
      <c r="U57" t="str">
        <f>IF(P57="","",IF(MAX($U$2:U56)&lt;MAX(T:T),MAX(T:T)+1,MAX($U$2:U56)+1))</f>
        <v/>
      </c>
      <c r="V57" t="str">
        <f t="shared" si="0"/>
        <v/>
      </c>
      <c r="W57" t="str">
        <f t="shared" si="1"/>
        <v/>
      </c>
      <c r="X57" t="str">
        <f t="shared" si="2"/>
        <v/>
      </c>
      <c r="Y57" t="str">
        <f t="shared" si="3"/>
        <v/>
      </c>
      <c r="AB57" t="str">
        <f t="shared" si="4"/>
        <v/>
      </c>
      <c r="AC57" t="str">
        <f t="shared" si="5"/>
        <v/>
      </c>
      <c r="AD57" t="str">
        <f t="shared" si="6"/>
        <v/>
      </c>
      <c r="AE57" t="str">
        <f t="shared" si="7"/>
        <v/>
      </c>
      <c r="AF57" s="4" t="str">
        <f>IF(AB57="","",MAX($AF$2:AF56)+1)</f>
        <v/>
      </c>
      <c r="AG57" t="str">
        <f>IF(AC57="","",IF(MAX($AG$2:AG56)&lt;MAX(AF:AF),MAX(AF:AF)+1,MAX($AG$2:AG56)+1))</f>
        <v/>
      </c>
      <c r="AH57" t="str">
        <f>IF(AD57="","",IF(MAX($AH$2:AH56)&lt;MAX(AG:AG),MAX(AG:AG)+1,MAX($AH$2:AH56)+1))</f>
        <v/>
      </c>
      <c r="AI57" t="str">
        <f>IF(AE57="","",IF(MAX($AI$2:AI56)&lt;MAX(AH:AH),MAX(AH:AH)+1,MAX($AI$2:AI56)+1))</f>
        <v/>
      </c>
      <c r="AJ57" t="str">
        <f t="shared" si="8"/>
        <v/>
      </c>
      <c r="AK57" t="str">
        <f t="shared" si="9"/>
        <v/>
      </c>
      <c r="AL57" t="str">
        <f t="shared" si="10"/>
        <v/>
      </c>
      <c r="AM57" t="str">
        <f t="shared" si="11"/>
        <v/>
      </c>
    </row>
    <row r="58" spans="2:39" x14ac:dyDescent="0.3">
      <c r="B58">
        <v>56</v>
      </c>
      <c r="C58">
        <v>142</v>
      </c>
      <c r="D58">
        <v>357</v>
      </c>
      <c r="E58">
        <v>356</v>
      </c>
      <c r="F58">
        <v>141</v>
      </c>
      <c r="G58">
        <v>0</v>
      </c>
      <c r="H58">
        <v>0</v>
      </c>
      <c r="I58">
        <v>0</v>
      </c>
      <c r="J58">
        <v>0</v>
      </c>
      <c r="K58">
        <v>1</v>
      </c>
      <c r="L58" t="str">
        <f>IF(AND(OR(G58=6,H58=6,I58=6,J58=6),OR(G58=7,H58=7,I58=7,J58=7)),IF(MAX($L$2:L57)&lt;$B$2,MAX($L$2:L57)+1,""),"")</f>
        <v/>
      </c>
      <c r="M58" t="str">
        <f t="shared" si="12"/>
        <v/>
      </c>
      <c r="N58" t="str">
        <f t="shared" si="13"/>
        <v/>
      </c>
      <c r="O58" t="str">
        <f t="shared" si="14"/>
        <v/>
      </c>
      <c r="P58" t="str">
        <f t="shared" si="15"/>
        <v/>
      </c>
      <c r="Q58" t="str">
        <f t="shared" si="16"/>
        <v/>
      </c>
      <c r="R58" t="str">
        <f>IF(M58="","",MAX($R$2:R57)+1)</f>
        <v/>
      </c>
      <c r="S58" t="str">
        <f>IF(N58="","",IF(MAX($S$2:S57)&lt;MAX(R:R),MAX(R:R)+1,MAX($S$2:S57)+1))</f>
        <v/>
      </c>
      <c r="T58" t="str">
        <f>IF(O58="","",IF(MAX($T$2:T57)&lt;MAX(S:S),MAX(S:S)+1,MAX($T$2:T57)+1))</f>
        <v/>
      </c>
      <c r="U58" t="str">
        <f>IF(P58="","",IF(MAX($U$2:U57)&lt;MAX(T:T),MAX(T:T)+1,MAX($U$2:U57)+1))</f>
        <v/>
      </c>
      <c r="V58" t="str">
        <f t="shared" si="0"/>
        <v/>
      </c>
      <c r="W58" t="str">
        <f t="shared" si="1"/>
        <v/>
      </c>
      <c r="X58" t="str">
        <f t="shared" si="2"/>
        <v/>
      </c>
      <c r="Y58" t="str">
        <f t="shared" si="3"/>
        <v/>
      </c>
      <c r="AB58" t="str">
        <f t="shared" si="4"/>
        <v/>
      </c>
      <c r="AC58" t="str">
        <f t="shared" si="5"/>
        <v/>
      </c>
      <c r="AD58" t="str">
        <f t="shared" si="6"/>
        <v/>
      </c>
      <c r="AE58" t="str">
        <f t="shared" si="7"/>
        <v/>
      </c>
      <c r="AF58" s="4" t="str">
        <f>IF(AB58="","",MAX($AF$2:AF57)+1)</f>
        <v/>
      </c>
      <c r="AG58" t="str">
        <f>IF(AC58="","",IF(MAX($AG$2:AG57)&lt;MAX(AF:AF),MAX(AF:AF)+1,MAX($AG$2:AG57)+1))</f>
        <v/>
      </c>
      <c r="AH58" t="str">
        <f>IF(AD58="","",IF(MAX($AH$2:AH57)&lt;MAX(AG:AG),MAX(AG:AG)+1,MAX($AH$2:AH57)+1))</f>
        <v/>
      </c>
      <c r="AI58" t="str">
        <f>IF(AE58="","",IF(MAX($AI$2:AI57)&lt;MAX(AH:AH),MAX(AH:AH)+1,MAX($AI$2:AI57)+1))</f>
        <v/>
      </c>
      <c r="AJ58" t="str">
        <f t="shared" si="8"/>
        <v/>
      </c>
      <c r="AK58" t="str">
        <f t="shared" si="9"/>
        <v/>
      </c>
      <c r="AL58" t="str">
        <f t="shared" si="10"/>
        <v/>
      </c>
      <c r="AM58" t="str">
        <f t="shared" si="11"/>
        <v/>
      </c>
    </row>
    <row r="59" spans="2:39" x14ac:dyDescent="0.3">
      <c r="B59">
        <v>57</v>
      </c>
      <c r="C59">
        <v>357</v>
      </c>
      <c r="D59">
        <v>148</v>
      </c>
      <c r="E59">
        <v>147</v>
      </c>
      <c r="F59">
        <v>356</v>
      </c>
      <c r="G59">
        <v>0</v>
      </c>
      <c r="H59">
        <v>0</v>
      </c>
      <c r="I59">
        <v>0</v>
      </c>
      <c r="J59">
        <v>0</v>
      </c>
      <c r="K59">
        <v>1</v>
      </c>
      <c r="L59" t="str">
        <f>IF(AND(OR(G59=6,H59=6,I59=6,J59=6),OR(G59=7,H59=7,I59=7,J59=7)),IF(MAX($L$2:L58)&lt;$B$2,MAX($L$2:L58)+1,""),"")</f>
        <v/>
      </c>
      <c r="M59" t="str">
        <f t="shared" si="12"/>
        <v/>
      </c>
      <c r="N59" t="str">
        <f t="shared" si="13"/>
        <v/>
      </c>
      <c r="O59" t="str">
        <f t="shared" si="14"/>
        <v/>
      </c>
      <c r="P59" t="str">
        <f t="shared" si="15"/>
        <v/>
      </c>
      <c r="Q59" t="str">
        <f t="shared" si="16"/>
        <v/>
      </c>
      <c r="R59" t="str">
        <f>IF(M59="","",MAX($R$2:R58)+1)</f>
        <v/>
      </c>
      <c r="S59" t="str">
        <f>IF(N59="","",IF(MAX($S$2:S58)&lt;MAX(R:R),MAX(R:R)+1,MAX($S$2:S58)+1))</f>
        <v/>
      </c>
      <c r="T59" t="str">
        <f>IF(O59="","",IF(MAX($T$2:T58)&lt;MAX(S:S),MAX(S:S)+1,MAX($T$2:T58)+1))</f>
        <v/>
      </c>
      <c r="U59" t="str">
        <f>IF(P59="","",IF(MAX($U$2:U58)&lt;MAX(T:T),MAX(T:T)+1,MAX($U$2:U58)+1))</f>
        <v/>
      </c>
      <c r="V59" t="str">
        <f t="shared" si="0"/>
        <v/>
      </c>
      <c r="W59" t="str">
        <f t="shared" si="1"/>
        <v/>
      </c>
      <c r="X59" t="str">
        <f t="shared" si="2"/>
        <v/>
      </c>
      <c r="Y59" t="str">
        <f t="shared" si="3"/>
        <v/>
      </c>
      <c r="AB59" t="str">
        <f t="shared" si="4"/>
        <v/>
      </c>
      <c r="AC59" t="str">
        <f t="shared" si="5"/>
        <v/>
      </c>
      <c r="AD59" t="str">
        <f t="shared" si="6"/>
        <v/>
      </c>
      <c r="AE59" t="str">
        <f t="shared" si="7"/>
        <v/>
      </c>
      <c r="AF59" s="4" t="str">
        <f>IF(AB59="","",MAX($AF$2:AF58)+1)</f>
        <v/>
      </c>
      <c r="AG59" t="str">
        <f>IF(AC59="","",IF(MAX($AG$2:AG58)&lt;MAX(AF:AF),MAX(AF:AF)+1,MAX($AG$2:AG58)+1))</f>
        <v/>
      </c>
      <c r="AH59" t="str">
        <f>IF(AD59="","",IF(MAX($AH$2:AH58)&lt;MAX(AG:AG),MAX(AG:AG)+1,MAX($AH$2:AH58)+1))</f>
        <v/>
      </c>
      <c r="AI59" t="str">
        <f>IF(AE59="","",IF(MAX($AI$2:AI58)&lt;MAX(AH:AH),MAX(AH:AH)+1,MAX($AI$2:AI58)+1))</f>
        <v/>
      </c>
      <c r="AJ59" t="str">
        <f t="shared" si="8"/>
        <v/>
      </c>
      <c r="AK59" t="str">
        <f t="shared" si="9"/>
        <v/>
      </c>
      <c r="AL59" t="str">
        <f t="shared" si="10"/>
        <v/>
      </c>
      <c r="AM59" t="str">
        <f t="shared" si="11"/>
        <v/>
      </c>
    </row>
    <row r="60" spans="2:39" x14ac:dyDescent="0.3">
      <c r="B60">
        <v>58</v>
      </c>
      <c r="C60">
        <v>131</v>
      </c>
      <c r="D60">
        <v>358</v>
      </c>
      <c r="E60">
        <v>357</v>
      </c>
      <c r="F60">
        <v>142</v>
      </c>
      <c r="G60">
        <v>0</v>
      </c>
      <c r="H60">
        <v>0</v>
      </c>
      <c r="I60">
        <v>0</v>
      </c>
      <c r="J60">
        <v>0</v>
      </c>
      <c r="K60">
        <v>1</v>
      </c>
      <c r="L60" t="str">
        <f>IF(AND(OR(G60=6,H60=6,I60=6,J60=6),OR(G60=7,H60=7,I60=7,J60=7)),IF(MAX($L$2:L59)&lt;$B$2,MAX($L$2:L59)+1,""),"")</f>
        <v/>
      </c>
      <c r="M60" t="str">
        <f t="shared" si="12"/>
        <v/>
      </c>
      <c r="N60" t="str">
        <f t="shared" si="13"/>
        <v/>
      </c>
      <c r="O60" t="str">
        <f t="shared" si="14"/>
        <v/>
      </c>
      <c r="P60" t="str">
        <f t="shared" si="15"/>
        <v/>
      </c>
      <c r="Q60" t="str">
        <f t="shared" si="16"/>
        <v/>
      </c>
      <c r="R60" t="str">
        <f>IF(M60="","",MAX($R$2:R59)+1)</f>
        <v/>
      </c>
      <c r="S60" t="str">
        <f>IF(N60="","",IF(MAX($S$2:S59)&lt;MAX(R:R),MAX(R:R)+1,MAX($S$2:S59)+1))</f>
        <v/>
      </c>
      <c r="T60" t="str">
        <f>IF(O60="","",IF(MAX($T$2:T59)&lt;MAX(S:S),MAX(S:S)+1,MAX($T$2:T59)+1))</f>
        <v/>
      </c>
      <c r="U60" t="str">
        <f>IF(P60="","",IF(MAX($U$2:U59)&lt;MAX(T:T),MAX(T:T)+1,MAX($U$2:U59)+1))</f>
        <v/>
      </c>
      <c r="V60" t="str">
        <f t="shared" si="0"/>
        <v/>
      </c>
      <c r="W60" t="str">
        <f t="shared" si="1"/>
        <v/>
      </c>
      <c r="X60" t="str">
        <f t="shared" si="2"/>
        <v/>
      </c>
      <c r="Y60" t="str">
        <f t="shared" si="3"/>
        <v/>
      </c>
      <c r="AB60" t="str">
        <f t="shared" si="4"/>
        <v/>
      </c>
      <c r="AC60" t="str">
        <f t="shared" si="5"/>
        <v/>
      </c>
      <c r="AD60" t="str">
        <f t="shared" si="6"/>
        <v/>
      </c>
      <c r="AE60" t="str">
        <f t="shared" si="7"/>
        <v/>
      </c>
      <c r="AF60" s="4" t="str">
        <f>IF(AB60="","",MAX($AF$2:AF59)+1)</f>
        <v/>
      </c>
      <c r="AG60" t="str">
        <f>IF(AC60="","",IF(MAX($AG$2:AG59)&lt;MAX(AF:AF),MAX(AF:AF)+1,MAX($AG$2:AG59)+1))</f>
        <v/>
      </c>
      <c r="AH60" t="str">
        <f>IF(AD60="","",IF(MAX($AH$2:AH59)&lt;MAX(AG:AG),MAX(AG:AG)+1,MAX($AH$2:AH59)+1))</f>
        <v/>
      </c>
      <c r="AI60" t="str">
        <f>IF(AE60="","",IF(MAX($AI$2:AI59)&lt;MAX(AH:AH),MAX(AH:AH)+1,MAX($AI$2:AI59)+1))</f>
        <v/>
      </c>
      <c r="AJ60" t="str">
        <f t="shared" si="8"/>
        <v/>
      </c>
      <c r="AK60" t="str">
        <f t="shared" si="9"/>
        <v/>
      </c>
      <c r="AL60" t="str">
        <f t="shared" si="10"/>
        <v/>
      </c>
      <c r="AM60" t="str">
        <f t="shared" si="11"/>
        <v/>
      </c>
    </row>
    <row r="61" spans="2:39" x14ac:dyDescent="0.3">
      <c r="B61">
        <v>59</v>
      </c>
      <c r="C61">
        <v>358</v>
      </c>
      <c r="D61">
        <v>21</v>
      </c>
      <c r="E61">
        <v>148</v>
      </c>
      <c r="F61">
        <v>357</v>
      </c>
      <c r="G61">
        <v>0</v>
      </c>
      <c r="H61">
        <v>0</v>
      </c>
      <c r="I61">
        <v>0</v>
      </c>
      <c r="J61">
        <v>0</v>
      </c>
      <c r="K61">
        <v>1</v>
      </c>
      <c r="L61" t="str">
        <f>IF(AND(OR(G61=6,H61=6,I61=6,J61=6),OR(G61=7,H61=7,I61=7,J61=7)),IF(MAX($L$2:L60)&lt;$B$2,MAX($L$2:L60)+1,""),"")</f>
        <v/>
      </c>
      <c r="M61" t="str">
        <f t="shared" si="12"/>
        <v/>
      </c>
      <c r="N61" t="str">
        <f t="shared" si="13"/>
        <v/>
      </c>
      <c r="O61" t="str">
        <f t="shared" si="14"/>
        <v/>
      </c>
      <c r="P61" t="str">
        <f t="shared" si="15"/>
        <v/>
      </c>
      <c r="Q61" t="str">
        <f t="shared" si="16"/>
        <v/>
      </c>
      <c r="R61" t="str">
        <f>IF(M61="","",MAX($R$2:R60)+1)</f>
        <v/>
      </c>
      <c r="S61" t="str">
        <f>IF(N61="","",IF(MAX($S$2:S60)&lt;MAX(R:R),MAX(R:R)+1,MAX($S$2:S60)+1))</f>
        <v/>
      </c>
      <c r="T61" t="str">
        <f>IF(O61="","",IF(MAX($T$2:T60)&lt;MAX(S:S),MAX(S:S)+1,MAX($T$2:T60)+1))</f>
        <v/>
      </c>
      <c r="U61" t="str">
        <f>IF(P61="","",IF(MAX($U$2:U60)&lt;MAX(T:T),MAX(T:T)+1,MAX($U$2:U60)+1))</f>
        <v/>
      </c>
      <c r="V61" t="str">
        <f t="shared" si="0"/>
        <v/>
      </c>
      <c r="W61" t="str">
        <f t="shared" si="1"/>
        <v/>
      </c>
      <c r="X61" t="str">
        <f t="shared" si="2"/>
        <v/>
      </c>
      <c r="Y61" t="str">
        <f t="shared" si="3"/>
        <v/>
      </c>
      <c r="AB61" t="str">
        <f t="shared" si="4"/>
        <v/>
      </c>
      <c r="AC61" t="str">
        <f t="shared" si="5"/>
        <v/>
      </c>
      <c r="AD61" t="str">
        <f t="shared" si="6"/>
        <v/>
      </c>
      <c r="AE61" t="str">
        <f t="shared" si="7"/>
        <v/>
      </c>
      <c r="AF61" s="4" t="str">
        <f>IF(AB61="","",MAX($AF$2:AF60)+1)</f>
        <v/>
      </c>
      <c r="AG61" t="str">
        <f>IF(AC61="","",IF(MAX($AG$2:AG60)&lt;MAX(AF:AF),MAX(AF:AF)+1,MAX($AG$2:AG60)+1))</f>
        <v/>
      </c>
      <c r="AH61" t="str">
        <f>IF(AD61="","",IF(MAX($AH$2:AH60)&lt;MAX(AG:AG),MAX(AG:AG)+1,MAX($AH$2:AH60)+1))</f>
        <v/>
      </c>
      <c r="AI61" t="str">
        <f>IF(AE61="","",IF(MAX($AI$2:AI60)&lt;MAX(AH:AH),MAX(AH:AH)+1,MAX($AI$2:AI60)+1))</f>
        <v/>
      </c>
      <c r="AJ61" t="str">
        <f t="shared" si="8"/>
        <v/>
      </c>
      <c r="AK61" t="str">
        <f t="shared" si="9"/>
        <v/>
      </c>
      <c r="AL61" t="str">
        <f t="shared" si="10"/>
        <v/>
      </c>
      <c r="AM61" t="str">
        <f t="shared" si="11"/>
        <v/>
      </c>
    </row>
    <row r="62" spans="2:39" x14ac:dyDescent="0.3">
      <c r="B62">
        <v>60</v>
      </c>
      <c r="C62">
        <v>189</v>
      </c>
      <c r="D62">
        <v>359</v>
      </c>
      <c r="E62">
        <v>358</v>
      </c>
      <c r="F62">
        <v>131</v>
      </c>
      <c r="G62">
        <v>0</v>
      </c>
      <c r="H62">
        <v>0</v>
      </c>
      <c r="I62">
        <v>0</v>
      </c>
      <c r="J62">
        <v>0</v>
      </c>
      <c r="K62">
        <v>1</v>
      </c>
      <c r="L62" t="str">
        <f>IF(AND(OR(G62=6,H62=6,I62=6,J62=6),OR(G62=7,H62=7,I62=7,J62=7)),IF(MAX($L$2:L61)&lt;$B$2,MAX($L$2:L61)+1,""),"")</f>
        <v/>
      </c>
      <c r="M62" t="str">
        <f t="shared" si="12"/>
        <v/>
      </c>
      <c r="N62" t="str">
        <f t="shared" si="13"/>
        <v/>
      </c>
      <c r="O62" t="str">
        <f t="shared" si="14"/>
        <v/>
      </c>
      <c r="P62" t="str">
        <f t="shared" si="15"/>
        <v/>
      </c>
      <c r="Q62" t="str">
        <f t="shared" si="16"/>
        <v/>
      </c>
      <c r="R62" t="str">
        <f>IF(M62="","",MAX($R$2:R61)+1)</f>
        <v/>
      </c>
      <c r="S62" t="str">
        <f>IF(N62="","",IF(MAX($S$2:S61)&lt;MAX(R:R),MAX(R:R)+1,MAX($S$2:S61)+1))</f>
        <v/>
      </c>
      <c r="T62" t="str">
        <f>IF(O62="","",IF(MAX($T$2:T61)&lt;MAX(S:S),MAX(S:S)+1,MAX($T$2:T61)+1))</f>
        <v/>
      </c>
      <c r="U62" t="str">
        <f>IF(P62="","",IF(MAX($U$2:U61)&lt;MAX(T:T),MAX(T:T)+1,MAX($U$2:U61)+1))</f>
        <v/>
      </c>
      <c r="V62" t="str">
        <f t="shared" si="0"/>
        <v/>
      </c>
      <c r="W62" t="str">
        <f t="shared" si="1"/>
        <v/>
      </c>
      <c r="X62" t="str">
        <f t="shared" si="2"/>
        <v/>
      </c>
      <c r="Y62" t="str">
        <f t="shared" si="3"/>
        <v/>
      </c>
      <c r="AB62" t="str">
        <f t="shared" si="4"/>
        <v/>
      </c>
      <c r="AC62" t="str">
        <f t="shared" si="5"/>
        <v/>
      </c>
      <c r="AD62" t="str">
        <f t="shared" si="6"/>
        <v/>
      </c>
      <c r="AE62" t="str">
        <f t="shared" si="7"/>
        <v/>
      </c>
      <c r="AF62" s="4" t="str">
        <f>IF(AB62="","",MAX($AF$2:AF61)+1)</f>
        <v/>
      </c>
      <c r="AG62" t="str">
        <f>IF(AC62="","",IF(MAX($AG$2:AG61)&lt;MAX(AF:AF),MAX(AF:AF)+1,MAX($AG$2:AG61)+1))</f>
        <v/>
      </c>
      <c r="AH62" t="str">
        <f>IF(AD62="","",IF(MAX($AH$2:AH61)&lt;MAX(AG:AG),MAX(AG:AG)+1,MAX($AH$2:AH61)+1))</f>
        <v/>
      </c>
      <c r="AI62" t="str">
        <f>IF(AE62="","",IF(MAX($AI$2:AI61)&lt;MAX(AH:AH),MAX(AH:AH)+1,MAX($AI$2:AI61)+1))</f>
        <v/>
      </c>
      <c r="AJ62" t="str">
        <f t="shared" si="8"/>
        <v/>
      </c>
      <c r="AK62" t="str">
        <f t="shared" si="9"/>
        <v/>
      </c>
      <c r="AL62" t="str">
        <f t="shared" si="10"/>
        <v/>
      </c>
      <c r="AM62" t="str">
        <f t="shared" si="11"/>
        <v/>
      </c>
    </row>
    <row r="63" spans="2:39" x14ac:dyDescent="0.3">
      <c r="B63">
        <v>61</v>
      </c>
      <c r="C63">
        <v>359</v>
      </c>
      <c r="D63">
        <v>190</v>
      </c>
      <c r="E63">
        <v>21</v>
      </c>
      <c r="F63">
        <v>358</v>
      </c>
      <c r="G63">
        <v>0</v>
      </c>
      <c r="H63">
        <v>0</v>
      </c>
      <c r="I63">
        <v>0</v>
      </c>
      <c r="J63">
        <v>0</v>
      </c>
      <c r="K63">
        <v>1</v>
      </c>
      <c r="L63" t="str">
        <f>IF(AND(OR(G63=6,H63=6,I63=6,J63=6),OR(G63=7,H63=7,I63=7,J63=7)),IF(MAX($L$2:L62)&lt;$B$2,MAX($L$2:L62)+1,""),"")</f>
        <v/>
      </c>
      <c r="M63" t="str">
        <f t="shared" si="12"/>
        <v/>
      </c>
      <c r="N63" t="str">
        <f t="shared" si="13"/>
        <v/>
      </c>
      <c r="O63" t="str">
        <f t="shared" si="14"/>
        <v/>
      </c>
      <c r="P63" t="str">
        <f t="shared" si="15"/>
        <v/>
      </c>
      <c r="Q63" t="str">
        <f t="shared" si="16"/>
        <v/>
      </c>
      <c r="R63" t="str">
        <f>IF(M63="","",MAX($R$2:R62)+1)</f>
        <v/>
      </c>
      <c r="S63" t="str">
        <f>IF(N63="","",IF(MAX($S$2:S62)&lt;MAX(R:R),MAX(R:R)+1,MAX($S$2:S62)+1))</f>
        <v/>
      </c>
      <c r="T63" t="str">
        <f>IF(O63="","",IF(MAX($T$2:T62)&lt;MAX(S:S),MAX(S:S)+1,MAX($T$2:T62)+1))</f>
        <v/>
      </c>
      <c r="U63" t="str">
        <f>IF(P63="","",IF(MAX($U$2:U62)&lt;MAX(T:T),MAX(T:T)+1,MAX($U$2:U62)+1))</f>
        <v/>
      </c>
      <c r="V63" t="str">
        <f t="shared" si="0"/>
        <v/>
      </c>
      <c r="W63" t="str">
        <f t="shared" si="1"/>
        <v/>
      </c>
      <c r="X63" t="str">
        <f t="shared" si="2"/>
        <v/>
      </c>
      <c r="Y63" t="str">
        <f t="shared" si="3"/>
        <v/>
      </c>
      <c r="AB63" t="str">
        <f t="shared" si="4"/>
        <v/>
      </c>
      <c r="AC63" t="str">
        <f t="shared" si="5"/>
        <v/>
      </c>
      <c r="AD63" t="str">
        <f t="shared" si="6"/>
        <v/>
      </c>
      <c r="AE63" t="str">
        <f t="shared" si="7"/>
        <v/>
      </c>
      <c r="AF63" s="4" t="str">
        <f>IF(AB63="","",MAX($AF$2:AF62)+1)</f>
        <v/>
      </c>
      <c r="AG63" t="str">
        <f>IF(AC63="","",IF(MAX($AG$2:AG62)&lt;MAX(AF:AF),MAX(AF:AF)+1,MAX($AG$2:AG62)+1))</f>
        <v/>
      </c>
      <c r="AH63" t="str">
        <f>IF(AD63="","",IF(MAX($AH$2:AH62)&lt;MAX(AG:AG),MAX(AG:AG)+1,MAX($AH$2:AH62)+1))</f>
        <v/>
      </c>
      <c r="AI63" t="str">
        <f>IF(AE63="","",IF(MAX($AI$2:AI62)&lt;MAX(AH:AH),MAX(AH:AH)+1,MAX($AI$2:AI62)+1))</f>
        <v/>
      </c>
      <c r="AJ63" t="str">
        <f t="shared" si="8"/>
        <v/>
      </c>
      <c r="AK63" t="str">
        <f t="shared" si="9"/>
        <v/>
      </c>
      <c r="AL63" t="str">
        <f t="shared" si="10"/>
        <v/>
      </c>
      <c r="AM63" t="str">
        <f t="shared" si="11"/>
        <v/>
      </c>
    </row>
    <row r="64" spans="2:39" x14ac:dyDescent="0.3">
      <c r="B64">
        <v>62</v>
      </c>
      <c r="C64">
        <v>137</v>
      </c>
      <c r="D64">
        <v>360</v>
      </c>
      <c r="E64">
        <v>359</v>
      </c>
      <c r="F64">
        <v>189</v>
      </c>
      <c r="G64">
        <v>0</v>
      </c>
      <c r="H64">
        <v>0</v>
      </c>
      <c r="I64">
        <v>0</v>
      </c>
      <c r="J64">
        <v>0</v>
      </c>
      <c r="K64">
        <v>1</v>
      </c>
      <c r="L64" t="str">
        <f>IF(AND(OR(G64=6,H64=6,I64=6,J64=6),OR(G64=7,H64=7,I64=7,J64=7)),IF(MAX($L$2:L63)&lt;$B$2,MAX($L$2:L63)+1,""),"")</f>
        <v/>
      </c>
      <c r="M64" t="str">
        <f t="shared" si="12"/>
        <v/>
      </c>
      <c r="N64" t="str">
        <f t="shared" si="13"/>
        <v/>
      </c>
      <c r="O64" t="str">
        <f t="shared" si="14"/>
        <v/>
      </c>
      <c r="P64" t="str">
        <f t="shared" si="15"/>
        <v/>
      </c>
      <c r="Q64" t="str">
        <f t="shared" si="16"/>
        <v/>
      </c>
      <c r="R64" t="str">
        <f>IF(M64="","",MAX($R$2:R63)+1)</f>
        <v/>
      </c>
      <c r="S64" t="str">
        <f>IF(N64="","",IF(MAX($S$2:S63)&lt;MAX(R:R),MAX(R:R)+1,MAX($S$2:S63)+1))</f>
        <v/>
      </c>
      <c r="T64" t="str">
        <f>IF(O64="","",IF(MAX($T$2:T63)&lt;MAX(S:S),MAX(S:S)+1,MAX($T$2:T63)+1))</f>
        <v/>
      </c>
      <c r="U64" t="str">
        <f>IF(P64="","",IF(MAX($U$2:U63)&lt;MAX(T:T),MAX(T:T)+1,MAX($U$2:U63)+1))</f>
        <v/>
      </c>
      <c r="V64" t="str">
        <f t="shared" si="0"/>
        <v/>
      </c>
      <c r="W64" t="str">
        <f t="shared" si="1"/>
        <v/>
      </c>
      <c r="X64" t="str">
        <f t="shared" si="2"/>
        <v/>
      </c>
      <c r="Y64" t="str">
        <f t="shared" si="3"/>
        <v/>
      </c>
      <c r="AB64" t="str">
        <f t="shared" si="4"/>
        <v/>
      </c>
      <c r="AC64" t="str">
        <f t="shared" si="5"/>
        <v/>
      </c>
      <c r="AD64" t="str">
        <f t="shared" si="6"/>
        <v/>
      </c>
      <c r="AE64" t="str">
        <f t="shared" si="7"/>
        <v/>
      </c>
      <c r="AF64" s="4" t="str">
        <f>IF(AB64="","",MAX($AF$2:AF63)+1)</f>
        <v/>
      </c>
      <c r="AG64" t="str">
        <f>IF(AC64="","",IF(MAX($AG$2:AG63)&lt;MAX(AF:AF),MAX(AF:AF)+1,MAX($AG$2:AG63)+1))</f>
        <v/>
      </c>
      <c r="AH64" t="str">
        <f>IF(AD64="","",IF(MAX($AH$2:AH63)&lt;MAX(AG:AG),MAX(AG:AG)+1,MAX($AH$2:AH63)+1))</f>
        <v/>
      </c>
      <c r="AI64" t="str">
        <f>IF(AE64="","",IF(MAX($AI$2:AI63)&lt;MAX(AH:AH),MAX(AH:AH)+1,MAX($AI$2:AI63)+1))</f>
        <v/>
      </c>
      <c r="AJ64" t="str">
        <f t="shared" si="8"/>
        <v/>
      </c>
      <c r="AK64" t="str">
        <f t="shared" si="9"/>
        <v/>
      </c>
      <c r="AL64" t="str">
        <f t="shared" si="10"/>
        <v/>
      </c>
      <c r="AM64" t="str">
        <f t="shared" si="11"/>
        <v/>
      </c>
    </row>
    <row r="65" spans="2:39" x14ac:dyDescent="0.3">
      <c r="B65">
        <v>63</v>
      </c>
      <c r="C65">
        <v>360</v>
      </c>
      <c r="D65">
        <v>132</v>
      </c>
      <c r="E65">
        <v>190</v>
      </c>
      <c r="F65">
        <v>359</v>
      </c>
      <c r="G65">
        <v>0</v>
      </c>
      <c r="H65">
        <v>0</v>
      </c>
      <c r="I65">
        <v>0</v>
      </c>
      <c r="J65">
        <v>0</v>
      </c>
      <c r="K65">
        <v>1</v>
      </c>
      <c r="L65" t="str">
        <f>IF(AND(OR(G65=6,H65=6,I65=6,J65=6),OR(G65=7,H65=7,I65=7,J65=7)),IF(MAX($L$2:L64)&lt;$B$2,MAX($L$2:L64)+1,""),"")</f>
        <v/>
      </c>
      <c r="M65" t="str">
        <f t="shared" si="12"/>
        <v/>
      </c>
      <c r="N65" t="str">
        <f t="shared" si="13"/>
        <v/>
      </c>
      <c r="O65" t="str">
        <f t="shared" si="14"/>
        <v/>
      </c>
      <c r="P65" t="str">
        <f t="shared" si="15"/>
        <v/>
      </c>
      <c r="Q65" t="str">
        <f t="shared" si="16"/>
        <v/>
      </c>
      <c r="R65" t="str">
        <f>IF(M65="","",MAX($R$2:R64)+1)</f>
        <v/>
      </c>
      <c r="S65" t="str">
        <f>IF(N65="","",IF(MAX($S$2:S64)&lt;MAX(R:R),MAX(R:R)+1,MAX($S$2:S64)+1))</f>
        <v/>
      </c>
      <c r="T65" t="str">
        <f>IF(O65="","",IF(MAX($T$2:T64)&lt;MAX(S:S),MAX(S:S)+1,MAX($T$2:T64)+1))</f>
        <v/>
      </c>
      <c r="U65" t="str">
        <f>IF(P65="","",IF(MAX($U$2:U64)&lt;MAX(T:T),MAX(T:T)+1,MAX($U$2:U64)+1))</f>
        <v/>
      </c>
      <c r="V65" t="str">
        <f t="shared" si="0"/>
        <v/>
      </c>
      <c r="W65" t="str">
        <f t="shared" si="1"/>
        <v/>
      </c>
      <c r="X65" t="str">
        <f t="shared" si="2"/>
        <v/>
      </c>
      <c r="Y65" t="str">
        <f t="shared" si="3"/>
        <v/>
      </c>
      <c r="AB65" t="str">
        <f t="shared" si="4"/>
        <v/>
      </c>
      <c r="AC65" t="str">
        <f t="shared" si="5"/>
        <v/>
      </c>
      <c r="AD65" t="str">
        <f t="shared" si="6"/>
        <v/>
      </c>
      <c r="AE65" t="str">
        <f t="shared" si="7"/>
        <v/>
      </c>
      <c r="AF65" s="4" t="str">
        <f>IF(AB65="","",MAX($AF$2:AF64)+1)</f>
        <v/>
      </c>
      <c r="AG65" t="str">
        <f>IF(AC65="","",IF(MAX($AG$2:AG64)&lt;MAX(AF:AF),MAX(AF:AF)+1,MAX($AG$2:AG64)+1))</f>
        <v/>
      </c>
      <c r="AH65" t="str">
        <f>IF(AD65="","",IF(MAX($AH$2:AH64)&lt;MAX(AG:AG),MAX(AG:AG)+1,MAX($AH$2:AH64)+1))</f>
        <v/>
      </c>
      <c r="AI65" t="str">
        <f>IF(AE65="","",IF(MAX($AI$2:AI64)&lt;MAX(AH:AH),MAX(AH:AH)+1,MAX($AI$2:AI64)+1))</f>
        <v/>
      </c>
      <c r="AJ65" t="str">
        <f t="shared" si="8"/>
        <v/>
      </c>
      <c r="AK65" t="str">
        <f t="shared" si="9"/>
        <v/>
      </c>
      <c r="AL65" t="str">
        <f t="shared" si="10"/>
        <v/>
      </c>
      <c r="AM65" t="str">
        <f t="shared" si="11"/>
        <v/>
      </c>
    </row>
    <row r="66" spans="2:39" x14ac:dyDescent="0.3">
      <c r="B66">
        <v>64</v>
      </c>
      <c r="C66">
        <v>183</v>
      </c>
      <c r="D66">
        <v>361</v>
      </c>
      <c r="E66">
        <v>360</v>
      </c>
      <c r="F66">
        <v>137</v>
      </c>
      <c r="G66">
        <v>0</v>
      </c>
      <c r="H66">
        <v>0</v>
      </c>
      <c r="I66">
        <v>0</v>
      </c>
      <c r="J66">
        <v>0</v>
      </c>
      <c r="K66">
        <v>1</v>
      </c>
      <c r="L66" t="str">
        <f>IF(AND(OR(G66=6,H66=6,I66=6,J66=6),OR(G66=7,H66=7,I66=7,J66=7)),IF(MAX($L$2:L65)&lt;$B$2,MAX($L$2:L65)+1,""),"")</f>
        <v/>
      </c>
      <c r="M66" t="str">
        <f t="shared" si="12"/>
        <v/>
      </c>
      <c r="N66" t="str">
        <f t="shared" si="13"/>
        <v/>
      </c>
      <c r="O66" t="str">
        <f t="shared" si="14"/>
        <v/>
      </c>
      <c r="P66" t="str">
        <f t="shared" si="15"/>
        <v/>
      </c>
      <c r="Q66" t="str">
        <f t="shared" si="16"/>
        <v/>
      </c>
      <c r="R66" t="str">
        <f>IF(M66="","",MAX($R$2:R65)+1)</f>
        <v/>
      </c>
      <c r="S66" t="str">
        <f>IF(N66="","",IF(MAX($S$2:S65)&lt;MAX(R:R),MAX(R:R)+1,MAX($S$2:S65)+1))</f>
        <v/>
      </c>
      <c r="T66" t="str">
        <f>IF(O66="","",IF(MAX($T$2:T65)&lt;MAX(S:S),MAX(S:S)+1,MAX($T$2:T65)+1))</f>
        <v/>
      </c>
      <c r="U66" t="str">
        <f>IF(P66="","",IF(MAX($U$2:U65)&lt;MAX(T:T),MAX(T:T)+1,MAX($U$2:U65)+1))</f>
        <v/>
      </c>
      <c r="V66" t="str">
        <f t="shared" si="0"/>
        <v/>
      </c>
      <c r="W66" t="str">
        <f t="shared" si="1"/>
        <v/>
      </c>
      <c r="X66" t="str">
        <f t="shared" si="2"/>
        <v/>
      </c>
      <c r="Y66" t="str">
        <f t="shared" si="3"/>
        <v/>
      </c>
      <c r="AB66" t="str">
        <f t="shared" si="4"/>
        <v/>
      </c>
      <c r="AC66" t="str">
        <f t="shared" si="5"/>
        <v/>
      </c>
      <c r="AD66" t="str">
        <f t="shared" si="6"/>
        <v/>
      </c>
      <c r="AE66" t="str">
        <f t="shared" si="7"/>
        <v/>
      </c>
      <c r="AF66" s="4" t="str">
        <f>IF(AB66="","",MAX($AF$2:AF65)+1)</f>
        <v/>
      </c>
      <c r="AG66" t="str">
        <f>IF(AC66="","",IF(MAX($AG$2:AG65)&lt;MAX(AF:AF),MAX(AF:AF)+1,MAX($AG$2:AG65)+1))</f>
        <v/>
      </c>
      <c r="AH66" t="str">
        <f>IF(AD66="","",IF(MAX($AH$2:AH65)&lt;MAX(AG:AG),MAX(AG:AG)+1,MAX($AH$2:AH65)+1))</f>
        <v/>
      </c>
      <c r="AI66" t="str">
        <f>IF(AE66="","",IF(MAX($AI$2:AI65)&lt;MAX(AH:AH),MAX(AH:AH)+1,MAX($AI$2:AI65)+1))</f>
        <v/>
      </c>
      <c r="AJ66" t="str">
        <f t="shared" si="8"/>
        <v/>
      </c>
      <c r="AK66" t="str">
        <f t="shared" si="9"/>
        <v/>
      </c>
      <c r="AL66" t="str">
        <f t="shared" si="10"/>
        <v/>
      </c>
      <c r="AM66" t="str">
        <f t="shared" si="11"/>
        <v/>
      </c>
    </row>
    <row r="67" spans="2:39" x14ac:dyDescent="0.3">
      <c r="B67">
        <v>65</v>
      </c>
      <c r="C67">
        <v>361</v>
      </c>
      <c r="D67">
        <v>184</v>
      </c>
      <c r="E67">
        <v>132</v>
      </c>
      <c r="F67">
        <v>360</v>
      </c>
      <c r="G67">
        <v>0</v>
      </c>
      <c r="H67">
        <v>0</v>
      </c>
      <c r="I67">
        <v>0</v>
      </c>
      <c r="J67">
        <v>0</v>
      </c>
      <c r="K67">
        <v>1</v>
      </c>
      <c r="L67" t="str">
        <f>IF(AND(OR(G67=6,H67=6,I67=6,J67=6),OR(G67=7,H67=7,I67=7,J67=7)),IF(MAX($L$2:L66)&lt;$B$2,MAX($L$2:L66)+1,""),"")</f>
        <v/>
      </c>
      <c r="M67" t="str">
        <f t="shared" si="12"/>
        <v/>
      </c>
      <c r="N67" t="str">
        <f t="shared" si="13"/>
        <v/>
      </c>
      <c r="O67" t="str">
        <f t="shared" si="14"/>
        <v/>
      </c>
      <c r="P67" t="str">
        <f t="shared" si="15"/>
        <v/>
      </c>
      <c r="Q67" t="str">
        <f t="shared" si="16"/>
        <v/>
      </c>
      <c r="R67" t="str">
        <f>IF(M67="","",MAX($R$2:R66)+1)</f>
        <v/>
      </c>
      <c r="S67" t="str">
        <f>IF(N67="","",IF(MAX($S$2:S66)&lt;MAX(R:R),MAX(R:R)+1,MAX($S$2:S66)+1))</f>
        <v/>
      </c>
      <c r="T67" t="str">
        <f>IF(O67="","",IF(MAX($T$2:T66)&lt;MAX(S:S),MAX(S:S)+1,MAX($T$2:T66)+1))</f>
        <v/>
      </c>
      <c r="U67" t="str">
        <f>IF(P67="","",IF(MAX($U$2:U66)&lt;MAX(T:T),MAX(T:T)+1,MAX($U$2:U66)+1))</f>
        <v/>
      </c>
      <c r="V67" t="str">
        <f t="shared" ref="V67:V130" si="17">IF(R67="","",B67)</f>
        <v/>
      </c>
      <c r="W67" t="str">
        <f t="shared" ref="W67:W130" si="18">IF(S67="","",B67)</f>
        <v/>
      </c>
      <c r="X67" t="str">
        <f t="shared" ref="X67:X130" si="19">IF(T67="","",B67)</f>
        <v/>
      </c>
      <c r="Y67" t="str">
        <f t="shared" ref="Y67:Y130" si="20">IF(U67="","",B67)</f>
        <v/>
      </c>
      <c r="AB67" t="str">
        <f t="shared" ref="AB67:AB130" si="21">IF(L67="","",IF(OR(G67=7,J67=7),C67,""))</f>
        <v/>
      </c>
      <c r="AC67" t="str">
        <f t="shared" ref="AC67:AC130" si="22">IF(L67="","",IF(OR(G67=7,H67=7),D67,""))</f>
        <v/>
      </c>
      <c r="AD67" t="str">
        <f t="shared" ref="AD67:AD130" si="23">IF(L67="","",IF(OR(H67=7,I67=7),E67,""))</f>
        <v/>
      </c>
      <c r="AE67" t="str">
        <f t="shared" ref="AE67:AE130" si="24">IF(L67="","",IF(OR(I67=7,J67=7),F67,""))</f>
        <v/>
      </c>
      <c r="AF67" s="4" t="str">
        <f>IF(AB67="","",MAX($AF$2:AF66)+1)</f>
        <v/>
      </c>
      <c r="AG67" t="str">
        <f>IF(AC67="","",IF(MAX($AG$2:AG66)&lt;MAX(AF:AF),MAX(AF:AF)+1,MAX($AG$2:AG66)+1))</f>
        <v/>
      </c>
      <c r="AH67" t="str">
        <f>IF(AD67="","",IF(MAX($AH$2:AH66)&lt;MAX(AG:AG),MAX(AG:AG)+1,MAX($AH$2:AH66)+1))</f>
        <v/>
      </c>
      <c r="AI67" t="str">
        <f>IF(AE67="","",IF(MAX($AI$2:AI66)&lt;MAX(AH:AH),MAX(AH:AH)+1,MAX($AI$2:AI66)+1))</f>
        <v/>
      </c>
      <c r="AJ67" t="str">
        <f t="shared" ref="AJ67:AJ130" si="25">IF(AF67="","",B67)</f>
        <v/>
      </c>
      <c r="AK67" t="str">
        <f t="shared" ref="AK67:AK130" si="26">IF(AG67="","",B67)</f>
        <v/>
      </c>
      <c r="AL67" t="str">
        <f t="shared" ref="AL67:AL130" si="27">IF(AH67="","",B67)</f>
        <v/>
      </c>
      <c r="AM67" t="str">
        <f t="shared" ref="AM67:AM130" si="28">IF(AI67="","",B67)</f>
        <v/>
      </c>
    </row>
    <row r="68" spans="2:39" x14ac:dyDescent="0.3">
      <c r="B68">
        <v>66</v>
      </c>
      <c r="C68">
        <v>136</v>
      </c>
      <c r="D68">
        <v>298</v>
      </c>
      <c r="E68">
        <v>361</v>
      </c>
      <c r="F68">
        <v>183</v>
      </c>
      <c r="G68">
        <v>0</v>
      </c>
      <c r="H68">
        <v>0</v>
      </c>
      <c r="I68">
        <v>0</v>
      </c>
      <c r="J68">
        <v>0</v>
      </c>
      <c r="K68">
        <v>1</v>
      </c>
      <c r="L68" t="str">
        <f>IF(AND(OR(G68=6,H68=6,I68=6,J68=6),OR(G68=7,H68=7,I68=7,J68=7)),IF(MAX($L$2:L67)&lt;$B$2,MAX($L$2:L67)+1,""),"")</f>
        <v/>
      </c>
      <c r="M68" t="str">
        <f t="shared" ref="M68:M131" si="29">IF(L68="","",IF(OR(G68=6,J68=6),C68,""))</f>
        <v/>
      </c>
      <c r="N68" t="str">
        <f t="shared" ref="N68:N131" si="30">IF(L68="","",IF(OR(G68=6,H68=6),D68,""))</f>
        <v/>
      </c>
      <c r="O68" t="str">
        <f t="shared" ref="O68:O131" si="31">IF(L68="","",IF(OR(H68=6,I68=6),E68,""))</f>
        <v/>
      </c>
      <c r="P68" t="str">
        <f t="shared" ref="P68:P131" si="32">IF(L68="","",IF(OR(I68=6,J68=6),F68,""))</f>
        <v/>
      </c>
      <c r="Q68" t="str">
        <f t="shared" ref="Q68:Q131" si="33">M68</f>
        <v/>
      </c>
      <c r="R68" t="str">
        <f>IF(M68="","",MAX($R$2:R67)+1)</f>
        <v/>
      </c>
      <c r="S68" t="str">
        <f>IF(N68="","",IF(MAX($S$2:S67)&lt;MAX(R:R),MAX(R:R)+1,MAX($S$2:S67)+1))</f>
        <v/>
      </c>
      <c r="T68" t="str">
        <f>IF(O68="","",IF(MAX($T$2:T67)&lt;MAX(S:S),MAX(S:S)+1,MAX($T$2:T67)+1))</f>
        <v/>
      </c>
      <c r="U68" t="str">
        <f>IF(P68="","",IF(MAX($U$2:U67)&lt;MAX(T:T),MAX(T:T)+1,MAX($U$2:U67)+1))</f>
        <v/>
      </c>
      <c r="V68" t="str">
        <f t="shared" si="17"/>
        <v/>
      </c>
      <c r="W68" t="str">
        <f t="shared" si="18"/>
        <v/>
      </c>
      <c r="X68" t="str">
        <f t="shared" si="19"/>
        <v/>
      </c>
      <c r="Y68" t="str">
        <f t="shared" si="20"/>
        <v/>
      </c>
      <c r="AB68" t="str">
        <f t="shared" si="21"/>
        <v/>
      </c>
      <c r="AC68" t="str">
        <f t="shared" si="22"/>
        <v/>
      </c>
      <c r="AD68" t="str">
        <f t="shared" si="23"/>
        <v/>
      </c>
      <c r="AE68" t="str">
        <f t="shared" si="24"/>
        <v/>
      </c>
      <c r="AF68" s="4" t="str">
        <f>IF(AB68="","",MAX($AF$2:AF67)+1)</f>
        <v/>
      </c>
      <c r="AG68" t="str">
        <f>IF(AC68="","",IF(MAX($AG$2:AG67)&lt;MAX(AF:AF),MAX(AF:AF)+1,MAX($AG$2:AG67)+1))</f>
        <v/>
      </c>
      <c r="AH68" t="str">
        <f>IF(AD68="","",IF(MAX($AH$2:AH67)&lt;MAX(AG:AG),MAX(AG:AG)+1,MAX($AH$2:AH67)+1))</f>
        <v/>
      </c>
      <c r="AI68" t="str">
        <f>IF(AE68="","",IF(MAX($AI$2:AI67)&lt;MAX(AH:AH),MAX(AH:AH)+1,MAX($AI$2:AI67)+1))</f>
        <v/>
      </c>
      <c r="AJ68" t="str">
        <f t="shared" si="25"/>
        <v/>
      </c>
      <c r="AK68" t="str">
        <f t="shared" si="26"/>
        <v/>
      </c>
      <c r="AL68" t="str">
        <f t="shared" si="27"/>
        <v/>
      </c>
      <c r="AM68" t="str">
        <f t="shared" si="28"/>
        <v/>
      </c>
    </row>
    <row r="69" spans="2:39" x14ac:dyDescent="0.3">
      <c r="B69">
        <v>67</v>
      </c>
      <c r="C69">
        <v>298</v>
      </c>
      <c r="D69">
        <v>133</v>
      </c>
      <c r="E69">
        <v>184</v>
      </c>
      <c r="F69">
        <v>361</v>
      </c>
      <c r="G69">
        <v>0</v>
      </c>
      <c r="H69">
        <v>0</v>
      </c>
      <c r="I69">
        <v>0</v>
      </c>
      <c r="J69">
        <v>0</v>
      </c>
      <c r="K69">
        <v>1</v>
      </c>
      <c r="L69" t="str">
        <f>IF(AND(OR(G69=6,H69=6,I69=6,J69=6),OR(G69=7,H69=7,I69=7,J69=7)),IF(MAX($L$2:L68)&lt;$B$2,MAX($L$2:L68)+1,""),"")</f>
        <v/>
      </c>
      <c r="M69" t="str">
        <f t="shared" si="29"/>
        <v/>
      </c>
      <c r="N69" t="str">
        <f t="shared" si="30"/>
        <v/>
      </c>
      <c r="O69" t="str">
        <f t="shared" si="31"/>
        <v/>
      </c>
      <c r="P69" t="str">
        <f t="shared" si="32"/>
        <v/>
      </c>
      <c r="Q69" t="str">
        <f t="shared" si="33"/>
        <v/>
      </c>
      <c r="R69" t="str">
        <f>IF(M69="","",MAX($R$2:R68)+1)</f>
        <v/>
      </c>
      <c r="S69" t="str">
        <f>IF(N69="","",IF(MAX($S$2:S68)&lt;MAX(R:R),MAX(R:R)+1,MAX($S$2:S68)+1))</f>
        <v/>
      </c>
      <c r="T69" t="str">
        <f>IF(O69="","",IF(MAX($T$2:T68)&lt;MAX(S:S),MAX(S:S)+1,MAX($T$2:T68)+1))</f>
        <v/>
      </c>
      <c r="U69" t="str">
        <f>IF(P69="","",IF(MAX($U$2:U68)&lt;MAX(T:T),MAX(T:T)+1,MAX($U$2:U68)+1))</f>
        <v/>
      </c>
      <c r="V69" t="str">
        <f t="shared" si="17"/>
        <v/>
      </c>
      <c r="W69" t="str">
        <f t="shared" si="18"/>
        <v/>
      </c>
      <c r="X69" t="str">
        <f t="shared" si="19"/>
        <v/>
      </c>
      <c r="Y69" t="str">
        <f t="shared" si="20"/>
        <v/>
      </c>
      <c r="AB69" t="str">
        <f t="shared" si="21"/>
        <v/>
      </c>
      <c r="AC69" t="str">
        <f t="shared" si="22"/>
        <v/>
      </c>
      <c r="AD69" t="str">
        <f t="shared" si="23"/>
        <v/>
      </c>
      <c r="AE69" t="str">
        <f t="shared" si="24"/>
        <v/>
      </c>
      <c r="AF69" s="4" t="str">
        <f>IF(AB69="","",MAX($AF$2:AF68)+1)</f>
        <v/>
      </c>
      <c r="AG69" t="str">
        <f>IF(AC69="","",IF(MAX($AG$2:AG68)&lt;MAX(AF:AF),MAX(AF:AF)+1,MAX($AG$2:AG68)+1))</f>
        <v/>
      </c>
      <c r="AH69" t="str">
        <f>IF(AD69="","",IF(MAX($AH$2:AH68)&lt;MAX(AG:AG),MAX(AG:AG)+1,MAX($AH$2:AH68)+1))</f>
        <v/>
      </c>
      <c r="AI69" t="str">
        <f>IF(AE69="","",IF(MAX($AI$2:AI68)&lt;MAX(AH:AH),MAX(AH:AH)+1,MAX($AI$2:AI68)+1))</f>
        <v/>
      </c>
      <c r="AJ69" t="str">
        <f t="shared" si="25"/>
        <v/>
      </c>
      <c r="AK69" t="str">
        <f t="shared" si="26"/>
        <v/>
      </c>
      <c r="AL69" t="str">
        <f t="shared" si="27"/>
        <v/>
      </c>
      <c r="AM69" t="str">
        <f t="shared" si="28"/>
        <v/>
      </c>
    </row>
    <row r="70" spans="2:39" x14ac:dyDescent="0.3">
      <c r="B70">
        <v>68</v>
      </c>
      <c r="C70">
        <v>147</v>
      </c>
      <c r="D70">
        <v>362</v>
      </c>
      <c r="E70">
        <v>291</v>
      </c>
      <c r="F70">
        <v>20</v>
      </c>
      <c r="G70">
        <v>0</v>
      </c>
      <c r="H70">
        <v>0</v>
      </c>
      <c r="I70">
        <v>0</v>
      </c>
      <c r="J70">
        <v>0</v>
      </c>
      <c r="K70">
        <v>1</v>
      </c>
      <c r="L70" t="str">
        <f>IF(AND(OR(G70=6,H70=6,I70=6,J70=6),OR(G70=7,H70=7,I70=7,J70=7)),IF(MAX($L$2:L69)&lt;$B$2,MAX($L$2:L69)+1,""),"")</f>
        <v/>
      </c>
      <c r="M70" t="str">
        <f t="shared" si="29"/>
        <v/>
      </c>
      <c r="N70" t="str">
        <f t="shared" si="30"/>
        <v/>
      </c>
      <c r="O70" t="str">
        <f t="shared" si="31"/>
        <v/>
      </c>
      <c r="P70" t="str">
        <f t="shared" si="32"/>
        <v/>
      </c>
      <c r="Q70" t="str">
        <f t="shared" si="33"/>
        <v/>
      </c>
      <c r="R70" t="str">
        <f>IF(M70="","",MAX($R$2:R69)+1)</f>
        <v/>
      </c>
      <c r="S70" t="str">
        <f>IF(N70="","",IF(MAX($S$2:S69)&lt;MAX(R:R),MAX(R:R)+1,MAX($S$2:S69)+1))</f>
        <v/>
      </c>
      <c r="T70" t="str">
        <f>IF(O70="","",IF(MAX($T$2:T69)&lt;MAX(S:S),MAX(S:S)+1,MAX($T$2:T69)+1))</f>
        <v/>
      </c>
      <c r="U70" t="str">
        <f>IF(P70="","",IF(MAX($U$2:U69)&lt;MAX(T:T),MAX(T:T)+1,MAX($U$2:U69)+1))</f>
        <v/>
      </c>
      <c r="V70" t="str">
        <f t="shared" si="17"/>
        <v/>
      </c>
      <c r="W70" t="str">
        <f t="shared" si="18"/>
        <v/>
      </c>
      <c r="X70" t="str">
        <f t="shared" si="19"/>
        <v/>
      </c>
      <c r="Y70" t="str">
        <f t="shared" si="20"/>
        <v/>
      </c>
      <c r="AB70" t="str">
        <f t="shared" si="21"/>
        <v/>
      </c>
      <c r="AC70" t="str">
        <f t="shared" si="22"/>
        <v/>
      </c>
      <c r="AD70" t="str">
        <f t="shared" si="23"/>
        <v/>
      </c>
      <c r="AE70" t="str">
        <f t="shared" si="24"/>
        <v/>
      </c>
      <c r="AF70" s="4" t="str">
        <f>IF(AB70="","",MAX($AF$2:AF69)+1)</f>
        <v/>
      </c>
      <c r="AG70" t="str">
        <f>IF(AC70="","",IF(MAX($AG$2:AG69)&lt;MAX(AF:AF),MAX(AF:AF)+1,MAX($AG$2:AG69)+1))</f>
        <v/>
      </c>
      <c r="AH70" t="str">
        <f>IF(AD70="","",IF(MAX($AH$2:AH69)&lt;MAX(AG:AG),MAX(AG:AG)+1,MAX($AH$2:AH69)+1))</f>
        <v/>
      </c>
      <c r="AI70" t="str">
        <f>IF(AE70="","",IF(MAX($AI$2:AI69)&lt;MAX(AH:AH),MAX(AH:AH)+1,MAX($AI$2:AI69)+1))</f>
        <v/>
      </c>
      <c r="AJ70" t="str">
        <f t="shared" si="25"/>
        <v/>
      </c>
      <c r="AK70" t="str">
        <f t="shared" si="26"/>
        <v/>
      </c>
      <c r="AL70" t="str">
        <f t="shared" si="27"/>
        <v/>
      </c>
      <c r="AM70" t="str">
        <f t="shared" si="28"/>
        <v/>
      </c>
    </row>
    <row r="71" spans="2:39" x14ac:dyDescent="0.3">
      <c r="B71">
        <v>69</v>
      </c>
      <c r="C71">
        <v>362</v>
      </c>
      <c r="D71">
        <v>143</v>
      </c>
      <c r="E71">
        <v>78</v>
      </c>
      <c r="F71">
        <v>291</v>
      </c>
      <c r="G71">
        <v>0</v>
      </c>
      <c r="H71">
        <v>0</v>
      </c>
      <c r="I71">
        <v>0</v>
      </c>
      <c r="J71">
        <v>0</v>
      </c>
      <c r="K71">
        <v>1</v>
      </c>
      <c r="L71" t="str">
        <f>IF(AND(OR(G71=6,H71=6,I71=6,J71=6),OR(G71=7,H71=7,I71=7,J71=7)),IF(MAX($L$2:L70)&lt;$B$2,MAX($L$2:L70)+1,""),"")</f>
        <v/>
      </c>
      <c r="M71" t="str">
        <f t="shared" si="29"/>
        <v/>
      </c>
      <c r="N71" t="str">
        <f t="shared" si="30"/>
        <v/>
      </c>
      <c r="O71" t="str">
        <f t="shared" si="31"/>
        <v/>
      </c>
      <c r="P71" t="str">
        <f t="shared" si="32"/>
        <v/>
      </c>
      <c r="Q71" t="str">
        <f t="shared" si="33"/>
        <v/>
      </c>
      <c r="R71" t="str">
        <f>IF(M71="","",MAX($R$2:R70)+1)</f>
        <v/>
      </c>
      <c r="S71" t="str">
        <f>IF(N71="","",IF(MAX($S$2:S70)&lt;MAX(R:R),MAX(R:R)+1,MAX($S$2:S70)+1))</f>
        <v/>
      </c>
      <c r="T71" t="str">
        <f>IF(O71="","",IF(MAX($T$2:T70)&lt;MAX(S:S),MAX(S:S)+1,MAX($T$2:T70)+1))</f>
        <v/>
      </c>
      <c r="U71" t="str">
        <f>IF(P71="","",IF(MAX($U$2:U70)&lt;MAX(T:T),MAX(T:T)+1,MAX($U$2:U70)+1))</f>
        <v/>
      </c>
      <c r="V71" t="str">
        <f t="shared" si="17"/>
        <v/>
      </c>
      <c r="W71" t="str">
        <f t="shared" si="18"/>
        <v/>
      </c>
      <c r="X71" t="str">
        <f t="shared" si="19"/>
        <v/>
      </c>
      <c r="Y71" t="str">
        <f t="shared" si="20"/>
        <v/>
      </c>
      <c r="AB71" t="str">
        <f t="shared" si="21"/>
        <v/>
      </c>
      <c r="AC71" t="str">
        <f t="shared" si="22"/>
        <v/>
      </c>
      <c r="AD71" t="str">
        <f t="shared" si="23"/>
        <v/>
      </c>
      <c r="AE71" t="str">
        <f t="shared" si="24"/>
        <v/>
      </c>
      <c r="AF71" s="4" t="str">
        <f>IF(AB71="","",MAX($AF$2:AF70)+1)</f>
        <v/>
      </c>
      <c r="AG71" t="str">
        <f>IF(AC71="","",IF(MAX($AG$2:AG70)&lt;MAX(AF:AF),MAX(AF:AF)+1,MAX($AG$2:AG70)+1))</f>
        <v/>
      </c>
      <c r="AH71" t="str">
        <f>IF(AD71="","",IF(MAX($AH$2:AH70)&lt;MAX(AG:AG),MAX(AG:AG)+1,MAX($AH$2:AH70)+1))</f>
        <v/>
      </c>
      <c r="AI71" t="str">
        <f>IF(AE71="","",IF(MAX($AI$2:AI70)&lt;MAX(AH:AH),MAX(AH:AH)+1,MAX($AI$2:AI70)+1))</f>
        <v/>
      </c>
      <c r="AJ71" t="str">
        <f t="shared" si="25"/>
        <v/>
      </c>
      <c r="AK71" t="str">
        <f t="shared" si="26"/>
        <v/>
      </c>
      <c r="AL71" t="str">
        <f t="shared" si="27"/>
        <v/>
      </c>
      <c r="AM71" t="str">
        <f t="shared" si="28"/>
        <v/>
      </c>
    </row>
    <row r="72" spans="2:39" x14ac:dyDescent="0.3">
      <c r="B72">
        <v>70</v>
      </c>
      <c r="C72">
        <v>148</v>
      </c>
      <c r="D72">
        <v>363</v>
      </c>
      <c r="E72">
        <v>362</v>
      </c>
      <c r="F72">
        <v>147</v>
      </c>
      <c r="G72">
        <v>0</v>
      </c>
      <c r="H72">
        <v>0</v>
      </c>
      <c r="I72">
        <v>0</v>
      </c>
      <c r="J72">
        <v>0</v>
      </c>
      <c r="K72">
        <v>1</v>
      </c>
      <c r="L72" t="str">
        <f>IF(AND(OR(G72=6,H72=6,I72=6,J72=6),OR(G72=7,H72=7,I72=7,J72=7)),IF(MAX($L$2:L71)&lt;$B$2,MAX($L$2:L71)+1,""),"")</f>
        <v/>
      </c>
      <c r="M72" t="str">
        <f t="shared" si="29"/>
        <v/>
      </c>
      <c r="N72" t="str">
        <f t="shared" si="30"/>
        <v/>
      </c>
      <c r="O72" t="str">
        <f t="shared" si="31"/>
        <v/>
      </c>
      <c r="P72" t="str">
        <f t="shared" si="32"/>
        <v/>
      </c>
      <c r="Q72" t="str">
        <f t="shared" si="33"/>
        <v/>
      </c>
      <c r="R72" t="str">
        <f>IF(M72="","",MAX($R$2:R71)+1)</f>
        <v/>
      </c>
      <c r="S72" t="str">
        <f>IF(N72="","",IF(MAX($S$2:S71)&lt;MAX(R:R),MAX(R:R)+1,MAX($S$2:S71)+1))</f>
        <v/>
      </c>
      <c r="T72" t="str">
        <f>IF(O72="","",IF(MAX($T$2:T71)&lt;MAX(S:S),MAX(S:S)+1,MAX($T$2:T71)+1))</f>
        <v/>
      </c>
      <c r="U72" t="str">
        <f>IF(P72="","",IF(MAX($U$2:U71)&lt;MAX(T:T),MAX(T:T)+1,MAX($U$2:U71)+1))</f>
        <v/>
      </c>
      <c r="V72" t="str">
        <f t="shared" si="17"/>
        <v/>
      </c>
      <c r="W72" t="str">
        <f t="shared" si="18"/>
        <v/>
      </c>
      <c r="X72" t="str">
        <f t="shared" si="19"/>
        <v/>
      </c>
      <c r="Y72" t="str">
        <f t="shared" si="20"/>
        <v/>
      </c>
      <c r="AB72" t="str">
        <f t="shared" si="21"/>
        <v/>
      </c>
      <c r="AC72" t="str">
        <f t="shared" si="22"/>
        <v/>
      </c>
      <c r="AD72" t="str">
        <f t="shared" si="23"/>
        <v/>
      </c>
      <c r="AE72" t="str">
        <f t="shared" si="24"/>
        <v/>
      </c>
      <c r="AF72" s="4" t="str">
        <f>IF(AB72="","",MAX($AF$2:AF71)+1)</f>
        <v/>
      </c>
      <c r="AG72" t="str">
        <f>IF(AC72="","",IF(MAX($AG$2:AG71)&lt;MAX(AF:AF),MAX(AF:AF)+1,MAX($AG$2:AG71)+1))</f>
        <v/>
      </c>
      <c r="AH72" t="str">
        <f>IF(AD72="","",IF(MAX($AH$2:AH71)&lt;MAX(AG:AG),MAX(AG:AG)+1,MAX($AH$2:AH71)+1))</f>
        <v/>
      </c>
      <c r="AI72" t="str">
        <f>IF(AE72="","",IF(MAX($AI$2:AI71)&lt;MAX(AH:AH),MAX(AH:AH)+1,MAX($AI$2:AI71)+1))</f>
        <v/>
      </c>
      <c r="AJ72" t="str">
        <f t="shared" si="25"/>
        <v/>
      </c>
      <c r="AK72" t="str">
        <f t="shared" si="26"/>
        <v/>
      </c>
      <c r="AL72" t="str">
        <f t="shared" si="27"/>
        <v/>
      </c>
      <c r="AM72" t="str">
        <f t="shared" si="28"/>
        <v/>
      </c>
    </row>
    <row r="73" spans="2:39" x14ac:dyDescent="0.3">
      <c r="B73">
        <v>71</v>
      </c>
      <c r="C73">
        <v>363</v>
      </c>
      <c r="D73">
        <v>144</v>
      </c>
      <c r="E73">
        <v>143</v>
      </c>
      <c r="F73">
        <v>362</v>
      </c>
      <c r="G73">
        <v>0</v>
      </c>
      <c r="H73">
        <v>0</v>
      </c>
      <c r="I73">
        <v>0</v>
      </c>
      <c r="J73">
        <v>0</v>
      </c>
      <c r="K73">
        <v>1</v>
      </c>
      <c r="L73" t="str">
        <f>IF(AND(OR(G73=6,H73=6,I73=6,J73=6),OR(G73=7,H73=7,I73=7,J73=7)),IF(MAX($L$2:L72)&lt;$B$2,MAX($L$2:L72)+1,""),"")</f>
        <v/>
      </c>
      <c r="M73" t="str">
        <f t="shared" si="29"/>
        <v/>
      </c>
      <c r="N73" t="str">
        <f t="shared" si="30"/>
        <v/>
      </c>
      <c r="O73" t="str">
        <f t="shared" si="31"/>
        <v/>
      </c>
      <c r="P73" t="str">
        <f t="shared" si="32"/>
        <v/>
      </c>
      <c r="Q73" t="str">
        <f t="shared" si="33"/>
        <v/>
      </c>
      <c r="R73" t="str">
        <f>IF(M73="","",MAX($R$2:R72)+1)</f>
        <v/>
      </c>
      <c r="S73" t="str">
        <f>IF(N73="","",IF(MAX($S$2:S72)&lt;MAX(R:R),MAX(R:R)+1,MAX($S$2:S72)+1))</f>
        <v/>
      </c>
      <c r="T73" t="str">
        <f>IF(O73="","",IF(MAX($T$2:T72)&lt;MAX(S:S),MAX(S:S)+1,MAX($T$2:T72)+1))</f>
        <v/>
      </c>
      <c r="U73" t="str">
        <f>IF(P73="","",IF(MAX($U$2:U72)&lt;MAX(T:T),MAX(T:T)+1,MAX($U$2:U72)+1))</f>
        <v/>
      </c>
      <c r="V73" t="str">
        <f t="shared" si="17"/>
        <v/>
      </c>
      <c r="W73" t="str">
        <f t="shared" si="18"/>
        <v/>
      </c>
      <c r="X73" t="str">
        <f t="shared" si="19"/>
        <v/>
      </c>
      <c r="Y73" t="str">
        <f t="shared" si="20"/>
        <v/>
      </c>
      <c r="AB73" t="str">
        <f t="shared" si="21"/>
        <v/>
      </c>
      <c r="AC73" t="str">
        <f t="shared" si="22"/>
        <v/>
      </c>
      <c r="AD73" t="str">
        <f t="shared" si="23"/>
        <v/>
      </c>
      <c r="AE73" t="str">
        <f t="shared" si="24"/>
        <v/>
      </c>
      <c r="AF73" s="4" t="str">
        <f>IF(AB73="","",MAX($AF$2:AF72)+1)</f>
        <v/>
      </c>
      <c r="AG73" t="str">
        <f>IF(AC73="","",IF(MAX($AG$2:AG72)&lt;MAX(AF:AF),MAX(AF:AF)+1,MAX($AG$2:AG72)+1))</f>
        <v/>
      </c>
      <c r="AH73" t="str">
        <f>IF(AD73="","",IF(MAX($AH$2:AH72)&lt;MAX(AG:AG),MAX(AG:AG)+1,MAX($AH$2:AH72)+1))</f>
        <v/>
      </c>
      <c r="AI73" t="str">
        <f>IF(AE73="","",IF(MAX($AI$2:AI72)&lt;MAX(AH:AH),MAX(AH:AH)+1,MAX($AI$2:AI72)+1))</f>
        <v/>
      </c>
      <c r="AJ73" t="str">
        <f t="shared" si="25"/>
        <v/>
      </c>
      <c r="AK73" t="str">
        <f t="shared" si="26"/>
        <v/>
      </c>
      <c r="AL73" t="str">
        <f t="shared" si="27"/>
        <v/>
      </c>
      <c r="AM73" t="str">
        <f t="shared" si="28"/>
        <v/>
      </c>
    </row>
    <row r="74" spans="2:39" x14ac:dyDescent="0.3">
      <c r="B74">
        <v>72</v>
      </c>
      <c r="C74">
        <v>21</v>
      </c>
      <c r="D74">
        <v>364</v>
      </c>
      <c r="E74">
        <v>363</v>
      </c>
      <c r="F74">
        <v>148</v>
      </c>
      <c r="G74">
        <v>0</v>
      </c>
      <c r="H74">
        <v>0</v>
      </c>
      <c r="I74">
        <v>0</v>
      </c>
      <c r="J74">
        <v>0</v>
      </c>
      <c r="K74">
        <v>1</v>
      </c>
      <c r="L74" t="str">
        <f>IF(AND(OR(G74=6,H74=6,I74=6,J74=6),OR(G74=7,H74=7,I74=7,J74=7)),IF(MAX($L$2:L73)&lt;$B$2,MAX($L$2:L73)+1,""),"")</f>
        <v/>
      </c>
      <c r="M74" t="str">
        <f t="shared" si="29"/>
        <v/>
      </c>
      <c r="N74" t="str">
        <f t="shared" si="30"/>
        <v/>
      </c>
      <c r="O74" t="str">
        <f t="shared" si="31"/>
        <v/>
      </c>
      <c r="P74" t="str">
        <f t="shared" si="32"/>
        <v/>
      </c>
      <c r="Q74" t="str">
        <f t="shared" si="33"/>
        <v/>
      </c>
      <c r="R74" t="str">
        <f>IF(M74="","",MAX($R$2:R73)+1)</f>
        <v/>
      </c>
      <c r="S74" t="str">
        <f>IF(N74="","",IF(MAX($S$2:S73)&lt;MAX(R:R),MAX(R:R)+1,MAX($S$2:S73)+1))</f>
        <v/>
      </c>
      <c r="T74" t="str">
        <f>IF(O74="","",IF(MAX($T$2:T73)&lt;MAX(S:S),MAX(S:S)+1,MAX($T$2:T73)+1))</f>
        <v/>
      </c>
      <c r="U74" t="str">
        <f>IF(P74="","",IF(MAX($U$2:U73)&lt;MAX(T:T),MAX(T:T)+1,MAX($U$2:U73)+1))</f>
        <v/>
      </c>
      <c r="V74" t="str">
        <f t="shared" si="17"/>
        <v/>
      </c>
      <c r="W74" t="str">
        <f t="shared" si="18"/>
        <v/>
      </c>
      <c r="X74" t="str">
        <f t="shared" si="19"/>
        <v/>
      </c>
      <c r="Y74" t="str">
        <f t="shared" si="20"/>
        <v/>
      </c>
      <c r="AB74" t="str">
        <f t="shared" si="21"/>
        <v/>
      </c>
      <c r="AC74" t="str">
        <f t="shared" si="22"/>
        <v/>
      </c>
      <c r="AD74" t="str">
        <f t="shared" si="23"/>
        <v/>
      </c>
      <c r="AE74" t="str">
        <f t="shared" si="24"/>
        <v/>
      </c>
      <c r="AF74" s="4" t="str">
        <f>IF(AB74="","",MAX($AF$2:AF73)+1)</f>
        <v/>
      </c>
      <c r="AG74" t="str">
        <f>IF(AC74="","",IF(MAX($AG$2:AG73)&lt;MAX(AF:AF),MAX(AF:AF)+1,MAX($AG$2:AG73)+1))</f>
        <v/>
      </c>
      <c r="AH74" t="str">
        <f>IF(AD74="","",IF(MAX($AH$2:AH73)&lt;MAX(AG:AG),MAX(AG:AG)+1,MAX($AH$2:AH73)+1))</f>
        <v/>
      </c>
      <c r="AI74" t="str">
        <f>IF(AE74="","",IF(MAX($AI$2:AI73)&lt;MAX(AH:AH),MAX(AH:AH)+1,MAX($AI$2:AI73)+1))</f>
        <v/>
      </c>
      <c r="AJ74" t="str">
        <f t="shared" si="25"/>
        <v/>
      </c>
      <c r="AK74" t="str">
        <f t="shared" si="26"/>
        <v/>
      </c>
      <c r="AL74" t="str">
        <f t="shared" si="27"/>
        <v/>
      </c>
      <c r="AM74" t="str">
        <f t="shared" si="28"/>
        <v/>
      </c>
    </row>
    <row r="75" spans="2:39" x14ac:dyDescent="0.3">
      <c r="B75">
        <v>73</v>
      </c>
      <c r="C75">
        <v>364</v>
      </c>
      <c r="D75">
        <v>130</v>
      </c>
      <c r="E75">
        <v>144</v>
      </c>
      <c r="F75">
        <v>363</v>
      </c>
      <c r="G75">
        <v>0</v>
      </c>
      <c r="H75">
        <v>0</v>
      </c>
      <c r="I75">
        <v>0</v>
      </c>
      <c r="J75">
        <v>0</v>
      </c>
      <c r="K75">
        <v>1</v>
      </c>
      <c r="L75" t="str">
        <f>IF(AND(OR(G75=6,H75=6,I75=6,J75=6),OR(G75=7,H75=7,I75=7,J75=7)),IF(MAX($L$2:L74)&lt;$B$2,MAX($L$2:L74)+1,""),"")</f>
        <v/>
      </c>
      <c r="M75" t="str">
        <f t="shared" si="29"/>
        <v/>
      </c>
      <c r="N75" t="str">
        <f t="shared" si="30"/>
        <v/>
      </c>
      <c r="O75" t="str">
        <f t="shared" si="31"/>
        <v/>
      </c>
      <c r="P75" t="str">
        <f t="shared" si="32"/>
        <v/>
      </c>
      <c r="Q75" t="str">
        <f t="shared" si="33"/>
        <v/>
      </c>
      <c r="R75" t="str">
        <f>IF(M75="","",MAX($R$2:R74)+1)</f>
        <v/>
      </c>
      <c r="S75" t="str">
        <f>IF(N75="","",IF(MAX($S$2:S74)&lt;MAX(R:R),MAX(R:R)+1,MAX($S$2:S74)+1))</f>
        <v/>
      </c>
      <c r="T75" t="str">
        <f>IF(O75="","",IF(MAX($T$2:T74)&lt;MAX(S:S),MAX(S:S)+1,MAX($T$2:T74)+1))</f>
        <v/>
      </c>
      <c r="U75" t="str">
        <f>IF(P75="","",IF(MAX($U$2:U74)&lt;MAX(T:T),MAX(T:T)+1,MAX($U$2:U74)+1))</f>
        <v/>
      </c>
      <c r="V75" t="str">
        <f t="shared" si="17"/>
        <v/>
      </c>
      <c r="W75" t="str">
        <f t="shared" si="18"/>
        <v/>
      </c>
      <c r="X75" t="str">
        <f t="shared" si="19"/>
        <v/>
      </c>
      <c r="Y75" t="str">
        <f t="shared" si="20"/>
        <v/>
      </c>
      <c r="AB75" t="str">
        <f t="shared" si="21"/>
        <v/>
      </c>
      <c r="AC75" t="str">
        <f t="shared" si="22"/>
        <v/>
      </c>
      <c r="AD75" t="str">
        <f t="shared" si="23"/>
        <v/>
      </c>
      <c r="AE75" t="str">
        <f t="shared" si="24"/>
        <v/>
      </c>
      <c r="AF75" s="4" t="str">
        <f>IF(AB75="","",MAX($AF$2:AF74)+1)</f>
        <v/>
      </c>
      <c r="AG75" t="str">
        <f>IF(AC75="","",IF(MAX($AG$2:AG74)&lt;MAX(AF:AF),MAX(AF:AF)+1,MAX($AG$2:AG74)+1))</f>
        <v/>
      </c>
      <c r="AH75" t="str">
        <f>IF(AD75="","",IF(MAX($AH$2:AH74)&lt;MAX(AG:AG),MAX(AG:AG)+1,MAX($AH$2:AH74)+1))</f>
        <v/>
      </c>
      <c r="AI75" t="str">
        <f>IF(AE75="","",IF(MAX($AI$2:AI74)&lt;MAX(AH:AH),MAX(AH:AH)+1,MAX($AI$2:AI74)+1))</f>
        <v/>
      </c>
      <c r="AJ75" t="str">
        <f t="shared" si="25"/>
        <v/>
      </c>
      <c r="AK75" t="str">
        <f t="shared" si="26"/>
        <v/>
      </c>
      <c r="AL75" t="str">
        <f t="shared" si="27"/>
        <v/>
      </c>
      <c r="AM75" t="str">
        <f t="shared" si="28"/>
        <v/>
      </c>
    </row>
    <row r="76" spans="2:39" x14ac:dyDescent="0.3">
      <c r="B76">
        <v>74</v>
      </c>
      <c r="C76">
        <v>190</v>
      </c>
      <c r="D76">
        <v>365</v>
      </c>
      <c r="E76">
        <v>364</v>
      </c>
      <c r="F76">
        <v>21</v>
      </c>
      <c r="G76">
        <v>0</v>
      </c>
      <c r="H76">
        <v>0</v>
      </c>
      <c r="I76">
        <v>0</v>
      </c>
      <c r="J76">
        <v>0</v>
      </c>
      <c r="K76">
        <v>1</v>
      </c>
      <c r="L76" t="str">
        <f>IF(AND(OR(G76=6,H76=6,I76=6,J76=6),OR(G76=7,H76=7,I76=7,J76=7)),IF(MAX($L$2:L75)&lt;$B$2,MAX($L$2:L75)+1,""),"")</f>
        <v/>
      </c>
      <c r="M76" t="str">
        <f t="shared" si="29"/>
        <v/>
      </c>
      <c r="N76" t="str">
        <f t="shared" si="30"/>
        <v/>
      </c>
      <c r="O76" t="str">
        <f t="shared" si="31"/>
        <v/>
      </c>
      <c r="P76" t="str">
        <f t="shared" si="32"/>
        <v/>
      </c>
      <c r="Q76" t="str">
        <f t="shared" si="33"/>
        <v/>
      </c>
      <c r="R76" t="str">
        <f>IF(M76="","",MAX($R$2:R75)+1)</f>
        <v/>
      </c>
      <c r="S76" t="str">
        <f>IF(N76="","",IF(MAX($S$2:S75)&lt;MAX(R:R),MAX(R:R)+1,MAX($S$2:S75)+1))</f>
        <v/>
      </c>
      <c r="T76" t="str">
        <f>IF(O76="","",IF(MAX($T$2:T75)&lt;MAX(S:S),MAX(S:S)+1,MAX($T$2:T75)+1))</f>
        <v/>
      </c>
      <c r="U76" t="str">
        <f>IF(P76="","",IF(MAX($U$2:U75)&lt;MAX(T:T),MAX(T:T)+1,MAX($U$2:U75)+1))</f>
        <v/>
      </c>
      <c r="V76" t="str">
        <f t="shared" si="17"/>
        <v/>
      </c>
      <c r="W76" t="str">
        <f t="shared" si="18"/>
        <v/>
      </c>
      <c r="X76" t="str">
        <f t="shared" si="19"/>
        <v/>
      </c>
      <c r="Y76" t="str">
        <f t="shared" si="20"/>
        <v/>
      </c>
      <c r="AB76" t="str">
        <f t="shared" si="21"/>
        <v/>
      </c>
      <c r="AC76" t="str">
        <f t="shared" si="22"/>
        <v/>
      </c>
      <c r="AD76" t="str">
        <f t="shared" si="23"/>
        <v/>
      </c>
      <c r="AE76" t="str">
        <f t="shared" si="24"/>
        <v/>
      </c>
      <c r="AF76" s="4" t="str">
        <f>IF(AB76="","",MAX($AF$2:AF75)+1)</f>
        <v/>
      </c>
      <c r="AG76" t="str">
        <f>IF(AC76="","",IF(MAX($AG$2:AG75)&lt;MAX(AF:AF),MAX(AF:AF)+1,MAX($AG$2:AG75)+1))</f>
        <v/>
      </c>
      <c r="AH76" t="str">
        <f>IF(AD76="","",IF(MAX($AH$2:AH75)&lt;MAX(AG:AG),MAX(AG:AG)+1,MAX($AH$2:AH75)+1))</f>
        <v/>
      </c>
      <c r="AI76" t="str">
        <f>IF(AE76="","",IF(MAX($AI$2:AI75)&lt;MAX(AH:AH),MAX(AH:AH)+1,MAX($AI$2:AI75)+1))</f>
        <v/>
      </c>
      <c r="AJ76" t="str">
        <f t="shared" si="25"/>
        <v/>
      </c>
      <c r="AK76" t="str">
        <f t="shared" si="26"/>
        <v/>
      </c>
      <c r="AL76" t="str">
        <f t="shared" si="27"/>
        <v/>
      </c>
      <c r="AM76" t="str">
        <f t="shared" si="28"/>
        <v/>
      </c>
    </row>
    <row r="77" spans="2:39" x14ac:dyDescent="0.3">
      <c r="B77">
        <v>75</v>
      </c>
      <c r="C77">
        <v>365</v>
      </c>
      <c r="D77">
        <v>188</v>
      </c>
      <c r="E77">
        <v>130</v>
      </c>
      <c r="F77">
        <v>364</v>
      </c>
      <c r="G77">
        <v>0</v>
      </c>
      <c r="H77">
        <v>0</v>
      </c>
      <c r="I77">
        <v>0</v>
      </c>
      <c r="J77">
        <v>0</v>
      </c>
      <c r="K77">
        <v>1</v>
      </c>
      <c r="L77" t="str">
        <f>IF(AND(OR(G77=6,H77=6,I77=6,J77=6),OR(G77=7,H77=7,I77=7,J77=7)),IF(MAX($L$2:L76)&lt;$B$2,MAX($L$2:L76)+1,""),"")</f>
        <v/>
      </c>
      <c r="M77" t="str">
        <f t="shared" si="29"/>
        <v/>
      </c>
      <c r="N77" t="str">
        <f t="shared" si="30"/>
        <v/>
      </c>
      <c r="O77" t="str">
        <f t="shared" si="31"/>
        <v/>
      </c>
      <c r="P77" t="str">
        <f t="shared" si="32"/>
        <v/>
      </c>
      <c r="Q77" t="str">
        <f t="shared" si="33"/>
        <v/>
      </c>
      <c r="R77" t="str">
        <f>IF(M77="","",MAX($R$2:R76)+1)</f>
        <v/>
      </c>
      <c r="S77" t="str">
        <f>IF(N77="","",IF(MAX($S$2:S76)&lt;MAX(R:R),MAX(R:R)+1,MAX($S$2:S76)+1))</f>
        <v/>
      </c>
      <c r="T77" t="str">
        <f>IF(O77="","",IF(MAX($T$2:T76)&lt;MAX(S:S),MAX(S:S)+1,MAX($T$2:T76)+1))</f>
        <v/>
      </c>
      <c r="U77" t="str">
        <f>IF(P77="","",IF(MAX($U$2:U76)&lt;MAX(T:T),MAX(T:T)+1,MAX($U$2:U76)+1))</f>
        <v/>
      </c>
      <c r="V77" t="str">
        <f t="shared" si="17"/>
        <v/>
      </c>
      <c r="W77" t="str">
        <f t="shared" si="18"/>
        <v/>
      </c>
      <c r="X77" t="str">
        <f t="shared" si="19"/>
        <v/>
      </c>
      <c r="Y77" t="str">
        <f t="shared" si="20"/>
        <v/>
      </c>
      <c r="AB77" t="str">
        <f t="shared" si="21"/>
        <v/>
      </c>
      <c r="AC77" t="str">
        <f t="shared" si="22"/>
        <v/>
      </c>
      <c r="AD77" t="str">
        <f t="shared" si="23"/>
        <v/>
      </c>
      <c r="AE77" t="str">
        <f t="shared" si="24"/>
        <v/>
      </c>
      <c r="AF77" s="4" t="str">
        <f>IF(AB77="","",MAX($AF$2:AF76)+1)</f>
        <v/>
      </c>
      <c r="AG77" t="str">
        <f>IF(AC77="","",IF(MAX($AG$2:AG76)&lt;MAX(AF:AF),MAX(AF:AF)+1,MAX($AG$2:AG76)+1))</f>
        <v/>
      </c>
      <c r="AH77" t="str">
        <f>IF(AD77="","",IF(MAX($AH$2:AH76)&lt;MAX(AG:AG),MAX(AG:AG)+1,MAX($AH$2:AH76)+1))</f>
        <v/>
      </c>
      <c r="AI77" t="str">
        <f>IF(AE77="","",IF(MAX($AI$2:AI76)&lt;MAX(AH:AH),MAX(AH:AH)+1,MAX($AI$2:AI76)+1))</f>
        <v/>
      </c>
      <c r="AJ77" t="str">
        <f t="shared" si="25"/>
        <v/>
      </c>
      <c r="AK77" t="str">
        <f t="shared" si="26"/>
        <v/>
      </c>
      <c r="AL77" t="str">
        <f t="shared" si="27"/>
        <v/>
      </c>
      <c r="AM77" t="str">
        <f t="shared" si="28"/>
        <v/>
      </c>
    </row>
    <row r="78" spans="2:39" x14ac:dyDescent="0.3">
      <c r="B78">
        <v>76</v>
      </c>
      <c r="C78">
        <v>132</v>
      </c>
      <c r="D78">
        <v>366</v>
      </c>
      <c r="E78">
        <v>365</v>
      </c>
      <c r="F78">
        <v>190</v>
      </c>
      <c r="G78">
        <v>0</v>
      </c>
      <c r="H78">
        <v>0</v>
      </c>
      <c r="I78">
        <v>0</v>
      </c>
      <c r="J78">
        <v>0</v>
      </c>
      <c r="K78">
        <v>1</v>
      </c>
      <c r="L78" t="str">
        <f>IF(AND(OR(G78=6,H78=6,I78=6,J78=6),OR(G78=7,H78=7,I78=7,J78=7)),IF(MAX($L$2:L77)&lt;$B$2,MAX($L$2:L77)+1,""),"")</f>
        <v/>
      </c>
      <c r="M78" t="str">
        <f t="shared" si="29"/>
        <v/>
      </c>
      <c r="N78" t="str">
        <f t="shared" si="30"/>
        <v/>
      </c>
      <c r="O78" t="str">
        <f t="shared" si="31"/>
        <v/>
      </c>
      <c r="P78" t="str">
        <f t="shared" si="32"/>
        <v/>
      </c>
      <c r="Q78" t="str">
        <f t="shared" si="33"/>
        <v/>
      </c>
      <c r="R78" t="str">
        <f>IF(M78="","",MAX($R$2:R77)+1)</f>
        <v/>
      </c>
      <c r="S78" t="str">
        <f>IF(N78="","",IF(MAX($S$2:S77)&lt;MAX(R:R),MAX(R:R)+1,MAX($S$2:S77)+1))</f>
        <v/>
      </c>
      <c r="T78" t="str">
        <f>IF(O78="","",IF(MAX($T$2:T77)&lt;MAX(S:S),MAX(S:S)+1,MAX($T$2:T77)+1))</f>
        <v/>
      </c>
      <c r="U78" t="str">
        <f>IF(P78="","",IF(MAX($U$2:U77)&lt;MAX(T:T),MAX(T:T)+1,MAX($U$2:U77)+1))</f>
        <v/>
      </c>
      <c r="V78" t="str">
        <f t="shared" si="17"/>
        <v/>
      </c>
      <c r="W78" t="str">
        <f t="shared" si="18"/>
        <v/>
      </c>
      <c r="X78" t="str">
        <f t="shared" si="19"/>
        <v/>
      </c>
      <c r="Y78" t="str">
        <f t="shared" si="20"/>
        <v/>
      </c>
      <c r="AB78" t="str">
        <f t="shared" si="21"/>
        <v/>
      </c>
      <c r="AC78" t="str">
        <f t="shared" si="22"/>
        <v/>
      </c>
      <c r="AD78" t="str">
        <f t="shared" si="23"/>
        <v/>
      </c>
      <c r="AE78" t="str">
        <f t="shared" si="24"/>
        <v/>
      </c>
      <c r="AF78" s="4" t="str">
        <f>IF(AB78="","",MAX($AF$2:AF77)+1)</f>
        <v/>
      </c>
      <c r="AG78" t="str">
        <f>IF(AC78="","",IF(MAX($AG$2:AG77)&lt;MAX(AF:AF),MAX(AF:AF)+1,MAX($AG$2:AG77)+1))</f>
        <v/>
      </c>
      <c r="AH78" t="str">
        <f>IF(AD78="","",IF(MAX($AH$2:AH77)&lt;MAX(AG:AG),MAX(AG:AG)+1,MAX($AH$2:AH77)+1))</f>
        <v/>
      </c>
      <c r="AI78" t="str">
        <f>IF(AE78="","",IF(MAX($AI$2:AI77)&lt;MAX(AH:AH),MAX(AH:AH)+1,MAX($AI$2:AI77)+1))</f>
        <v/>
      </c>
      <c r="AJ78" t="str">
        <f t="shared" si="25"/>
        <v/>
      </c>
      <c r="AK78" t="str">
        <f t="shared" si="26"/>
        <v/>
      </c>
      <c r="AL78" t="str">
        <f t="shared" si="27"/>
        <v/>
      </c>
      <c r="AM78" t="str">
        <f t="shared" si="28"/>
        <v/>
      </c>
    </row>
    <row r="79" spans="2:39" x14ac:dyDescent="0.3">
      <c r="B79">
        <v>77</v>
      </c>
      <c r="C79">
        <v>366</v>
      </c>
      <c r="D79">
        <v>138</v>
      </c>
      <c r="E79">
        <v>188</v>
      </c>
      <c r="F79">
        <v>365</v>
      </c>
      <c r="G79">
        <v>0</v>
      </c>
      <c r="H79">
        <v>0</v>
      </c>
      <c r="I79">
        <v>0</v>
      </c>
      <c r="J79">
        <v>0</v>
      </c>
      <c r="K79">
        <v>1</v>
      </c>
      <c r="L79" t="str">
        <f>IF(AND(OR(G79=6,H79=6,I79=6,J79=6),OR(G79=7,H79=7,I79=7,J79=7)),IF(MAX($L$2:L78)&lt;$B$2,MAX($L$2:L78)+1,""),"")</f>
        <v/>
      </c>
      <c r="M79" t="str">
        <f t="shared" si="29"/>
        <v/>
      </c>
      <c r="N79" t="str">
        <f t="shared" si="30"/>
        <v/>
      </c>
      <c r="O79" t="str">
        <f t="shared" si="31"/>
        <v/>
      </c>
      <c r="P79" t="str">
        <f t="shared" si="32"/>
        <v/>
      </c>
      <c r="Q79" t="str">
        <f t="shared" si="33"/>
        <v/>
      </c>
      <c r="R79" t="str">
        <f>IF(M79="","",MAX($R$2:R78)+1)</f>
        <v/>
      </c>
      <c r="S79" t="str">
        <f>IF(N79="","",IF(MAX($S$2:S78)&lt;MAX(R:R),MAX(R:R)+1,MAX($S$2:S78)+1))</f>
        <v/>
      </c>
      <c r="T79" t="str">
        <f>IF(O79="","",IF(MAX($T$2:T78)&lt;MAX(S:S),MAX(S:S)+1,MAX($T$2:T78)+1))</f>
        <v/>
      </c>
      <c r="U79" t="str">
        <f>IF(P79="","",IF(MAX($U$2:U78)&lt;MAX(T:T),MAX(T:T)+1,MAX($U$2:U78)+1))</f>
        <v/>
      </c>
      <c r="V79" t="str">
        <f t="shared" si="17"/>
        <v/>
      </c>
      <c r="W79" t="str">
        <f t="shared" si="18"/>
        <v/>
      </c>
      <c r="X79" t="str">
        <f t="shared" si="19"/>
        <v/>
      </c>
      <c r="Y79" t="str">
        <f t="shared" si="20"/>
        <v/>
      </c>
      <c r="AB79" t="str">
        <f t="shared" si="21"/>
        <v/>
      </c>
      <c r="AC79" t="str">
        <f t="shared" si="22"/>
        <v/>
      </c>
      <c r="AD79" t="str">
        <f t="shared" si="23"/>
        <v/>
      </c>
      <c r="AE79" t="str">
        <f t="shared" si="24"/>
        <v/>
      </c>
      <c r="AF79" s="4" t="str">
        <f>IF(AB79="","",MAX($AF$2:AF78)+1)</f>
        <v/>
      </c>
      <c r="AG79" t="str">
        <f>IF(AC79="","",IF(MAX($AG$2:AG78)&lt;MAX(AF:AF),MAX(AF:AF)+1,MAX($AG$2:AG78)+1))</f>
        <v/>
      </c>
      <c r="AH79" t="str">
        <f>IF(AD79="","",IF(MAX($AH$2:AH78)&lt;MAX(AG:AG),MAX(AG:AG)+1,MAX($AH$2:AH78)+1))</f>
        <v/>
      </c>
      <c r="AI79" t="str">
        <f>IF(AE79="","",IF(MAX($AI$2:AI78)&lt;MAX(AH:AH),MAX(AH:AH)+1,MAX($AI$2:AI78)+1))</f>
        <v/>
      </c>
      <c r="AJ79" t="str">
        <f t="shared" si="25"/>
        <v/>
      </c>
      <c r="AK79" t="str">
        <f t="shared" si="26"/>
        <v/>
      </c>
      <c r="AL79" t="str">
        <f t="shared" si="27"/>
        <v/>
      </c>
      <c r="AM79" t="str">
        <f t="shared" si="28"/>
        <v/>
      </c>
    </row>
    <row r="80" spans="2:39" x14ac:dyDescent="0.3">
      <c r="B80">
        <v>78</v>
      </c>
      <c r="C80">
        <v>184</v>
      </c>
      <c r="D80">
        <v>367</v>
      </c>
      <c r="E80">
        <v>366</v>
      </c>
      <c r="F80">
        <v>132</v>
      </c>
      <c r="G80">
        <v>0</v>
      </c>
      <c r="H80">
        <v>0</v>
      </c>
      <c r="I80">
        <v>0</v>
      </c>
      <c r="J80">
        <v>0</v>
      </c>
      <c r="K80">
        <v>1</v>
      </c>
      <c r="L80" t="str">
        <f>IF(AND(OR(G80=6,H80=6,I80=6,J80=6),OR(G80=7,H80=7,I80=7,J80=7)),IF(MAX($L$2:L79)&lt;$B$2,MAX($L$2:L79)+1,""),"")</f>
        <v/>
      </c>
      <c r="M80" t="str">
        <f t="shared" si="29"/>
        <v/>
      </c>
      <c r="N80" t="str">
        <f t="shared" si="30"/>
        <v/>
      </c>
      <c r="O80" t="str">
        <f t="shared" si="31"/>
        <v/>
      </c>
      <c r="P80" t="str">
        <f t="shared" si="32"/>
        <v/>
      </c>
      <c r="Q80" t="str">
        <f t="shared" si="33"/>
        <v/>
      </c>
      <c r="R80" t="str">
        <f>IF(M80="","",MAX($R$2:R79)+1)</f>
        <v/>
      </c>
      <c r="S80" t="str">
        <f>IF(N80="","",IF(MAX($S$2:S79)&lt;MAX(R:R),MAX(R:R)+1,MAX($S$2:S79)+1))</f>
        <v/>
      </c>
      <c r="T80" t="str">
        <f>IF(O80="","",IF(MAX($T$2:T79)&lt;MAX(S:S),MAX(S:S)+1,MAX($T$2:T79)+1))</f>
        <v/>
      </c>
      <c r="U80" t="str">
        <f>IF(P80="","",IF(MAX($U$2:U79)&lt;MAX(T:T),MAX(T:T)+1,MAX($U$2:U79)+1))</f>
        <v/>
      </c>
      <c r="V80" t="str">
        <f t="shared" si="17"/>
        <v/>
      </c>
      <c r="W80" t="str">
        <f t="shared" si="18"/>
        <v/>
      </c>
      <c r="X80" t="str">
        <f t="shared" si="19"/>
        <v/>
      </c>
      <c r="Y80" t="str">
        <f t="shared" si="20"/>
        <v/>
      </c>
      <c r="AB80" t="str">
        <f t="shared" si="21"/>
        <v/>
      </c>
      <c r="AC80" t="str">
        <f t="shared" si="22"/>
        <v/>
      </c>
      <c r="AD80" t="str">
        <f t="shared" si="23"/>
        <v/>
      </c>
      <c r="AE80" t="str">
        <f t="shared" si="24"/>
        <v/>
      </c>
      <c r="AF80" s="4" t="str">
        <f>IF(AB80="","",MAX($AF$2:AF79)+1)</f>
        <v/>
      </c>
      <c r="AG80" t="str">
        <f>IF(AC80="","",IF(MAX($AG$2:AG79)&lt;MAX(AF:AF),MAX(AF:AF)+1,MAX($AG$2:AG79)+1))</f>
        <v/>
      </c>
      <c r="AH80" t="str">
        <f>IF(AD80="","",IF(MAX($AH$2:AH79)&lt;MAX(AG:AG),MAX(AG:AG)+1,MAX($AH$2:AH79)+1))</f>
        <v/>
      </c>
      <c r="AI80" t="str">
        <f>IF(AE80="","",IF(MAX($AI$2:AI79)&lt;MAX(AH:AH),MAX(AH:AH)+1,MAX($AI$2:AI79)+1))</f>
        <v/>
      </c>
      <c r="AJ80" t="str">
        <f t="shared" si="25"/>
        <v/>
      </c>
      <c r="AK80" t="str">
        <f t="shared" si="26"/>
        <v/>
      </c>
      <c r="AL80" t="str">
        <f t="shared" si="27"/>
        <v/>
      </c>
      <c r="AM80" t="str">
        <f t="shared" si="28"/>
        <v/>
      </c>
    </row>
    <row r="81" spans="2:39" x14ac:dyDescent="0.3">
      <c r="B81">
        <v>79</v>
      </c>
      <c r="C81">
        <v>367</v>
      </c>
      <c r="D81">
        <v>185</v>
      </c>
      <c r="E81">
        <v>138</v>
      </c>
      <c r="F81">
        <v>366</v>
      </c>
      <c r="G81">
        <v>0</v>
      </c>
      <c r="H81">
        <v>0</v>
      </c>
      <c r="I81">
        <v>0</v>
      </c>
      <c r="J81">
        <v>0</v>
      </c>
      <c r="K81">
        <v>1</v>
      </c>
      <c r="L81" t="str">
        <f>IF(AND(OR(G81=6,H81=6,I81=6,J81=6),OR(G81=7,H81=7,I81=7,J81=7)),IF(MAX($L$2:L80)&lt;$B$2,MAX($L$2:L80)+1,""),"")</f>
        <v/>
      </c>
      <c r="M81" t="str">
        <f t="shared" si="29"/>
        <v/>
      </c>
      <c r="N81" t="str">
        <f t="shared" si="30"/>
        <v/>
      </c>
      <c r="O81" t="str">
        <f t="shared" si="31"/>
        <v/>
      </c>
      <c r="P81" t="str">
        <f t="shared" si="32"/>
        <v/>
      </c>
      <c r="Q81" t="str">
        <f t="shared" si="33"/>
        <v/>
      </c>
      <c r="R81" t="str">
        <f>IF(M81="","",MAX($R$2:R80)+1)</f>
        <v/>
      </c>
      <c r="S81" t="str">
        <f>IF(N81="","",IF(MAX($S$2:S80)&lt;MAX(R:R),MAX(R:R)+1,MAX($S$2:S80)+1))</f>
        <v/>
      </c>
      <c r="T81" t="str">
        <f>IF(O81="","",IF(MAX($T$2:T80)&lt;MAX(S:S),MAX(S:S)+1,MAX($T$2:T80)+1))</f>
        <v/>
      </c>
      <c r="U81" t="str">
        <f>IF(P81="","",IF(MAX($U$2:U80)&lt;MAX(T:T),MAX(T:T)+1,MAX($U$2:U80)+1))</f>
        <v/>
      </c>
      <c r="V81" t="str">
        <f t="shared" si="17"/>
        <v/>
      </c>
      <c r="W81" t="str">
        <f t="shared" si="18"/>
        <v/>
      </c>
      <c r="X81" t="str">
        <f t="shared" si="19"/>
        <v/>
      </c>
      <c r="Y81" t="str">
        <f t="shared" si="20"/>
        <v/>
      </c>
      <c r="AB81" t="str">
        <f t="shared" si="21"/>
        <v/>
      </c>
      <c r="AC81" t="str">
        <f t="shared" si="22"/>
        <v/>
      </c>
      <c r="AD81" t="str">
        <f t="shared" si="23"/>
        <v/>
      </c>
      <c r="AE81" t="str">
        <f t="shared" si="24"/>
        <v/>
      </c>
      <c r="AF81" s="4" t="str">
        <f>IF(AB81="","",MAX($AF$2:AF80)+1)</f>
        <v/>
      </c>
      <c r="AG81" t="str">
        <f>IF(AC81="","",IF(MAX($AG$2:AG80)&lt;MAX(AF:AF),MAX(AF:AF)+1,MAX($AG$2:AG80)+1))</f>
        <v/>
      </c>
      <c r="AH81" t="str">
        <f>IF(AD81="","",IF(MAX($AH$2:AH80)&lt;MAX(AG:AG),MAX(AG:AG)+1,MAX($AH$2:AH80)+1))</f>
        <v/>
      </c>
      <c r="AI81" t="str">
        <f>IF(AE81="","",IF(MAX($AI$2:AI80)&lt;MAX(AH:AH),MAX(AH:AH)+1,MAX($AI$2:AI80)+1))</f>
        <v/>
      </c>
      <c r="AJ81" t="str">
        <f t="shared" si="25"/>
        <v/>
      </c>
      <c r="AK81" t="str">
        <f t="shared" si="26"/>
        <v/>
      </c>
      <c r="AL81" t="str">
        <f t="shared" si="27"/>
        <v/>
      </c>
      <c r="AM81" t="str">
        <f t="shared" si="28"/>
        <v/>
      </c>
    </row>
    <row r="82" spans="2:39" x14ac:dyDescent="0.3">
      <c r="B82">
        <v>80</v>
      </c>
      <c r="C82">
        <v>133</v>
      </c>
      <c r="D82">
        <v>290</v>
      </c>
      <c r="E82">
        <v>367</v>
      </c>
      <c r="F82">
        <v>184</v>
      </c>
      <c r="G82">
        <v>0</v>
      </c>
      <c r="H82">
        <v>0</v>
      </c>
      <c r="I82">
        <v>0</v>
      </c>
      <c r="J82">
        <v>0</v>
      </c>
      <c r="K82">
        <v>1</v>
      </c>
      <c r="L82" t="str">
        <f>IF(AND(OR(G82=6,H82=6,I82=6,J82=6),OR(G82=7,H82=7,I82=7,J82=7)),IF(MAX($L$2:L81)&lt;$B$2,MAX($L$2:L81)+1,""),"")</f>
        <v/>
      </c>
      <c r="M82" t="str">
        <f t="shared" si="29"/>
        <v/>
      </c>
      <c r="N82" t="str">
        <f t="shared" si="30"/>
        <v/>
      </c>
      <c r="O82" t="str">
        <f t="shared" si="31"/>
        <v/>
      </c>
      <c r="P82" t="str">
        <f t="shared" si="32"/>
        <v/>
      </c>
      <c r="Q82" t="str">
        <f t="shared" si="33"/>
        <v/>
      </c>
      <c r="R82" t="str">
        <f>IF(M82="","",MAX($R$2:R81)+1)</f>
        <v/>
      </c>
      <c r="S82" t="str">
        <f>IF(N82="","",IF(MAX($S$2:S81)&lt;MAX(R:R),MAX(R:R)+1,MAX($S$2:S81)+1))</f>
        <v/>
      </c>
      <c r="T82" t="str">
        <f>IF(O82="","",IF(MAX($T$2:T81)&lt;MAX(S:S),MAX(S:S)+1,MAX($T$2:T81)+1))</f>
        <v/>
      </c>
      <c r="U82" t="str">
        <f>IF(P82="","",IF(MAX($U$2:U81)&lt;MAX(T:T),MAX(T:T)+1,MAX($U$2:U81)+1))</f>
        <v/>
      </c>
      <c r="V82" t="str">
        <f t="shared" si="17"/>
        <v/>
      </c>
      <c r="W82" t="str">
        <f t="shared" si="18"/>
        <v/>
      </c>
      <c r="X82" t="str">
        <f t="shared" si="19"/>
        <v/>
      </c>
      <c r="Y82" t="str">
        <f t="shared" si="20"/>
        <v/>
      </c>
      <c r="AB82" t="str">
        <f t="shared" si="21"/>
        <v/>
      </c>
      <c r="AC82" t="str">
        <f t="shared" si="22"/>
        <v/>
      </c>
      <c r="AD82" t="str">
        <f t="shared" si="23"/>
        <v/>
      </c>
      <c r="AE82" t="str">
        <f t="shared" si="24"/>
        <v/>
      </c>
      <c r="AF82" s="4" t="str">
        <f>IF(AB82="","",MAX($AF$2:AF81)+1)</f>
        <v/>
      </c>
      <c r="AG82" t="str">
        <f>IF(AC82="","",IF(MAX($AG$2:AG81)&lt;MAX(AF:AF),MAX(AF:AF)+1,MAX($AG$2:AG81)+1))</f>
        <v/>
      </c>
      <c r="AH82" t="str">
        <f>IF(AD82="","",IF(MAX($AH$2:AH81)&lt;MAX(AG:AG),MAX(AG:AG)+1,MAX($AH$2:AH81)+1))</f>
        <v/>
      </c>
      <c r="AI82" t="str">
        <f>IF(AE82="","",IF(MAX($AI$2:AI81)&lt;MAX(AH:AH),MAX(AH:AH)+1,MAX($AI$2:AI81)+1))</f>
        <v/>
      </c>
      <c r="AJ82" t="str">
        <f t="shared" si="25"/>
        <v/>
      </c>
      <c r="AK82" t="str">
        <f t="shared" si="26"/>
        <v/>
      </c>
      <c r="AL82" t="str">
        <f t="shared" si="27"/>
        <v/>
      </c>
      <c r="AM82" t="str">
        <f t="shared" si="28"/>
        <v/>
      </c>
    </row>
    <row r="83" spans="2:39" x14ac:dyDescent="0.3">
      <c r="B83">
        <v>81</v>
      </c>
      <c r="C83">
        <v>290</v>
      </c>
      <c r="D83">
        <v>134</v>
      </c>
      <c r="E83">
        <v>185</v>
      </c>
      <c r="F83">
        <v>367</v>
      </c>
      <c r="G83">
        <v>0</v>
      </c>
      <c r="H83">
        <v>0</v>
      </c>
      <c r="I83">
        <v>0</v>
      </c>
      <c r="J83">
        <v>0</v>
      </c>
      <c r="K83">
        <v>1</v>
      </c>
      <c r="L83" t="str">
        <f>IF(AND(OR(G83=6,H83=6,I83=6,J83=6),OR(G83=7,H83=7,I83=7,J83=7)),IF(MAX($L$2:L82)&lt;$B$2,MAX($L$2:L82)+1,""),"")</f>
        <v/>
      </c>
      <c r="M83" t="str">
        <f t="shared" si="29"/>
        <v/>
      </c>
      <c r="N83" t="str">
        <f t="shared" si="30"/>
        <v/>
      </c>
      <c r="O83" t="str">
        <f t="shared" si="31"/>
        <v/>
      </c>
      <c r="P83" t="str">
        <f t="shared" si="32"/>
        <v/>
      </c>
      <c r="Q83" t="str">
        <f t="shared" si="33"/>
        <v/>
      </c>
      <c r="R83" t="str">
        <f>IF(M83="","",MAX($R$2:R82)+1)</f>
        <v/>
      </c>
      <c r="S83" t="str">
        <f>IF(N83="","",IF(MAX($S$2:S82)&lt;MAX(R:R),MAX(R:R)+1,MAX($S$2:S82)+1))</f>
        <v/>
      </c>
      <c r="T83" t="str">
        <f>IF(O83="","",IF(MAX($T$2:T82)&lt;MAX(S:S),MAX(S:S)+1,MAX($T$2:T82)+1))</f>
        <v/>
      </c>
      <c r="U83" t="str">
        <f>IF(P83="","",IF(MAX($U$2:U82)&lt;MAX(T:T),MAX(T:T)+1,MAX($U$2:U82)+1))</f>
        <v/>
      </c>
      <c r="V83" t="str">
        <f t="shared" si="17"/>
        <v/>
      </c>
      <c r="W83" t="str">
        <f t="shared" si="18"/>
        <v/>
      </c>
      <c r="X83" t="str">
        <f t="shared" si="19"/>
        <v/>
      </c>
      <c r="Y83" t="str">
        <f t="shared" si="20"/>
        <v/>
      </c>
      <c r="AB83" t="str">
        <f t="shared" si="21"/>
        <v/>
      </c>
      <c r="AC83" t="str">
        <f t="shared" si="22"/>
        <v/>
      </c>
      <c r="AD83" t="str">
        <f t="shared" si="23"/>
        <v/>
      </c>
      <c r="AE83" t="str">
        <f t="shared" si="24"/>
        <v/>
      </c>
      <c r="AF83" s="4" t="str">
        <f>IF(AB83="","",MAX($AF$2:AF82)+1)</f>
        <v/>
      </c>
      <c r="AG83" t="str">
        <f>IF(AC83="","",IF(MAX($AG$2:AG82)&lt;MAX(AF:AF),MAX(AF:AF)+1,MAX($AG$2:AG82)+1))</f>
        <v/>
      </c>
      <c r="AH83" t="str">
        <f>IF(AD83="","",IF(MAX($AH$2:AH82)&lt;MAX(AG:AG),MAX(AG:AG)+1,MAX($AH$2:AH82)+1))</f>
        <v/>
      </c>
      <c r="AI83" t="str">
        <f>IF(AE83="","",IF(MAX($AI$2:AI82)&lt;MAX(AH:AH),MAX(AH:AH)+1,MAX($AI$2:AI82)+1))</f>
        <v/>
      </c>
      <c r="AJ83" t="str">
        <f t="shared" si="25"/>
        <v/>
      </c>
      <c r="AK83" t="str">
        <f t="shared" si="26"/>
        <v/>
      </c>
      <c r="AL83" t="str">
        <f t="shared" si="27"/>
        <v/>
      </c>
      <c r="AM83" t="str">
        <f t="shared" si="28"/>
        <v/>
      </c>
    </row>
    <row r="84" spans="2:39" x14ac:dyDescent="0.3">
      <c r="B84">
        <v>82</v>
      </c>
      <c r="C84">
        <v>143</v>
      </c>
      <c r="D84">
        <v>368</v>
      </c>
      <c r="E84">
        <v>163</v>
      </c>
      <c r="F84">
        <v>78</v>
      </c>
      <c r="G84">
        <v>0</v>
      </c>
      <c r="H84">
        <v>0</v>
      </c>
      <c r="I84">
        <v>0</v>
      </c>
      <c r="J84">
        <v>0</v>
      </c>
      <c r="K84">
        <v>1</v>
      </c>
      <c r="L84" t="str">
        <f>IF(AND(OR(G84=6,H84=6,I84=6,J84=6),OR(G84=7,H84=7,I84=7,J84=7)),IF(MAX($L$2:L83)&lt;$B$2,MAX($L$2:L83)+1,""),"")</f>
        <v/>
      </c>
      <c r="M84" t="str">
        <f t="shared" si="29"/>
        <v/>
      </c>
      <c r="N84" t="str">
        <f t="shared" si="30"/>
        <v/>
      </c>
      <c r="O84" t="str">
        <f t="shared" si="31"/>
        <v/>
      </c>
      <c r="P84" t="str">
        <f t="shared" si="32"/>
        <v/>
      </c>
      <c r="Q84" t="str">
        <f t="shared" si="33"/>
        <v/>
      </c>
      <c r="R84" t="str">
        <f>IF(M84="","",MAX($R$2:R83)+1)</f>
        <v/>
      </c>
      <c r="S84" t="str">
        <f>IF(N84="","",IF(MAX($S$2:S83)&lt;MAX(R:R),MAX(R:R)+1,MAX($S$2:S83)+1))</f>
        <v/>
      </c>
      <c r="T84" t="str">
        <f>IF(O84="","",IF(MAX($T$2:T83)&lt;MAX(S:S),MAX(S:S)+1,MAX($T$2:T83)+1))</f>
        <v/>
      </c>
      <c r="U84" t="str">
        <f>IF(P84="","",IF(MAX($U$2:U83)&lt;MAX(T:T),MAX(T:T)+1,MAX($U$2:U83)+1))</f>
        <v/>
      </c>
      <c r="V84" t="str">
        <f t="shared" si="17"/>
        <v/>
      </c>
      <c r="W84" t="str">
        <f t="shared" si="18"/>
        <v/>
      </c>
      <c r="X84" t="str">
        <f t="shared" si="19"/>
        <v/>
      </c>
      <c r="Y84" t="str">
        <f t="shared" si="20"/>
        <v/>
      </c>
      <c r="AB84" t="str">
        <f t="shared" si="21"/>
        <v/>
      </c>
      <c r="AC84" t="str">
        <f t="shared" si="22"/>
        <v/>
      </c>
      <c r="AD84" t="str">
        <f t="shared" si="23"/>
        <v/>
      </c>
      <c r="AE84" t="str">
        <f t="shared" si="24"/>
        <v/>
      </c>
      <c r="AF84" s="4" t="str">
        <f>IF(AB84="","",MAX($AF$2:AF83)+1)</f>
        <v/>
      </c>
      <c r="AG84" t="str">
        <f>IF(AC84="","",IF(MAX($AG$2:AG83)&lt;MAX(AF:AF),MAX(AF:AF)+1,MAX($AG$2:AG83)+1))</f>
        <v/>
      </c>
      <c r="AH84" t="str">
        <f>IF(AD84="","",IF(MAX($AH$2:AH83)&lt;MAX(AG:AG),MAX(AG:AG)+1,MAX($AH$2:AH83)+1))</f>
        <v/>
      </c>
      <c r="AI84" t="str">
        <f>IF(AE84="","",IF(MAX($AI$2:AI83)&lt;MAX(AH:AH),MAX(AH:AH)+1,MAX($AI$2:AI83)+1))</f>
        <v/>
      </c>
      <c r="AJ84" t="str">
        <f t="shared" si="25"/>
        <v/>
      </c>
      <c r="AK84" t="str">
        <f t="shared" si="26"/>
        <v/>
      </c>
      <c r="AL84" t="str">
        <f t="shared" si="27"/>
        <v/>
      </c>
      <c r="AM84" t="str">
        <f t="shared" si="28"/>
        <v/>
      </c>
    </row>
    <row r="85" spans="2:39" x14ac:dyDescent="0.3">
      <c r="B85">
        <v>83</v>
      </c>
      <c r="C85">
        <v>368</v>
      </c>
      <c r="D85">
        <v>374</v>
      </c>
      <c r="E85">
        <v>164</v>
      </c>
      <c r="F85">
        <v>163</v>
      </c>
      <c r="G85">
        <v>0</v>
      </c>
      <c r="H85">
        <v>0</v>
      </c>
      <c r="I85">
        <v>0</v>
      </c>
      <c r="J85">
        <v>0</v>
      </c>
      <c r="K85">
        <v>1</v>
      </c>
      <c r="L85" t="str">
        <f>IF(AND(OR(G85=6,H85=6,I85=6,J85=6),OR(G85=7,H85=7,I85=7,J85=7)),IF(MAX($L$2:L84)&lt;$B$2,MAX($L$2:L84)+1,""),"")</f>
        <v/>
      </c>
      <c r="M85" t="str">
        <f t="shared" si="29"/>
        <v/>
      </c>
      <c r="N85" t="str">
        <f t="shared" si="30"/>
        <v/>
      </c>
      <c r="O85" t="str">
        <f t="shared" si="31"/>
        <v/>
      </c>
      <c r="P85" t="str">
        <f t="shared" si="32"/>
        <v/>
      </c>
      <c r="Q85" t="str">
        <f t="shared" si="33"/>
        <v/>
      </c>
      <c r="R85" t="str">
        <f>IF(M85="","",MAX($R$2:R84)+1)</f>
        <v/>
      </c>
      <c r="S85" t="str">
        <f>IF(N85="","",IF(MAX($S$2:S84)&lt;MAX(R:R),MAX(R:R)+1,MAX($S$2:S84)+1))</f>
        <v/>
      </c>
      <c r="T85" t="str">
        <f>IF(O85="","",IF(MAX($T$2:T84)&lt;MAX(S:S),MAX(S:S)+1,MAX($T$2:T84)+1))</f>
        <v/>
      </c>
      <c r="U85" t="str">
        <f>IF(P85="","",IF(MAX($U$2:U84)&lt;MAX(T:T),MAX(T:T)+1,MAX($U$2:U84)+1))</f>
        <v/>
      </c>
      <c r="V85" t="str">
        <f t="shared" si="17"/>
        <v/>
      </c>
      <c r="W85" t="str">
        <f t="shared" si="18"/>
        <v/>
      </c>
      <c r="X85" t="str">
        <f t="shared" si="19"/>
        <v/>
      </c>
      <c r="Y85" t="str">
        <f t="shared" si="20"/>
        <v/>
      </c>
      <c r="AB85" t="str">
        <f t="shared" si="21"/>
        <v/>
      </c>
      <c r="AC85" t="str">
        <f t="shared" si="22"/>
        <v/>
      </c>
      <c r="AD85" t="str">
        <f t="shared" si="23"/>
        <v/>
      </c>
      <c r="AE85" t="str">
        <f t="shared" si="24"/>
        <v/>
      </c>
      <c r="AF85" s="4" t="str">
        <f>IF(AB85="","",MAX($AF$2:AF84)+1)</f>
        <v/>
      </c>
      <c r="AG85" t="str">
        <f>IF(AC85="","",IF(MAX($AG$2:AG84)&lt;MAX(AF:AF),MAX(AF:AF)+1,MAX($AG$2:AG84)+1))</f>
        <v/>
      </c>
      <c r="AH85" t="str">
        <f>IF(AD85="","",IF(MAX($AH$2:AH84)&lt;MAX(AG:AG),MAX(AG:AG)+1,MAX($AH$2:AH84)+1))</f>
        <v/>
      </c>
      <c r="AI85" t="str">
        <f>IF(AE85="","",IF(MAX($AI$2:AI84)&lt;MAX(AH:AH),MAX(AH:AH)+1,MAX($AI$2:AI84)+1))</f>
        <v/>
      </c>
      <c r="AJ85" t="str">
        <f t="shared" si="25"/>
        <v/>
      </c>
      <c r="AK85" t="str">
        <f t="shared" si="26"/>
        <v/>
      </c>
      <c r="AL85" t="str">
        <f t="shared" si="27"/>
        <v/>
      </c>
      <c r="AM85" t="str">
        <f t="shared" si="28"/>
        <v/>
      </c>
    </row>
    <row r="86" spans="2:39" x14ac:dyDescent="0.3">
      <c r="B86">
        <v>84</v>
      </c>
      <c r="C86">
        <v>374</v>
      </c>
      <c r="D86">
        <v>149</v>
      </c>
      <c r="E86">
        <v>73</v>
      </c>
      <c r="F86">
        <v>164</v>
      </c>
      <c r="G86">
        <v>0</v>
      </c>
      <c r="H86">
        <v>0</v>
      </c>
      <c r="I86">
        <v>0</v>
      </c>
      <c r="J86">
        <v>0</v>
      </c>
      <c r="K86">
        <v>1</v>
      </c>
      <c r="L86" t="str">
        <f>IF(AND(OR(G86=6,H86=6,I86=6,J86=6),OR(G86=7,H86=7,I86=7,J86=7)),IF(MAX($L$2:L85)&lt;$B$2,MAX($L$2:L85)+1,""),"")</f>
        <v/>
      </c>
      <c r="M86" t="str">
        <f t="shared" si="29"/>
        <v/>
      </c>
      <c r="N86" t="str">
        <f t="shared" si="30"/>
        <v/>
      </c>
      <c r="O86" t="str">
        <f t="shared" si="31"/>
        <v/>
      </c>
      <c r="P86" t="str">
        <f t="shared" si="32"/>
        <v/>
      </c>
      <c r="Q86" t="str">
        <f t="shared" si="33"/>
        <v/>
      </c>
      <c r="R86" t="str">
        <f>IF(M86="","",MAX($R$2:R85)+1)</f>
        <v/>
      </c>
      <c r="S86" t="str">
        <f>IF(N86="","",IF(MAX($S$2:S85)&lt;MAX(R:R),MAX(R:R)+1,MAX($S$2:S85)+1))</f>
        <v/>
      </c>
      <c r="T86" t="str">
        <f>IF(O86="","",IF(MAX($T$2:T85)&lt;MAX(S:S),MAX(S:S)+1,MAX($T$2:T85)+1))</f>
        <v/>
      </c>
      <c r="U86" t="str">
        <f>IF(P86="","",IF(MAX($U$2:U85)&lt;MAX(T:T),MAX(T:T)+1,MAX($U$2:U85)+1))</f>
        <v/>
      </c>
      <c r="V86" t="str">
        <f t="shared" si="17"/>
        <v/>
      </c>
      <c r="W86" t="str">
        <f t="shared" si="18"/>
        <v/>
      </c>
      <c r="X86" t="str">
        <f t="shared" si="19"/>
        <v/>
      </c>
      <c r="Y86" t="str">
        <f t="shared" si="20"/>
        <v/>
      </c>
      <c r="AB86" t="str">
        <f t="shared" si="21"/>
        <v/>
      </c>
      <c r="AC86" t="str">
        <f t="shared" si="22"/>
        <v/>
      </c>
      <c r="AD86" t="str">
        <f t="shared" si="23"/>
        <v/>
      </c>
      <c r="AE86" t="str">
        <f t="shared" si="24"/>
        <v/>
      </c>
      <c r="AF86" s="4" t="str">
        <f>IF(AB86="","",MAX($AF$2:AF85)+1)</f>
        <v/>
      </c>
      <c r="AG86" t="str">
        <f>IF(AC86="","",IF(MAX($AG$2:AG85)&lt;MAX(AF:AF),MAX(AF:AF)+1,MAX($AG$2:AG85)+1))</f>
        <v/>
      </c>
      <c r="AH86" t="str">
        <f>IF(AD86="","",IF(MAX($AH$2:AH85)&lt;MAX(AG:AG),MAX(AG:AG)+1,MAX($AH$2:AH85)+1))</f>
        <v/>
      </c>
      <c r="AI86" t="str">
        <f>IF(AE86="","",IF(MAX($AI$2:AI85)&lt;MAX(AH:AH),MAX(AH:AH)+1,MAX($AI$2:AI85)+1))</f>
        <v/>
      </c>
      <c r="AJ86" t="str">
        <f t="shared" si="25"/>
        <v/>
      </c>
      <c r="AK86" t="str">
        <f t="shared" si="26"/>
        <v/>
      </c>
      <c r="AL86" t="str">
        <f t="shared" si="27"/>
        <v/>
      </c>
      <c r="AM86" t="str">
        <f t="shared" si="28"/>
        <v/>
      </c>
    </row>
    <row r="87" spans="2:39" x14ac:dyDescent="0.3">
      <c r="B87">
        <v>85</v>
      </c>
      <c r="C87">
        <v>144</v>
      </c>
      <c r="D87">
        <v>369</v>
      </c>
      <c r="E87">
        <v>368</v>
      </c>
      <c r="F87">
        <v>143</v>
      </c>
      <c r="G87">
        <v>0</v>
      </c>
      <c r="H87">
        <v>0</v>
      </c>
      <c r="I87">
        <v>0</v>
      </c>
      <c r="J87">
        <v>0</v>
      </c>
      <c r="K87">
        <v>1</v>
      </c>
      <c r="L87" t="str">
        <f>IF(AND(OR(G87=6,H87=6,I87=6,J87=6),OR(G87=7,H87=7,I87=7,J87=7)),IF(MAX($L$2:L86)&lt;$B$2,MAX($L$2:L86)+1,""),"")</f>
        <v/>
      </c>
      <c r="M87" t="str">
        <f t="shared" si="29"/>
        <v/>
      </c>
      <c r="N87" t="str">
        <f t="shared" si="30"/>
        <v/>
      </c>
      <c r="O87" t="str">
        <f t="shared" si="31"/>
        <v/>
      </c>
      <c r="P87" t="str">
        <f t="shared" si="32"/>
        <v/>
      </c>
      <c r="Q87" t="str">
        <f t="shared" si="33"/>
        <v/>
      </c>
      <c r="R87" t="str">
        <f>IF(M87="","",MAX($R$2:R86)+1)</f>
        <v/>
      </c>
      <c r="S87" t="str">
        <f>IF(N87="","",IF(MAX($S$2:S86)&lt;MAX(R:R),MAX(R:R)+1,MAX($S$2:S86)+1))</f>
        <v/>
      </c>
      <c r="T87" t="str">
        <f>IF(O87="","",IF(MAX($T$2:T86)&lt;MAX(S:S),MAX(S:S)+1,MAX($T$2:T86)+1))</f>
        <v/>
      </c>
      <c r="U87" t="str">
        <f>IF(P87="","",IF(MAX($U$2:U86)&lt;MAX(T:T),MAX(T:T)+1,MAX($U$2:U86)+1))</f>
        <v/>
      </c>
      <c r="V87" t="str">
        <f t="shared" si="17"/>
        <v/>
      </c>
      <c r="W87" t="str">
        <f t="shared" si="18"/>
        <v/>
      </c>
      <c r="X87" t="str">
        <f t="shared" si="19"/>
        <v/>
      </c>
      <c r="Y87" t="str">
        <f t="shared" si="20"/>
        <v/>
      </c>
      <c r="AB87" t="str">
        <f t="shared" si="21"/>
        <v/>
      </c>
      <c r="AC87" t="str">
        <f t="shared" si="22"/>
        <v/>
      </c>
      <c r="AD87" t="str">
        <f t="shared" si="23"/>
        <v/>
      </c>
      <c r="AE87" t="str">
        <f t="shared" si="24"/>
        <v/>
      </c>
      <c r="AF87" s="4" t="str">
        <f>IF(AB87="","",MAX($AF$2:AF86)+1)</f>
        <v/>
      </c>
      <c r="AG87" t="str">
        <f>IF(AC87="","",IF(MAX($AG$2:AG86)&lt;MAX(AF:AF),MAX(AF:AF)+1,MAX($AG$2:AG86)+1))</f>
        <v/>
      </c>
      <c r="AH87" t="str">
        <f>IF(AD87="","",IF(MAX($AH$2:AH86)&lt;MAX(AG:AG),MAX(AG:AG)+1,MAX($AH$2:AH86)+1))</f>
        <v/>
      </c>
      <c r="AI87" t="str">
        <f>IF(AE87="","",IF(MAX($AI$2:AI86)&lt;MAX(AH:AH),MAX(AH:AH)+1,MAX($AI$2:AI86)+1))</f>
        <v/>
      </c>
      <c r="AJ87" t="str">
        <f t="shared" si="25"/>
        <v/>
      </c>
      <c r="AK87" t="str">
        <f t="shared" si="26"/>
        <v/>
      </c>
      <c r="AL87" t="str">
        <f t="shared" si="27"/>
        <v/>
      </c>
      <c r="AM87" t="str">
        <f t="shared" si="28"/>
        <v/>
      </c>
    </row>
    <row r="88" spans="2:39" x14ac:dyDescent="0.3">
      <c r="B88">
        <v>86</v>
      </c>
      <c r="C88">
        <v>369</v>
      </c>
      <c r="D88">
        <v>375</v>
      </c>
      <c r="E88">
        <v>374</v>
      </c>
      <c r="F88">
        <v>368</v>
      </c>
      <c r="G88">
        <v>0</v>
      </c>
      <c r="H88">
        <v>0</v>
      </c>
      <c r="I88">
        <v>0</v>
      </c>
      <c r="J88">
        <v>0</v>
      </c>
      <c r="K88">
        <v>1</v>
      </c>
      <c r="L88" t="str">
        <f>IF(AND(OR(G88=6,H88=6,I88=6,J88=6),OR(G88=7,H88=7,I88=7,J88=7)),IF(MAX($L$2:L87)&lt;$B$2,MAX($L$2:L87)+1,""),"")</f>
        <v/>
      </c>
      <c r="M88" t="str">
        <f t="shared" si="29"/>
        <v/>
      </c>
      <c r="N88" t="str">
        <f t="shared" si="30"/>
        <v/>
      </c>
      <c r="O88" t="str">
        <f t="shared" si="31"/>
        <v/>
      </c>
      <c r="P88" t="str">
        <f t="shared" si="32"/>
        <v/>
      </c>
      <c r="Q88" t="str">
        <f t="shared" si="33"/>
        <v/>
      </c>
      <c r="R88" t="str">
        <f>IF(M88="","",MAX($R$2:R87)+1)</f>
        <v/>
      </c>
      <c r="S88" t="str">
        <f>IF(N88="","",IF(MAX($S$2:S87)&lt;MAX(R:R),MAX(R:R)+1,MAX($S$2:S87)+1))</f>
        <v/>
      </c>
      <c r="T88" t="str">
        <f>IF(O88="","",IF(MAX($T$2:T87)&lt;MAX(S:S),MAX(S:S)+1,MAX($T$2:T87)+1))</f>
        <v/>
      </c>
      <c r="U88" t="str">
        <f>IF(P88="","",IF(MAX($U$2:U87)&lt;MAX(T:T),MAX(T:T)+1,MAX($U$2:U87)+1))</f>
        <v/>
      </c>
      <c r="V88" t="str">
        <f t="shared" si="17"/>
        <v/>
      </c>
      <c r="W88" t="str">
        <f t="shared" si="18"/>
        <v/>
      </c>
      <c r="X88" t="str">
        <f t="shared" si="19"/>
        <v/>
      </c>
      <c r="Y88" t="str">
        <f t="shared" si="20"/>
        <v/>
      </c>
      <c r="AB88" t="str">
        <f t="shared" si="21"/>
        <v/>
      </c>
      <c r="AC88" t="str">
        <f t="shared" si="22"/>
        <v/>
      </c>
      <c r="AD88" t="str">
        <f t="shared" si="23"/>
        <v/>
      </c>
      <c r="AE88" t="str">
        <f t="shared" si="24"/>
        <v/>
      </c>
      <c r="AF88" s="4" t="str">
        <f>IF(AB88="","",MAX($AF$2:AF87)+1)</f>
        <v/>
      </c>
      <c r="AG88" t="str">
        <f>IF(AC88="","",IF(MAX($AG$2:AG87)&lt;MAX(AF:AF),MAX(AF:AF)+1,MAX($AG$2:AG87)+1))</f>
        <v/>
      </c>
      <c r="AH88" t="str">
        <f>IF(AD88="","",IF(MAX($AH$2:AH87)&lt;MAX(AG:AG),MAX(AG:AG)+1,MAX($AH$2:AH87)+1))</f>
        <v/>
      </c>
      <c r="AI88" t="str">
        <f>IF(AE88="","",IF(MAX($AI$2:AI87)&lt;MAX(AH:AH),MAX(AH:AH)+1,MAX($AI$2:AI87)+1))</f>
        <v/>
      </c>
      <c r="AJ88" t="str">
        <f t="shared" si="25"/>
        <v/>
      </c>
      <c r="AK88" t="str">
        <f t="shared" si="26"/>
        <v/>
      </c>
      <c r="AL88" t="str">
        <f t="shared" si="27"/>
        <v/>
      </c>
      <c r="AM88" t="str">
        <f t="shared" si="28"/>
        <v/>
      </c>
    </row>
    <row r="89" spans="2:39" x14ac:dyDescent="0.3">
      <c r="B89">
        <v>87</v>
      </c>
      <c r="C89">
        <v>375</v>
      </c>
      <c r="D89">
        <v>150</v>
      </c>
      <c r="E89">
        <v>149</v>
      </c>
      <c r="F89">
        <v>374</v>
      </c>
      <c r="G89">
        <v>0</v>
      </c>
      <c r="H89">
        <v>0</v>
      </c>
      <c r="I89">
        <v>0</v>
      </c>
      <c r="J89">
        <v>0</v>
      </c>
      <c r="K89">
        <v>1</v>
      </c>
      <c r="L89" t="str">
        <f>IF(AND(OR(G89=6,H89=6,I89=6,J89=6),OR(G89=7,H89=7,I89=7,J89=7)),IF(MAX($L$2:L88)&lt;$B$2,MAX($L$2:L88)+1,""),"")</f>
        <v/>
      </c>
      <c r="M89" t="str">
        <f t="shared" si="29"/>
        <v/>
      </c>
      <c r="N89" t="str">
        <f t="shared" si="30"/>
        <v/>
      </c>
      <c r="O89" t="str">
        <f t="shared" si="31"/>
        <v/>
      </c>
      <c r="P89" t="str">
        <f t="shared" si="32"/>
        <v/>
      </c>
      <c r="Q89" t="str">
        <f t="shared" si="33"/>
        <v/>
      </c>
      <c r="R89" t="str">
        <f>IF(M89="","",MAX($R$2:R88)+1)</f>
        <v/>
      </c>
      <c r="S89" t="str">
        <f>IF(N89="","",IF(MAX($S$2:S88)&lt;MAX(R:R),MAX(R:R)+1,MAX($S$2:S88)+1))</f>
        <v/>
      </c>
      <c r="T89" t="str">
        <f>IF(O89="","",IF(MAX($T$2:T88)&lt;MAX(S:S),MAX(S:S)+1,MAX($T$2:T88)+1))</f>
        <v/>
      </c>
      <c r="U89" t="str">
        <f>IF(P89="","",IF(MAX($U$2:U88)&lt;MAX(T:T),MAX(T:T)+1,MAX($U$2:U88)+1))</f>
        <v/>
      </c>
      <c r="V89" t="str">
        <f t="shared" si="17"/>
        <v/>
      </c>
      <c r="W89" t="str">
        <f t="shared" si="18"/>
        <v/>
      </c>
      <c r="X89" t="str">
        <f t="shared" si="19"/>
        <v/>
      </c>
      <c r="Y89" t="str">
        <f t="shared" si="20"/>
        <v/>
      </c>
      <c r="AB89" t="str">
        <f t="shared" si="21"/>
        <v/>
      </c>
      <c r="AC89" t="str">
        <f t="shared" si="22"/>
        <v/>
      </c>
      <c r="AD89" t="str">
        <f t="shared" si="23"/>
        <v/>
      </c>
      <c r="AE89" t="str">
        <f t="shared" si="24"/>
        <v/>
      </c>
      <c r="AF89" s="4" t="str">
        <f>IF(AB89="","",MAX($AF$2:AF88)+1)</f>
        <v/>
      </c>
      <c r="AG89" t="str">
        <f>IF(AC89="","",IF(MAX($AG$2:AG88)&lt;MAX(AF:AF),MAX(AF:AF)+1,MAX($AG$2:AG88)+1))</f>
        <v/>
      </c>
      <c r="AH89" t="str">
        <f>IF(AD89="","",IF(MAX($AH$2:AH88)&lt;MAX(AG:AG),MAX(AG:AG)+1,MAX($AH$2:AH88)+1))</f>
        <v/>
      </c>
      <c r="AI89" t="str">
        <f>IF(AE89="","",IF(MAX($AI$2:AI88)&lt;MAX(AH:AH),MAX(AH:AH)+1,MAX($AI$2:AI88)+1))</f>
        <v/>
      </c>
      <c r="AJ89" t="str">
        <f t="shared" si="25"/>
        <v/>
      </c>
      <c r="AK89" t="str">
        <f t="shared" si="26"/>
        <v/>
      </c>
      <c r="AL89" t="str">
        <f t="shared" si="27"/>
        <v/>
      </c>
      <c r="AM89" t="str">
        <f t="shared" si="28"/>
        <v/>
      </c>
    </row>
    <row r="90" spans="2:39" x14ac:dyDescent="0.3">
      <c r="B90">
        <v>88</v>
      </c>
      <c r="C90">
        <v>130</v>
      </c>
      <c r="D90">
        <v>370</v>
      </c>
      <c r="E90">
        <v>369</v>
      </c>
      <c r="F90">
        <v>144</v>
      </c>
      <c r="G90">
        <v>0</v>
      </c>
      <c r="H90">
        <v>0</v>
      </c>
      <c r="I90">
        <v>0</v>
      </c>
      <c r="J90">
        <v>0</v>
      </c>
      <c r="K90">
        <v>1</v>
      </c>
      <c r="L90" t="str">
        <f>IF(AND(OR(G90=6,H90=6,I90=6,J90=6),OR(G90=7,H90=7,I90=7,J90=7)),IF(MAX($L$2:L89)&lt;$B$2,MAX($L$2:L89)+1,""),"")</f>
        <v/>
      </c>
      <c r="M90" t="str">
        <f t="shared" si="29"/>
        <v/>
      </c>
      <c r="N90" t="str">
        <f t="shared" si="30"/>
        <v/>
      </c>
      <c r="O90" t="str">
        <f t="shared" si="31"/>
        <v/>
      </c>
      <c r="P90" t="str">
        <f t="shared" si="32"/>
        <v/>
      </c>
      <c r="Q90" t="str">
        <f t="shared" si="33"/>
        <v/>
      </c>
      <c r="R90" t="str">
        <f>IF(M90="","",MAX($R$2:R89)+1)</f>
        <v/>
      </c>
      <c r="S90" t="str">
        <f>IF(N90="","",IF(MAX($S$2:S89)&lt;MAX(R:R),MAX(R:R)+1,MAX($S$2:S89)+1))</f>
        <v/>
      </c>
      <c r="T90" t="str">
        <f>IF(O90="","",IF(MAX($T$2:T89)&lt;MAX(S:S),MAX(S:S)+1,MAX($T$2:T89)+1))</f>
        <v/>
      </c>
      <c r="U90" t="str">
        <f>IF(P90="","",IF(MAX($U$2:U89)&lt;MAX(T:T),MAX(T:T)+1,MAX($U$2:U89)+1))</f>
        <v/>
      </c>
      <c r="V90" t="str">
        <f t="shared" si="17"/>
        <v/>
      </c>
      <c r="W90" t="str">
        <f t="shared" si="18"/>
        <v/>
      </c>
      <c r="X90" t="str">
        <f t="shared" si="19"/>
        <v/>
      </c>
      <c r="Y90" t="str">
        <f t="shared" si="20"/>
        <v/>
      </c>
      <c r="AB90" t="str">
        <f t="shared" si="21"/>
        <v/>
      </c>
      <c r="AC90" t="str">
        <f t="shared" si="22"/>
        <v/>
      </c>
      <c r="AD90" t="str">
        <f t="shared" si="23"/>
        <v/>
      </c>
      <c r="AE90" t="str">
        <f t="shared" si="24"/>
        <v/>
      </c>
      <c r="AF90" s="4" t="str">
        <f>IF(AB90="","",MAX($AF$2:AF89)+1)</f>
        <v/>
      </c>
      <c r="AG90" t="str">
        <f>IF(AC90="","",IF(MAX($AG$2:AG89)&lt;MAX(AF:AF),MAX(AF:AF)+1,MAX($AG$2:AG89)+1))</f>
        <v/>
      </c>
      <c r="AH90" t="str">
        <f>IF(AD90="","",IF(MAX($AH$2:AH89)&lt;MAX(AG:AG),MAX(AG:AG)+1,MAX($AH$2:AH89)+1))</f>
        <v/>
      </c>
      <c r="AI90" t="str">
        <f>IF(AE90="","",IF(MAX($AI$2:AI89)&lt;MAX(AH:AH),MAX(AH:AH)+1,MAX($AI$2:AI89)+1))</f>
        <v/>
      </c>
      <c r="AJ90" t="str">
        <f t="shared" si="25"/>
        <v/>
      </c>
      <c r="AK90" t="str">
        <f t="shared" si="26"/>
        <v/>
      </c>
      <c r="AL90" t="str">
        <f t="shared" si="27"/>
        <v/>
      </c>
      <c r="AM90" t="str">
        <f t="shared" si="28"/>
        <v/>
      </c>
    </row>
    <row r="91" spans="2:39" x14ac:dyDescent="0.3">
      <c r="B91">
        <v>89</v>
      </c>
      <c r="C91">
        <v>370</v>
      </c>
      <c r="D91">
        <v>376</v>
      </c>
      <c r="E91">
        <v>375</v>
      </c>
      <c r="F91">
        <v>369</v>
      </c>
      <c r="G91">
        <v>0</v>
      </c>
      <c r="H91">
        <v>0</v>
      </c>
      <c r="I91">
        <v>0</v>
      </c>
      <c r="J91">
        <v>0</v>
      </c>
      <c r="K91">
        <v>1</v>
      </c>
      <c r="L91" t="str">
        <f>IF(AND(OR(G91=6,H91=6,I91=6,J91=6),OR(G91=7,H91=7,I91=7,J91=7)),IF(MAX($L$2:L90)&lt;$B$2,MAX($L$2:L90)+1,""),"")</f>
        <v/>
      </c>
      <c r="M91" t="str">
        <f t="shared" si="29"/>
        <v/>
      </c>
      <c r="N91" t="str">
        <f t="shared" si="30"/>
        <v/>
      </c>
      <c r="O91" t="str">
        <f t="shared" si="31"/>
        <v/>
      </c>
      <c r="P91" t="str">
        <f t="shared" si="32"/>
        <v/>
      </c>
      <c r="Q91" t="str">
        <f t="shared" si="33"/>
        <v/>
      </c>
      <c r="R91" t="str">
        <f>IF(M91="","",MAX($R$2:R90)+1)</f>
        <v/>
      </c>
      <c r="S91" t="str">
        <f>IF(N91="","",IF(MAX($S$2:S90)&lt;MAX(R:R),MAX(R:R)+1,MAX($S$2:S90)+1))</f>
        <v/>
      </c>
      <c r="T91" t="str">
        <f>IF(O91="","",IF(MAX($T$2:T90)&lt;MAX(S:S),MAX(S:S)+1,MAX($T$2:T90)+1))</f>
        <v/>
      </c>
      <c r="U91" t="str">
        <f>IF(P91="","",IF(MAX($U$2:U90)&lt;MAX(T:T),MAX(T:T)+1,MAX($U$2:U90)+1))</f>
        <v/>
      </c>
      <c r="V91" t="str">
        <f t="shared" si="17"/>
        <v/>
      </c>
      <c r="W91" t="str">
        <f t="shared" si="18"/>
        <v/>
      </c>
      <c r="X91" t="str">
        <f t="shared" si="19"/>
        <v/>
      </c>
      <c r="Y91" t="str">
        <f t="shared" si="20"/>
        <v/>
      </c>
      <c r="AB91" t="str">
        <f t="shared" si="21"/>
        <v/>
      </c>
      <c r="AC91" t="str">
        <f t="shared" si="22"/>
        <v/>
      </c>
      <c r="AD91" t="str">
        <f t="shared" si="23"/>
        <v/>
      </c>
      <c r="AE91" t="str">
        <f t="shared" si="24"/>
        <v/>
      </c>
      <c r="AF91" s="4" t="str">
        <f>IF(AB91="","",MAX($AF$2:AF90)+1)</f>
        <v/>
      </c>
      <c r="AG91" t="str">
        <f>IF(AC91="","",IF(MAX($AG$2:AG90)&lt;MAX(AF:AF),MAX(AF:AF)+1,MAX($AG$2:AG90)+1))</f>
        <v/>
      </c>
      <c r="AH91" t="str">
        <f>IF(AD91="","",IF(MAX($AH$2:AH90)&lt;MAX(AG:AG),MAX(AG:AG)+1,MAX($AH$2:AH90)+1))</f>
        <v/>
      </c>
      <c r="AI91" t="str">
        <f>IF(AE91="","",IF(MAX($AI$2:AI90)&lt;MAX(AH:AH),MAX(AH:AH)+1,MAX($AI$2:AI90)+1))</f>
        <v/>
      </c>
      <c r="AJ91" t="str">
        <f t="shared" si="25"/>
        <v/>
      </c>
      <c r="AK91" t="str">
        <f t="shared" si="26"/>
        <v/>
      </c>
      <c r="AL91" t="str">
        <f t="shared" si="27"/>
        <v/>
      </c>
      <c r="AM91" t="str">
        <f t="shared" si="28"/>
        <v/>
      </c>
    </row>
    <row r="92" spans="2:39" x14ac:dyDescent="0.3">
      <c r="B92">
        <v>90</v>
      </c>
      <c r="C92">
        <v>376</v>
      </c>
      <c r="D92">
        <v>74</v>
      </c>
      <c r="E92">
        <v>150</v>
      </c>
      <c r="F92">
        <v>375</v>
      </c>
      <c r="G92">
        <v>0</v>
      </c>
      <c r="H92">
        <v>0</v>
      </c>
      <c r="I92">
        <v>0</v>
      </c>
      <c r="J92">
        <v>0</v>
      </c>
      <c r="K92">
        <v>1</v>
      </c>
      <c r="L92" t="str">
        <f>IF(AND(OR(G92=6,H92=6,I92=6,J92=6),OR(G92=7,H92=7,I92=7,J92=7)),IF(MAX($L$2:L91)&lt;$B$2,MAX($L$2:L91)+1,""),"")</f>
        <v/>
      </c>
      <c r="M92" t="str">
        <f t="shared" si="29"/>
        <v/>
      </c>
      <c r="N92" t="str">
        <f t="shared" si="30"/>
        <v/>
      </c>
      <c r="O92" t="str">
        <f t="shared" si="31"/>
        <v/>
      </c>
      <c r="P92" t="str">
        <f t="shared" si="32"/>
        <v/>
      </c>
      <c r="Q92" t="str">
        <f t="shared" si="33"/>
        <v/>
      </c>
      <c r="R92" t="str">
        <f>IF(M92="","",MAX($R$2:R91)+1)</f>
        <v/>
      </c>
      <c r="S92" t="str">
        <f>IF(N92="","",IF(MAX($S$2:S91)&lt;MAX(R:R),MAX(R:R)+1,MAX($S$2:S91)+1))</f>
        <v/>
      </c>
      <c r="T92" t="str">
        <f>IF(O92="","",IF(MAX($T$2:T91)&lt;MAX(S:S),MAX(S:S)+1,MAX($T$2:T91)+1))</f>
        <v/>
      </c>
      <c r="U92" t="str">
        <f>IF(P92="","",IF(MAX($U$2:U91)&lt;MAX(T:T),MAX(T:T)+1,MAX($U$2:U91)+1))</f>
        <v/>
      </c>
      <c r="V92" t="str">
        <f t="shared" si="17"/>
        <v/>
      </c>
      <c r="W92" t="str">
        <f t="shared" si="18"/>
        <v/>
      </c>
      <c r="X92" t="str">
        <f t="shared" si="19"/>
        <v/>
      </c>
      <c r="Y92" t="str">
        <f t="shared" si="20"/>
        <v/>
      </c>
      <c r="AB92" t="str">
        <f t="shared" si="21"/>
        <v/>
      </c>
      <c r="AC92" t="str">
        <f t="shared" si="22"/>
        <v/>
      </c>
      <c r="AD92" t="str">
        <f t="shared" si="23"/>
        <v/>
      </c>
      <c r="AE92" t="str">
        <f t="shared" si="24"/>
        <v/>
      </c>
      <c r="AF92" s="4" t="str">
        <f>IF(AB92="","",MAX($AF$2:AF91)+1)</f>
        <v/>
      </c>
      <c r="AG92" t="str">
        <f>IF(AC92="","",IF(MAX($AG$2:AG91)&lt;MAX(AF:AF),MAX(AF:AF)+1,MAX($AG$2:AG91)+1))</f>
        <v/>
      </c>
      <c r="AH92" t="str">
        <f>IF(AD92="","",IF(MAX($AH$2:AH91)&lt;MAX(AG:AG),MAX(AG:AG)+1,MAX($AH$2:AH91)+1))</f>
        <v/>
      </c>
      <c r="AI92" t="str">
        <f>IF(AE92="","",IF(MAX($AI$2:AI91)&lt;MAX(AH:AH),MAX(AH:AH)+1,MAX($AI$2:AI91)+1))</f>
        <v/>
      </c>
      <c r="AJ92" t="str">
        <f t="shared" si="25"/>
        <v/>
      </c>
      <c r="AK92" t="str">
        <f t="shared" si="26"/>
        <v/>
      </c>
      <c r="AL92" t="str">
        <f t="shared" si="27"/>
        <v/>
      </c>
      <c r="AM92" t="str">
        <f t="shared" si="28"/>
        <v/>
      </c>
    </row>
    <row r="93" spans="2:39" x14ac:dyDescent="0.3">
      <c r="B93">
        <v>91</v>
      </c>
      <c r="C93">
        <v>188</v>
      </c>
      <c r="D93">
        <v>371</v>
      </c>
      <c r="E93">
        <v>370</v>
      </c>
      <c r="F93">
        <v>130</v>
      </c>
      <c r="G93">
        <v>0</v>
      </c>
      <c r="H93">
        <v>0</v>
      </c>
      <c r="I93">
        <v>0</v>
      </c>
      <c r="J93">
        <v>0</v>
      </c>
      <c r="K93">
        <v>1</v>
      </c>
      <c r="L93" t="str">
        <f>IF(AND(OR(G93=6,H93=6,I93=6,J93=6),OR(G93=7,H93=7,I93=7,J93=7)),IF(MAX($L$2:L92)&lt;$B$2,MAX($L$2:L92)+1,""),"")</f>
        <v/>
      </c>
      <c r="M93" t="str">
        <f t="shared" si="29"/>
        <v/>
      </c>
      <c r="N93" t="str">
        <f t="shared" si="30"/>
        <v/>
      </c>
      <c r="O93" t="str">
        <f t="shared" si="31"/>
        <v/>
      </c>
      <c r="P93" t="str">
        <f t="shared" si="32"/>
        <v/>
      </c>
      <c r="Q93" t="str">
        <f t="shared" si="33"/>
        <v/>
      </c>
      <c r="R93" t="str">
        <f>IF(M93="","",MAX($R$2:R92)+1)</f>
        <v/>
      </c>
      <c r="S93" t="str">
        <f>IF(N93="","",IF(MAX($S$2:S92)&lt;MAX(R:R),MAX(R:R)+1,MAX($S$2:S92)+1))</f>
        <v/>
      </c>
      <c r="T93" t="str">
        <f>IF(O93="","",IF(MAX($T$2:T92)&lt;MAX(S:S),MAX(S:S)+1,MAX($T$2:T92)+1))</f>
        <v/>
      </c>
      <c r="U93" t="str">
        <f>IF(P93="","",IF(MAX($U$2:U92)&lt;MAX(T:T),MAX(T:T)+1,MAX($U$2:U92)+1))</f>
        <v/>
      </c>
      <c r="V93" t="str">
        <f t="shared" si="17"/>
        <v/>
      </c>
      <c r="W93" t="str">
        <f t="shared" si="18"/>
        <v/>
      </c>
      <c r="X93" t="str">
        <f t="shared" si="19"/>
        <v/>
      </c>
      <c r="Y93" t="str">
        <f t="shared" si="20"/>
        <v/>
      </c>
      <c r="AB93" t="str">
        <f t="shared" si="21"/>
        <v/>
      </c>
      <c r="AC93" t="str">
        <f t="shared" si="22"/>
        <v/>
      </c>
      <c r="AD93" t="str">
        <f t="shared" si="23"/>
        <v/>
      </c>
      <c r="AE93" t="str">
        <f t="shared" si="24"/>
        <v/>
      </c>
      <c r="AF93" s="4" t="str">
        <f>IF(AB93="","",MAX($AF$2:AF92)+1)</f>
        <v/>
      </c>
      <c r="AG93" t="str">
        <f>IF(AC93="","",IF(MAX($AG$2:AG92)&lt;MAX(AF:AF),MAX(AF:AF)+1,MAX($AG$2:AG92)+1))</f>
        <v/>
      </c>
      <c r="AH93" t="str">
        <f>IF(AD93="","",IF(MAX($AH$2:AH92)&lt;MAX(AG:AG),MAX(AG:AG)+1,MAX($AH$2:AH92)+1))</f>
        <v/>
      </c>
      <c r="AI93" t="str">
        <f>IF(AE93="","",IF(MAX($AI$2:AI92)&lt;MAX(AH:AH),MAX(AH:AH)+1,MAX($AI$2:AI92)+1))</f>
        <v/>
      </c>
      <c r="AJ93" t="str">
        <f t="shared" si="25"/>
        <v/>
      </c>
      <c r="AK93" t="str">
        <f t="shared" si="26"/>
        <v/>
      </c>
      <c r="AL93" t="str">
        <f t="shared" si="27"/>
        <v/>
      </c>
      <c r="AM93" t="str">
        <f t="shared" si="28"/>
        <v/>
      </c>
    </row>
    <row r="94" spans="2:39" x14ac:dyDescent="0.3">
      <c r="B94">
        <v>92</v>
      </c>
      <c r="C94">
        <v>371</v>
      </c>
      <c r="D94">
        <v>377</v>
      </c>
      <c r="E94">
        <v>376</v>
      </c>
      <c r="F94">
        <v>370</v>
      </c>
      <c r="G94">
        <v>0</v>
      </c>
      <c r="H94">
        <v>0</v>
      </c>
      <c r="I94">
        <v>0</v>
      </c>
      <c r="J94">
        <v>0</v>
      </c>
      <c r="K94">
        <v>1</v>
      </c>
      <c r="L94" t="str">
        <f>IF(AND(OR(G94=6,H94=6,I94=6,J94=6),OR(G94=7,H94=7,I94=7,J94=7)),IF(MAX($L$2:L93)&lt;$B$2,MAX($L$2:L93)+1,""),"")</f>
        <v/>
      </c>
      <c r="M94" t="str">
        <f t="shared" si="29"/>
        <v/>
      </c>
      <c r="N94" t="str">
        <f t="shared" si="30"/>
        <v/>
      </c>
      <c r="O94" t="str">
        <f t="shared" si="31"/>
        <v/>
      </c>
      <c r="P94" t="str">
        <f t="shared" si="32"/>
        <v/>
      </c>
      <c r="Q94" t="str">
        <f t="shared" si="33"/>
        <v/>
      </c>
      <c r="R94" t="str">
        <f>IF(M94="","",MAX($R$2:R93)+1)</f>
        <v/>
      </c>
      <c r="S94" t="str">
        <f>IF(N94="","",IF(MAX($S$2:S93)&lt;MAX(R:R),MAX(R:R)+1,MAX($S$2:S93)+1))</f>
        <v/>
      </c>
      <c r="T94" t="str">
        <f>IF(O94="","",IF(MAX($T$2:T93)&lt;MAX(S:S),MAX(S:S)+1,MAX($T$2:T93)+1))</f>
        <v/>
      </c>
      <c r="U94" t="str">
        <f>IF(P94="","",IF(MAX($U$2:U93)&lt;MAX(T:T),MAX(T:T)+1,MAX($U$2:U93)+1))</f>
        <v/>
      </c>
      <c r="V94" t="str">
        <f t="shared" si="17"/>
        <v/>
      </c>
      <c r="W94" t="str">
        <f t="shared" si="18"/>
        <v/>
      </c>
      <c r="X94" t="str">
        <f t="shared" si="19"/>
        <v/>
      </c>
      <c r="Y94" t="str">
        <f t="shared" si="20"/>
        <v/>
      </c>
      <c r="AB94" t="str">
        <f t="shared" si="21"/>
        <v/>
      </c>
      <c r="AC94" t="str">
        <f t="shared" si="22"/>
        <v/>
      </c>
      <c r="AD94" t="str">
        <f t="shared" si="23"/>
        <v/>
      </c>
      <c r="AE94" t="str">
        <f t="shared" si="24"/>
        <v/>
      </c>
      <c r="AF94" s="4" t="str">
        <f>IF(AB94="","",MAX($AF$2:AF93)+1)</f>
        <v/>
      </c>
      <c r="AG94" t="str">
        <f>IF(AC94="","",IF(MAX($AG$2:AG93)&lt;MAX(AF:AF),MAX(AF:AF)+1,MAX($AG$2:AG93)+1))</f>
        <v/>
      </c>
      <c r="AH94" t="str">
        <f>IF(AD94="","",IF(MAX($AH$2:AH93)&lt;MAX(AG:AG),MAX(AG:AG)+1,MAX($AH$2:AH93)+1))</f>
        <v/>
      </c>
      <c r="AI94" t="str">
        <f>IF(AE94="","",IF(MAX($AI$2:AI93)&lt;MAX(AH:AH),MAX(AH:AH)+1,MAX($AI$2:AI93)+1))</f>
        <v/>
      </c>
      <c r="AJ94" t="str">
        <f t="shared" si="25"/>
        <v/>
      </c>
      <c r="AK94" t="str">
        <f t="shared" si="26"/>
        <v/>
      </c>
      <c r="AL94" t="str">
        <f t="shared" si="27"/>
        <v/>
      </c>
      <c r="AM94" t="str">
        <f t="shared" si="28"/>
        <v/>
      </c>
    </row>
    <row r="95" spans="2:39" x14ac:dyDescent="0.3">
      <c r="B95">
        <v>93</v>
      </c>
      <c r="C95">
        <v>377</v>
      </c>
      <c r="D95">
        <v>191</v>
      </c>
      <c r="E95">
        <v>74</v>
      </c>
      <c r="F95">
        <v>376</v>
      </c>
      <c r="G95">
        <v>0</v>
      </c>
      <c r="H95">
        <v>0</v>
      </c>
      <c r="I95">
        <v>0</v>
      </c>
      <c r="J95">
        <v>0</v>
      </c>
      <c r="K95">
        <v>1</v>
      </c>
      <c r="L95" t="str">
        <f>IF(AND(OR(G95=6,H95=6,I95=6,J95=6),OR(G95=7,H95=7,I95=7,J95=7)),IF(MAX($L$2:L94)&lt;$B$2,MAX($L$2:L94)+1,""),"")</f>
        <v/>
      </c>
      <c r="M95" t="str">
        <f t="shared" si="29"/>
        <v/>
      </c>
      <c r="N95" t="str">
        <f t="shared" si="30"/>
        <v/>
      </c>
      <c r="O95" t="str">
        <f t="shared" si="31"/>
        <v/>
      </c>
      <c r="P95" t="str">
        <f t="shared" si="32"/>
        <v/>
      </c>
      <c r="Q95" t="str">
        <f t="shared" si="33"/>
        <v/>
      </c>
      <c r="R95" t="str">
        <f>IF(M95="","",MAX($R$2:R94)+1)</f>
        <v/>
      </c>
      <c r="S95" t="str">
        <f>IF(N95="","",IF(MAX($S$2:S94)&lt;MAX(R:R),MAX(R:R)+1,MAX($S$2:S94)+1))</f>
        <v/>
      </c>
      <c r="T95" t="str">
        <f>IF(O95="","",IF(MAX($T$2:T94)&lt;MAX(S:S),MAX(S:S)+1,MAX($T$2:T94)+1))</f>
        <v/>
      </c>
      <c r="U95" t="str">
        <f>IF(P95="","",IF(MAX($U$2:U94)&lt;MAX(T:T),MAX(T:T)+1,MAX($U$2:U94)+1))</f>
        <v/>
      </c>
      <c r="V95" t="str">
        <f t="shared" si="17"/>
        <v/>
      </c>
      <c r="W95" t="str">
        <f t="shared" si="18"/>
        <v/>
      </c>
      <c r="X95" t="str">
        <f t="shared" si="19"/>
        <v/>
      </c>
      <c r="Y95" t="str">
        <f t="shared" si="20"/>
        <v/>
      </c>
      <c r="AB95" t="str">
        <f t="shared" si="21"/>
        <v/>
      </c>
      <c r="AC95" t="str">
        <f t="shared" si="22"/>
        <v/>
      </c>
      <c r="AD95" t="str">
        <f t="shared" si="23"/>
        <v/>
      </c>
      <c r="AE95" t="str">
        <f t="shared" si="24"/>
        <v/>
      </c>
      <c r="AF95" s="4" t="str">
        <f>IF(AB95="","",MAX($AF$2:AF94)+1)</f>
        <v/>
      </c>
      <c r="AG95" t="str">
        <f>IF(AC95="","",IF(MAX($AG$2:AG94)&lt;MAX(AF:AF),MAX(AF:AF)+1,MAX($AG$2:AG94)+1))</f>
        <v/>
      </c>
      <c r="AH95" t="str">
        <f>IF(AD95="","",IF(MAX($AH$2:AH94)&lt;MAX(AG:AG),MAX(AG:AG)+1,MAX($AH$2:AH94)+1))</f>
        <v/>
      </c>
      <c r="AI95" t="str">
        <f>IF(AE95="","",IF(MAX($AI$2:AI94)&lt;MAX(AH:AH),MAX(AH:AH)+1,MAX($AI$2:AI94)+1))</f>
        <v/>
      </c>
      <c r="AJ95" t="str">
        <f t="shared" si="25"/>
        <v/>
      </c>
      <c r="AK95" t="str">
        <f t="shared" si="26"/>
        <v/>
      </c>
      <c r="AL95" t="str">
        <f t="shared" si="27"/>
        <v/>
      </c>
      <c r="AM95" t="str">
        <f t="shared" si="28"/>
        <v/>
      </c>
    </row>
    <row r="96" spans="2:39" x14ac:dyDescent="0.3">
      <c r="B96">
        <v>94</v>
      </c>
      <c r="C96">
        <v>138</v>
      </c>
      <c r="D96">
        <v>372</v>
      </c>
      <c r="E96">
        <v>371</v>
      </c>
      <c r="F96">
        <v>188</v>
      </c>
      <c r="G96">
        <v>0</v>
      </c>
      <c r="H96">
        <v>0</v>
      </c>
      <c r="I96">
        <v>0</v>
      </c>
      <c r="J96">
        <v>0</v>
      </c>
      <c r="K96">
        <v>1</v>
      </c>
      <c r="L96" t="str">
        <f>IF(AND(OR(G96=6,H96=6,I96=6,J96=6),OR(G96=7,H96=7,I96=7,J96=7)),IF(MAX($L$2:L95)&lt;$B$2,MAX($L$2:L95)+1,""),"")</f>
        <v/>
      </c>
      <c r="M96" t="str">
        <f t="shared" si="29"/>
        <v/>
      </c>
      <c r="N96" t="str">
        <f t="shared" si="30"/>
        <v/>
      </c>
      <c r="O96" t="str">
        <f t="shared" si="31"/>
        <v/>
      </c>
      <c r="P96" t="str">
        <f t="shared" si="32"/>
        <v/>
      </c>
      <c r="Q96" t="str">
        <f t="shared" si="33"/>
        <v/>
      </c>
      <c r="R96" t="str">
        <f>IF(M96="","",MAX($R$2:R95)+1)</f>
        <v/>
      </c>
      <c r="S96" t="str">
        <f>IF(N96="","",IF(MAX($S$2:S95)&lt;MAX(R:R),MAX(R:R)+1,MAX($S$2:S95)+1))</f>
        <v/>
      </c>
      <c r="T96" t="str">
        <f>IF(O96="","",IF(MAX($T$2:T95)&lt;MAX(S:S),MAX(S:S)+1,MAX($T$2:T95)+1))</f>
        <v/>
      </c>
      <c r="U96" t="str">
        <f>IF(P96="","",IF(MAX($U$2:U95)&lt;MAX(T:T),MAX(T:T)+1,MAX($U$2:U95)+1))</f>
        <v/>
      </c>
      <c r="V96" t="str">
        <f t="shared" si="17"/>
        <v/>
      </c>
      <c r="W96" t="str">
        <f t="shared" si="18"/>
        <v/>
      </c>
      <c r="X96" t="str">
        <f t="shared" si="19"/>
        <v/>
      </c>
      <c r="Y96" t="str">
        <f t="shared" si="20"/>
        <v/>
      </c>
      <c r="AB96" t="str">
        <f t="shared" si="21"/>
        <v/>
      </c>
      <c r="AC96" t="str">
        <f t="shared" si="22"/>
        <v/>
      </c>
      <c r="AD96" t="str">
        <f t="shared" si="23"/>
        <v/>
      </c>
      <c r="AE96" t="str">
        <f t="shared" si="24"/>
        <v/>
      </c>
      <c r="AF96" s="4" t="str">
        <f>IF(AB96="","",MAX($AF$2:AF95)+1)</f>
        <v/>
      </c>
      <c r="AG96" t="str">
        <f>IF(AC96="","",IF(MAX($AG$2:AG95)&lt;MAX(AF:AF),MAX(AF:AF)+1,MAX($AG$2:AG95)+1))</f>
        <v/>
      </c>
      <c r="AH96" t="str">
        <f>IF(AD96="","",IF(MAX($AH$2:AH95)&lt;MAX(AG:AG),MAX(AG:AG)+1,MAX($AH$2:AH95)+1))</f>
        <v/>
      </c>
      <c r="AI96" t="str">
        <f>IF(AE96="","",IF(MAX($AI$2:AI95)&lt;MAX(AH:AH),MAX(AH:AH)+1,MAX($AI$2:AI95)+1))</f>
        <v/>
      </c>
      <c r="AJ96" t="str">
        <f t="shared" si="25"/>
        <v/>
      </c>
      <c r="AK96" t="str">
        <f t="shared" si="26"/>
        <v/>
      </c>
      <c r="AL96" t="str">
        <f t="shared" si="27"/>
        <v/>
      </c>
      <c r="AM96" t="str">
        <f t="shared" si="28"/>
        <v/>
      </c>
    </row>
    <row r="97" spans="2:39" x14ac:dyDescent="0.3">
      <c r="B97">
        <v>95</v>
      </c>
      <c r="C97">
        <v>372</v>
      </c>
      <c r="D97">
        <v>378</v>
      </c>
      <c r="E97">
        <v>377</v>
      </c>
      <c r="F97">
        <v>371</v>
      </c>
      <c r="G97">
        <v>0</v>
      </c>
      <c r="H97">
        <v>0</v>
      </c>
      <c r="I97">
        <v>0</v>
      </c>
      <c r="J97">
        <v>0</v>
      </c>
      <c r="K97">
        <v>1</v>
      </c>
      <c r="L97" t="str">
        <f>IF(AND(OR(G97=6,H97=6,I97=6,J97=6),OR(G97=7,H97=7,I97=7,J97=7)),IF(MAX($L$2:L96)&lt;$B$2,MAX($L$2:L96)+1,""),"")</f>
        <v/>
      </c>
      <c r="M97" t="str">
        <f t="shared" si="29"/>
        <v/>
      </c>
      <c r="N97" t="str">
        <f t="shared" si="30"/>
        <v/>
      </c>
      <c r="O97" t="str">
        <f t="shared" si="31"/>
        <v/>
      </c>
      <c r="P97" t="str">
        <f t="shared" si="32"/>
        <v/>
      </c>
      <c r="Q97" t="str">
        <f t="shared" si="33"/>
        <v/>
      </c>
      <c r="R97" t="str">
        <f>IF(M97="","",MAX($R$2:R96)+1)</f>
        <v/>
      </c>
      <c r="S97" t="str">
        <f>IF(N97="","",IF(MAX($S$2:S96)&lt;MAX(R:R),MAX(R:R)+1,MAX($S$2:S96)+1))</f>
        <v/>
      </c>
      <c r="T97" t="str">
        <f>IF(O97="","",IF(MAX($T$2:T96)&lt;MAX(S:S),MAX(S:S)+1,MAX($T$2:T96)+1))</f>
        <v/>
      </c>
      <c r="U97" t="str">
        <f>IF(P97="","",IF(MAX($U$2:U96)&lt;MAX(T:T),MAX(T:T)+1,MAX($U$2:U96)+1))</f>
        <v/>
      </c>
      <c r="V97" t="str">
        <f t="shared" si="17"/>
        <v/>
      </c>
      <c r="W97" t="str">
        <f t="shared" si="18"/>
        <v/>
      </c>
      <c r="X97" t="str">
        <f t="shared" si="19"/>
        <v/>
      </c>
      <c r="Y97" t="str">
        <f t="shared" si="20"/>
        <v/>
      </c>
      <c r="AB97" t="str">
        <f t="shared" si="21"/>
        <v/>
      </c>
      <c r="AC97" t="str">
        <f t="shared" si="22"/>
        <v/>
      </c>
      <c r="AD97" t="str">
        <f t="shared" si="23"/>
        <v/>
      </c>
      <c r="AE97" t="str">
        <f t="shared" si="24"/>
        <v/>
      </c>
      <c r="AF97" s="4" t="str">
        <f>IF(AB97="","",MAX($AF$2:AF96)+1)</f>
        <v/>
      </c>
      <c r="AG97" t="str">
        <f>IF(AC97="","",IF(MAX($AG$2:AG96)&lt;MAX(AF:AF),MAX(AF:AF)+1,MAX($AG$2:AG96)+1))</f>
        <v/>
      </c>
      <c r="AH97" t="str">
        <f>IF(AD97="","",IF(MAX($AH$2:AH96)&lt;MAX(AG:AG),MAX(AG:AG)+1,MAX($AH$2:AH96)+1))</f>
        <v/>
      </c>
      <c r="AI97" t="str">
        <f>IF(AE97="","",IF(MAX($AI$2:AI96)&lt;MAX(AH:AH),MAX(AH:AH)+1,MAX($AI$2:AI96)+1))</f>
        <v/>
      </c>
      <c r="AJ97" t="str">
        <f t="shared" si="25"/>
        <v/>
      </c>
      <c r="AK97" t="str">
        <f t="shared" si="26"/>
        <v/>
      </c>
      <c r="AL97" t="str">
        <f t="shared" si="27"/>
        <v/>
      </c>
      <c r="AM97" t="str">
        <f t="shared" si="28"/>
        <v/>
      </c>
    </row>
    <row r="98" spans="2:39" x14ac:dyDescent="0.3">
      <c r="B98">
        <v>96</v>
      </c>
      <c r="C98">
        <v>378</v>
      </c>
      <c r="D98">
        <v>75</v>
      </c>
      <c r="E98">
        <v>191</v>
      </c>
      <c r="F98">
        <v>377</v>
      </c>
      <c r="G98">
        <v>0</v>
      </c>
      <c r="H98">
        <v>0</v>
      </c>
      <c r="I98">
        <v>0</v>
      </c>
      <c r="J98">
        <v>0</v>
      </c>
      <c r="K98">
        <v>1</v>
      </c>
      <c r="L98" t="str">
        <f>IF(AND(OR(G98=6,H98=6,I98=6,J98=6),OR(G98=7,H98=7,I98=7,J98=7)),IF(MAX($L$2:L97)&lt;$B$2,MAX($L$2:L97)+1,""),"")</f>
        <v/>
      </c>
      <c r="M98" t="str">
        <f t="shared" si="29"/>
        <v/>
      </c>
      <c r="N98" t="str">
        <f t="shared" si="30"/>
        <v/>
      </c>
      <c r="O98" t="str">
        <f t="shared" si="31"/>
        <v/>
      </c>
      <c r="P98" t="str">
        <f t="shared" si="32"/>
        <v/>
      </c>
      <c r="Q98" t="str">
        <f t="shared" si="33"/>
        <v/>
      </c>
      <c r="R98" t="str">
        <f>IF(M98="","",MAX($R$2:R97)+1)</f>
        <v/>
      </c>
      <c r="S98" t="str">
        <f>IF(N98="","",IF(MAX($S$2:S97)&lt;MAX(R:R),MAX(R:R)+1,MAX($S$2:S97)+1))</f>
        <v/>
      </c>
      <c r="T98" t="str">
        <f>IF(O98="","",IF(MAX($T$2:T97)&lt;MAX(S:S),MAX(S:S)+1,MAX($T$2:T97)+1))</f>
        <v/>
      </c>
      <c r="U98" t="str">
        <f>IF(P98="","",IF(MAX($U$2:U97)&lt;MAX(T:T),MAX(T:T)+1,MAX($U$2:U97)+1))</f>
        <v/>
      </c>
      <c r="V98" t="str">
        <f t="shared" si="17"/>
        <v/>
      </c>
      <c r="W98" t="str">
        <f t="shared" si="18"/>
        <v/>
      </c>
      <c r="X98" t="str">
        <f t="shared" si="19"/>
        <v/>
      </c>
      <c r="Y98" t="str">
        <f t="shared" si="20"/>
        <v/>
      </c>
      <c r="AB98" t="str">
        <f t="shared" si="21"/>
        <v/>
      </c>
      <c r="AC98" t="str">
        <f t="shared" si="22"/>
        <v/>
      </c>
      <c r="AD98" t="str">
        <f t="shared" si="23"/>
        <v/>
      </c>
      <c r="AE98" t="str">
        <f t="shared" si="24"/>
        <v/>
      </c>
      <c r="AF98" s="4" t="str">
        <f>IF(AB98="","",MAX($AF$2:AF97)+1)</f>
        <v/>
      </c>
      <c r="AG98" t="str">
        <f>IF(AC98="","",IF(MAX($AG$2:AG97)&lt;MAX(AF:AF),MAX(AF:AF)+1,MAX($AG$2:AG97)+1))</f>
        <v/>
      </c>
      <c r="AH98" t="str">
        <f>IF(AD98="","",IF(MAX($AH$2:AH97)&lt;MAX(AG:AG),MAX(AG:AG)+1,MAX($AH$2:AH97)+1))</f>
        <v/>
      </c>
      <c r="AI98" t="str">
        <f>IF(AE98="","",IF(MAX($AI$2:AI97)&lt;MAX(AH:AH),MAX(AH:AH)+1,MAX($AI$2:AI97)+1))</f>
        <v/>
      </c>
      <c r="AJ98" t="str">
        <f t="shared" si="25"/>
        <v/>
      </c>
      <c r="AK98" t="str">
        <f t="shared" si="26"/>
        <v/>
      </c>
      <c r="AL98" t="str">
        <f t="shared" si="27"/>
        <v/>
      </c>
      <c r="AM98" t="str">
        <f t="shared" si="28"/>
        <v/>
      </c>
    </row>
    <row r="99" spans="2:39" x14ac:dyDescent="0.3">
      <c r="B99">
        <v>97</v>
      </c>
      <c r="C99">
        <v>185</v>
      </c>
      <c r="D99">
        <v>373</v>
      </c>
      <c r="E99">
        <v>372</v>
      </c>
      <c r="F99">
        <v>138</v>
      </c>
      <c r="G99">
        <v>0</v>
      </c>
      <c r="H99">
        <v>0</v>
      </c>
      <c r="I99">
        <v>0</v>
      </c>
      <c r="J99">
        <v>0</v>
      </c>
      <c r="K99">
        <v>1</v>
      </c>
      <c r="L99" t="str">
        <f>IF(AND(OR(G99=6,H99=6,I99=6,J99=6),OR(G99=7,H99=7,I99=7,J99=7)),IF(MAX($L$2:L98)&lt;$B$2,MAX($L$2:L98)+1,""),"")</f>
        <v/>
      </c>
      <c r="M99" t="str">
        <f t="shared" si="29"/>
        <v/>
      </c>
      <c r="N99" t="str">
        <f t="shared" si="30"/>
        <v/>
      </c>
      <c r="O99" t="str">
        <f t="shared" si="31"/>
        <v/>
      </c>
      <c r="P99" t="str">
        <f t="shared" si="32"/>
        <v/>
      </c>
      <c r="Q99" t="str">
        <f t="shared" si="33"/>
        <v/>
      </c>
      <c r="R99" t="str">
        <f>IF(M99="","",MAX($R$2:R98)+1)</f>
        <v/>
      </c>
      <c r="S99" t="str">
        <f>IF(N99="","",IF(MAX($S$2:S98)&lt;MAX(R:R),MAX(R:R)+1,MAX($S$2:S98)+1))</f>
        <v/>
      </c>
      <c r="T99" t="str">
        <f>IF(O99="","",IF(MAX($T$2:T98)&lt;MAX(S:S),MAX(S:S)+1,MAX($T$2:T98)+1))</f>
        <v/>
      </c>
      <c r="U99" t="str">
        <f>IF(P99="","",IF(MAX($U$2:U98)&lt;MAX(T:T),MAX(T:T)+1,MAX($U$2:U98)+1))</f>
        <v/>
      </c>
      <c r="V99" t="str">
        <f t="shared" si="17"/>
        <v/>
      </c>
      <c r="W99" t="str">
        <f t="shared" si="18"/>
        <v/>
      </c>
      <c r="X99" t="str">
        <f t="shared" si="19"/>
        <v/>
      </c>
      <c r="Y99" t="str">
        <f t="shared" si="20"/>
        <v/>
      </c>
      <c r="AB99" t="str">
        <f t="shared" si="21"/>
        <v/>
      </c>
      <c r="AC99" t="str">
        <f t="shared" si="22"/>
        <v/>
      </c>
      <c r="AD99" t="str">
        <f t="shared" si="23"/>
        <v/>
      </c>
      <c r="AE99" t="str">
        <f t="shared" si="24"/>
        <v/>
      </c>
      <c r="AF99" s="4" t="str">
        <f>IF(AB99="","",MAX($AF$2:AF98)+1)</f>
        <v/>
      </c>
      <c r="AG99" t="str">
        <f>IF(AC99="","",IF(MAX($AG$2:AG98)&lt;MAX(AF:AF),MAX(AF:AF)+1,MAX($AG$2:AG98)+1))</f>
        <v/>
      </c>
      <c r="AH99" t="str">
        <f>IF(AD99="","",IF(MAX($AH$2:AH98)&lt;MAX(AG:AG),MAX(AG:AG)+1,MAX($AH$2:AH98)+1))</f>
        <v/>
      </c>
      <c r="AI99" t="str">
        <f>IF(AE99="","",IF(MAX($AI$2:AI98)&lt;MAX(AH:AH),MAX(AH:AH)+1,MAX($AI$2:AI98)+1))</f>
        <v/>
      </c>
      <c r="AJ99" t="str">
        <f t="shared" si="25"/>
        <v/>
      </c>
      <c r="AK99" t="str">
        <f t="shared" si="26"/>
        <v/>
      </c>
      <c r="AL99" t="str">
        <f t="shared" si="27"/>
        <v/>
      </c>
      <c r="AM99" t="str">
        <f t="shared" si="28"/>
        <v/>
      </c>
    </row>
    <row r="100" spans="2:39" x14ac:dyDescent="0.3">
      <c r="B100">
        <v>98</v>
      </c>
      <c r="C100">
        <v>373</v>
      </c>
      <c r="D100">
        <v>379</v>
      </c>
      <c r="E100">
        <v>378</v>
      </c>
      <c r="F100">
        <v>372</v>
      </c>
      <c r="G100">
        <v>0</v>
      </c>
      <c r="H100">
        <v>0</v>
      </c>
      <c r="I100">
        <v>0</v>
      </c>
      <c r="J100">
        <v>0</v>
      </c>
      <c r="K100">
        <v>1</v>
      </c>
      <c r="L100" t="str">
        <f>IF(AND(OR(G100=6,H100=6,I100=6,J100=6),OR(G100=7,H100=7,I100=7,J100=7)),IF(MAX($L$2:L99)&lt;$B$2,MAX($L$2:L99)+1,""),"")</f>
        <v/>
      </c>
      <c r="M100" t="str">
        <f t="shared" si="29"/>
        <v/>
      </c>
      <c r="N100" t="str">
        <f t="shared" si="30"/>
        <v/>
      </c>
      <c r="O100" t="str">
        <f t="shared" si="31"/>
        <v/>
      </c>
      <c r="P100" t="str">
        <f t="shared" si="32"/>
        <v/>
      </c>
      <c r="Q100" t="str">
        <f t="shared" si="33"/>
        <v/>
      </c>
      <c r="R100" t="str">
        <f>IF(M100="","",MAX($R$2:R99)+1)</f>
        <v/>
      </c>
      <c r="S100" t="str">
        <f>IF(N100="","",IF(MAX($S$2:S99)&lt;MAX(R:R),MAX(R:R)+1,MAX($S$2:S99)+1))</f>
        <v/>
      </c>
      <c r="T100" t="str">
        <f>IF(O100="","",IF(MAX($T$2:T99)&lt;MAX(S:S),MAX(S:S)+1,MAX($T$2:T99)+1))</f>
        <v/>
      </c>
      <c r="U100" t="str">
        <f>IF(P100="","",IF(MAX($U$2:U99)&lt;MAX(T:T),MAX(T:T)+1,MAX($U$2:U99)+1))</f>
        <v/>
      </c>
      <c r="V100" t="str">
        <f t="shared" si="17"/>
        <v/>
      </c>
      <c r="W100" t="str">
        <f t="shared" si="18"/>
        <v/>
      </c>
      <c r="X100" t="str">
        <f t="shared" si="19"/>
        <v/>
      </c>
      <c r="Y100" t="str">
        <f t="shared" si="20"/>
        <v/>
      </c>
      <c r="AB100" t="str">
        <f t="shared" si="21"/>
        <v/>
      </c>
      <c r="AC100" t="str">
        <f t="shared" si="22"/>
        <v/>
      </c>
      <c r="AD100" t="str">
        <f t="shared" si="23"/>
        <v/>
      </c>
      <c r="AE100" t="str">
        <f t="shared" si="24"/>
        <v/>
      </c>
      <c r="AF100" s="4" t="str">
        <f>IF(AB100="","",MAX($AF$2:AF99)+1)</f>
        <v/>
      </c>
      <c r="AG100" t="str">
        <f>IF(AC100="","",IF(MAX($AG$2:AG99)&lt;MAX(AF:AF),MAX(AF:AF)+1,MAX($AG$2:AG99)+1))</f>
        <v/>
      </c>
      <c r="AH100" t="str">
        <f>IF(AD100="","",IF(MAX($AH$2:AH99)&lt;MAX(AG:AG),MAX(AG:AG)+1,MAX($AH$2:AH99)+1))</f>
        <v/>
      </c>
      <c r="AI100" t="str">
        <f>IF(AE100="","",IF(MAX($AI$2:AI99)&lt;MAX(AH:AH),MAX(AH:AH)+1,MAX($AI$2:AI99)+1))</f>
        <v/>
      </c>
      <c r="AJ100" t="str">
        <f t="shared" si="25"/>
        <v/>
      </c>
      <c r="AK100" t="str">
        <f t="shared" si="26"/>
        <v/>
      </c>
      <c r="AL100" t="str">
        <f t="shared" si="27"/>
        <v/>
      </c>
      <c r="AM100" t="str">
        <f t="shared" si="28"/>
        <v/>
      </c>
    </row>
    <row r="101" spans="2:39" x14ac:dyDescent="0.3">
      <c r="B101">
        <v>99</v>
      </c>
      <c r="C101">
        <v>379</v>
      </c>
      <c r="D101">
        <v>182</v>
      </c>
      <c r="E101">
        <v>75</v>
      </c>
      <c r="F101">
        <v>378</v>
      </c>
      <c r="G101">
        <v>0</v>
      </c>
      <c r="H101">
        <v>0</v>
      </c>
      <c r="I101">
        <v>0</v>
      </c>
      <c r="J101">
        <v>0</v>
      </c>
      <c r="K101">
        <v>1</v>
      </c>
      <c r="L101" t="str">
        <f>IF(AND(OR(G101=6,H101=6,I101=6,J101=6),OR(G101=7,H101=7,I101=7,J101=7)),IF(MAX($L$2:L100)&lt;$B$2,MAX($L$2:L100)+1,""),"")</f>
        <v/>
      </c>
      <c r="M101" t="str">
        <f t="shared" si="29"/>
        <v/>
      </c>
      <c r="N101" t="str">
        <f t="shared" si="30"/>
        <v/>
      </c>
      <c r="O101" t="str">
        <f t="shared" si="31"/>
        <v/>
      </c>
      <c r="P101" t="str">
        <f t="shared" si="32"/>
        <v/>
      </c>
      <c r="Q101" t="str">
        <f t="shared" si="33"/>
        <v/>
      </c>
      <c r="R101" t="str">
        <f>IF(M101="","",MAX($R$2:R100)+1)</f>
        <v/>
      </c>
      <c r="S101" t="str">
        <f>IF(N101="","",IF(MAX($S$2:S100)&lt;MAX(R:R),MAX(R:R)+1,MAX($S$2:S100)+1))</f>
        <v/>
      </c>
      <c r="T101" t="str">
        <f>IF(O101="","",IF(MAX($T$2:T100)&lt;MAX(S:S),MAX(S:S)+1,MAX($T$2:T100)+1))</f>
        <v/>
      </c>
      <c r="U101" t="str">
        <f>IF(P101="","",IF(MAX($U$2:U100)&lt;MAX(T:T),MAX(T:T)+1,MAX($U$2:U100)+1))</f>
        <v/>
      </c>
      <c r="V101" t="str">
        <f t="shared" si="17"/>
        <v/>
      </c>
      <c r="W101" t="str">
        <f t="shared" si="18"/>
        <v/>
      </c>
      <c r="X101" t="str">
        <f t="shared" si="19"/>
        <v/>
      </c>
      <c r="Y101" t="str">
        <f t="shared" si="20"/>
        <v/>
      </c>
      <c r="AB101" t="str">
        <f t="shared" si="21"/>
        <v/>
      </c>
      <c r="AC101" t="str">
        <f t="shared" si="22"/>
        <v/>
      </c>
      <c r="AD101" t="str">
        <f t="shared" si="23"/>
        <v/>
      </c>
      <c r="AE101" t="str">
        <f t="shared" si="24"/>
        <v/>
      </c>
      <c r="AF101" s="4" t="str">
        <f>IF(AB101="","",MAX($AF$2:AF100)+1)</f>
        <v/>
      </c>
      <c r="AG101" t="str">
        <f>IF(AC101="","",IF(MAX($AG$2:AG100)&lt;MAX(AF:AF),MAX(AF:AF)+1,MAX($AG$2:AG100)+1))</f>
        <v/>
      </c>
      <c r="AH101" t="str">
        <f>IF(AD101="","",IF(MAX($AH$2:AH100)&lt;MAX(AG:AG),MAX(AG:AG)+1,MAX($AH$2:AH100)+1))</f>
        <v/>
      </c>
      <c r="AI101" t="str">
        <f>IF(AE101="","",IF(MAX($AI$2:AI100)&lt;MAX(AH:AH),MAX(AH:AH)+1,MAX($AI$2:AI100)+1))</f>
        <v/>
      </c>
      <c r="AJ101" t="str">
        <f t="shared" si="25"/>
        <v/>
      </c>
      <c r="AK101" t="str">
        <f t="shared" si="26"/>
        <v/>
      </c>
      <c r="AL101" t="str">
        <f t="shared" si="27"/>
        <v/>
      </c>
      <c r="AM101" t="str">
        <f t="shared" si="28"/>
        <v/>
      </c>
    </row>
    <row r="102" spans="2:39" x14ac:dyDescent="0.3">
      <c r="B102">
        <v>100</v>
      </c>
      <c r="C102">
        <v>134</v>
      </c>
      <c r="D102">
        <v>165</v>
      </c>
      <c r="E102">
        <v>373</v>
      </c>
      <c r="F102">
        <v>185</v>
      </c>
      <c r="G102">
        <v>0</v>
      </c>
      <c r="H102">
        <v>0</v>
      </c>
      <c r="I102">
        <v>0</v>
      </c>
      <c r="J102">
        <v>0</v>
      </c>
      <c r="K102">
        <v>1</v>
      </c>
      <c r="L102" t="str">
        <f>IF(AND(OR(G102=6,H102=6,I102=6,J102=6),OR(G102=7,H102=7,I102=7,J102=7)),IF(MAX($L$2:L101)&lt;$B$2,MAX($L$2:L101)+1,""),"")</f>
        <v/>
      </c>
      <c r="M102" t="str">
        <f t="shared" si="29"/>
        <v/>
      </c>
      <c r="N102" t="str">
        <f t="shared" si="30"/>
        <v/>
      </c>
      <c r="O102" t="str">
        <f t="shared" si="31"/>
        <v/>
      </c>
      <c r="P102" t="str">
        <f t="shared" si="32"/>
        <v/>
      </c>
      <c r="Q102" t="str">
        <f t="shared" si="33"/>
        <v/>
      </c>
      <c r="R102" t="str">
        <f>IF(M102="","",MAX($R$2:R101)+1)</f>
        <v/>
      </c>
      <c r="S102" t="str">
        <f>IF(N102="","",IF(MAX($S$2:S101)&lt;MAX(R:R),MAX(R:R)+1,MAX($S$2:S101)+1))</f>
        <v/>
      </c>
      <c r="T102" t="str">
        <f>IF(O102="","",IF(MAX($T$2:T101)&lt;MAX(S:S),MAX(S:S)+1,MAX($T$2:T101)+1))</f>
        <v/>
      </c>
      <c r="U102" t="str">
        <f>IF(P102="","",IF(MAX($U$2:U101)&lt;MAX(T:T),MAX(T:T)+1,MAX($U$2:U101)+1))</f>
        <v/>
      </c>
      <c r="V102" t="str">
        <f t="shared" si="17"/>
        <v/>
      </c>
      <c r="W102" t="str">
        <f t="shared" si="18"/>
        <v/>
      </c>
      <c r="X102" t="str">
        <f t="shared" si="19"/>
        <v/>
      </c>
      <c r="Y102" t="str">
        <f t="shared" si="20"/>
        <v/>
      </c>
      <c r="AB102" t="str">
        <f t="shared" si="21"/>
        <v/>
      </c>
      <c r="AC102" t="str">
        <f t="shared" si="22"/>
        <v/>
      </c>
      <c r="AD102" t="str">
        <f t="shared" si="23"/>
        <v/>
      </c>
      <c r="AE102" t="str">
        <f t="shared" si="24"/>
        <v/>
      </c>
      <c r="AF102" s="4" t="str">
        <f>IF(AB102="","",MAX($AF$2:AF101)+1)</f>
        <v/>
      </c>
      <c r="AG102" t="str">
        <f>IF(AC102="","",IF(MAX($AG$2:AG101)&lt;MAX(AF:AF),MAX(AF:AF)+1,MAX($AG$2:AG101)+1))</f>
        <v/>
      </c>
      <c r="AH102" t="str">
        <f>IF(AD102="","",IF(MAX($AH$2:AH101)&lt;MAX(AG:AG),MAX(AG:AG)+1,MAX($AH$2:AH101)+1))</f>
        <v/>
      </c>
      <c r="AI102" t="str">
        <f>IF(AE102="","",IF(MAX($AI$2:AI101)&lt;MAX(AH:AH),MAX(AH:AH)+1,MAX($AI$2:AI101)+1))</f>
        <v/>
      </c>
      <c r="AJ102" t="str">
        <f t="shared" si="25"/>
        <v/>
      </c>
      <c r="AK102" t="str">
        <f t="shared" si="26"/>
        <v/>
      </c>
      <c r="AL102" t="str">
        <f t="shared" si="27"/>
        <v/>
      </c>
      <c r="AM102" t="str">
        <f t="shared" si="28"/>
        <v/>
      </c>
    </row>
    <row r="103" spans="2:39" x14ac:dyDescent="0.3">
      <c r="B103">
        <v>101</v>
      </c>
      <c r="C103">
        <v>165</v>
      </c>
      <c r="D103">
        <v>166</v>
      </c>
      <c r="E103">
        <v>379</v>
      </c>
      <c r="F103">
        <v>373</v>
      </c>
      <c r="G103">
        <v>0</v>
      </c>
      <c r="H103">
        <v>0</v>
      </c>
      <c r="I103">
        <v>0</v>
      </c>
      <c r="J103">
        <v>0</v>
      </c>
      <c r="K103">
        <v>1</v>
      </c>
      <c r="L103" t="str">
        <f>IF(AND(OR(G103=6,H103=6,I103=6,J103=6),OR(G103=7,H103=7,I103=7,J103=7)),IF(MAX($L$2:L102)&lt;$B$2,MAX($L$2:L102)+1,""),"")</f>
        <v/>
      </c>
      <c r="M103" t="str">
        <f t="shared" si="29"/>
        <v/>
      </c>
      <c r="N103" t="str">
        <f t="shared" si="30"/>
        <v/>
      </c>
      <c r="O103" t="str">
        <f t="shared" si="31"/>
        <v/>
      </c>
      <c r="P103" t="str">
        <f t="shared" si="32"/>
        <v/>
      </c>
      <c r="Q103" t="str">
        <f t="shared" si="33"/>
        <v/>
      </c>
      <c r="R103" t="str">
        <f>IF(M103="","",MAX($R$2:R102)+1)</f>
        <v/>
      </c>
      <c r="S103" t="str">
        <f>IF(N103="","",IF(MAX($S$2:S102)&lt;MAX(R:R),MAX(R:R)+1,MAX($S$2:S102)+1))</f>
        <v/>
      </c>
      <c r="T103" t="str">
        <f>IF(O103="","",IF(MAX($T$2:T102)&lt;MAX(S:S),MAX(S:S)+1,MAX($T$2:T102)+1))</f>
        <v/>
      </c>
      <c r="U103" t="str">
        <f>IF(P103="","",IF(MAX($U$2:U102)&lt;MAX(T:T),MAX(T:T)+1,MAX($U$2:U102)+1))</f>
        <v/>
      </c>
      <c r="V103" t="str">
        <f t="shared" si="17"/>
        <v/>
      </c>
      <c r="W103" t="str">
        <f t="shared" si="18"/>
        <v/>
      </c>
      <c r="X103" t="str">
        <f t="shared" si="19"/>
        <v/>
      </c>
      <c r="Y103" t="str">
        <f t="shared" si="20"/>
        <v/>
      </c>
      <c r="AB103" t="str">
        <f t="shared" si="21"/>
        <v/>
      </c>
      <c r="AC103" t="str">
        <f t="shared" si="22"/>
        <v/>
      </c>
      <c r="AD103" t="str">
        <f t="shared" si="23"/>
        <v/>
      </c>
      <c r="AE103" t="str">
        <f t="shared" si="24"/>
        <v/>
      </c>
      <c r="AF103" s="4" t="str">
        <f>IF(AB103="","",MAX($AF$2:AF102)+1)</f>
        <v/>
      </c>
      <c r="AG103" t="str">
        <f>IF(AC103="","",IF(MAX($AG$2:AG102)&lt;MAX(AF:AF),MAX(AF:AF)+1,MAX($AG$2:AG102)+1))</f>
        <v/>
      </c>
      <c r="AH103" t="str">
        <f>IF(AD103="","",IF(MAX($AH$2:AH102)&lt;MAX(AG:AG),MAX(AG:AG)+1,MAX($AH$2:AH102)+1))</f>
        <v/>
      </c>
      <c r="AI103" t="str">
        <f>IF(AE103="","",IF(MAX($AI$2:AI102)&lt;MAX(AH:AH),MAX(AH:AH)+1,MAX($AI$2:AI102)+1))</f>
        <v/>
      </c>
      <c r="AJ103" t="str">
        <f t="shared" si="25"/>
        <v/>
      </c>
      <c r="AK103" t="str">
        <f t="shared" si="26"/>
        <v/>
      </c>
      <c r="AL103" t="str">
        <f t="shared" si="27"/>
        <v/>
      </c>
      <c r="AM103" t="str">
        <f t="shared" si="28"/>
        <v/>
      </c>
    </row>
    <row r="104" spans="2:39" x14ac:dyDescent="0.3">
      <c r="B104">
        <v>102</v>
      </c>
      <c r="C104">
        <v>166</v>
      </c>
      <c r="D104">
        <v>76</v>
      </c>
      <c r="E104">
        <v>182</v>
      </c>
      <c r="F104">
        <v>379</v>
      </c>
      <c r="G104">
        <v>0</v>
      </c>
      <c r="H104">
        <v>0</v>
      </c>
      <c r="I104">
        <v>0</v>
      </c>
      <c r="J104">
        <v>0</v>
      </c>
      <c r="K104">
        <v>1</v>
      </c>
      <c r="L104" t="str">
        <f>IF(AND(OR(G104=6,H104=6,I104=6,J104=6),OR(G104=7,H104=7,I104=7,J104=7)),IF(MAX($L$2:L103)&lt;$B$2,MAX($L$2:L103)+1,""),"")</f>
        <v/>
      </c>
      <c r="M104" t="str">
        <f t="shared" si="29"/>
        <v/>
      </c>
      <c r="N104" t="str">
        <f t="shared" si="30"/>
        <v/>
      </c>
      <c r="O104" t="str">
        <f t="shared" si="31"/>
        <v/>
      </c>
      <c r="P104" t="str">
        <f t="shared" si="32"/>
        <v/>
      </c>
      <c r="Q104" t="str">
        <f t="shared" si="33"/>
        <v/>
      </c>
      <c r="R104" t="str">
        <f>IF(M104="","",MAX($R$2:R103)+1)</f>
        <v/>
      </c>
      <c r="S104" t="str">
        <f>IF(N104="","",IF(MAX($S$2:S103)&lt;MAX(R:R),MAX(R:R)+1,MAX($S$2:S103)+1))</f>
        <v/>
      </c>
      <c r="T104" t="str">
        <f>IF(O104="","",IF(MAX($T$2:T103)&lt;MAX(S:S),MAX(S:S)+1,MAX($T$2:T103)+1))</f>
        <v/>
      </c>
      <c r="U104" t="str">
        <f>IF(P104="","",IF(MAX($U$2:U103)&lt;MAX(T:T),MAX(T:T)+1,MAX($U$2:U103)+1))</f>
        <v/>
      </c>
      <c r="V104" t="str">
        <f t="shared" si="17"/>
        <v/>
      </c>
      <c r="W104" t="str">
        <f t="shared" si="18"/>
        <v/>
      </c>
      <c r="X104" t="str">
        <f t="shared" si="19"/>
        <v/>
      </c>
      <c r="Y104" t="str">
        <f t="shared" si="20"/>
        <v/>
      </c>
      <c r="AB104" t="str">
        <f t="shared" si="21"/>
        <v/>
      </c>
      <c r="AC104" t="str">
        <f t="shared" si="22"/>
        <v/>
      </c>
      <c r="AD104" t="str">
        <f t="shared" si="23"/>
        <v/>
      </c>
      <c r="AE104" t="str">
        <f t="shared" si="24"/>
        <v/>
      </c>
      <c r="AF104" s="4" t="str">
        <f>IF(AB104="","",MAX($AF$2:AF103)+1)</f>
        <v/>
      </c>
      <c r="AG104" t="str">
        <f>IF(AC104="","",IF(MAX($AG$2:AG103)&lt;MAX(AF:AF),MAX(AF:AF)+1,MAX($AG$2:AG103)+1))</f>
        <v/>
      </c>
      <c r="AH104" t="str">
        <f>IF(AD104="","",IF(MAX($AH$2:AH103)&lt;MAX(AG:AG),MAX(AG:AG)+1,MAX($AH$2:AH103)+1))</f>
        <v/>
      </c>
      <c r="AI104" t="str">
        <f>IF(AE104="","",IF(MAX($AI$2:AI103)&lt;MAX(AH:AH),MAX(AH:AH)+1,MAX($AI$2:AI103)+1))</f>
        <v/>
      </c>
      <c r="AJ104" t="str">
        <f t="shared" si="25"/>
        <v/>
      </c>
      <c r="AK104" t="str">
        <f t="shared" si="26"/>
        <v/>
      </c>
      <c r="AL104" t="str">
        <f t="shared" si="27"/>
        <v/>
      </c>
      <c r="AM104" t="str">
        <f t="shared" si="28"/>
        <v/>
      </c>
    </row>
    <row r="105" spans="2:39" x14ac:dyDescent="0.3">
      <c r="B105">
        <v>103</v>
      </c>
      <c r="C105">
        <v>88</v>
      </c>
      <c r="D105">
        <v>219</v>
      </c>
      <c r="E105">
        <v>380</v>
      </c>
      <c r="F105">
        <v>220</v>
      </c>
      <c r="G105">
        <v>0</v>
      </c>
      <c r="H105">
        <v>0</v>
      </c>
      <c r="I105">
        <v>0</v>
      </c>
      <c r="J105">
        <v>5</v>
      </c>
      <c r="K105">
        <v>1</v>
      </c>
      <c r="L105" t="str">
        <f>IF(AND(OR(G105=6,H105=6,I105=6,J105=6),OR(G105=7,H105=7,I105=7,J105=7)),IF(MAX($L$2:L104)&lt;$B$2,MAX($L$2:L104)+1,""),"")</f>
        <v/>
      </c>
      <c r="M105" t="str">
        <f t="shared" si="29"/>
        <v/>
      </c>
      <c r="N105" t="str">
        <f t="shared" si="30"/>
        <v/>
      </c>
      <c r="O105" t="str">
        <f t="shared" si="31"/>
        <v/>
      </c>
      <c r="P105" t="str">
        <f t="shared" si="32"/>
        <v/>
      </c>
      <c r="Q105" t="str">
        <f t="shared" si="33"/>
        <v/>
      </c>
      <c r="R105" t="str">
        <f>IF(M105="","",MAX($R$2:R104)+1)</f>
        <v/>
      </c>
      <c r="S105" t="str">
        <f>IF(N105="","",IF(MAX($S$2:S104)&lt;MAX(R:R),MAX(R:R)+1,MAX($S$2:S104)+1))</f>
        <v/>
      </c>
      <c r="T105" t="str">
        <f>IF(O105="","",IF(MAX($T$2:T104)&lt;MAX(S:S),MAX(S:S)+1,MAX($T$2:T104)+1))</f>
        <v/>
      </c>
      <c r="U105" t="str">
        <f>IF(P105="","",IF(MAX($U$2:U104)&lt;MAX(T:T),MAX(T:T)+1,MAX($U$2:U104)+1))</f>
        <v/>
      </c>
      <c r="V105" t="str">
        <f t="shared" si="17"/>
        <v/>
      </c>
      <c r="W105" t="str">
        <f t="shared" si="18"/>
        <v/>
      </c>
      <c r="X105" t="str">
        <f t="shared" si="19"/>
        <v/>
      </c>
      <c r="Y105" t="str">
        <f t="shared" si="20"/>
        <v/>
      </c>
      <c r="AB105" t="str">
        <f t="shared" si="21"/>
        <v/>
      </c>
      <c r="AC105" t="str">
        <f t="shared" si="22"/>
        <v/>
      </c>
      <c r="AD105" t="str">
        <f t="shared" si="23"/>
        <v/>
      </c>
      <c r="AE105" t="str">
        <f t="shared" si="24"/>
        <v/>
      </c>
      <c r="AF105" s="4" t="str">
        <f>IF(AB105="","",MAX($AF$2:AF104)+1)</f>
        <v/>
      </c>
      <c r="AG105" t="str">
        <f>IF(AC105="","",IF(MAX($AG$2:AG104)&lt;MAX(AF:AF),MAX(AF:AF)+1,MAX($AG$2:AG104)+1))</f>
        <v/>
      </c>
      <c r="AH105" t="str">
        <f>IF(AD105="","",IF(MAX($AH$2:AH104)&lt;MAX(AG:AG),MAX(AG:AG)+1,MAX($AH$2:AH104)+1))</f>
        <v/>
      </c>
      <c r="AI105" t="str">
        <f>IF(AE105="","",IF(MAX($AI$2:AI104)&lt;MAX(AH:AH),MAX(AH:AH)+1,MAX($AI$2:AI104)+1))</f>
        <v/>
      </c>
      <c r="AJ105" t="str">
        <f t="shared" si="25"/>
        <v/>
      </c>
      <c r="AK105" t="str">
        <f t="shared" si="26"/>
        <v/>
      </c>
      <c r="AL105" t="str">
        <f t="shared" si="27"/>
        <v/>
      </c>
      <c r="AM105" t="str">
        <f t="shared" si="28"/>
        <v/>
      </c>
    </row>
    <row r="106" spans="2:39" x14ac:dyDescent="0.3">
      <c r="B106">
        <v>104</v>
      </c>
      <c r="C106">
        <v>219</v>
      </c>
      <c r="D106">
        <v>218</v>
      </c>
      <c r="E106">
        <v>387</v>
      </c>
      <c r="F106">
        <v>380</v>
      </c>
      <c r="G106">
        <v>0</v>
      </c>
      <c r="H106">
        <v>0</v>
      </c>
      <c r="I106">
        <v>0</v>
      </c>
      <c r="J106">
        <v>0</v>
      </c>
      <c r="K106">
        <v>1</v>
      </c>
      <c r="L106" t="str">
        <f>IF(AND(OR(G106=6,H106=6,I106=6,J106=6),OR(G106=7,H106=7,I106=7,J106=7)),IF(MAX($L$2:L105)&lt;$B$2,MAX($L$2:L105)+1,""),"")</f>
        <v/>
      </c>
      <c r="M106" t="str">
        <f t="shared" si="29"/>
        <v/>
      </c>
      <c r="N106" t="str">
        <f t="shared" si="30"/>
        <v/>
      </c>
      <c r="O106" t="str">
        <f t="shared" si="31"/>
        <v/>
      </c>
      <c r="P106" t="str">
        <f t="shared" si="32"/>
        <v/>
      </c>
      <c r="Q106" t="str">
        <f t="shared" si="33"/>
        <v/>
      </c>
      <c r="R106" t="str">
        <f>IF(M106="","",MAX($R$2:R105)+1)</f>
        <v/>
      </c>
      <c r="S106" t="str">
        <f>IF(N106="","",IF(MAX($S$2:S105)&lt;MAX(R:R),MAX(R:R)+1,MAX($S$2:S105)+1))</f>
        <v/>
      </c>
      <c r="T106" t="str">
        <f>IF(O106="","",IF(MAX($T$2:T105)&lt;MAX(S:S),MAX(S:S)+1,MAX($T$2:T105)+1))</f>
        <v/>
      </c>
      <c r="U106" t="str">
        <f>IF(P106="","",IF(MAX($U$2:U105)&lt;MAX(T:T),MAX(T:T)+1,MAX($U$2:U105)+1))</f>
        <v/>
      </c>
      <c r="V106" t="str">
        <f t="shared" si="17"/>
        <v/>
      </c>
      <c r="W106" t="str">
        <f t="shared" si="18"/>
        <v/>
      </c>
      <c r="X106" t="str">
        <f t="shared" si="19"/>
        <v/>
      </c>
      <c r="Y106" t="str">
        <f t="shared" si="20"/>
        <v/>
      </c>
      <c r="AB106" t="str">
        <f t="shared" si="21"/>
        <v/>
      </c>
      <c r="AC106" t="str">
        <f t="shared" si="22"/>
        <v/>
      </c>
      <c r="AD106" t="str">
        <f t="shared" si="23"/>
        <v/>
      </c>
      <c r="AE106" t="str">
        <f t="shared" si="24"/>
        <v/>
      </c>
      <c r="AF106" s="4" t="str">
        <f>IF(AB106="","",MAX($AF$2:AF105)+1)</f>
        <v/>
      </c>
      <c r="AG106" t="str">
        <f>IF(AC106="","",IF(MAX($AG$2:AG105)&lt;MAX(AF:AF),MAX(AF:AF)+1,MAX($AG$2:AG105)+1))</f>
        <v/>
      </c>
      <c r="AH106" t="str">
        <f>IF(AD106="","",IF(MAX($AH$2:AH105)&lt;MAX(AG:AG),MAX(AG:AG)+1,MAX($AH$2:AH105)+1))</f>
        <v/>
      </c>
      <c r="AI106" t="str">
        <f>IF(AE106="","",IF(MAX($AI$2:AI105)&lt;MAX(AH:AH),MAX(AH:AH)+1,MAX($AI$2:AI105)+1))</f>
        <v/>
      </c>
      <c r="AJ106" t="str">
        <f t="shared" si="25"/>
        <v/>
      </c>
      <c r="AK106" t="str">
        <f t="shared" si="26"/>
        <v/>
      </c>
      <c r="AL106" t="str">
        <f t="shared" si="27"/>
        <v/>
      </c>
      <c r="AM106" t="str">
        <f t="shared" si="28"/>
        <v/>
      </c>
    </row>
    <row r="107" spans="2:39" x14ac:dyDescent="0.3">
      <c r="B107">
        <v>105</v>
      </c>
      <c r="C107">
        <v>218</v>
      </c>
      <c r="D107">
        <v>217</v>
      </c>
      <c r="E107">
        <v>394</v>
      </c>
      <c r="F107">
        <v>387</v>
      </c>
      <c r="G107">
        <v>0</v>
      </c>
      <c r="H107">
        <v>0</v>
      </c>
      <c r="I107">
        <v>0</v>
      </c>
      <c r="J107">
        <v>0</v>
      </c>
      <c r="K107">
        <v>1</v>
      </c>
      <c r="L107" t="str">
        <f>IF(AND(OR(G107=6,H107=6,I107=6,J107=6),OR(G107=7,H107=7,I107=7,J107=7)),IF(MAX($L$2:L106)&lt;$B$2,MAX($L$2:L106)+1,""),"")</f>
        <v/>
      </c>
      <c r="M107" t="str">
        <f t="shared" si="29"/>
        <v/>
      </c>
      <c r="N107" t="str">
        <f t="shared" si="30"/>
        <v/>
      </c>
      <c r="O107" t="str">
        <f t="shared" si="31"/>
        <v/>
      </c>
      <c r="P107" t="str">
        <f t="shared" si="32"/>
        <v/>
      </c>
      <c r="Q107" t="str">
        <f t="shared" si="33"/>
        <v/>
      </c>
      <c r="R107" t="str">
        <f>IF(M107="","",MAX($R$2:R106)+1)</f>
        <v/>
      </c>
      <c r="S107" t="str">
        <f>IF(N107="","",IF(MAX($S$2:S106)&lt;MAX(R:R),MAX(R:R)+1,MAX($S$2:S106)+1))</f>
        <v/>
      </c>
      <c r="T107" t="str">
        <f>IF(O107="","",IF(MAX($T$2:T106)&lt;MAX(S:S),MAX(S:S)+1,MAX($T$2:T106)+1))</f>
        <v/>
      </c>
      <c r="U107" t="str">
        <f>IF(P107="","",IF(MAX($U$2:U106)&lt;MAX(T:T),MAX(T:T)+1,MAX($U$2:U106)+1))</f>
        <v/>
      </c>
      <c r="V107" t="str">
        <f t="shared" si="17"/>
        <v/>
      </c>
      <c r="W107" t="str">
        <f t="shared" si="18"/>
        <v/>
      </c>
      <c r="X107" t="str">
        <f t="shared" si="19"/>
        <v/>
      </c>
      <c r="Y107" t="str">
        <f t="shared" si="20"/>
        <v/>
      </c>
      <c r="AB107" t="str">
        <f t="shared" si="21"/>
        <v/>
      </c>
      <c r="AC107" t="str">
        <f t="shared" si="22"/>
        <v/>
      </c>
      <c r="AD107" t="str">
        <f t="shared" si="23"/>
        <v/>
      </c>
      <c r="AE107" t="str">
        <f t="shared" si="24"/>
        <v/>
      </c>
      <c r="AF107" s="4" t="str">
        <f>IF(AB107="","",MAX($AF$2:AF106)+1)</f>
        <v/>
      </c>
      <c r="AG107" t="str">
        <f>IF(AC107="","",IF(MAX($AG$2:AG106)&lt;MAX(AF:AF),MAX(AF:AF)+1,MAX($AG$2:AG106)+1))</f>
        <v/>
      </c>
      <c r="AH107" t="str">
        <f>IF(AD107="","",IF(MAX($AH$2:AH106)&lt;MAX(AG:AG),MAX(AG:AG)+1,MAX($AH$2:AH106)+1))</f>
        <v/>
      </c>
      <c r="AI107" t="str">
        <f>IF(AE107="","",IF(MAX($AI$2:AI106)&lt;MAX(AH:AH),MAX(AH:AH)+1,MAX($AI$2:AI106)+1))</f>
        <v/>
      </c>
      <c r="AJ107" t="str">
        <f t="shared" si="25"/>
        <v/>
      </c>
      <c r="AK107" t="str">
        <f t="shared" si="26"/>
        <v/>
      </c>
      <c r="AL107" t="str">
        <f t="shared" si="27"/>
        <v/>
      </c>
      <c r="AM107" t="str">
        <f t="shared" si="28"/>
        <v/>
      </c>
    </row>
    <row r="108" spans="2:39" x14ac:dyDescent="0.3">
      <c r="B108">
        <v>106</v>
      </c>
      <c r="C108">
        <v>217</v>
      </c>
      <c r="D108">
        <v>216</v>
      </c>
      <c r="E108">
        <v>401</v>
      </c>
      <c r="F108">
        <v>394</v>
      </c>
      <c r="G108">
        <v>0</v>
      </c>
      <c r="H108">
        <v>0</v>
      </c>
      <c r="I108">
        <v>0</v>
      </c>
      <c r="J108">
        <v>0</v>
      </c>
      <c r="K108">
        <v>1</v>
      </c>
      <c r="L108" t="str">
        <f>IF(AND(OR(G108=6,H108=6,I108=6,J108=6),OR(G108=7,H108=7,I108=7,J108=7)),IF(MAX($L$2:L107)&lt;$B$2,MAX($L$2:L107)+1,""),"")</f>
        <v/>
      </c>
      <c r="M108" t="str">
        <f t="shared" si="29"/>
        <v/>
      </c>
      <c r="N108" t="str">
        <f t="shared" si="30"/>
        <v/>
      </c>
      <c r="O108" t="str">
        <f t="shared" si="31"/>
        <v/>
      </c>
      <c r="P108" t="str">
        <f t="shared" si="32"/>
        <v/>
      </c>
      <c r="Q108" t="str">
        <f t="shared" si="33"/>
        <v/>
      </c>
      <c r="R108" t="str">
        <f>IF(M108="","",MAX($R$2:R107)+1)</f>
        <v/>
      </c>
      <c r="S108" t="str">
        <f>IF(N108="","",IF(MAX($S$2:S107)&lt;MAX(R:R),MAX(R:R)+1,MAX($S$2:S107)+1))</f>
        <v/>
      </c>
      <c r="T108" t="str">
        <f>IF(O108="","",IF(MAX($T$2:T107)&lt;MAX(S:S),MAX(S:S)+1,MAX($T$2:T107)+1))</f>
        <v/>
      </c>
      <c r="U108" t="str">
        <f>IF(P108="","",IF(MAX($U$2:U107)&lt;MAX(T:T),MAX(T:T)+1,MAX($U$2:U107)+1))</f>
        <v/>
      </c>
      <c r="V108" t="str">
        <f t="shared" si="17"/>
        <v/>
      </c>
      <c r="W108" t="str">
        <f t="shared" si="18"/>
        <v/>
      </c>
      <c r="X108" t="str">
        <f t="shared" si="19"/>
        <v/>
      </c>
      <c r="Y108" t="str">
        <f t="shared" si="20"/>
        <v/>
      </c>
      <c r="AB108" t="str">
        <f t="shared" si="21"/>
        <v/>
      </c>
      <c r="AC108" t="str">
        <f t="shared" si="22"/>
        <v/>
      </c>
      <c r="AD108" t="str">
        <f t="shared" si="23"/>
        <v/>
      </c>
      <c r="AE108" t="str">
        <f t="shared" si="24"/>
        <v/>
      </c>
      <c r="AF108" s="4" t="str">
        <f>IF(AB108="","",MAX($AF$2:AF107)+1)</f>
        <v/>
      </c>
      <c r="AG108" t="str">
        <f>IF(AC108="","",IF(MAX($AG$2:AG107)&lt;MAX(AF:AF),MAX(AF:AF)+1,MAX($AG$2:AG107)+1))</f>
        <v/>
      </c>
      <c r="AH108" t="str">
        <f>IF(AD108="","",IF(MAX($AH$2:AH107)&lt;MAX(AG:AG),MAX(AG:AG)+1,MAX($AH$2:AH107)+1))</f>
        <v/>
      </c>
      <c r="AI108" t="str">
        <f>IF(AE108="","",IF(MAX($AI$2:AI107)&lt;MAX(AH:AH),MAX(AH:AH)+1,MAX($AI$2:AI107)+1))</f>
        <v/>
      </c>
      <c r="AJ108" t="str">
        <f t="shared" si="25"/>
        <v/>
      </c>
      <c r="AK108" t="str">
        <f t="shared" si="26"/>
        <v/>
      </c>
      <c r="AL108" t="str">
        <f t="shared" si="27"/>
        <v/>
      </c>
      <c r="AM108" t="str">
        <f t="shared" si="28"/>
        <v/>
      </c>
    </row>
    <row r="109" spans="2:39" x14ac:dyDescent="0.3">
      <c r="B109">
        <v>107</v>
      </c>
      <c r="C109">
        <v>216</v>
      </c>
      <c r="D109">
        <v>215</v>
      </c>
      <c r="E109">
        <v>408</v>
      </c>
      <c r="F109">
        <v>401</v>
      </c>
      <c r="G109">
        <v>0</v>
      </c>
      <c r="H109">
        <v>0</v>
      </c>
      <c r="I109">
        <v>0</v>
      </c>
      <c r="J109">
        <v>0</v>
      </c>
      <c r="K109">
        <v>1</v>
      </c>
      <c r="L109" t="str">
        <f>IF(AND(OR(G109=6,H109=6,I109=6,J109=6),OR(G109=7,H109=7,I109=7,J109=7)),IF(MAX($L$2:L108)&lt;$B$2,MAX($L$2:L108)+1,""),"")</f>
        <v/>
      </c>
      <c r="M109" t="str">
        <f t="shared" si="29"/>
        <v/>
      </c>
      <c r="N109" t="str">
        <f t="shared" si="30"/>
        <v/>
      </c>
      <c r="O109" t="str">
        <f t="shared" si="31"/>
        <v/>
      </c>
      <c r="P109" t="str">
        <f t="shared" si="32"/>
        <v/>
      </c>
      <c r="Q109" t="str">
        <f t="shared" si="33"/>
        <v/>
      </c>
      <c r="R109" t="str">
        <f>IF(M109="","",MAX($R$2:R108)+1)</f>
        <v/>
      </c>
      <c r="S109" t="str">
        <f>IF(N109="","",IF(MAX($S$2:S108)&lt;MAX(R:R),MAX(R:R)+1,MAX($S$2:S108)+1))</f>
        <v/>
      </c>
      <c r="T109" t="str">
        <f>IF(O109="","",IF(MAX($T$2:T108)&lt;MAX(S:S),MAX(S:S)+1,MAX($T$2:T108)+1))</f>
        <v/>
      </c>
      <c r="U109" t="str">
        <f>IF(P109="","",IF(MAX($U$2:U108)&lt;MAX(T:T),MAX(T:T)+1,MAX($U$2:U108)+1))</f>
        <v/>
      </c>
      <c r="V109" t="str">
        <f t="shared" si="17"/>
        <v/>
      </c>
      <c r="W109" t="str">
        <f t="shared" si="18"/>
        <v/>
      </c>
      <c r="X109" t="str">
        <f t="shared" si="19"/>
        <v/>
      </c>
      <c r="Y109" t="str">
        <f t="shared" si="20"/>
        <v/>
      </c>
      <c r="AB109" t="str">
        <f t="shared" si="21"/>
        <v/>
      </c>
      <c r="AC109" t="str">
        <f t="shared" si="22"/>
        <v/>
      </c>
      <c r="AD109" t="str">
        <f t="shared" si="23"/>
        <v/>
      </c>
      <c r="AE109" t="str">
        <f t="shared" si="24"/>
        <v/>
      </c>
      <c r="AF109" s="4" t="str">
        <f>IF(AB109="","",MAX($AF$2:AF108)+1)</f>
        <v/>
      </c>
      <c r="AG109" t="str">
        <f>IF(AC109="","",IF(MAX($AG$2:AG108)&lt;MAX(AF:AF),MAX(AF:AF)+1,MAX($AG$2:AG108)+1))</f>
        <v/>
      </c>
      <c r="AH109" t="str">
        <f>IF(AD109="","",IF(MAX($AH$2:AH108)&lt;MAX(AG:AG),MAX(AG:AG)+1,MAX($AH$2:AH108)+1))</f>
        <v/>
      </c>
      <c r="AI109" t="str">
        <f>IF(AE109="","",IF(MAX($AI$2:AI108)&lt;MAX(AH:AH),MAX(AH:AH)+1,MAX($AI$2:AI108)+1))</f>
        <v/>
      </c>
      <c r="AJ109" t="str">
        <f t="shared" si="25"/>
        <v/>
      </c>
      <c r="AK109" t="str">
        <f t="shared" si="26"/>
        <v/>
      </c>
      <c r="AL109" t="str">
        <f t="shared" si="27"/>
        <v/>
      </c>
      <c r="AM109" t="str">
        <f t="shared" si="28"/>
        <v/>
      </c>
    </row>
    <row r="110" spans="2:39" x14ac:dyDescent="0.3">
      <c r="B110">
        <v>108</v>
      </c>
      <c r="C110">
        <v>215</v>
      </c>
      <c r="D110">
        <v>87</v>
      </c>
      <c r="E110">
        <v>236</v>
      </c>
      <c r="F110">
        <v>408</v>
      </c>
      <c r="G110">
        <v>0</v>
      </c>
      <c r="H110">
        <v>6</v>
      </c>
      <c r="I110">
        <v>0</v>
      </c>
      <c r="J110">
        <v>0</v>
      </c>
      <c r="K110">
        <v>1</v>
      </c>
      <c r="L110" t="str">
        <f>IF(AND(OR(G110=6,H110=6,I110=6,J110=6),OR(G110=7,H110=7,I110=7,J110=7)),IF(MAX($L$2:L109)&lt;$B$2,MAX($L$2:L109)+1,""),"")</f>
        <v/>
      </c>
      <c r="M110" t="str">
        <f t="shared" si="29"/>
        <v/>
      </c>
      <c r="N110" t="str">
        <f t="shared" si="30"/>
        <v/>
      </c>
      <c r="O110" t="str">
        <f t="shared" si="31"/>
        <v/>
      </c>
      <c r="P110" t="str">
        <f t="shared" si="32"/>
        <v/>
      </c>
      <c r="Q110" t="str">
        <f t="shared" si="33"/>
        <v/>
      </c>
      <c r="R110" t="str">
        <f>IF(M110="","",MAX($R$2:R109)+1)</f>
        <v/>
      </c>
      <c r="S110" t="str">
        <f>IF(N110="","",IF(MAX($S$2:S109)&lt;MAX(R:R),MAX(R:R)+1,MAX($S$2:S109)+1))</f>
        <v/>
      </c>
      <c r="T110" t="str">
        <f>IF(O110="","",IF(MAX($T$2:T109)&lt;MAX(S:S),MAX(S:S)+1,MAX($T$2:T109)+1))</f>
        <v/>
      </c>
      <c r="U110" t="str">
        <f>IF(P110="","",IF(MAX($U$2:U109)&lt;MAX(T:T),MAX(T:T)+1,MAX($U$2:U109)+1))</f>
        <v/>
      </c>
      <c r="V110" t="str">
        <f t="shared" si="17"/>
        <v/>
      </c>
      <c r="W110" t="str">
        <f t="shared" si="18"/>
        <v/>
      </c>
      <c r="X110" t="str">
        <f t="shared" si="19"/>
        <v/>
      </c>
      <c r="Y110" t="str">
        <f t="shared" si="20"/>
        <v/>
      </c>
      <c r="AB110" t="str">
        <f t="shared" si="21"/>
        <v/>
      </c>
      <c r="AC110" t="str">
        <f t="shared" si="22"/>
        <v/>
      </c>
      <c r="AD110" t="str">
        <f t="shared" si="23"/>
        <v/>
      </c>
      <c r="AE110" t="str">
        <f t="shared" si="24"/>
        <v/>
      </c>
      <c r="AF110" s="4" t="str">
        <f>IF(AB110="","",MAX($AF$2:AF109)+1)</f>
        <v/>
      </c>
      <c r="AG110" t="str">
        <f>IF(AC110="","",IF(MAX($AG$2:AG109)&lt;MAX(AF:AF),MAX(AF:AF)+1,MAX($AG$2:AG109)+1))</f>
        <v/>
      </c>
      <c r="AH110" t="str">
        <f>IF(AD110="","",IF(MAX($AH$2:AH109)&lt;MAX(AG:AG),MAX(AG:AG)+1,MAX($AH$2:AH109)+1))</f>
        <v/>
      </c>
      <c r="AI110" t="str">
        <f>IF(AE110="","",IF(MAX($AI$2:AI109)&lt;MAX(AH:AH),MAX(AH:AH)+1,MAX($AI$2:AI109)+1))</f>
        <v/>
      </c>
      <c r="AJ110" t="str">
        <f t="shared" si="25"/>
        <v/>
      </c>
      <c r="AK110" t="str">
        <f t="shared" si="26"/>
        <v/>
      </c>
      <c r="AL110" t="str">
        <f t="shared" si="27"/>
        <v/>
      </c>
      <c r="AM110" t="str">
        <f t="shared" si="28"/>
        <v/>
      </c>
    </row>
    <row r="111" spans="2:39" x14ac:dyDescent="0.3">
      <c r="B111">
        <v>109</v>
      </c>
      <c r="C111">
        <v>220</v>
      </c>
      <c r="D111">
        <v>380</v>
      </c>
      <c r="E111">
        <v>381</v>
      </c>
      <c r="F111">
        <v>127</v>
      </c>
      <c r="G111">
        <v>0</v>
      </c>
      <c r="H111">
        <v>0</v>
      </c>
      <c r="I111">
        <v>0</v>
      </c>
      <c r="J111">
        <v>5</v>
      </c>
      <c r="K111">
        <v>1</v>
      </c>
      <c r="L111" t="str">
        <f>IF(AND(OR(G111=6,H111=6,I111=6,J111=6),OR(G111=7,H111=7,I111=7,J111=7)),IF(MAX($L$2:L110)&lt;$B$2,MAX($L$2:L110)+1,""),"")</f>
        <v/>
      </c>
      <c r="M111" t="str">
        <f t="shared" si="29"/>
        <v/>
      </c>
      <c r="N111" t="str">
        <f t="shared" si="30"/>
        <v/>
      </c>
      <c r="O111" t="str">
        <f t="shared" si="31"/>
        <v/>
      </c>
      <c r="P111" t="str">
        <f t="shared" si="32"/>
        <v/>
      </c>
      <c r="Q111" t="str">
        <f t="shared" si="33"/>
        <v/>
      </c>
      <c r="R111" t="str">
        <f>IF(M111="","",MAX($R$2:R110)+1)</f>
        <v/>
      </c>
      <c r="S111" t="str">
        <f>IF(N111="","",IF(MAX($S$2:S110)&lt;MAX(R:R),MAX(R:R)+1,MAX($S$2:S110)+1))</f>
        <v/>
      </c>
      <c r="T111" t="str">
        <f>IF(O111="","",IF(MAX($T$2:T110)&lt;MAX(S:S),MAX(S:S)+1,MAX($T$2:T110)+1))</f>
        <v/>
      </c>
      <c r="U111" t="str">
        <f>IF(P111="","",IF(MAX($U$2:U110)&lt;MAX(T:T),MAX(T:T)+1,MAX($U$2:U110)+1))</f>
        <v/>
      </c>
      <c r="V111" t="str">
        <f t="shared" si="17"/>
        <v/>
      </c>
      <c r="W111" t="str">
        <f t="shared" si="18"/>
        <v/>
      </c>
      <c r="X111" t="str">
        <f t="shared" si="19"/>
        <v/>
      </c>
      <c r="Y111" t="str">
        <f t="shared" si="20"/>
        <v/>
      </c>
      <c r="AB111" t="str">
        <f t="shared" si="21"/>
        <v/>
      </c>
      <c r="AC111" t="str">
        <f t="shared" si="22"/>
        <v/>
      </c>
      <c r="AD111" t="str">
        <f t="shared" si="23"/>
        <v/>
      </c>
      <c r="AE111" t="str">
        <f t="shared" si="24"/>
        <v/>
      </c>
      <c r="AF111" s="4" t="str">
        <f>IF(AB111="","",MAX($AF$2:AF110)+1)</f>
        <v/>
      </c>
      <c r="AG111" t="str">
        <f>IF(AC111="","",IF(MAX($AG$2:AG110)&lt;MAX(AF:AF),MAX(AF:AF)+1,MAX($AG$2:AG110)+1))</f>
        <v/>
      </c>
      <c r="AH111" t="str">
        <f>IF(AD111="","",IF(MAX($AH$2:AH110)&lt;MAX(AG:AG),MAX(AG:AG)+1,MAX($AH$2:AH110)+1))</f>
        <v/>
      </c>
      <c r="AI111" t="str">
        <f>IF(AE111="","",IF(MAX($AI$2:AI110)&lt;MAX(AH:AH),MAX(AH:AH)+1,MAX($AI$2:AI110)+1))</f>
        <v/>
      </c>
      <c r="AJ111" t="str">
        <f t="shared" si="25"/>
        <v/>
      </c>
      <c r="AK111" t="str">
        <f t="shared" si="26"/>
        <v/>
      </c>
      <c r="AL111" t="str">
        <f t="shared" si="27"/>
        <v/>
      </c>
      <c r="AM111" t="str">
        <f t="shared" si="28"/>
        <v/>
      </c>
    </row>
    <row r="112" spans="2:39" x14ac:dyDescent="0.3">
      <c r="B112">
        <v>110</v>
      </c>
      <c r="C112">
        <v>380</v>
      </c>
      <c r="D112">
        <v>387</v>
      </c>
      <c r="E112">
        <v>388</v>
      </c>
      <c r="F112">
        <v>381</v>
      </c>
      <c r="G112">
        <v>0</v>
      </c>
      <c r="H112">
        <v>0</v>
      </c>
      <c r="I112">
        <v>0</v>
      </c>
      <c r="J112">
        <v>0</v>
      </c>
      <c r="K112">
        <v>1</v>
      </c>
      <c r="L112" t="str">
        <f>IF(AND(OR(G112=6,H112=6,I112=6,J112=6),OR(G112=7,H112=7,I112=7,J112=7)),IF(MAX($L$2:L111)&lt;$B$2,MAX($L$2:L111)+1,""),"")</f>
        <v/>
      </c>
      <c r="M112" t="str">
        <f t="shared" si="29"/>
        <v/>
      </c>
      <c r="N112" t="str">
        <f t="shared" si="30"/>
        <v/>
      </c>
      <c r="O112" t="str">
        <f t="shared" si="31"/>
        <v/>
      </c>
      <c r="P112" t="str">
        <f t="shared" si="32"/>
        <v/>
      </c>
      <c r="Q112" t="str">
        <f t="shared" si="33"/>
        <v/>
      </c>
      <c r="R112" t="str">
        <f>IF(M112="","",MAX($R$2:R111)+1)</f>
        <v/>
      </c>
      <c r="S112" t="str">
        <f>IF(N112="","",IF(MAX($S$2:S111)&lt;MAX(R:R),MAX(R:R)+1,MAX($S$2:S111)+1))</f>
        <v/>
      </c>
      <c r="T112" t="str">
        <f>IF(O112="","",IF(MAX($T$2:T111)&lt;MAX(S:S),MAX(S:S)+1,MAX($T$2:T111)+1))</f>
        <v/>
      </c>
      <c r="U112" t="str">
        <f>IF(P112="","",IF(MAX($U$2:U111)&lt;MAX(T:T),MAX(T:T)+1,MAX($U$2:U111)+1))</f>
        <v/>
      </c>
      <c r="V112" t="str">
        <f t="shared" si="17"/>
        <v/>
      </c>
      <c r="W112" t="str">
        <f t="shared" si="18"/>
        <v/>
      </c>
      <c r="X112" t="str">
        <f t="shared" si="19"/>
        <v/>
      </c>
      <c r="Y112" t="str">
        <f t="shared" si="20"/>
        <v/>
      </c>
      <c r="AB112" t="str">
        <f t="shared" si="21"/>
        <v/>
      </c>
      <c r="AC112" t="str">
        <f t="shared" si="22"/>
        <v/>
      </c>
      <c r="AD112" t="str">
        <f t="shared" si="23"/>
        <v/>
      </c>
      <c r="AE112" t="str">
        <f t="shared" si="24"/>
        <v/>
      </c>
      <c r="AF112" s="4" t="str">
        <f>IF(AB112="","",MAX($AF$2:AF111)+1)</f>
        <v/>
      </c>
      <c r="AG112" t="str">
        <f>IF(AC112="","",IF(MAX($AG$2:AG111)&lt;MAX(AF:AF),MAX(AF:AF)+1,MAX($AG$2:AG111)+1))</f>
        <v/>
      </c>
      <c r="AH112" t="str">
        <f>IF(AD112="","",IF(MAX($AH$2:AH111)&lt;MAX(AG:AG),MAX(AG:AG)+1,MAX($AH$2:AH111)+1))</f>
        <v/>
      </c>
      <c r="AI112" t="str">
        <f>IF(AE112="","",IF(MAX($AI$2:AI111)&lt;MAX(AH:AH),MAX(AH:AH)+1,MAX($AI$2:AI111)+1))</f>
        <v/>
      </c>
      <c r="AJ112" t="str">
        <f t="shared" si="25"/>
        <v/>
      </c>
      <c r="AK112" t="str">
        <f t="shared" si="26"/>
        <v/>
      </c>
      <c r="AL112" t="str">
        <f t="shared" si="27"/>
        <v/>
      </c>
      <c r="AM112" t="str">
        <f t="shared" si="28"/>
        <v/>
      </c>
    </row>
    <row r="113" spans="2:39" x14ac:dyDescent="0.3">
      <c r="B113">
        <v>111</v>
      </c>
      <c r="C113">
        <v>387</v>
      </c>
      <c r="D113">
        <v>394</v>
      </c>
      <c r="E113">
        <v>395</v>
      </c>
      <c r="F113">
        <v>388</v>
      </c>
      <c r="G113">
        <v>0</v>
      </c>
      <c r="H113">
        <v>0</v>
      </c>
      <c r="I113">
        <v>0</v>
      </c>
      <c r="J113">
        <v>0</v>
      </c>
      <c r="K113">
        <v>1</v>
      </c>
      <c r="L113" t="str">
        <f>IF(AND(OR(G113=6,H113=6,I113=6,J113=6),OR(G113=7,H113=7,I113=7,J113=7)),IF(MAX($L$2:L112)&lt;$B$2,MAX($L$2:L112)+1,""),"")</f>
        <v/>
      </c>
      <c r="M113" t="str">
        <f t="shared" si="29"/>
        <v/>
      </c>
      <c r="N113" t="str">
        <f t="shared" si="30"/>
        <v/>
      </c>
      <c r="O113" t="str">
        <f t="shared" si="31"/>
        <v/>
      </c>
      <c r="P113" t="str">
        <f t="shared" si="32"/>
        <v/>
      </c>
      <c r="Q113" t="str">
        <f t="shared" si="33"/>
        <v/>
      </c>
      <c r="R113" t="str">
        <f>IF(M113="","",MAX($R$2:R112)+1)</f>
        <v/>
      </c>
      <c r="S113" t="str">
        <f>IF(N113="","",IF(MAX($S$2:S112)&lt;MAX(R:R),MAX(R:R)+1,MAX($S$2:S112)+1))</f>
        <v/>
      </c>
      <c r="T113" t="str">
        <f>IF(O113="","",IF(MAX($T$2:T112)&lt;MAX(S:S),MAX(S:S)+1,MAX($T$2:T112)+1))</f>
        <v/>
      </c>
      <c r="U113" t="str">
        <f>IF(P113="","",IF(MAX($U$2:U112)&lt;MAX(T:T),MAX(T:T)+1,MAX($U$2:U112)+1))</f>
        <v/>
      </c>
      <c r="V113" t="str">
        <f t="shared" si="17"/>
        <v/>
      </c>
      <c r="W113" t="str">
        <f t="shared" si="18"/>
        <v/>
      </c>
      <c r="X113" t="str">
        <f t="shared" si="19"/>
        <v/>
      </c>
      <c r="Y113" t="str">
        <f t="shared" si="20"/>
        <v/>
      </c>
      <c r="AB113" t="str">
        <f t="shared" si="21"/>
        <v/>
      </c>
      <c r="AC113" t="str">
        <f t="shared" si="22"/>
        <v/>
      </c>
      <c r="AD113" t="str">
        <f t="shared" si="23"/>
        <v/>
      </c>
      <c r="AE113" t="str">
        <f t="shared" si="24"/>
        <v/>
      </c>
      <c r="AF113" s="4" t="str">
        <f>IF(AB113="","",MAX($AF$2:AF112)+1)</f>
        <v/>
      </c>
      <c r="AG113" t="str">
        <f>IF(AC113="","",IF(MAX($AG$2:AG112)&lt;MAX(AF:AF),MAX(AF:AF)+1,MAX($AG$2:AG112)+1))</f>
        <v/>
      </c>
      <c r="AH113" t="str">
        <f>IF(AD113="","",IF(MAX($AH$2:AH112)&lt;MAX(AG:AG),MAX(AG:AG)+1,MAX($AH$2:AH112)+1))</f>
        <v/>
      </c>
      <c r="AI113" t="str">
        <f>IF(AE113="","",IF(MAX($AI$2:AI112)&lt;MAX(AH:AH),MAX(AH:AH)+1,MAX($AI$2:AI112)+1))</f>
        <v/>
      </c>
      <c r="AJ113" t="str">
        <f t="shared" si="25"/>
        <v/>
      </c>
      <c r="AK113" t="str">
        <f t="shared" si="26"/>
        <v/>
      </c>
      <c r="AL113" t="str">
        <f t="shared" si="27"/>
        <v/>
      </c>
      <c r="AM113" t="str">
        <f t="shared" si="28"/>
        <v/>
      </c>
    </row>
    <row r="114" spans="2:39" x14ac:dyDescent="0.3">
      <c r="B114">
        <v>112</v>
      </c>
      <c r="C114">
        <v>394</v>
      </c>
      <c r="D114">
        <v>401</v>
      </c>
      <c r="E114">
        <v>402</v>
      </c>
      <c r="F114">
        <v>395</v>
      </c>
      <c r="G114">
        <v>0</v>
      </c>
      <c r="H114">
        <v>0</v>
      </c>
      <c r="I114">
        <v>0</v>
      </c>
      <c r="J114">
        <v>0</v>
      </c>
      <c r="K114">
        <v>1</v>
      </c>
      <c r="L114" t="str">
        <f>IF(AND(OR(G114=6,H114=6,I114=6,J114=6),OR(G114=7,H114=7,I114=7,J114=7)),IF(MAX($L$2:L113)&lt;$B$2,MAX($L$2:L113)+1,""),"")</f>
        <v/>
      </c>
      <c r="M114" t="str">
        <f t="shared" si="29"/>
        <v/>
      </c>
      <c r="N114" t="str">
        <f t="shared" si="30"/>
        <v/>
      </c>
      <c r="O114" t="str">
        <f t="shared" si="31"/>
        <v/>
      </c>
      <c r="P114" t="str">
        <f t="shared" si="32"/>
        <v/>
      </c>
      <c r="Q114" t="str">
        <f t="shared" si="33"/>
        <v/>
      </c>
      <c r="R114" t="str">
        <f>IF(M114="","",MAX($R$2:R113)+1)</f>
        <v/>
      </c>
      <c r="S114" t="str">
        <f>IF(N114="","",IF(MAX($S$2:S113)&lt;MAX(R:R),MAX(R:R)+1,MAX($S$2:S113)+1))</f>
        <v/>
      </c>
      <c r="T114" t="str">
        <f>IF(O114="","",IF(MAX($T$2:T113)&lt;MAX(S:S),MAX(S:S)+1,MAX($T$2:T113)+1))</f>
        <v/>
      </c>
      <c r="U114" t="str">
        <f>IF(P114="","",IF(MAX($U$2:U113)&lt;MAX(T:T),MAX(T:T)+1,MAX($U$2:U113)+1))</f>
        <v/>
      </c>
      <c r="V114" t="str">
        <f t="shared" si="17"/>
        <v/>
      </c>
      <c r="W114" t="str">
        <f t="shared" si="18"/>
        <v/>
      </c>
      <c r="X114" t="str">
        <f t="shared" si="19"/>
        <v/>
      </c>
      <c r="Y114" t="str">
        <f t="shared" si="20"/>
        <v/>
      </c>
      <c r="AB114" t="str">
        <f t="shared" si="21"/>
        <v/>
      </c>
      <c r="AC114" t="str">
        <f t="shared" si="22"/>
        <v/>
      </c>
      <c r="AD114" t="str">
        <f t="shared" si="23"/>
        <v/>
      </c>
      <c r="AE114" t="str">
        <f t="shared" si="24"/>
        <v/>
      </c>
      <c r="AF114" s="4" t="str">
        <f>IF(AB114="","",MAX($AF$2:AF113)+1)</f>
        <v/>
      </c>
      <c r="AG114" t="str">
        <f>IF(AC114="","",IF(MAX($AG$2:AG113)&lt;MAX(AF:AF),MAX(AF:AF)+1,MAX($AG$2:AG113)+1))</f>
        <v/>
      </c>
      <c r="AH114" t="str">
        <f>IF(AD114="","",IF(MAX($AH$2:AH113)&lt;MAX(AG:AG),MAX(AG:AG)+1,MAX($AH$2:AH113)+1))</f>
        <v/>
      </c>
      <c r="AI114" t="str">
        <f>IF(AE114="","",IF(MAX($AI$2:AI113)&lt;MAX(AH:AH),MAX(AH:AH)+1,MAX($AI$2:AI113)+1))</f>
        <v/>
      </c>
      <c r="AJ114" t="str">
        <f t="shared" si="25"/>
        <v/>
      </c>
      <c r="AK114" t="str">
        <f t="shared" si="26"/>
        <v/>
      </c>
      <c r="AL114" t="str">
        <f t="shared" si="27"/>
        <v/>
      </c>
      <c r="AM114" t="str">
        <f t="shared" si="28"/>
        <v/>
      </c>
    </row>
    <row r="115" spans="2:39" x14ac:dyDescent="0.3">
      <c r="B115">
        <v>113</v>
      </c>
      <c r="C115">
        <v>401</v>
      </c>
      <c r="D115">
        <v>408</v>
      </c>
      <c r="E115">
        <v>409</v>
      </c>
      <c r="F115">
        <v>402</v>
      </c>
      <c r="G115">
        <v>0</v>
      </c>
      <c r="H115">
        <v>0</v>
      </c>
      <c r="I115">
        <v>0</v>
      </c>
      <c r="J115">
        <v>0</v>
      </c>
      <c r="K115">
        <v>1</v>
      </c>
      <c r="L115" t="str">
        <f>IF(AND(OR(G115=6,H115=6,I115=6,J115=6),OR(G115=7,H115=7,I115=7,J115=7)),IF(MAX($L$2:L114)&lt;$B$2,MAX($L$2:L114)+1,""),"")</f>
        <v/>
      </c>
      <c r="M115" t="str">
        <f t="shared" si="29"/>
        <v/>
      </c>
      <c r="N115" t="str">
        <f t="shared" si="30"/>
        <v/>
      </c>
      <c r="O115" t="str">
        <f t="shared" si="31"/>
        <v/>
      </c>
      <c r="P115" t="str">
        <f t="shared" si="32"/>
        <v/>
      </c>
      <c r="Q115" t="str">
        <f t="shared" si="33"/>
        <v/>
      </c>
      <c r="R115" t="str">
        <f>IF(M115="","",MAX($R$2:R114)+1)</f>
        <v/>
      </c>
      <c r="S115" t="str">
        <f>IF(N115="","",IF(MAX($S$2:S114)&lt;MAX(R:R),MAX(R:R)+1,MAX($S$2:S114)+1))</f>
        <v/>
      </c>
      <c r="T115" t="str">
        <f>IF(O115="","",IF(MAX($T$2:T114)&lt;MAX(S:S),MAX(S:S)+1,MAX($T$2:T114)+1))</f>
        <v/>
      </c>
      <c r="U115" t="str">
        <f>IF(P115="","",IF(MAX($U$2:U114)&lt;MAX(T:T),MAX(T:T)+1,MAX($U$2:U114)+1))</f>
        <v/>
      </c>
      <c r="V115" t="str">
        <f t="shared" si="17"/>
        <v/>
      </c>
      <c r="W115" t="str">
        <f t="shared" si="18"/>
        <v/>
      </c>
      <c r="X115" t="str">
        <f t="shared" si="19"/>
        <v/>
      </c>
      <c r="Y115" t="str">
        <f t="shared" si="20"/>
        <v/>
      </c>
      <c r="AB115" t="str">
        <f t="shared" si="21"/>
        <v/>
      </c>
      <c r="AC115" t="str">
        <f t="shared" si="22"/>
        <v/>
      </c>
      <c r="AD115" t="str">
        <f t="shared" si="23"/>
        <v/>
      </c>
      <c r="AE115" t="str">
        <f t="shared" si="24"/>
        <v/>
      </c>
      <c r="AF115" s="4" t="str">
        <f>IF(AB115="","",MAX($AF$2:AF114)+1)</f>
        <v/>
      </c>
      <c r="AG115" t="str">
        <f>IF(AC115="","",IF(MAX($AG$2:AG114)&lt;MAX(AF:AF),MAX(AF:AF)+1,MAX($AG$2:AG114)+1))</f>
        <v/>
      </c>
      <c r="AH115" t="str">
        <f>IF(AD115="","",IF(MAX($AH$2:AH114)&lt;MAX(AG:AG),MAX(AG:AG)+1,MAX($AH$2:AH114)+1))</f>
        <v/>
      </c>
      <c r="AI115" t="str">
        <f>IF(AE115="","",IF(MAX($AI$2:AI114)&lt;MAX(AH:AH),MAX(AH:AH)+1,MAX($AI$2:AI114)+1))</f>
        <v/>
      </c>
      <c r="AJ115" t="str">
        <f t="shared" si="25"/>
        <v/>
      </c>
      <c r="AK115" t="str">
        <f t="shared" si="26"/>
        <v/>
      </c>
      <c r="AL115" t="str">
        <f t="shared" si="27"/>
        <v/>
      </c>
      <c r="AM115" t="str">
        <f t="shared" si="28"/>
        <v/>
      </c>
    </row>
    <row r="116" spans="2:39" x14ac:dyDescent="0.3">
      <c r="B116">
        <v>114</v>
      </c>
      <c r="C116">
        <v>408</v>
      </c>
      <c r="D116">
        <v>236</v>
      </c>
      <c r="E116">
        <v>126</v>
      </c>
      <c r="F116">
        <v>409</v>
      </c>
      <c r="G116">
        <v>0</v>
      </c>
      <c r="H116">
        <v>6</v>
      </c>
      <c r="I116">
        <v>0</v>
      </c>
      <c r="J116">
        <v>0</v>
      </c>
      <c r="K116">
        <v>1</v>
      </c>
      <c r="L116" t="str">
        <f>IF(AND(OR(G116=6,H116=6,I116=6,J116=6),OR(G116=7,H116=7,I116=7,J116=7)),IF(MAX($L$2:L115)&lt;$B$2,MAX($L$2:L115)+1,""),"")</f>
        <v/>
      </c>
      <c r="M116" t="str">
        <f t="shared" si="29"/>
        <v/>
      </c>
      <c r="N116" t="str">
        <f t="shared" si="30"/>
        <v/>
      </c>
      <c r="O116" t="str">
        <f t="shared" si="31"/>
        <v/>
      </c>
      <c r="P116" t="str">
        <f t="shared" si="32"/>
        <v/>
      </c>
      <c r="Q116" t="str">
        <f t="shared" si="33"/>
        <v/>
      </c>
      <c r="R116" t="str">
        <f>IF(M116="","",MAX($R$2:R115)+1)</f>
        <v/>
      </c>
      <c r="S116" t="str">
        <f>IF(N116="","",IF(MAX($S$2:S115)&lt;MAX(R:R),MAX(R:R)+1,MAX($S$2:S115)+1))</f>
        <v/>
      </c>
      <c r="T116" t="str">
        <f>IF(O116="","",IF(MAX($T$2:T115)&lt;MAX(S:S),MAX(S:S)+1,MAX($T$2:T115)+1))</f>
        <v/>
      </c>
      <c r="U116" t="str">
        <f>IF(P116="","",IF(MAX($U$2:U115)&lt;MAX(T:T),MAX(T:T)+1,MAX($U$2:U115)+1))</f>
        <v/>
      </c>
      <c r="V116" t="str">
        <f t="shared" si="17"/>
        <v/>
      </c>
      <c r="W116" t="str">
        <f t="shared" si="18"/>
        <v/>
      </c>
      <c r="X116" t="str">
        <f t="shared" si="19"/>
        <v/>
      </c>
      <c r="Y116" t="str">
        <f t="shared" si="20"/>
        <v/>
      </c>
      <c r="AB116" t="str">
        <f t="shared" si="21"/>
        <v/>
      </c>
      <c r="AC116" t="str">
        <f t="shared" si="22"/>
        <v/>
      </c>
      <c r="AD116" t="str">
        <f t="shared" si="23"/>
        <v/>
      </c>
      <c r="AE116" t="str">
        <f t="shared" si="24"/>
        <v/>
      </c>
      <c r="AF116" s="4" t="str">
        <f>IF(AB116="","",MAX($AF$2:AF115)+1)</f>
        <v/>
      </c>
      <c r="AG116" t="str">
        <f>IF(AC116="","",IF(MAX($AG$2:AG115)&lt;MAX(AF:AF),MAX(AF:AF)+1,MAX($AG$2:AG115)+1))</f>
        <v/>
      </c>
      <c r="AH116" t="str">
        <f>IF(AD116="","",IF(MAX($AH$2:AH115)&lt;MAX(AG:AG),MAX(AG:AG)+1,MAX($AH$2:AH115)+1))</f>
        <v/>
      </c>
      <c r="AI116" t="str">
        <f>IF(AE116="","",IF(MAX($AI$2:AI115)&lt;MAX(AH:AH),MAX(AH:AH)+1,MAX($AI$2:AI115)+1))</f>
        <v/>
      </c>
      <c r="AJ116" t="str">
        <f t="shared" si="25"/>
        <v/>
      </c>
      <c r="AK116" t="str">
        <f t="shared" si="26"/>
        <v/>
      </c>
      <c r="AL116" t="str">
        <f t="shared" si="27"/>
        <v/>
      </c>
      <c r="AM116" t="str">
        <f t="shared" si="28"/>
        <v/>
      </c>
    </row>
    <row r="117" spans="2:39" x14ac:dyDescent="0.3">
      <c r="B117">
        <v>115</v>
      </c>
      <c r="C117">
        <v>127</v>
      </c>
      <c r="D117">
        <v>381</v>
      </c>
      <c r="E117">
        <v>382</v>
      </c>
      <c r="F117">
        <v>221</v>
      </c>
      <c r="G117">
        <v>0</v>
      </c>
      <c r="H117">
        <v>0</v>
      </c>
      <c r="I117">
        <v>0</v>
      </c>
      <c r="J117">
        <v>5</v>
      </c>
      <c r="K117">
        <v>1</v>
      </c>
      <c r="L117" t="str">
        <f>IF(AND(OR(G117=6,H117=6,I117=6,J117=6),OR(G117=7,H117=7,I117=7,J117=7)),IF(MAX($L$2:L116)&lt;$B$2,MAX($L$2:L116)+1,""),"")</f>
        <v/>
      </c>
      <c r="M117" t="str">
        <f t="shared" si="29"/>
        <v/>
      </c>
      <c r="N117" t="str">
        <f t="shared" si="30"/>
        <v/>
      </c>
      <c r="O117" t="str">
        <f t="shared" si="31"/>
        <v/>
      </c>
      <c r="P117" t="str">
        <f t="shared" si="32"/>
        <v/>
      </c>
      <c r="Q117" t="str">
        <f t="shared" si="33"/>
        <v/>
      </c>
      <c r="R117" t="str">
        <f>IF(M117="","",MAX($R$2:R116)+1)</f>
        <v/>
      </c>
      <c r="S117" t="str">
        <f>IF(N117="","",IF(MAX($S$2:S116)&lt;MAX(R:R),MAX(R:R)+1,MAX($S$2:S116)+1))</f>
        <v/>
      </c>
      <c r="T117" t="str">
        <f>IF(O117="","",IF(MAX($T$2:T116)&lt;MAX(S:S),MAX(S:S)+1,MAX($T$2:T116)+1))</f>
        <v/>
      </c>
      <c r="U117" t="str">
        <f>IF(P117="","",IF(MAX($U$2:U116)&lt;MAX(T:T),MAX(T:T)+1,MAX($U$2:U116)+1))</f>
        <v/>
      </c>
      <c r="V117" t="str">
        <f t="shared" si="17"/>
        <v/>
      </c>
      <c r="W117" t="str">
        <f t="shared" si="18"/>
        <v/>
      </c>
      <c r="X117" t="str">
        <f t="shared" si="19"/>
        <v/>
      </c>
      <c r="Y117" t="str">
        <f t="shared" si="20"/>
        <v/>
      </c>
      <c r="AB117" t="str">
        <f t="shared" si="21"/>
        <v/>
      </c>
      <c r="AC117" t="str">
        <f t="shared" si="22"/>
        <v/>
      </c>
      <c r="AD117" t="str">
        <f t="shared" si="23"/>
        <v/>
      </c>
      <c r="AE117" t="str">
        <f t="shared" si="24"/>
        <v/>
      </c>
      <c r="AF117" s="4" t="str">
        <f>IF(AB117="","",MAX($AF$2:AF116)+1)</f>
        <v/>
      </c>
      <c r="AG117" t="str">
        <f>IF(AC117="","",IF(MAX($AG$2:AG116)&lt;MAX(AF:AF),MAX(AF:AF)+1,MAX($AG$2:AG116)+1))</f>
        <v/>
      </c>
      <c r="AH117" t="str">
        <f>IF(AD117="","",IF(MAX($AH$2:AH116)&lt;MAX(AG:AG),MAX(AG:AG)+1,MAX($AH$2:AH116)+1))</f>
        <v/>
      </c>
      <c r="AI117" t="str">
        <f>IF(AE117="","",IF(MAX($AI$2:AI116)&lt;MAX(AH:AH),MAX(AH:AH)+1,MAX($AI$2:AI116)+1))</f>
        <v/>
      </c>
      <c r="AJ117" t="str">
        <f t="shared" si="25"/>
        <v/>
      </c>
      <c r="AK117" t="str">
        <f t="shared" si="26"/>
        <v/>
      </c>
      <c r="AL117" t="str">
        <f t="shared" si="27"/>
        <v/>
      </c>
      <c r="AM117" t="str">
        <f t="shared" si="28"/>
        <v/>
      </c>
    </row>
    <row r="118" spans="2:39" x14ac:dyDescent="0.3">
      <c r="B118">
        <v>116</v>
      </c>
      <c r="C118">
        <v>381</v>
      </c>
      <c r="D118">
        <v>388</v>
      </c>
      <c r="E118">
        <v>389</v>
      </c>
      <c r="F118">
        <v>382</v>
      </c>
      <c r="G118">
        <v>0</v>
      </c>
      <c r="H118">
        <v>0</v>
      </c>
      <c r="I118">
        <v>0</v>
      </c>
      <c r="J118">
        <v>0</v>
      </c>
      <c r="K118">
        <v>1</v>
      </c>
      <c r="L118" t="str">
        <f>IF(AND(OR(G118=6,H118=6,I118=6,J118=6),OR(G118=7,H118=7,I118=7,J118=7)),IF(MAX($L$2:L117)&lt;$B$2,MAX($L$2:L117)+1,""),"")</f>
        <v/>
      </c>
      <c r="M118" t="str">
        <f t="shared" si="29"/>
        <v/>
      </c>
      <c r="N118" t="str">
        <f t="shared" si="30"/>
        <v/>
      </c>
      <c r="O118" t="str">
        <f t="shared" si="31"/>
        <v/>
      </c>
      <c r="P118" t="str">
        <f t="shared" si="32"/>
        <v/>
      </c>
      <c r="Q118" t="str">
        <f t="shared" si="33"/>
        <v/>
      </c>
      <c r="R118" t="str">
        <f>IF(M118="","",MAX($R$2:R117)+1)</f>
        <v/>
      </c>
      <c r="S118" t="str">
        <f>IF(N118="","",IF(MAX($S$2:S117)&lt;MAX(R:R),MAX(R:R)+1,MAX($S$2:S117)+1))</f>
        <v/>
      </c>
      <c r="T118" t="str">
        <f>IF(O118="","",IF(MAX($T$2:T117)&lt;MAX(S:S),MAX(S:S)+1,MAX($T$2:T117)+1))</f>
        <v/>
      </c>
      <c r="U118" t="str">
        <f>IF(P118="","",IF(MAX($U$2:U117)&lt;MAX(T:T),MAX(T:T)+1,MAX($U$2:U117)+1))</f>
        <v/>
      </c>
      <c r="V118" t="str">
        <f t="shared" si="17"/>
        <v/>
      </c>
      <c r="W118" t="str">
        <f t="shared" si="18"/>
        <v/>
      </c>
      <c r="X118" t="str">
        <f t="shared" si="19"/>
        <v/>
      </c>
      <c r="Y118" t="str">
        <f t="shared" si="20"/>
        <v/>
      </c>
      <c r="AB118" t="str">
        <f t="shared" si="21"/>
        <v/>
      </c>
      <c r="AC118" t="str">
        <f t="shared" si="22"/>
        <v/>
      </c>
      <c r="AD118" t="str">
        <f t="shared" si="23"/>
        <v/>
      </c>
      <c r="AE118" t="str">
        <f t="shared" si="24"/>
        <v/>
      </c>
      <c r="AF118" s="4" t="str">
        <f>IF(AB118="","",MAX($AF$2:AF117)+1)</f>
        <v/>
      </c>
      <c r="AG118" t="str">
        <f>IF(AC118="","",IF(MAX($AG$2:AG117)&lt;MAX(AF:AF),MAX(AF:AF)+1,MAX($AG$2:AG117)+1))</f>
        <v/>
      </c>
      <c r="AH118" t="str">
        <f>IF(AD118="","",IF(MAX($AH$2:AH117)&lt;MAX(AG:AG),MAX(AG:AG)+1,MAX($AH$2:AH117)+1))</f>
        <v/>
      </c>
      <c r="AI118" t="str">
        <f>IF(AE118="","",IF(MAX($AI$2:AI117)&lt;MAX(AH:AH),MAX(AH:AH)+1,MAX($AI$2:AI117)+1))</f>
        <v/>
      </c>
      <c r="AJ118" t="str">
        <f t="shared" si="25"/>
        <v/>
      </c>
      <c r="AK118" t="str">
        <f t="shared" si="26"/>
        <v/>
      </c>
      <c r="AL118" t="str">
        <f t="shared" si="27"/>
        <v/>
      </c>
      <c r="AM118" t="str">
        <f t="shared" si="28"/>
        <v/>
      </c>
    </row>
    <row r="119" spans="2:39" x14ac:dyDescent="0.3">
      <c r="B119">
        <v>117</v>
      </c>
      <c r="C119">
        <v>388</v>
      </c>
      <c r="D119">
        <v>395</v>
      </c>
      <c r="E119">
        <v>396</v>
      </c>
      <c r="F119">
        <v>389</v>
      </c>
      <c r="G119">
        <v>0</v>
      </c>
      <c r="H119">
        <v>0</v>
      </c>
      <c r="I119">
        <v>0</v>
      </c>
      <c r="J119">
        <v>0</v>
      </c>
      <c r="K119">
        <v>1</v>
      </c>
      <c r="L119" t="str">
        <f>IF(AND(OR(G119=6,H119=6,I119=6,J119=6),OR(G119=7,H119=7,I119=7,J119=7)),IF(MAX($L$2:L118)&lt;$B$2,MAX($L$2:L118)+1,""),"")</f>
        <v/>
      </c>
      <c r="M119" t="str">
        <f t="shared" si="29"/>
        <v/>
      </c>
      <c r="N119" t="str">
        <f t="shared" si="30"/>
        <v/>
      </c>
      <c r="O119" t="str">
        <f t="shared" si="31"/>
        <v/>
      </c>
      <c r="P119" t="str">
        <f t="shared" si="32"/>
        <v/>
      </c>
      <c r="Q119" t="str">
        <f t="shared" si="33"/>
        <v/>
      </c>
      <c r="R119" t="str">
        <f>IF(M119="","",MAX($R$2:R118)+1)</f>
        <v/>
      </c>
      <c r="S119" t="str">
        <f>IF(N119="","",IF(MAX($S$2:S118)&lt;MAX(R:R),MAX(R:R)+1,MAX($S$2:S118)+1))</f>
        <v/>
      </c>
      <c r="T119" t="str">
        <f>IF(O119="","",IF(MAX($T$2:T118)&lt;MAX(S:S),MAX(S:S)+1,MAX($T$2:T118)+1))</f>
        <v/>
      </c>
      <c r="U119" t="str">
        <f>IF(P119="","",IF(MAX($U$2:U118)&lt;MAX(T:T),MAX(T:T)+1,MAX($U$2:U118)+1))</f>
        <v/>
      </c>
      <c r="V119" t="str">
        <f t="shared" si="17"/>
        <v/>
      </c>
      <c r="W119" t="str">
        <f t="shared" si="18"/>
        <v/>
      </c>
      <c r="X119" t="str">
        <f t="shared" si="19"/>
        <v/>
      </c>
      <c r="Y119" t="str">
        <f t="shared" si="20"/>
        <v/>
      </c>
      <c r="AB119" t="str">
        <f t="shared" si="21"/>
        <v/>
      </c>
      <c r="AC119" t="str">
        <f t="shared" si="22"/>
        <v/>
      </c>
      <c r="AD119" t="str">
        <f t="shared" si="23"/>
        <v/>
      </c>
      <c r="AE119" t="str">
        <f t="shared" si="24"/>
        <v/>
      </c>
      <c r="AF119" s="4" t="str">
        <f>IF(AB119="","",MAX($AF$2:AF118)+1)</f>
        <v/>
      </c>
      <c r="AG119" t="str">
        <f>IF(AC119="","",IF(MAX($AG$2:AG118)&lt;MAX(AF:AF),MAX(AF:AF)+1,MAX($AG$2:AG118)+1))</f>
        <v/>
      </c>
      <c r="AH119" t="str">
        <f>IF(AD119="","",IF(MAX($AH$2:AH118)&lt;MAX(AG:AG),MAX(AG:AG)+1,MAX($AH$2:AH118)+1))</f>
        <v/>
      </c>
      <c r="AI119" t="str">
        <f>IF(AE119="","",IF(MAX($AI$2:AI118)&lt;MAX(AH:AH),MAX(AH:AH)+1,MAX($AI$2:AI118)+1))</f>
        <v/>
      </c>
      <c r="AJ119" t="str">
        <f t="shared" si="25"/>
        <v/>
      </c>
      <c r="AK119" t="str">
        <f t="shared" si="26"/>
        <v/>
      </c>
      <c r="AL119" t="str">
        <f t="shared" si="27"/>
        <v/>
      </c>
      <c r="AM119" t="str">
        <f t="shared" si="28"/>
        <v/>
      </c>
    </row>
    <row r="120" spans="2:39" x14ac:dyDescent="0.3">
      <c r="B120">
        <v>118</v>
      </c>
      <c r="C120">
        <v>395</v>
      </c>
      <c r="D120">
        <v>402</v>
      </c>
      <c r="E120">
        <v>403</v>
      </c>
      <c r="F120">
        <v>396</v>
      </c>
      <c r="G120">
        <v>0</v>
      </c>
      <c r="H120">
        <v>0</v>
      </c>
      <c r="I120">
        <v>0</v>
      </c>
      <c r="J120">
        <v>0</v>
      </c>
      <c r="K120">
        <v>1</v>
      </c>
      <c r="L120" t="str">
        <f>IF(AND(OR(G120=6,H120=6,I120=6,J120=6),OR(G120=7,H120=7,I120=7,J120=7)),IF(MAX($L$2:L119)&lt;$B$2,MAX($L$2:L119)+1,""),"")</f>
        <v/>
      </c>
      <c r="M120" t="str">
        <f t="shared" si="29"/>
        <v/>
      </c>
      <c r="N120" t="str">
        <f t="shared" si="30"/>
        <v/>
      </c>
      <c r="O120" t="str">
        <f t="shared" si="31"/>
        <v/>
      </c>
      <c r="P120" t="str">
        <f t="shared" si="32"/>
        <v/>
      </c>
      <c r="Q120" t="str">
        <f t="shared" si="33"/>
        <v/>
      </c>
      <c r="R120" t="str">
        <f>IF(M120="","",MAX($R$2:R119)+1)</f>
        <v/>
      </c>
      <c r="S120" t="str">
        <f>IF(N120="","",IF(MAX($S$2:S119)&lt;MAX(R:R),MAX(R:R)+1,MAX($S$2:S119)+1))</f>
        <v/>
      </c>
      <c r="T120" t="str">
        <f>IF(O120="","",IF(MAX($T$2:T119)&lt;MAX(S:S),MAX(S:S)+1,MAX($T$2:T119)+1))</f>
        <v/>
      </c>
      <c r="U120" t="str">
        <f>IF(P120="","",IF(MAX($U$2:U119)&lt;MAX(T:T),MAX(T:T)+1,MAX($U$2:U119)+1))</f>
        <v/>
      </c>
      <c r="V120" t="str">
        <f t="shared" si="17"/>
        <v/>
      </c>
      <c r="W120" t="str">
        <f t="shared" si="18"/>
        <v/>
      </c>
      <c r="X120" t="str">
        <f t="shared" si="19"/>
        <v/>
      </c>
      <c r="Y120" t="str">
        <f t="shared" si="20"/>
        <v/>
      </c>
      <c r="AB120" t="str">
        <f t="shared" si="21"/>
        <v/>
      </c>
      <c r="AC120" t="str">
        <f t="shared" si="22"/>
        <v/>
      </c>
      <c r="AD120" t="str">
        <f t="shared" si="23"/>
        <v/>
      </c>
      <c r="AE120" t="str">
        <f t="shared" si="24"/>
        <v/>
      </c>
      <c r="AF120" s="4" t="str">
        <f>IF(AB120="","",MAX($AF$2:AF119)+1)</f>
        <v/>
      </c>
      <c r="AG120" t="str">
        <f>IF(AC120="","",IF(MAX($AG$2:AG119)&lt;MAX(AF:AF),MAX(AF:AF)+1,MAX($AG$2:AG119)+1))</f>
        <v/>
      </c>
      <c r="AH120" t="str">
        <f>IF(AD120="","",IF(MAX($AH$2:AH119)&lt;MAX(AG:AG),MAX(AG:AG)+1,MAX($AH$2:AH119)+1))</f>
        <v/>
      </c>
      <c r="AI120" t="str">
        <f>IF(AE120="","",IF(MAX($AI$2:AI119)&lt;MAX(AH:AH),MAX(AH:AH)+1,MAX($AI$2:AI119)+1))</f>
        <v/>
      </c>
      <c r="AJ120" t="str">
        <f t="shared" si="25"/>
        <v/>
      </c>
      <c r="AK120" t="str">
        <f t="shared" si="26"/>
        <v/>
      </c>
      <c r="AL120" t="str">
        <f t="shared" si="27"/>
        <v/>
      </c>
      <c r="AM120" t="str">
        <f t="shared" si="28"/>
        <v/>
      </c>
    </row>
    <row r="121" spans="2:39" x14ac:dyDescent="0.3">
      <c r="B121">
        <v>119</v>
      </c>
      <c r="C121">
        <v>402</v>
      </c>
      <c r="D121">
        <v>409</v>
      </c>
      <c r="E121">
        <v>410</v>
      </c>
      <c r="F121">
        <v>403</v>
      </c>
      <c r="G121">
        <v>0</v>
      </c>
      <c r="H121">
        <v>0</v>
      </c>
      <c r="I121">
        <v>0</v>
      </c>
      <c r="J121">
        <v>0</v>
      </c>
      <c r="K121">
        <v>1</v>
      </c>
      <c r="L121" t="str">
        <f>IF(AND(OR(G121=6,H121=6,I121=6,J121=6),OR(G121=7,H121=7,I121=7,J121=7)),IF(MAX($L$2:L120)&lt;$B$2,MAX($L$2:L120)+1,""),"")</f>
        <v/>
      </c>
      <c r="M121" t="str">
        <f t="shared" si="29"/>
        <v/>
      </c>
      <c r="N121" t="str">
        <f t="shared" si="30"/>
        <v/>
      </c>
      <c r="O121" t="str">
        <f t="shared" si="31"/>
        <v/>
      </c>
      <c r="P121" t="str">
        <f t="shared" si="32"/>
        <v/>
      </c>
      <c r="Q121" t="str">
        <f t="shared" si="33"/>
        <v/>
      </c>
      <c r="R121" t="str">
        <f>IF(M121="","",MAX($R$2:R120)+1)</f>
        <v/>
      </c>
      <c r="S121" t="str">
        <f>IF(N121="","",IF(MAX($S$2:S120)&lt;MAX(R:R),MAX(R:R)+1,MAX($S$2:S120)+1))</f>
        <v/>
      </c>
      <c r="T121" t="str">
        <f>IF(O121="","",IF(MAX($T$2:T120)&lt;MAX(S:S),MAX(S:S)+1,MAX($T$2:T120)+1))</f>
        <v/>
      </c>
      <c r="U121" t="str">
        <f>IF(P121="","",IF(MAX($U$2:U120)&lt;MAX(T:T),MAX(T:T)+1,MAX($U$2:U120)+1))</f>
        <v/>
      </c>
      <c r="V121" t="str">
        <f t="shared" si="17"/>
        <v/>
      </c>
      <c r="W121" t="str">
        <f t="shared" si="18"/>
        <v/>
      </c>
      <c r="X121" t="str">
        <f t="shared" si="19"/>
        <v/>
      </c>
      <c r="Y121" t="str">
        <f t="shared" si="20"/>
        <v/>
      </c>
      <c r="AB121" t="str">
        <f t="shared" si="21"/>
        <v/>
      </c>
      <c r="AC121" t="str">
        <f t="shared" si="22"/>
        <v/>
      </c>
      <c r="AD121" t="str">
        <f t="shared" si="23"/>
        <v/>
      </c>
      <c r="AE121" t="str">
        <f t="shared" si="24"/>
        <v/>
      </c>
      <c r="AF121" s="4" t="str">
        <f>IF(AB121="","",MAX($AF$2:AF120)+1)</f>
        <v/>
      </c>
      <c r="AG121" t="str">
        <f>IF(AC121="","",IF(MAX($AG$2:AG120)&lt;MAX(AF:AF),MAX(AF:AF)+1,MAX($AG$2:AG120)+1))</f>
        <v/>
      </c>
      <c r="AH121" t="str">
        <f>IF(AD121="","",IF(MAX($AH$2:AH120)&lt;MAX(AG:AG),MAX(AG:AG)+1,MAX($AH$2:AH120)+1))</f>
        <v/>
      </c>
      <c r="AI121" t="str">
        <f>IF(AE121="","",IF(MAX($AI$2:AI120)&lt;MAX(AH:AH),MAX(AH:AH)+1,MAX($AI$2:AI120)+1))</f>
        <v/>
      </c>
      <c r="AJ121" t="str">
        <f t="shared" si="25"/>
        <v/>
      </c>
      <c r="AK121" t="str">
        <f t="shared" si="26"/>
        <v/>
      </c>
      <c r="AL121" t="str">
        <f t="shared" si="27"/>
        <v/>
      </c>
      <c r="AM121" t="str">
        <f t="shared" si="28"/>
        <v/>
      </c>
    </row>
    <row r="122" spans="2:39" x14ac:dyDescent="0.3">
      <c r="B122">
        <v>120</v>
      </c>
      <c r="C122">
        <v>409</v>
      </c>
      <c r="D122">
        <v>126</v>
      </c>
      <c r="E122">
        <v>237</v>
      </c>
      <c r="F122">
        <v>410</v>
      </c>
      <c r="G122">
        <v>0</v>
      </c>
      <c r="H122">
        <v>6</v>
      </c>
      <c r="I122">
        <v>0</v>
      </c>
      <c r="J122">
        <v>0</v>
      </c>
      <c r="K122">
        <v>1</v>
      </c>
      <c r="L122" t="str">
        <f>IF(AND(OR(G122=6,H122=6,I122=6,J122=6),OR(G122=7,H122=7,I122=7,J122=7)),IF(MAX($L$2:L121)&lt;$B$2,MAX($L$2:L121)+1,""),"")</f>
        <v/>
      </c>
      <c r="M122" t="str">
        <f t="shared" si="29"/>
        <v/>
      </c>
      <c r="N122" t="str">
        <f t="shared" si="30"/>
        <v/>
      </c>
      <c r="O122" t="str">
        <f t="shared" si="31"/>
        <v/>
      </c>
      <c r="P122" t="str">
        <f t="shared" si="32"/>
        <v/>
      </c>
      <c r="Q122" t="str">
        <f t="shared" si="33"/>
        <v/>
      </c>
      <c r="R122" t="str">
        <f>IF(M122="","",MAX($R$2:R121)+1)</f>
        <v/>
      </c>
      <c r="S122" t="str">
        <f>IF(N122="","",IF(MAX($S$2:S121)&lt;MAX(R:R),MAX(R:R)+1,MAX($S$2:S121)+1))</f>
        <v/>
      </c>
      <c r="T122" t="str">
        <f>IF(O122="","",IF(MAX($T$2:T121)&lt;MAX(S:S),MAX(S:S)+1,MAX($T$2:T121)+1))</f>
        <v/>
      </c>
      <c r="U122" t="str">
        <f>IF(P122="","",IF(MAX($U$2:U121)&lt;MAX(T:T),MAX(T:T)+1,MAX($U$2:U121)+1))</f>
        <v/>
      </c>
      <c r="V122" t="str">
        <f t="shared" si="17"/>
        <v/>
      </c>
      <c r="W122" t="str">
        <f t="shared" si="18"/>
        <v/>
      </c>
      <c r="X122" t="str">
        <f t="shared" si="19"/>
        <v/>
      </c>
      <c r="Y122" t="str">
        <f t="shared" si="20"/>
        <v/>
      </c>
      <c r="AB122" t="str">
        <f t="shared" si="21"/>
        <v/>
      </c>
      <c r="AC122" t="str">
        <f t="shared" si="22"/>
        <v/>
      </c>
      <c r="AD122" t="str">
        <f t="shared" si="23"/>
        <v/>
      </c>
      <c r="AE122" t="str">
        <f t="shared" si="24"/>
        <v/>
      </c>
      <c r="AF122" s="4" t="str">
        <f>IF(AB122="","",MAX($AF$2:AF121)+1)</f>
        <v/>
      </c>
      <c r="AG122" t="str">
        <f>IF(AC122="","",IF(MAX($AG$2:AG121)&lt;MAX(AF:AF),MAX(AF:AF)+1,MAX($AG$2:AG121)+1))</f>
        <v/>
      </c>
      <c r="AH122" t="str">
        <f>IF(AD122="","",IF(MAX($AH$2:AH121)&lt;MAX(AG:AG),MAX(AG:AG)+1,MAX($AH$2:AH121)+1))</f>
        <v/>
      </c>
      <c r="AI122" t="str">
        <f>IF(AE122="","",IF(MAX($AI$2:AI121)&lt;MAX(AH:AH),MAX(AH:AH)+1,MAX($AI$2:AI121)+1))</f>
        <v/>
      </c>
      <c r="AJ122" t="str">
        <f t="shared" si="25"/>
        <v/>
      </c>
      <c r="AK122" t="str">
        <f t="shared" si="26"/>
        <v/>
      </c>
      <c r="AL122" t="str">
        <f t="shared" si="27"/>
        <v/>
      </c>
      <c r="AM122" t="str">
        <f t="shared" si="28"/>
        <v/>
      </c>
    </row>
    <row r="123" spans="2:39" x14ac:dyDescent="0.3">
      <c r="B123">
        <v>121</v>
      </c>
      <c r="C123">
        <v>221</v>
      </c>
      <c r="D123">
        <v>382</v>
      </c>
      <c r="E123">
        <v>383</v>
      </c>
      <c r="F123">
        <v>84</v>
      </c>
      <c r="G123">
        <v>0</v>
      </c>
      <c r="H123">
        <v>0</v>
      </c>
      <c r="I123">
        <v>0</v>
      </c>
      <c r="J123">
        <v>5</v>
      </c>
      <c r="K123">
        <v>1</v>
      </c>
      <c r="L123" t="str">
        <f>IF(AND(OR(G123=6,H123=6,I123=6,J123=6),OR(G123=7,H123=7,I123=7,J123=7)),IF(MAX($L$2:L122)&lt;$B$2,MAX($L$2:L122)+1,""),"")</f>
        <v/>
      </c>
      <c r="M123" t="str">
        <f t="shared" si="29"/>
        <v/>
      </c>
      <c r="N123" t="str">
        <f t="shared" si="30"/>
        <v/>
      </c>
      <c r="O123" t="str">
        <f t="shared" si="31"/>
        <v/>
      </c>
      <c r="P123" t="str">
        <f t="shared" si="32"/>
        <v/>
      </c>
      <c r="Q123" t="str">
        <f t="shared" si="33"/>
        <v/>
      </c>
      <c r="R123" t="str">
        <f>IF(M123="","",MAX($R$2:R122)+1)</f>
        <v/>
      </c>
      <c r="S123" t="str">
        <f>IF(N123="","",IF(MAX($S$2:S122)&lt;MAX(R:R),MAX(R:R)+1,MAX($S$2:S122)+1))</f>
        <v/>
      </c>
      <c r="T123" t="str">
        <f>IF(O123="","",IF(MAX($T$2:T122)&lt;MAX(S:S),MAX(S:S)+1,MAX($T$2:T122)+1))</f>
        <v/>
      </c>
      <c r="U123" t="str">
        <f>IF(P123="","",IF(MAX($U$2:U122)&lt;MAX(T:T),MAX(T:T)+1,MAX($U$2:U122)+1))</f>
        <v/>
      </c>
      <c r="V123" t="str">
        <f t="shared" si="17"/>
        <v/>
      </c>
      <c r="W123" t="str">
        <f t="shared" si="18"/>
        <v/>
      </c>
      <c r="X123" t="str">
        <f t="shared" si="19"/>
        <v/>
      </c>
      <c r="Y123" t="str">
        <f t="shared" si="20"/>
        <v/>
      </c>
      <c r="AB123" t="str">
        <f t="shared" si="21"/>
        <v/>
      </c>
      <c r="AC123" t="str">
        <f t="shared" si="22"/>
        <v/>
      </c>
      <c r="AD123" t="str">
        <f t="shared" si="23"/>
        <v/>
      </c>
      <c r="AE123" t="str">
        <f t="shared" si="24"/>
        <v/>
      </c>
      <c r="AF123" s="4" t="str">
        <f>IF(AB123="","",MAX($AF$2:AF122)+1)</f>
        <v/>
      </c>
      <c r="AG123" t="str">
        <f>IF(AC123="","",IF(MAX($AG$2:AG122)&lt;MAX(AF:AF),MAX(AF:AF)+1,MAX($AG$2:AG122)+1))</f>
        <v/>
      </c>
      <c r="AH123" t="str">
        <f>IF(AD123="","",IF(MAX($AH$2:AH122)&lt;MAX(AG:AG),MAX(AG:AG)+1,MAX($AH$2:AH122)+1))</f>
        <v/>
      </c>
      <c r="AI123" t="str">
        <f>IF(AE123="","",IF(MAX($AI$2:AI122)&lt;MAX(AH:AH),MAX(AH:AH)+1,MAX($AI$2:AI122)+1))</f>
        <v/>
      </c>
      <c r="AJ123" t="str">
        <f t="shared" si="25"/>
        <v/>
      </c>
      <c r="AK123" t="str">
        <f t="shared" si="26"/>
        <v/>
      </c>
      <c r="AL123" t="str">
        <f t="shared" si="27"/>
        <v/>
      </c>
      <c r="AM123" t="str">
        <f t="shared" si="28"/>
        <v/>
      </c>
    </row>
    <row r="124" spans="2:39" x14ac:dyDescent="0.3">
      <c r="B124">
        <v>122</v>
      </c>
      <c r="C124">
        <v>382</v>
      </c>
      <c r="D124">
        <v>389</v>
      </c>
      <c r="E124">
        <v>390</v>
      </c>
      <c r="F124">
        <v>383</v>
      </c>
      <c r="G124">
        <v>0</v>
      </c>
      <c r="H124">
        <v>0</v>
      </c>
      <c r="I124">
        <v>0</v>
      </c>
      <c r="J124">
        <v>0</v>
      </c>
      <c r="K124">
        <v>1</v>
      </c>
      <c r="L124" t="str">
        <f>IF(AND(OR(G124=6,H124=6,I124=6,J124=6),OR(G124=7,H124=7,I124=7,J124=7)),IF(MAX($L$2:L123)&lt;$B$2,MAX($L$2:L123)+1,""),"")</f>
        <v/>
      </c>
      <c r="M124" t="str">
        <f t="shared" si="29"/>
        <v/>
      </c>
      <c r="N124" t="str">
        <f t="shared" si="30"/>
        <v/>
      </c>
      <c r="O124" t="str">
        <f t="shared" si="31"/>
        <v/>
      </c>
      <c r="P124" t="str">
        <f t="shared" si="32"/>
        <v/>
      </c>
      <c r="Q124" t="str">
        <f t="shared" si="33"/>
        <v/>
      </c>
      <c r="R124" t="str">
        <f>IF(M124="","",MAX($R$2:R123)+1)</f>
        <v/>
      </c>
      <c r="S124" t="str">
        <f>IF(N124="","",IF(MAX($S$2:S123)&lt;MAX(R:R),MAX(R:R)+1,MAX($S$2:S123)+1))</f>
        <v/>
      </c>
      <c r="T124" t="str">
        <f>IF(O124="","",IF(MAX($T$2:T123)&lt;MAX(S:S),MAX(S:S)+1,MAX($T$2:T123)+1))</f>
        <v/>
      </c>
      <c r="U124" t="str">
        <f>IF(P124="","",IF(MAX($U$2:U123)&lt;MAX(T:T),MAX(T:T)+1,MAX($U$2:U123)+1))</f>
        <v/>
      </c>
      <c r="V124" t="str">
        <f t="shared" si="17"/>
        <v/>
      </c>
      <c r="W124" t="str">
        <f t="shared" si="18"/>
        <v/>
      </c>
      <c r="X124" t="str">
        <f t="shared" si="19"/>
        <v/>
      </c>
      <c r="Y124" t="str">
        <f t="shared" si="20"/>
        <v/>
      </c>
      <c r="AB124" t="str">
        <f t="shared" si="21"/>
        <v/>
      </c>
      <c r="AC124" t="str">
        <f t="shared" si="22"/>
        <v/>
      </c>
      <c r="AD124" t="str">
        <f t="shared" si="23"/>
        <v/>
      </c>
      <c r="AE124" t="str">
        <f t="shared" si="24"/>
        <v/>
      </c>
      <c r="AF124" s="4" t="str">
        <f>IF(AB124="","",MAX($AF$2:AF123)+1)</f>
        <v/>
      </c>
      <c r="AG124" t="str">
        <f>IF(AC124="","",IF(MAX($AG$2:AG123)&lt;MAX(AF:AF),MAX(AF:AF)+1,MAX($AG$2:AG123)+1))</f>
        <v/>
      </c>
      <c r="AH124" t="str">
        <f>IF(AD124="","",IF(MAX($AH$2:AH123)&lt;MAX(AG:AG),MAX(AG:AG)+1,MAX($AH$2:AH123)+1))</f>
        <v/>
      </c>
      <c r="AI124" t="str">
        <f>IF(AE124="","",IF(MAX($AI$2:AI123)&lt;MAX(AH:AH),MAX(AH:AH)+1,MAX($AI$2:AI123)+1))</f>
        <v/>
      </c>
      <c r="AJ124" t="str">
        <f t="shared" si="25"/>
        <v/>
      </c>
      <c r="AK124" t="str">
        <f t="shared" si="26"/>
        <v/>
      </c>
      <c r="AL124" t="str">
        <f t="shared" si="27"/>
        <v/>
      </c>
      <c r="AM124" t="str">
        <f t="shared" si="28"/>
        <v/>
      </c>
    </row>
    <row r="125" spans="2:39" x14ac:dyDescent="0.3">
      <c r="B125">
        <v>123</v>
      </c>
      <c r="C125">
        <v>389</v>
      </c>
      <c r="D125">
        <v>396</v>
      </c>
      <c r="E125">
        <v>397</v>
      </c>
      <c r="F125">
        <v>390</v>
      </c>
      <c r="G125">
        <v>0</v>
      </c>
      <c r="H125">
        <v>0</v>
      </c>
      <c r="I125">
        <v>0</v>
      </c>
      <c r="J125">
        <v>0</v>
      </c>
      <c r="K125">
        <v>1</v>
      </c>
      <c r="L125" t="str">
        <f>IF(AND(OR(G125=6,H125=6,I125=6,J125=6),OR(G125=7,H125=7,I125=7,J125=7)),IF(MAX($L$2:L124)&lt;$B$2,MAX($L$2:L124)+1,""),"")</f>
        <v/>
      </c>
      <c r="M125" t="str">
        <f t="shared" si="29"/>
        <v/>
      </c>
      <c r="N125" t="str">
        <f t="shared" si="30"/>
        <v/>
      </c>
      <c r="O125" t="str">
        <f t="shared" si="31"/>
        <v/>
      </c>
      <c r="P125" t="str">
        <f t="shared" si="32"/>
        <v/>
      </c>
      <c r="Q125" t="str">
        <f t="shared" si="33"/>
        <v/>
      </c>
      <c r="R125" t="str">
        <f>IF(M125="","",MAX($R$2:R124)+1)</f>
        <v/>
      </c>
      <c r="S125" t="str">
        <f>IF(N125="","",IF(MAX($S$2:S124)&lt;MAX(R:R),MAX(R:R)+1,MAX($S$2:S124)+1))</f>
        <v/>
      </c>
      <c r="T125" t="str">
        <f>IF(O125="","",IF(MAX($T$2:T124)&lt;MAX(S:S),MAX(S:S)+1,MAX($T$2:T124)+1))</f>
        <v/>
      </c>
      <c r="U125" t="str">
        <f>IF(P125="","",IF(MAX($U$2:U124)&lt;MAX(T:T),MAX(T:T)+1,MAX($U$2:U124)+1))</f>
        <v/>
      </c>
      <c r="V125" t="str">
        <f t="shared" si="17"/>
        <v/>
      </c>
      <c r="W125" t="str">
        <f t="shared" si="18"/>
        <v/>
      </c>
      <c r="X125" t="str">
        <f t="shared" si="19"/>
        <v/>
      </c>
      <c r="Y125" t="str">
        <f t="shared" si="20"/>
        <v/>
      </c>
      <c r="AB125" t="str">
        <f t="shared" si="21"/>
        <v/>
      </c>
      <c r="AC125" t="str">
        <f t="shared" si="22"/>
        <v/>
      </c>
      <c r="AD125" t="str">
        <f t="shared" si="23"/>
        <v/>
      </c>
      <c r="AE125" t="str">
        <f t="shared" si="24"/>
        <v/>
      </c>
      <c r="AF125" s="4" t="str">
        <f>IF(AB125="","",MAX($AF$2:AF124)+1)</f>
        <v/>
      </c>
      <c r="AG125" t="str">
        <f>IF(AC125="","",IF(MAX($AG$2:AG124)&lt;MAX(AF:AF),MAX(AF:AF)+1,MAX($AG$2:AG124)+1))</f>
        <v/>
      </c>
      <c r="AH125" t="str">
        <f>IF(AD125="","",IF(MAX($AH$2:AH124)&lt;MAX(AG:AG),MAX(AG:AG)+1,MAX($AH$2:AH124)+1))</f>
        <v/>
      </c>
      <c r="AI125" t="str">
        <f>IF(AE125="","",IF(MAX($AI$2:AI124)&lt;MAX(AH:AH),MAX(AH:AH)+1,MAX($AI$2:AI124)+1))</f>
        <v/>
      </c>
      <c r="AJ125" t="str">
        <f t="shared" si="25"/>
        <v/>
      </c>
      <c r="AK125" t="str">
        <f t="shared" si="26"/>
        <v/>
      </c>
      <c r="AL125" t="str">
        <f t="shared" si="27"/>
        <v/>
      </c>
      <c r="AM125" t="str">
        <f t="shared" si="28"/>
        <v/>
      </c>
    </row>
    <row r="126" spans="2:39" x14ac:dyDescent="0.3">
      <c r="B126">
        <v>124</v>
      </c>
      <c r="C126">
        <v>396</v>
      </c>
      <c r="D126">
        <v>403</v>
      </c>
      <c r="E126">
        <v>404</v>
      </c>
      <c r="F126">
        <v>397</v>
      </c>
      <c r="G126">
        <v>0</v>
      </c>
      <c r="H126">
        <v>0</v>
      </c>
      <c r="I126">
        <v>0</v>
      </c>
      <c r="J126">
        <v>0</v>
      </c>
      <c r="K126">
        <v>1</v>
      </c>
      <c r="L126" t="str">
        <f>IF(AND(OR(G126=6,H126=6,I126=6,J126=6),OR(G126=7,H126=7,I126=7,J126=7)),IF(MAX($L$2:L125)&lt;$B$2,MAX($L$2:L125)+1,""),"")</f>
        <v/>
      </c>
      <c r="M126" t="str">
        <f t="shared" si="29"/>
        <v/>
      </c>
      <c r="N126" t="str">
        <f t="shared" si="30"/>
        <v/>
      </c>
      <c r="O126" t="str">
        <f t="shared" si="31"/>
        <v/>
      </c>
      <c r="P126" t="str">
        <f t="shared" si="32"/>
        <v/>
      </c>
      <c r="Q126" t="str">
        <f t="shared" si="33"/>
        <v/>
      </c>
      <c r="R126" t="str">
        <f>IF(M126="","",MAX($R$2:R125)+1)</f>
        <v/>
      </c>
      <c r="S126" t="str">
        <f>IF(N126="","",IF(MAX($S$2:S125)&lt;MAX(R:R),MAX(R:R)+1,MAX($S$2:S125)+1))</f>
        <v/>
      </c>
      <c r="T126" t="str">
        <f>IF(O126="","",IF(MAX($T$2:T125)&lt;MAX(S:S),MAX(S:S)+1,MAX($T$2:T125)+1))</f>
        <v/>
      </c>
      <c r="U126" t="str">
        <f>IF(P126="","",IF(MAX($U$2:U125)&lt;MAX(T:T),MAX(T:T)+1,MAX($U$2:U125)+1))</f>
        <v/>
      </c>
      <c r="V126" t="str">
        <f t="shared" si="17"/>
        <v/>
      </c>
      <c r="W126" t="str">
        <f t="shared" si="18"/>
        <v/>
      </c>
      <c r="X126" t="str">
        <f t="shared" si="19"/>
        <v/>
      </c>
      <c r="Y126" t="str">
        <f t="shared" si="20"/>
        <v/>
      </c>
      <c r="AB126" t="str">
        <f t="shared" si="21"/>
        <v/>
      </c>
      <c r="AC126" t="str">
        <f t="shared" si="22"/>
        <v/>
      </c>
      <c r="AD126" t="str">
        <f t="shared" si="23"/>
        <v/>
      </c>
      <c r="AE126" t="str">
        <f t="shared" si="24"/>
        <v/>
      </c>
      <c r="AF126" s="4" t="str">
        <f>IF(AB126="","",MAX($AF$2:AF125)+1)</f>
        <v/>
      </c>
      <c r="AG126" t="str">
        <f>IF(AC126="","",IF(MAX($AG$2:AG125)&lt;MAX(AF:AF),MAX(AF:AF)+1,MAX($AG$2:AG125)+1))</f>
        <v/>
      </c>
      <c r="AH126" t="str">
        <f>IF(AD126="","",IF(MAX($AH$2:AH125)&lt;MAX(AG:AG),MAX(AG:AG)+1,MAX($AH$2:AH125)+1))</f>
        <v/>
      </c>
      <c r="AI126" t="str">
        <f>IF(AE126="","",IF(MAX($AI$2:AI125)&lt;MAX(AH:AH),MAX(AH:AH)+1,MAX($AI$2:AI125)+1))</f>
        <v/>
      </c>
      <c r="AJ126" t="str">
        <f t="shared" si="25"/>
        <v/>
      </c>
      <c r="AK126" t="str">
        <f t="shared" si="26"/>
        <v/>
      </c>
      <c r="AL126" t="str">
        <f t="shared" si="27"/>
        <v/>
      </c>
      <c r="AM126" t="str">
        <f t="shared" si="28"/>
        <v/>
      </c>
    </row>
    <row r="127" spans="2:39" x14ac:dyDescent="0.3">
      <c r="B127">
        <v>125</v>
      </c>
      <c r="C127">
        <v>403</v>
      </c>
      <c r="D127">
        <v>410</v>
      </c>
      <c r="E127">
        <v>411</v>
      </c>
      <c r="F127">
        <v>404</v>
      </c>
      <c r="G127">
        <v>0</v>
      </c>
      <c r="H127">
        <v>0</v>
      </c>
      <c r="I127">
        <v>0</v>
      </c>
      <c r="J127">
        <v>0</v>
      </c>
      <c r="K127">
        <v>1</v>
      </c>
      <c r="L127" t="str">
        <f>IF(AND(OR(G127=6,H127=6,I127=6,J127=6),OR(G127=7,H127=7,I127=7,J127=7)),IF(MAX($L$2:L126)&lt;$B$2,MAX($L$2:L126)+1,""),"")</f>
        <v/>
      </c>
      <c r="M127" t="str">
        <f t="shared" si="29"/>
        <v/>
      </c>
      <c r="N127" t="str">
        <f t="shared" si="30"/>
        <v/>
      </c>
      <c r="O127" t="str">
        <f t="shared" si="31"/>
        <v/>
      </c>
      <c r="P127" t="str">
        <f t="shared" si="32"/>
        <v/>
      </c>
      <c r="Q127" t="str">
        <f t="shared" si="33"/>
        <v/>
      </c>
      <c r="R127" t="str">
        <f>IF(M127="","",MAX($R$2:R126)+1)</f>
        <v/>
      </c>
      <c r="S127" t="str">
        <f>IF(N127="","",IF(MAX($S$2:S126)&lt;MAX(R:R),MAX(R:R)+1,MAX($S$2:S126)+1))</f>
        <v/>
      </c>
      <c r="T127" t="str">
        <f>IF(O127="","",IF(MAX($T$2:T126)&lt;MAX(S:S),MAX(S:S)+1,MAX($T$2:T126)+1))</f>
        <v/>
      </c>
      <c r="U127" t="str">
        <f>IF(P127="","",IF(MAX($U$2:U126)&lt;MAX(T:T),MAX(T:T)+1,MAX($U$2:U126)+1))</f>
        <v/>
      </c>
      <c r="V127" t="str">
        <f t="shared" si="17"/>
        <v/>
      </c>
      <c r="W127" t="str">
        <f t="shared" si="18"/>
        <v/>
      </c>
      <c r="X127" t="str">
        <f t="shared" si="19"/>
        <v/>
      </c>
      <c r="Y127" t="str">
        <f t="shared" si="20"/>
        <v/>
      </c>
      <c r="AB127" t="str">
        <f t="shared" si="21"/>
        <v/>
      </c>
      <c r="AC127" t="str">
        <f t="shared" si="22"/>
        <v/>
      </c>
      <c r="AD127" t="str">
        <f t="shared" si="23"/>
        <v/>
      </c>
      <c r="AE127" t="str">
        <f t="shared" si="24"/>
        <v/>
      </c>
      <c r="AF127" s="4" t="str">
        <f>IF(AB127="","",MAX($AF$2:AF126)+1)</f>
        <v/>
      </c>
      <c r="AG127" t="str">
        <f>IF(AC127="","",IF(MAX($AG$2:AG126)&lt;MAX(AF:AF),MAX(AF:AF)+1,MAX($AG$2:AG126)+1))</f>
        <v/>
      </c>
      <c r="AH127" t="str">
        <f>IF(AD127="","",IF(MAX($AH$2:AH126)&lt;MAX(AG:AG),MAX(AG:AG)+1,MAX($AH$2:AH126)+1))</f>
        <v/>
      </c>
      <c r="AI127" t="str">
        <f>IF(AE127="","",IF(MAX($AI$2:AI126)&lt;MAX(AH:AH),MAX(AH:AH)+1,MAX($AI$2:AI126)+1))</f>
        <v/>
      </c>
      <c r="AJ127" t="str">
        <f t="shared" si="25"/>
        <v/>
      </c>
      <c r="AK127" t="str">
        <f t="shared" si="26"/>
        <v/>
      </c>
      <c r="AL127" t="str">
        <f t="shared" si="27"/>
        <v/>
      </c>
      <c r="AM127" t="str">
        <f t="shared" si="28"/>
        <v/>
      </c>
    </row>
    <row r="128" spans="2:39" x14ac:dyDescent="0.3">
      <c r="B128">
        <v>126</v>
      </c>
      <c r="C128">
        <v>410</v>
      </c>
      <c r="D128">
        <v>237</v>
      </c>
      <c r="E128">
        <v>83</v>
      </c>
      <c r="F128">
        <v>411</v>
      </c>
      <c r="G128">
        <v>0</v>
      </c>
      <c r="H128">
        <v>6</v>
      </c>
      <c r="I128">
        <v>0</v>
      </c>
      <c r="J128">
        <v>0</v>
      </c>
      <c r="K128">
        <v>1</v>
      </c>
      <c r="L128" t="str">
        <f>IF(AND(OR(G128=6,H128=6,I128=6,J128=6),OR(G128=7,H128=7,I128=7,J128=7)),IF(MAX($L$2:L127)&lt;$B$2,MAX($L$2:L127)+1,""),"")</f>
        <v/>
      </c>
      <c r="M128" t="str">
        <f t="shared" si="29"/>
        <v/>
      </c>
      <c r="N128" t="str">
        <f t="shared" si="30"/>
        <v/>
      </c>
      <c r="O128" t="str">
        <f t="shared" si="31"/>
        <v/>
      </c>
      <c r="P128" t="str">
        <f t="shared" si="32"/>
        <v/>
      </c>
      <c r="Q128" t="str">
        <f t="shared" si="33"/>
        <v/>
      </c>
      <c r="R128" t="str">
        <f>IF(M128="","",MAX($R$2:R127)+1)</f>
        <v/>
      </c>
      <c r="S128" t="str">
        <f>IF(N128="","",IF(MAX($S$2:S127)&lt;MAX(R:R),MAX(R:R)+1,MAX($S$2:S127)+1))</f>
        <v/>
      </c>
      <c r="T128" t="str">
        <f>IF(O128="","",IF(MAX($T$2:T127)&lt;MAX(S:S),MAX(S:S)+1,MAX($T$2:T127)+1))</f>
        <v/>
      </c>
      <c r="U128" t="str">
        <f>IF(P128="","",IF(MAX($U$2:U127)&lt;MAX(T:T),MAX(T:T)+1,MAX($U$2:U127)+1))</f>
        <v/>
      </c>
      <c r="V128" t="str">
        <f t="shared" si="17"/>
        <v/>
      </c>
      <c r="W128" t="str">
        <f t="shared" si="18"/>
        <v/>
      </c>
      <c r="X128" t="str">
        <f t="shared" si="19"/>
        <v/>
      </c>
      <c r="Y128" t="str">
        <f t="shared" si="20"/>
        <v/>
      </c>
      <c r="AB128" t="str">
        <f t="shared" si="21"/>
        <v/>
      </c>
      <c r="AC128" t="str">
        <f t="shared" si="22"/>
        <v/>
      </c>
      <c r="AD128" t="str">
        <f t="shared" si="23"/>
        <v/>
      </c>
      <c r="AE128" t="str">
        <f t="shared" si="24"/>
        <v/>
      </c>
      <c r="AF128" s="4" t="str">
        <f>IF(AB128="","",MAX($AF$2:AF127)+1)</f>
        <v/>
      </c>
      <c r="AG128" t="str">
        <f>IF(AC128="","",IF(MAX($AG$2:AG127)&lt;MAX(AF:AF),MAX(AF:AF)+1,MAX($AG$2:AG127)+1))</f>
        <v/>
      </c>
      <c r="AH128" t="str">
        <f>IF(AD128="","",IF(MAX($AH$2:AH127)&lt;MAX(AG:AG),MAX(AG:AG)+1,MAX($AH$2:AH127)+1))</f>
        <v/>
      </c>
      <c r="AI128" t="str">
        <f>IF(AE128="","",IF(MAX($AI$2:AI127)&lt;MAX(AH:AH),MAX(AH:AH)+1,MAX($AI$2:AI127)+1))</f>
        <v/>
      </c>
      <c r="AJ128" t="str">
        <f t="shared" si="25"/>
        <v/>
      </c>
      <c r="AK128" t="str">
        <f t="shared" si="26"/>
        <v/>
      </c>
      <c r="AL128" t="str">
        <f t="shared" si="27"/>
        <v/>
      </c>
      <c r="AM128" t="str">
        <f t="shared" si="28"/>
        <v/>
      </c>
    </row>
    <row r="129" spans="2:39" x14ac:dyDescent="0.3">
      <c r="B129">
        <v>127</v>
      </c>
      <c r="C129">
        <v>84</v>
      </c>
      <c r="D129">
        <v>383</v>
      </c>
      <c r="E129">
        <v>384</v>
      </c>
      <c r="F129">
        <v>222</v>
      </c>
      <c r="G129">
        <v>0</v>
      </c>
      <c r="H129">
        <v>0</v>
      </c>
      <c r="I129">
        <v>0</v>
      </c>
      <c r="J129">
        <v>5</v>
      </c>
      <c r="K129">
        <v>1</v>
      </c>
      <c r="L129" t="str">
        <f>IF(AND(OR(G129=6,H129=6,I129=6,J129=6),OR(G129=7,H129=7,I129=7,J129=7)),IF(MAX($L$2:L128)&lt;$B$2,MAX($L$2:L128)+1,""),"")</f>
        <v/>
      </c>
      <c r="M129" t="str">
        <f t="shared" si="29"/>
        <v/>
      </c>
      <c r="N129" t="str">
        <f t="shared" si="30"/>
        <v/>
      </c>
      <c r="O129" t="str">
        <f t="shared" si="31"/>
        <v/>
      </c>
      <c r="P129" t="str">
        <f t="shared" si="32"/>
        <v/>
      </c>
      <c r="Q129" t="str">
        <f t="shared" si="33"/>
        <v/>
      </c>
      <c r="R129" t="str">
        <f>IF(M129="","",MAX($R$2:R128)+1)</f>
        <v/>
      </c>
      <c r="S129" t="str">
        <f>IF(N129="","",IF(MAX($S$2:S128)&lt;MAX(R:R),MAX(R:R)+1,MAX($S$2:S128)+1))</f>
        <v/>
      </c>
      <c r="T129" t="str">
        <f>IF(O129="","",IF(MAX($T$2:T128)&lt;MAX(S:S),MAX(S:S)+1,MAX($T$2:T128)+1))</f>
        <v/>
      </c>
      <c r="U129" t="str">
        <f>IF(P129="","",IF(MAX($U$2:U128)&lt;MAX(T:T),MAX(T:T)+1,MAX($U$2:U128)+1))</f>
        <v/>
      </c>
      <c r="V129" t="str">
        <f t="shared" si="17"/>
        <v/>
      </c>
      <c r="W129" t="str">
        <f t="shared" si="18"/>
        <v/>
      </c>
      <c r="X129" t="str">
        <f t="shared" si="19"/>
        <v/>
      </c>
      <c r="Y129" t="str">
        <f t="shared" si="20"/>
        <v/>
      </c>
      <c r="AB129" t="str">
        <f t="shared" si="21"/>
        <v/>
      </c>
      <c r="AC129" t="str">
        <f t="shared" si="22"/>
        <v/>
      </c>
      <c r="AD129" t="str">
        <f t="shared" si="23"/>
        <v/>
      </c>
      <c r="AE129" t="str">
        <f t="shared" si="24"/>
        <v/>
      </c>
      <c r="AF129" s="4" t="str">
        <f>IF(AB129="","",MAX($AF$2:AF128)+1)</f>
        <v/>
      </c>
      <c r="AG129" t="str">
        <f>IF(AC129="","",IF(MAX($AG$2:AG128)&lt;MAX(AF:AF),MAX(AF:AF)+1,MAX($AG$2:AG128)+1))</f>
        <v/>
      </c>
      <c r="AH129" t="str">
        <f>IF(AD129="","",IF(MAX($AH$2:AH128)&lt;MAX(AG:AG),MAX(AG:AG)+1,MAX($AH$2:AH128)+1))</f>
        <v/>
      </c>
      <c r="AI129" t="str">
        <f>IF(AE129="","",IF(MAX($AI$2:AI128)&lt;MAX(AH:AH),MAX(AH:AH)+1,MAX($AI$2:AI128)+1))</f>
        <v/>
      </c>
      <c r="AJ129" t="str">
        <f t="shared" si="25"/>
        <v/>
      </c>
      <c r="AK129" t="str">
        <f t="shared" si="26"/>
        <v/>
      </c>
      <c r="AL129" t="str">
        <f t="shared" si="27"/>
        <v/>
      </c>
      <c r="AM129" t="str">
        <f t="shared" si="28"/>
        <v/>
      </c>
    </row>
    <row r="130" spans="2:39" x14ac:dyDescent="0.3">
      <c r="B130">
        <v>128</v>
      </c>
      <c r="C130">
        <v>383</v>
      </c>
      <c r="D130">
        <v>390</v>
      </c>
      <c r="E130">
        <v>391</v>
      </c>
      <c r="F130">
        <v>384</v>
      </c>
      <c r="G130">
        <v>0</v>
      </c>
      <c r="H130">
        <v>0</v>
      </c>
      <c r="I130">
        <v>0</v>
      </c>
      <c r="J130">
        <v>0</v>
      </c>
      <c r="K130">
        <v>1</v>
      </c>
      <c r="L130" t="str">
        <f>IF(AND(OR(G130=6,H130=6,I130=6,J130=6),OR(G130=7,H130=7,I130=7,J130=7)),IF(MAX($L$2:L129)&lt;$B$2,MAX($L$2:L129)+1,""),"")</f>
        <v/>
      </c>
      <c r="M130" t="str">
        <f t="shared" si="29"/>
        <v/>
      </c>
      <c r="N130" t="str">
        <f t="shared" si="30"/>
        <v/>
      </c>
      <c r="O130" t="str">
        <f t="shared" si="31"/>
        <v/>
      </c>
      <c r="P130" t="str">
        <f t="shared" si="32"/>
        <v/>
      </c>
      <c r="Q130" t="str">
        <f t="shared" si="33"/>
        <v/>
      </c>
      <c r="R130" t="str">
        <f>IF(M130="","",MAX($R$2:R129)+1)</f>
        <v/>
      </c>
      <c r="S130" t="str">
        <f>IF(N130="","",IF(MAX($S$2:S129)&lt;MAX(R:R),MAX(R:R)+1,MAX($S$2:S129)+1))</f>
        <v/>
      </c>
      <c r="T130" t="str">
        <f>IF(O130="","",IF(MAX($T$2:T129)&lt;MAX(S:S),MAX(S:S)+1,MAX($T$2:T129)+1))</f>
        <v/>
      </c>
      <c r="U130" t="str">
        <f>IF(P130="","",IF(MAX($U$2:U129)&lt;MAX(T:T),MAX(T:T)+1,MAX($U$2:U129)+1))</f>
        <v/>
      </c>
      <c r="V130" t="str">
        <f t="shared" si="17"/>
        <v/>
      </c>
      <c r="W130" t="str">
        <f t="shared" si="18"/>
        <v/>
      </c>
      <c r="X130" t="str">
        <f t="shared" si="19"/>
        <v/>
      </c>
      <c r="Y130" t="str">
        <f t="shared" si="20"/>
        <v/>
      </c>
      <c r="AB130" t="str">
        <f t="shared" si="21"/>
        <v/>
      </c>
      <c r="AC130" t="str">
        <f t="shared" si="22"/>
        <v/>
      </c>
      <c r="AD130" t="str">
        <f t="shared" si="23"/>
        <v/>
      </c>
      <c r="AE130" t="str">
        <f t="shared" si="24"/>
        <v/>
      </c>
      <c r="AF130" s="4" t="str">
        <f>IF(AB130="","",MAX($AF$2:AF129)+1)</f>
        <v/>
      </c>
      <c r="AG130" t="str">
        <f>IF(AC130="","",IF(MAX($AG$2:AG129)&lt;MAX(AF:AF),MAX(AF:AF)+1,MAX($AG$2:AG129)+1))</f>
        <v/>
      </c>
      <c r="AH130" t="str">
        <f>IF(AD130="","",IF(MAX($AH$2:AH129)&lt;MAX(AG:AG),MAX(AG:AG)+1,MAX($AH$2:AH129)+1))</f>
        <v/>
      </c>
      <c r="AI130" t="str">
        <f>IF(AE130="","",IF(MAX($AI$2:AI129)&lt;MAX(AH:AH),MAX(AH:AH)+1,MAX($AI$2:AI129)+1))</f>
        <v/>
      </c>
      <c r="AJ130" t="str">
        <f t="shared" si="25"/>
        <v/>
      </c>
      <c r="AK130" t="str">
        <f t="shared" si="26"/>
        <v/>
      </c>
      <c r="AL130" t="str">
        <f t="shared" si="27"/>
        <v/>
      </c>
      <c r="AM130" t="str">
        <f t="shared" si="28"/>
        <v/>
      </c>
    </row>
    <row r="131" spans="2:39" x14ac:dyDescent="0.3">
      <c r="B131">
        <v>129</v>
      </c>
      <c r="C131">
        <v>390</v>
      </c>
      <c r="D131">
        <v>397</v>
      </c>
      <c r="E131">
        <v>398</v>
      </c>
      <c r="F131">
        <v>391</v>
      </c>
      <c r="G131">
        <v>0</v>
      </c>
      <c r="H131">
        <v>0</v>
      </c>
      <c r="I131">
        <v>0</v>
      </c>
      <c r="J131">
        <v>0</v>
      </c>
      <c r="K131">
        <v>1</v>
      </c>
      <c r="L131" t="str">
        <f>IF(AND(OR(G131=6,H131=6,I131=6,J131=6),OR(G131=7,H131=7,I131=7,J131=7)),IF(MAX($L$2:L130)&lt;$B$2,MAX($L$2:L130)+1,""),"")</f>
        <v/>
      </c>
      <c r="M131" t="str">
        <f t="shared" si="29"/>
        <v/>
      </c>
      <c r="N131" t="str">
        <f t="shared" si="30"/>
        <v/>
      </c>
      <c r="O131" t="str">
        <f t="shared" si="31"/>
        <v/>
      </c>
      <c r="P131" t="str">
        <f t="shared" si="32"/>
        <v/>
      </c>
      <c r="Q131" t="str">
        <f t="shared" si="33"/>
        <v/>
      </c>
      <c r="R131" t="str">
        <f>IF(M131="","",MAX($R$2:R130)+1)</f>
        <v/>
      </c>
      <c r="S131" t="str">
        <f>IF(N131="","",IF(MAX($S$2:S130)&lt;MAX(R:R),MAX(R:R)+1,MAX($S$2:S130)+1))</f>
        <v/>
      </c>
      <c r="T131" t="str">
        <f>IF(O131="","",IF(MAX($T$2:T130)&lt;MAX(S:S),MAX(S:S)+1,MAX($T$2:T130)+1))</f>
        <v/>
      </c>
      <c r="U131" t="str">
        <f>IF(P131="","",IF(MAX($U$2:U130)&lt;MAX(T:T),MAX(T:T)+1,MAX($U$2:U130)+1))</f>
        <v/>
      </c>
      <c r="V131" t="str">
        <f t="shared" ref="V131:V194" si="34">IF(R131="","",B131)</f>
        <v/>
      </c>
      <c r="W131" t="str">
        <f t="shared" ref="W131:W194" si="35">IF(S131="","",B131)</f>
        <v/>
      </c>
      <c r="X131" t="str">
        <f t="shared" ref="X131:X194" si="36">IF(T131="","",B131)</f>
        <v/>
      </c>
      <c r="Y131" t="str">
        <f t="shared" ref="Y131:Y194" si="37">IF(U131="","",B131)</f>
        <v/>
      </c>
      <c r="AB131" t="str">
        <f t="shared" ref="AB131:AB194" si="38">IF(L131="","",IF(OR(G131=7,J131=7),C131,""))</f>
        <v/>
      </c>
      <c r="AC131" t="str">
        <f t="shared" ref="AC131:AC194" si="39">IF(L131="","",IF(OR(G131=7,H131=7),D131,""))</f>
        <v/>
      </c>
      <c r="AD131" t="str">
        <f t="shared" ref="AD131:AD194" si="40">IF(L131="","",IF(OR(H131=7,I131=7),E131,""))</f>
        <v/>
      </c>
      <c r="AE131" t="str">
        <f t="shared" ref="AE131:AE194" si="41">IF(L131="","",IF(OR(I131=7,J131=7),F131,""))</f>
        <v/>
      </c>
      <c r="AF131" s="4" t="str">
        <f>IF(AB131="","",MAX($AF$2:AF130)+1)</f>
        <v/>
      </c>
      <c r="AG131" t="str">
        <f>IF(AC131="","",IF(MAX($AG$2:AG130)&lt;MAX(AF:AF),MAX(AF:AF)+1,MAX($AG$2:AG130)+1))</f>
        <v/>
      </c>
      <c r="AH131" t="str">
        <f>IF(AD131="","",IF(MAX($AH$2:AH130)&lt;MAX(AG:AG),MAX(AG:AG)+1,MAX($AH$2:AH130)+1))</f>
        <v/>
      </c>
      <c r="AI131" t="str">
        <f>IF(AE131="","",IF(MAX($AI$2:AI130)&lt;MAX(AH:AH),MAX(AH:AH)+1,MAX($AI$2:AI130)+1))</f>
        <v/>
      </c>
      <c r="AJ131" t="str">
        <f t="shared" ref="AJ131:AJ194" si="42">IF(AF131="","",B131)</f>
        <v/>
      </c>
      <c r="AK131" t="str">
        <f t="shared" ref="AK131:AK194" si="43">IF(AG131="","",B131)</f>
        <v/>
      </c>
      <c r="AL131" t="str">
        <f t="shared" ref="AL131:AL194" si="44">IF(AH131="","",B131)</f>
        <v/>
      </c>
      <c r="AM131" t="str">
        <f t="shared" ref="AM131:AM194" si="45">IF(AI131="","",B131)</f>
        <v/>
      </c>
    </row>
    <row r="132" spans="2:39" x14ac:dyDescent="0.3">
      <c r="B132">
        <v>130</v>
      </c>
      <c r="C132">
        <v>397</v>
      </c>
      <c r="D132">
        <v>404</v>
      </c>
      <c r="E132">
        <v>405</v>
      </c>
      <c r="F132">
        <v>398</v>
      </c>
      <c r="G132">
        <v>0</v>
      </c>
      <c r="H132">
        <v>0</v>
      </c>
      <c r="I132">
        <v>0</v>
      </c>
      <c r="J132">
        <v>0</v>
      </c>
      <c r="K132">
        <v>1</v>
      </c>
      <c r="L132" t="str">
        <f>IF(AND(OR(G132=6,H132=6,I132=6,J132=6),OR(G132=7,H132=7,I132=7,J132=7)),IF(MAX($L$2:L131)&lt;$B$2,MAX($L$2:L131)+1,""),"")</f>
        <v/>
      </c>
      <c r="M132" t="str">
        <f t="shared" ref="M132:M195" si="46">IF(L132="","",IF(OR(G132=6,J132=6),C132,""))</f>
        <v/>
      </c>
      <c r="N132" t="str">
        <f t="shared" ref="N132:N195" si="47">IF(L132="","",IF(OR(G132=6,H132=6),D132,""))</f>
        <v/>
      </c>
      <c r="O132" t="str">
        <f t="shared" ref="O132:O195" si="48">IF(L132="","",IF(OR(H132=6,I132=6),E132,""))</f>
        <v/>
      </c>
      <c r="P132" t="str">
        <f t="shared" ref="P132:P195" si="49">IF(L132="","",IF(OR(I132=6,J132=6),F132,""))</f>
        <v/>
      </c>
      <c r="Q132" t="str">
        <f t="shared" ref="Q132:Q195" si="50">M132</f>
        <v/>
      </c>
      <c r="R132" t="str">
        <f>IF(M132="","",MAX($R$2:R131)+1)</f>
        <v/>
      </c>
      <c r="S132" t="str">
        <f>IF(N132="","",IF(MAX($S$2:S131)&lt;MAX(R:R),MAX(R:R)+1,MAX($S$2:S131)+1))</f>
        <v/>
      </c>
      <c r="T132" t="str">
        <f>IF(O132="","",IF(MAX($T$2:T131)&lt;MAX(S:S),MAX(S:S)+1,MAX($T$2:T131)+1))</f>
        <v/>
      </c>
      <c r="U132" t="str">
        <f>IF(P132="","",IF(MAX($U$2:U131)&lt;MAX(T:T),MAX(T:T)+1,MAX($U$2:U131)+1))</f>
        <v/>
      </c>
      <c r="V132" t="str">
        <f t="shared" si="34"/>
        <v/>
      </c>
      <c r="W132" t="str">
        <f t="shared" si="35"/>
        <v/>
      </c>
      <c r="X132" t="str">
        <f t="shared" si="36"/>
        <v/>
      </c>
      <c r="Y132" t="str">
        <f t="shared" si="37"/>
        <v/>
      </c>
      <c r="AB132" t="str">
        <f t="shared" si="38"/>
        <v/>
      </c>
      <c r="AC132" t="str">
        <f t="shared" si="39"/>
        <v/>
      </c>
      <c r="AD132" t="str">
        <f t="shared" si="40"/>
        <v/>
      </c>
      <c r="AE132" t="str">
        <f t="shared" si="41"/>
        <v/>
      </c>
      <c r="AF132" s="4" t="str">
        <f>IF(AB132="","",MAX($AF$2:AF131)+1)</f>
        <v/>
      </c>
      <c r="AG132" t="str">
        <f>IF(AC132="","",IF(MAX($AG$2:AG131)&lt;MAX(AF:AF),MAX(AF:AF)+1,MAX($AG$2:AG131)+1))</f>
        <v/>
      </c>
      <c r="AH132" t="str">
        <f>IF(AD132="","",IF(MAX($AH$2:AH131)&lt;MAX(AG:AG),MAX(AG:AG)+1,MAX($AH$2:AH131)+1))</f>
        <v/>
      </c>
      <c r="AI132" t="str">
        <f>IF(AE132="","",IF(MAX($AI$2:AI131)&lt;MAX(AH:AH),MAX(AH:AH)+1,MAX($AI$2:AI131)+1))</f>
        <v/>
      </c>
      <c r="AJ132" t="str">
        <f t="shared" si="42"/>
        <v/>
      </c>
      <c r="AK132" t="str">
        <f t="shared" si="43"/>
        <v/>
      </c>
      <c r="AL132" t="str">
        <f t="shared" si="44"/>
        <v/>
      </c>
      <c r="AM132" t="str">
        <f t="shared" si="45"/>
        <v/>
      </c>
    </row>
    <row r="133" spans="2:39" x14ac:dyDescent="0.3">
      <c r="B133">
        <v>131</v>
      </c>
      <c r="C133">
        <v>404</v>
      </c>
      <c r="D133">
        <v>411</v>
      </c>
      <c r="E133">
        <v>412</v>
      </c>
      <c r="F133">
        <v>405</v>
      </c>
      <c r="G133">
        <v>0</v>
      </c>
      <c r="H133">
        <v>0</v>
      </c>
      <c r="I133">
        <v>0</v>
      </c>
      <c r="J133">
        <v>0</v>
      </c>
      <c r="K133">
        <v>1</v>
      </c>
      <c r="L133" t="str">
        <f>IF(AND(OR(G133=6,H133=6,I133=6,J133=6),OR(G133=7,H133=7,I133=7,J133=7)),IF(MAX($L$2:L132)&lt;$B$2,MAX($L$2:L132)+1,""),"")</f>
        <v/>
      </c>
      <c r="M133" t="str">
        <f t="shared" si="46"/>
        <v/>
      </c>
      <c r="N133" t="str">
        <f t="shared" si="47"/>
        <v/>
      </c>
      <c r="O133" t="str">
        <f t="shared" si="48"/>
        <v/>
      </c>
      <c r="P133" t="str">
        <f t="shared" si="49"/>
        <v/>
      </c>
      <c r="Q133" t="str">
        <f t="shared" si="50"/>
        <v/>
      </c>
      <c r="R133" t="str">
        <f>IF(M133="","",MAX($R$2:R132)+1)</f>
        <v/>
      </c>
      <c r="S133" t="str">
        <f>IF(N133="","",IF(MAX($S$2:S132)&lt;MAX(R:R),MAX(R:R)+1,MAX($S$2:S132)+1))</f>
        <v/>
      </c>
      <c r="T133" t="str">
        <f>IF(O133="","",IF(MAX($T$2:T132)&lt;MAX(S:S),MAX(S:S)+1,MAX($T$2:T132)+1))</f>
        <v/>
      </c>
      <c r="U133" t="str">
        <f>IF(P133="","",IF(MAX($U$2:U132)&lt;MAX(T:T),MAX(T:T)+1,MAX($U$2:U132)+1))</f>
        <v/>
      </c>
      <c r="V133" t="str">
        <f t="shared" si="34"/>
        <v/>
      </c>
      <c r="W133" t="str">
        <f t="shared" si="35"/>
        <v/>
      </c>
      <c r="X133" t="str">
        <f t="shared" si="36"/>
        <v/>
      </c>
      <c r="Y133" t="str">
        <f t="shared" si="37"/>
        <v/>
      </c>
      <c r="AB133" t="str">
        <f t="shared" si="38"/>
        <v/>
      </c>
      <c r="AC133" t="str">
        <f t="shared" si="39"/>
        <v/>
      </c>
      <c r="AD133" t="str">
        <f t="shared" si="40"/>
        <v/>
      </c>
      <c r="AE133" t="str">
        <f t="shared" si="41"/>
        <v/>
      </c>
      <c r="AF133" s="4" t="str">
        <f>IF(AB133="","",MAX($AF$2:AF132)+1)</f>
        <v/>
      </c>
      <c r="AG133" t="str">
        <f>IF(AC133="","",IF(MAX($AG$2:AG132)&lt;MAX(AF:AF),MAX(AF:AF)+1,MAX($AG$2:AG132)+1))</f>
        <v/>
      </c>
      <c r="AH133" t="str">
        <f>IF(AD133="","",IF(MAX($AH$2:AH132)&lt;MAX(AG:AG),MAX(AG:AG)+1,MAX($AH$2:AH132)+1))</f>
        <v/>
      </c>
      <c r="AI133" t="str">
        <f>IF(AE133="","",IF(MAX($AI$2:AI132)&lt;MAX(AH:AH),MAX(AH:AH)+1,MAX($AI$2:AI132)+1))</f>
        <v/>
      </c>
      <c r="AJ133" t="str">
        <f t="shared" si="42"/>
        <v/>
      </c>
      <c r="AK133" t="str">
        <f t="shared" si="43"/>
        <v/>
      </c>
      <c r="AL133" t="str">
        <f t="shared" si="44"/>
        <v/>
      </c>
      <c r="AM133" t="str">
        <f t="shared" si="45"/>
        <v/>
      </c>
    </row>
    <row r="134" spans="2:39" x14ac:dyDescent="0.3">
      <c r="B134">
        <v>132</v>
      </c>
      <c r="C134">
        <v>411</v>
      </c>
      <c r="D134">
        <v>83</v>
      </c>
      <c r="E134">
        <v>238</v>
      </c>
      <c r="F134">
        <v>412</v>
      </c>
      <c r="G134">
        <v>0</v>
      </c>
      <c r="H134">
        <v>6</v>
      </c>
      <c r="I134">
        <v>0</v>
      </c>
      <c r="J134">
        <v>0</v>
      </c>
      <c r="K134">
        <v>1</v>
      </c>
      <c r="L134" t="str">
        <f>IF(AND(OR(G134=6,H134=6,I134=6,J134=6),OR(G134=7,H134=7,I134=7,J134=7)),IF(MAX($L$2:L133)&lt;$B$2,MAX($L$2:L133)+1,""),"")</f>
        <v/>
      </c>
      <c r="M134" t="str">
        <f t="shared" si="46"/>
        <v/>
      </c>
      <c r="N134" t="str">
        <f t="shared" si="47"/>
        <v/>
      </c>
      <c r="O134" t="str">
        <f t="shared" si="48"/>
        <v/>
      </c>
      <c r="P134" t="str">
        <f t="shared" si="49"/>
        <v/>
      </c>
      <c r="Q134" t="str">
        <f t="shared" si="50"/>
        <v/>
      </c>
      <c r="R134" t="str">
        <f>IF(M134="","",MAX($R$2:R133)+1)</f>
        <v/>
      </c>
      <c r="S134" t="str">
        <f>IF(N134="","",IF(MAX($S$2:S133)&lt;MAX(R:R),MAX(R:R)+1,MAX($S$2:S133)+1))</f>
        <v/>
      </c>
      <c r="T134" t="str">
        <f>IF(O134="","",IF(MAX($T$2:T133)&lt;MAX(S:S),MAX(S:S)+1,MAX($T$2:T133)+1))</f>
        <v/>
      </c>
      <c r="U134" t="str">
        <f>IF(P134="","",IF(MAX($U$2:U133)&lt;MAX(T:T),MAX(T:T)+1,MAX($U$2:U133)+1))</f>
        <v/>
      </c>
      <c r="V134" t="str">
        <f t="shared" si="34"/>
        <v/>
      </c>
      <c r="W134" t="str">
        <f t="shared" si="35"/>
        <v/>
      </c>
      <c r="X134" t="str">
        <f t="shared" si="36"/>
        <v/>
      </c>
      <c r="Y134" t="str">
        <f t="shared" si="37"/>
        <v/>
      </c>
      <c r="AB134" t="str">
        <f t="shared" si="38"/>
        <v/>
      </c>
      <c r="AC134" t="str">
        <f t="shared" si="39"/>
        <v/>
      </c>
      <c r="AD134" t="str">
        <f t="shared" si="40"/>
        <v/>
      </c>
      <c r="AE134" t="str">
        <f t="shared" si="41"/>
        <v/>
      </c>
      <c r="AF134" s="4" t="str">
        <f>IF(AB134="","",MAX($AF$2:AF133)+1)</f>
        <v/>
      </c>
      <c r="AG134" t="str">
        <f>IF(AC134="","",IF(MAX($AG$2:AG133)&lt;MAX(AF:AF),MAX(AF:AF)+1,MAX($AG$2:AG133)+1))</f>
        <v/>
      </c>
      <c r="AH134" t="str">
        <f>IF(AD134="","",IF(MAX($AH$2:AH133)&lt;MAX(AG:AG),MAX(AG:AG)+1,MAX($AH$2:AH133)+1))</f>
        <v/>
      </c>
      <c r="AI134" t="str">
        <f>IF(AE134="","",IF(MAX($AI$2:AI133)&lt;MAX(AH:AH),MAX(AH:AH)+1,MAX($AI$2:AI133)+1))</f>
        <v/>
      </c>
      <c r="AJ134" t="str">
        <f t="shared" si="42"/>
        <v/>
      </c>
      <c r="AK134" t="str">
        <f t="shared" si="43"/>
        <v/>
      </c>
      <c r="AL134" t="str">
        <f t="shared" si="44"/>
        <v/>
      </c>
      <c r="AM134" t="str">
        <f t="shared" si="45"/>
        <v/>
      </c>
    </row>
    <row r="135" spans="2:39" x14ac:dyDescent="0.3">
      <c r="B135">
        <v>133</v>
      </c>
      <c r="C135">
        <v>222</v>
      </c>
      <c r="D135">
        <v>384</v>
      </c>
      <c r="E135">
        <v>385</v>
      </c>
      <c r="F135">
        <v>128</v>
      </c>
      <c r="G135">
        <v>0</v>
      </c>
      <c r="H135">
        <v>0</v>
      </c>
      <c r="I135">
        <v>0</v>
      </c>
      <c r="J135">
        <v>5</v>
      </c>
      <c r="K135">
        <v>1</v>
      </c>
      <c r="L135" t="str">
        <f>IF(AND(OR(G135=6,H135=6,I135=6,J135=6),OR(G135=7,H135=7,I135=7,J135=7)),IF(MAX($L$2:L134)&lt;$B$2,MAX($L$2:L134)+1,""),"")</f>
        <v/>
      </c>
      <c r="M135" t="str">
        <f t="shared" si="46"/>
        <v/>
      </c>
      <c r="N135" t="str">
        <f t="shared" si="47"/>
        <v/>
      </c>
      <c r="O135" t="str">
        <f t="shared" si="48"/>
        <v/>
      </c>
      <c r="P135" t="str">
        <f t="shared" si="49"/>
        <v/>
      </c>
      <c r="Q135" t="str">
        <f t="shared" si="50"/>
        <v/>
      </c>
      <c r="R135" t="str">
        <f>IF(M135="","",MAX($R$2:R134)+1)</f>
        <v/>
      </c>
      <c r="S135" t="str">
        <f>IF(N135="","",IF(MAX($S$2:S134)&lt;MAX(R:R),MAX(R:R)+1,MAX($S$2:S134)+1))</f>
        <v/>
      </c>
      <c r="T135" t="str">
        <f>IF(O135="","",IF(MAX($T$2:T134)&lt;MAX(S:S),MAX(S:S)+1,MAX($T$2:T134)+1))</f>
        <v/>
      </c>
      <c r="U135" t="str">
        <f>IF(P135="","",IF(MAX($U$2:U134)&lt;MAX(T:T),MAX(T:T)+1,MAX($U$2:U134)+1))</f>
        <v/>
      </c>
      <c r="V135" t="str">
        <f t="shared" si="34"/>
        <v/>
      </c>
      <c r="W135" t="str">
        <f t="shared" si="35"/>
        <v/>
      </c>
      <c r="X135" t="str">
        <f t="shared" si="36"/>
        <v/>
      </c>
      <c r="Y135" t="str">
        <f t="shared" si="37"/>
        <v/>
      </c>
      <c r="AB135" t="str">
        <f t="shared" si="38"/>
        <v/>
      </c>
      <c r="AC135" t="str">
        <f t="shared" si="39"/>
        <v/>
      </c>
      <c r="AD135" t="str">
        <f t="shared" si="40"/>
        <v/>
      </c>
      <c r="AE135" t="str">
        <f t="shared" si="41"/>
        <v/>
      </c>
      <c r="AF135" s="4" t="str">
        <f>IF(AB135="","",MAX($AF$2:AF134)+1)</f>
        <v/>
      </c>
      <c r="AG135" t="str">
        <f>IF(AC135="","",IF(MAX($AG$2:AG134)&lt;MAX(AF:AF),MAX(AF:AF)+1,MAX($AG$2:AG134)+1))</f>
        <v/>
      </c>
      <c r="AH135" t="str">
        <f>IF(AD135="","",IF(MAX($AH$2:AH134)&lt;MAX(AG:AG),MAX(AG:AG)+1,MAX($AH$2:AH134)+1))</f>
        <v/>
      </c>
      <c r="AI135" t="str">
        <f>IF(AE135="","",IF(MAX($AI$2:AI134)&lt;MAX(AH:AH),MAX(AH:AH)+1,MAX($AI$2:AI134)+1))</f>
        <v/>
      </c>
      <c r="AJ135" t="str">
        <f t="shared" si="42"/>
        <v/>
      </c>
      <c r="AK135" t="str">
        <f t="shared" si="43"/>
        <v/>
      </c>
      <c r="AL135" t="str">
        <f t="shared" si="44"/>
        <v/>
      </c>
      <c r="AM135" t="str">
        <f t="shared" si="45"/>
        <v/>
      </c>
    </row>
    <row r="136" spans="2:39" x14ac:dyDescent="0.3">
      <c r="B136">
        <v>134</v>
      </c>
      <c r="C136">
        <v>384</v>
      </c>
      <c r="D136">
        <v>391</v>
      </c>
      <c r="E136">
        <v>392</v>
      </c>
      <c r="F136">
        <v>385</v>
      </c>
      <c r="G136">
        <v>0</v>
      </c>
      <c r="H136">
        <v>0</v>
      </c>
      <c r="I136">
        <v>0</v>
      </c>
      <c r="J136">
        <v>0</v>
      </c>
      <c r="K136">
        <v>1</v>
      </c>
      <c r="L136" t="str">
        <f>IF(AND(OR(G136=6,H136=6,I136=6,J136=6),OR(G136=7,H136=7,I136=7,J136=7)),IF(MAX($L$2:L135)&lt;$B$2,MAX($L$2:L135)+1,""),"")</f>
        <v/>
      </c>
      <c r="M136" t="str">
        <f t="shared" si="46"/>
        <v/>
      </c>
      <c r="N136" t="str">
        <f t="shared" si="47"/>
        <v/>
      </c>
      <c r="O136" t="str">
        <f t="shared" si="48"/>
        <v/>
      </c>
      <c r="P136" t="str">
        <f t="shared" si="49"/>
        <v/>
      </c>
      <c r="Q136" t="str">
        <f t="shared" si="50"/>
        <v/>
      </c>
      <c r="R136" t="str">
        <f>IF(M136="","",MAX($R$2:R135)+1)</f>
        <v/>
      </c>
      <c r="S136" t="str">
        <f>IF(N136="","",IF(MAX($S$2:S135)&lt;MAX(R:R),MAX(R:R)+1,MAX($S$2:S135)+1))</f>
        <v/>
      </c>
      <c r="T136" t="str">
        <f>IF(O136="","",IF(MAX($T$2:T135)&lt;MAX(S:S),MAX(S:S)+1,MAX($T$2:T135)+1))</f>
        <v/>
      </c>
      <c r="U136" t="str">
        <f>IF(P136="","",IF(MAX($U$2:U135)&lt;MAX(T:T),MAX(T:T)+1,MAX($U$2:U135)+1))</f>
        <v/>
      </c>
      <c r="V136" t="str">
        <f t="shared" si="34"/>
        <v/>
      </c>
      <c r="W136" t="str">
        <f t="shared" si="35"/>
        <v/>
      </c>
      <c r="X136" t="str">
        <f t="shared" si="36"/>
        <v/>
      </c>
      <c r="Y136" t="str">
        <f t="shared" si="37"/>
        <v/>
      </c>
      <c r="AB136" t="str">
        <f t="shared" si="38"/>
        <v/>
      </c>
      <c r="AC136" t="str">
        <f t="shared" si="39"/>
        <v/>
      </c>
      <c r="AD136" t="str">
        <f t="shared" si="40"/>
        <v/>
      </c>
      <c r="AE136" t="str">
        <f t="shared" si="41"/>
        <v/>
      </c>
      <c r="AF136" s="4" t="str">
        <f>IF(AB136="","",MAX($AF$2:AF135)+1)</f>
        <v/>
      </c>
      <c r="AG136" t="str">
        <f>IF(AC136="","",IF(MAX($AG$2:AG135)&lt;MAX(AF:AF),MAX(AF:AF)+1,MAX($AG$2:AG135)+1))</f>
        <v/>
      </c>
      <c r="AH136" t="str">
        <f>IF(AD136="","",IF(MAX($AH$2:AH135)&lt;MAX(AG:AG),MAX(AG:AG)+1,MAX($AH$2:AH135)+1))</f>
        <v/>
      </c>
      <c r="AI136" t="str">
        <f>IF(AE136="","",IF(MAX($AI$2:AI135)&lt;MAX(AH:AH),MAX(AH:AH)+1,MAX($AI$2:AI135)+1))</f>
        <v/>
      </c>
      <c r="AJ136" t="str">
        <f t="shared" si="42"/>
        <v/>
      </c>
      <c r="AK136" t="str">
        <f t="shared" si="43"/>
        <v/>
      </c>
      <c r="AL136" t="str">
        <f t="shared" si="44"/>
        <v/>
      </c>
      <c r="AM136" t="str">
        <f t="shared" si="45"/>
        <v/>
      </c>
    </row>
    <row r="137" spans="2:39" x14ac:dyDescent="0.3">
      <c r="B137">
        <v>135</v>
      </c>
      <c r="C137">
        <v>391</v>
      </c>
      <c r="D137">
        <v>398</v>
      </c>
      <c r="E137">
        <v>399</v>
      </c>
      <c r="F137">
        <v>392</v>
      </c>
      <c r="G137">
        <v>0</v>
      </c>
      <c r="H137">
        <v>0</v>
      </c>
      <c r="I137">
        <v>0</v>
      </c>
      <c r="J137">
        <v>0</v>
      </c>
      <c r="K137">
        <v>1</v>
      </c>
      <c r="L137" t="str">
        <f>IF(AND(OR(G137=6,H137=6,I137=6,J137=6),OR(G137=7,H137=7,I137=7,J137=7)),IF(MAX($L$2:L136)&lt;$B$2,MAX($L$2:L136)+1,""),"")</f>
        <v/>
      </c>
      <c r="M137" t="str">
        <f t="shared" si="46"/>
        <v/>
      </c>
      <c r="N137" t="str">
        <f t="shared" si="47"/>
        <v/>
      </c>
      <c r="O137" t="str">
        <f t="shared" si="48"/>
        <v/>
      </c>
      <c r="P137" t="str">
        <f t="shared" si="49"/>
        <v/>
      </c>
      <c r="Q137" t="str">
        <f t="shared" si="50"/>
        <v/>
      </c>
      <c r="R137" t="str">
        <f>IF(M137="","",MAX($R$2:R136)+1)</f>
        <v/>
      </c>
      <c r="S137" t="str">
        <f>IF(N137="","",IF(MAX($S$2:S136)&lt;MAX(R:R),MAX(R:R)+1,MAX($S$2:S136)+1))</f>
        <v/>
      </c>
      <c r="T137" t="str">
        <f>IF(O137="","",IF(MAX($T$2:T136)&lt;MAX(S:S),MAX(S:S)+1,MAX($T$2:T136)+1))</f>
        <v/>
      </c>
      <c r="U137" t="str">
        <f>IF(P137="","",IF(MAX($U$2:U136)&lt;MAX(T:T),MAX(T:T)+1,MAX($U$2:U136)+1))</f>
        <v/>
      </c>
      <c r="V137" t="str">
        <f t="shared" si="34"/>
        <v/>
      </c>
      <c r="W137" t="str">
        <f t="shared" si="35"/>
        <v/>
      </c>
      <c r="X137" t="str">
        <f t="shared" si="36"/>
        <v/>
      </c>
      <c r="Y137" t="str">
        <f t="shared" si="37"/>
        <v/>
      </c>
      <c r="AB137" t="str">
        <f t="shared" si="38"/>
        <v/>
      </c>
      <c r="AC137" t="str">
        <f t="shared" si="39"/>
        <v/>
      </c>
      <c r="AD137" t="str">
        <f t="shared" si="40"/>
        <v/>
      </c>
      <c r="AE137" t="str">
        <f t="shared" si="41"/>
        <v/>
      </c>
      <c r="AF137" s="4" t="str">
        <f>IF(AB137="","",MAX($AF$2:AF136)+1)</f>
        <v/>
      </c>
      <c r="AG137" t="str">
        <f>IF(AC137="","",IF(MAX($AG$2:AG136)&lt;MAX(AF:AF),MAX(AF:AF)+1,MAX($AG$2:AG136)+1))</f>
        <v/>
      </c>
      <c r="AH137" t="str">
        <f>IF(AD137="","",IF(MAX($AH$2:AH136)&lt;MAX(AG:AG),MAX(AG:AG)+1,MAX($AH$2:AH136)+1))</f>
        <v/>
      </c>
      <c r="AI137" t="str">
        <f>IF(AE137="","",IF(MAX($AI$2:AI136)&lt;MAX(AH:AH),MAX(AH:AH)+1,MAX($AI$2:AI136)+1))</f>
        <v/>
      </c>
      <c r="AJ137" t="str">
        <f t="shared" si="42"/>
        <v/>
      </c>
      <c r="AK137" t="str">
        <f t="shared" si="43"/>
        <v/>
      </c>
      <c r="AL137" t="str">
        <f t="shared" si="44"/>
        <v/>
      </c>
      <c r="AM137" t="str">
        <f t="shared" si="45"/>
        <v/>
      </c>
    </row>
    <row r="138" spans="2:39" x14ac:dyDescent="0.3">
      <c r="B138">
        <v>136</v>
      </c>
      <c r="C138">
        <v>398</v>
      </c>
      <c r="D138">
        <v>405</v>
      </c>
      <c r="E138">
        <v>406</v>
      </c>
      <c r="F138">
        <v>399</v>
      </c>
      <c r="G138">
        <v>0</v>
      </c>
      <c r="H138">
        <v>0</v>
      </c>
      <c r="I138">
        <v>0</v>
      </c>
      <c r="J138">
        <v>0</v>
      </c>
      <c r="K138">
        <v>1</v>
      </c>
      <c r="L138" t="str">
        <f>IF(AND(OR(G138=6,H138=6,I138=6,J138=6),OR(G138=7,H138=7,I138=7,J138=7)),IF(MAX($L$2:L137)&lt;$B$2,MAX($L$2:L137)+1,""),"")</f>
        <v/>
      </c>
      <c r="M138" t="str">
        <f t="shared" si="46"/>
        <v/>
      </c>
      <c r="N138" t="str">
        <f t="shared" si="47"/>
        <v/>
      </c>
      <c r="O138" t="str">
        <f t="shared" si="48"/>
        <v/>
      </c>
      <c r="P138" t="str">
        <f t="shared" si="49"/>
        <v/>
      </c>
      <c r="Q138" t="str">
        <f t="shared" si="50"/>
        <v/>
      </c>
      <c r="R138" t="str">
        <f>IF(M138="","",MAX($R$2:R137)+1)</f>
        <v/>
      </c>
      <c r="S138" t="str">
        <f>IF(N138="","",IF(MAX($S$2:S137)&lt;MAX(R:R),MAX(R:R)+1,MAX($S$2:S137)+1))</f>
        <v/>
      </c>
      <c r="T138" t="str">
        <f>IF(O138="","",IF(MAX($T$2:T137)&lt;MAX(S:S),MAX(S:S)+1,MAX($T$2:T137)+1))</f>
        <v/>
      </c>
      <c r="U138" t="str">
        <f>IF(P138="","",IF(MAX($U$2:U137)&lt;MAX(T:T),MAX(T:T)+1,MAX($U$2:U137)+1))</f>
        <v/>
      </c>
      <c r="V138" t="str">
        <f t="shared" si="34"/>
        <v/>
      </c>
      <c r="W138" t="str">
        <f t="shared" si="35"/>
        <v/>
      </c>
      <c r="X138" t="str">
        <f t="shared" si="36"/>
        <v/>
      </c>
      <c r="Y138" t="str">
        <f t="shared" si="37"/>
        <v/>
      </c>
      <c r="AB138" t="str">
        <f t="shared" si="38"/>
        <v/>
      </c>
      <c r="AC138" t="str">
        <f t="shared" si="39"/>
        <v/>
      </c>
      <c r="AD138" t="str">
        <f t="shared" si="40"/>
        <v/>
      </c>
      <c r="AE138" t="str">
        <f t="shared" si="41"/>
        <v/>
      </c>
      <c r="AF138" s="4" t="str">
        <f>IF(AB138="","",MAX($AF$2:AF137)+1)</f>
        <v/>
      </c>
      <c r="AG138" t="str">
        <f>IF(AC138="","",IF(MAX($AG$2:AG137)&lt;MAX(AF:AF),MAX(AF:AF)+1,MAX($AG$2:AG137)+1))</f>
        <v/>
      </c>
      <c r="AH138" t="str">
        <f>IF(AD138="","",IF(MAX($AH$2:AH137)&lt;MAX(AG:AG),MAX(AG:AG)+1,MAX($AH$2:AH137)+1))</f>
        <v/>
      </c>
      <c r="AI138" t="str">
        <f>IF(AE138="","",IF(MAX($AI$2:AI137)&lt;MAX(AH:AH),MAX(AH:AH)+1,MAX($AI$2:AI137)+1))</f>
        <v/>
      </c>
      <c r="AJ138" t="str">
        <f t="shared" si="42"/>
        <v/>
      </c>
      <c r="AK138" t="str">
        <f t="shared" si="43"/>
        <v/>
      </c>
      <c r="AL138" t="str">
        <f t="shared" si="44"/>
        <v/>
      </c>
      <c r="AM138" t="str">
        <f t="shared" si="45"/>
        <v/>
      </c>
    </row>
    <row r="139" spans="2:39" x14ac:dyDescent="0.3">
      <c r="B139">
        <v>137</v>
      </c>
      <c r="C139">
        <v>405</v>
      </c>
      <c r="D139">
        <v>412</v>
      </c>
      <c r="E139">
        <v>413</v>
      </c>
      <c r="F139">
        <v>406</v>
      </c>
      <c r="G139">
        <v>0</v>
      </c>
      <c r="H139">
        <v>0</v>
      </c>
      <c r="I139">
        <v>0</v>
      </c>
      <c r="J139">
        <v>0</v>
      </c>
      <c r="K139">
        <v>1</v>
      </c>
      <c r="L139" t="str">
        <f>IF(AND(OR(G139=6,H139=6,I139=6,J139=6),OR(G139=7,H139=7,I139=7,J139=7)),IF(MAX($L$2:L138)&lt;$B$2,MAX($L$2:L138)+1,""),"")</f>
        <v/>
      </c>
      <c r="M139" t="str">
        <f t="shared" si="46"/>
        <v/>
      </c>
      <c r="N139" t="str">
        <f t="shared" si="47"/>
        <v/>
      </c>
      <c r="O139" t="str">
        <f t="shared" si="48"/>
        <v/>
      </c>
      <c r="P139" t="str">
        <f t="shared" si="49"/>
        <v/>
      </c>
      <c r="Q139" t="str">
        <f t="shared" si="50"/>
        <v/>
      </c>
      <c r="R139" t="str">
        <f>IF(M139="","",MAX($R$2:R138)+1)</f>
        <v/>
      </c>
      <c r="S139" t="str">
        <f>IF(N139="","",IF(MAX($S$2:S138)&lt;MAX(R:R),MAX(R:R)+1,MAX($S$2:S138)+1))</f>
        <v/>
      </c>
      <c r="T139" t="str">
        <f>IF(O139="","",IF(MAX($T$2:T138)&lt;MAX(S:S),MAX(S:S)+1,MAX($T$2:T138)+1))</f>
        <v/>
      </c>
      <c r="U139" t="str">
        <f>IF(P139="","",IF(MAX($U$2:U138)&lt;MAX(T:T),MAX(T:T)+1,MAX($U$2:U138)+1))</f>
        <v/>
      </c>
      <c r="V139" t="str">
        <f t="shared" si="34"/>
        <v/>
      </c>
      <c r="W139" t="str">
        <f t="shared" si="35"/>
        <v/>
      </c>
      <c r="X139" t="str">
        <f t="shared" si="36"/>
        <v/>
      </c>
      <c r="Y139" t="str">
        <f t="shared" si="37"/>
        <v/>
      </c>
      <c r="AB139" t="str">
        <f t="shared" si="38"/>
        <v/>
      </c>
      <c r="AC139" t="str">
        <f t="shared" si="39"/>
        <v/>
      </c>
      <c r="AD139" t="str">
        <f t="shared" si="40"/>
        <v/>
      </c>
      <c r="AE139" t="str">
        <f t="shared" si="41"/>
        <v/>
      </c>
      <c r="AF139" s="4" t="str">
        <f>IF(AB139="","",MAX($AF$2:AF138)+1)</f>
        <v/>
      </c>
      <c r="AG139" t="str">
        <f>IF(AC139="","",IF(MAX($AG$2:AG138)&lt;MAX(AF:AF),MAX(AF:AF)+1,MAX($AG$2:AG138)+1))</f>
        <v/>
      </c>
      <c r="AH139" t="str">
        <f>IF(AD139="","",IF(MAX($AH$2:AH138)&lt;MAX(AG:AG),MAX(AG:AG)+1,MAX($AH$2:AH138)+1))</f>
        <v/>
      </c>
      <c r="AI139" t="str">
        <f>IF(AE139="","",IF(MAX($AI$2:AI138)&lt;MAX(AH:AH),MAX(AH:AH)+1,MAX($AI$2:AI138)+1))</f>
        <v/>
      </c>
      <c r="AJ139" t="str">
        <f t="shared" si="42"/>
        <v/>
      </c>
      <c r="AK139" t="str">
        <f t="shared" si="43"/>
        <v/>
      </c>
      <c r="AL139" t="str">
        <f t="shared" si="44"/>
        <v/>
      </c>
      <c r="AM139" t="str">
        <f t="shared" si="45"/>
        <v/>
      </c>
    </row>
    <row r="140" spans="2:39" x14ac:dyDescent="0.3">
      <c r="B140">
        <v>138</v>
      </c>
      <c r="C140">
        <v>412</v>
      </c>
      <c r="D140">
        <v>238</v>
      </c>
      <c r="E140">
        <v>129</v>
      </c>
      <c r="F140">
        <v>413</v>
      </c>
      <c r="G140">
        <v>0</v>
      </c>
      <c r="H140">
        <v>6</v>
      </c>
      <c r="I140">
        <v>0</v>
      </c>
      <c r="J140">
        <v>0</v>
      </c>
      <c r="K140">
        <v>1</v>
      </c>
      <c r="L140" t="str">
        <f>IF(AND(OR(G140=6,H140=6,I140=6,J140=6),OR(G140=7,H140=7,I140=7,J140=7)),IF(MAX($L$2:L139)&lt;$B$2,MAX($L$2:L139)+1,""),"")</f>
        <v/>
      </c>
      <c r="M140" t="str">
        <f t="shared" si="46"/>
        <v/>
      </c>
      <c r="N140" t="str">
        <f t="shared" si="47"/>
        <v/>
      </c>
      <c r="O140" t="str">
        <f t="shared" si="48"/>
        <v/>
      </c>
      <c r="P140" t="str">
        <f t="shared" si="49"/>
        <v/>
      </c>
      <c r="Q140" t="str">
        <f t="shared" si="50"/>
        <v/>
      </c>
      <c r="R140" t="str">
        <f>IF(M140="","",MAX($R$2:R139)+1)</f>
        <v/>
      </c>
      <c r="S140" t="str">
        <f>IF(N140="","",IF(MAX($S$2:S139)&lt;MAX(R:R),MAX(R:R)+1,MAX($S$2:S139)+1))</f>
        <v/>
      </c>
      <c r="T140" t="str">
        <f>IF(O140="","",IF(MAX($T$2:T139)&lt;MAX(S:S),MAX(S:S)+1,MAX($T$2:T139)+1))</f>
        <v/>
      </c>
      <c r="U140" t="str">
        <f>IF(P140="","",IF(MAX($U$2:U139)&lt;MAX(T:T),MAX(T:T)+1,MAX($U$2:U139)+1))</f>
        <v/>
      </c>
      <c r="V140" t="str">
        <f t="shared" si="34"/>
        <v/>
      </c>
      <c r="W140" t="str">
        <f t="shared" si="35"/>
        <v/>
      </c>
      <c r="X140" t="str">
        <f t="shared" si="36"/>
        <v/>
      </c>
      <c r="Y140" t="str">
        <f t="shared" si="37"/>
        <v/>
      </c>
      <c r="AB140" t="str">
        <f t="shared" si="38"/>
        <v/>
      </c>
      <c r="AC140" t="str">
        <f t="shared" si="39"/>
        <v/>
      </c>
      <c r="AD140" t="str">
        <f t="shared" si="40"/>
        <v/>
      </c>
      <c r="AE140" t="str">
        <f t="shared" si="41"/>
        <v/>
      </c>
      <c r="AF140" s="4" t="str">
        <f>IF(AB140="","",MAX($AF$2:AF139)+1)</f>
        <v/>
      </c>
      <c r="AG140" t="str">
        <f>IF(AC140="","",IF(MAX($AG$2:AG139)&lt;MAX(AF:AF),MAX(AF:AF)+1,MAX($AG$2:AG139)+1))</f>
        <v/>
      </c>
      <c r="AH140" t="str">
        <f>IF(AD140="","",IF(MAX($AH$2:AH139)&lt;MAX(AG:AG),MAX(AG:AG)+1,MAX($AH$2:AH139)+1))</f>
        <v/>
      </c>
      <c r="AI140" t="str">
        <f>IF(AE140="","",IF(MAX($AI$2:AI139)&lt;MAX(AH:AH),MAX(AH:AH)+1,MAX($AI$2:AI139)+1))</f>
        <v/>
      </c>
      <c r="AJ140" t="str">
        <f t="shared" si="42"/>
        <v/>
      </c>
      <c r="AK140" t="str">
        <f t="shared" si="43"/>
        <v/>
      </c>
      <c r="AL140" t="str">
        <f t="shared" si="44"/>
        <v/>
      </c>
      <c r="AM140" t="str">
        <f t="shared" si="45"/>
        <v/>
      </c>
    </row>
    <row r="141" spans="2:39" x14ac:dyDescent="0.3">
      <c r="B141">
        <v>139</v>
      </c>
      <c r="C141">
        <v>128</v>
      </c>
      <c r="D141">
        <v>385</v>
      </c>
      <c r="E141">
        <v>386</v>
      </c>
      <c r="F141">
        <v>223</v>
      </c>
      <c r="G141">
        <v>0</v>
      </c>
      <c r="H141">
        <v>0</v>
      </c>
      <c r="I141">
        <v>0</v>
      </c>
      <c r="J141">
        <v>5</v>
      </c>
      <c r="K141">
        <v>1</v>
      </c>
      <c r="L141" t="str">
        <f>IF(AND(OR(G141=6,H141=6,I141=6,J141=6),OR(G141=7,H141=7,I141=7,J141=7)),IF(MAX($L$2:L140)&lt;$B$2,MAX($L$2:L140)+1,""),"")</f>
        <v/>
      </c>
      <c r="M141" t="str">
        <f t="shared" si="46"/>
        <v/>
      </c>
      <c r="N141" t="str">
        <f t="shared" si="47"/>
        <v/>
      </c>
      <c r="O141" t="str">
        <f t="shared" si="48"/>
        <v/>
      </c>
      <c r="P141" t="str">
        <f t="shared" si="49"/>
        <v/>
      </c>
      <c r="Q141" t="str">
        <f t="shared" si="50"/>
        <v/>
      </c>
      <c r="R141" t="str">
        <f>IF(M141="","",MAX($R$2:R140)+1)</f>
        <v/>
      </c>
      <c r="S141" t="str">
        <f>IF(N141="","",IF(MAX($S$2:S140)&lt;MAX(R:R),MAX(R:R)+1,MAX($S$2:S140)+1))</f>
        <v/>
      </c>
      <c r="T141" t="str">
        <f>IF(O141="","",IF(MAX($T$2:T140)&lt;MAX(S:S),MAX(S:S)+1,MAX($T$2:T140)+1))</f>
        <v/>
      </c>
      <c r="U141" t="str">
        <f>IF(P141="","",IF(MAX($U$2:U140)&lt;MAX(T:T),MAX(T:T)+1,MAX($U$2:U140)+1))</f>
        <v/>
      </c>
      <c r="V141" t="str">
        <f t="shared" si="34"/>
        <v/>
      </c>
      <c r="W141" t="str">
        <f t="shared" si="35"/>
        <v/>
      </c>
      <c r="X141" t="str">
        <f t="shared" si="36"/>
        <v/>
      </c>
      <c r="Y141" t="str">
        <f t="shared" si="37"/>
        <v/>
      </c>
      <c r="AB141" t="str">
        <f t="shared" si="38"/>
        <v/>
      </c>
      <c r="AC141" t="str">
        <f t="shared" si="39"/>
        <v/>
      </c>
      <c r="AD141" t="str">
        <f t="shared" si="40"/>
        <v/>
      </c>
      <c r="AE141" t="str">
        <f t="shared" si="41"/>
        <v/>
      </c>
      <c r="AF141" s="4" t="str">
        <f>IF(AB141="","",MAX($AF$2:AF140)+1)</f>
        <v/>
      </c>
      <c r="AG141" t="str">
        <f>IF(AC141="","",IF(MAX($AG$2:AG140)&lt;MAX(AF:AF),MAX(AF:AF)+1,MAX($AG$2:AG140)+1))</f>
        <v/>
      </c>
      <c r="AH141" t="str">
        <f>IF(AD141="","",IF(MAX($AH$2:AH140)&lt;MAX(AG:AG),MAX(AG:AG)+1,MAX($AH$2:AH140)+1))</f>
        <v/>
      </c>
      <c r="AI141" t="str">
        <f>IF(AE141="","",IF(MAX($AI$2:AI140)&lt;MAX(AH:AH),MAX(AH:AH)+1,MAX($AI$2:AI140)+1))</f>
        <v/>
      </c>
      <c r="AJ141" t="str">
        <f t="shared" si="42"/>
        <v/>
      </c>
      <c r="AK141" t="str">
        <f t="shared" si="43"/>
        <v/>
      </c>
      <c r="AL141" t="str">
        <f t="shared" si="44"/>
        <v/>
      </c>
      <c r="AM141" t="str">
        <f t="shared" si="45"/>
        <v/>
      </c>
    </row>
    <row r="142" spans="2:39" x14ac:dyDescent="0.3">
      <c r="B142">
        <v>140</v>
      </c>
      <c r="C142">
        <v>385</v>
      </c>
      <c r="D142">
        <v>392</v>
      </c>
      <c r="E142">
        <v>393</v>
      </c>
      <c r="F142">
        <v>386</v>
      </c>
      <c r="G142">
        <v>0</v>
      </c>
      <c r="H142">
        <v>0</v>
      </c>
      <c r="I142">
        <v>0</v>
      </c>
      <c r="J142">
        <v>0</v>
      </c>
      <c r="K142">
        <v>1</v>
      </c>
      <c r="L142" t="str">
        <f>IF(AND(OR(G142=6,H142=6,I142=6,J142=6),OR(G142=7,H142=7,I142=7,J142=7)),IF(MAX($L$2:L141)&lt;$B$2,MAX($L$2:L141)+1,""),"")</f>
        <v/>
      </c>
      <c r="M142" t="str">
        <f t="shared" si="46"/>
        <v/>
      </c>
      <c r="N142" t="str">
        <f t="shared" si="47"/>
        <v/>
      </c>
      <c r="O142" t="str">
        <f t="shared" si="48"/>
        <v/>
      </c>
      <c r="P142" t="str">
        <f t="shared" si="49"/>
        <v/>
      </c>
      <c r="Q142" t="str">
        <f t="shared" si="50"/>
        <v/>
      </c>
      <c r="R142" t="str">
        <f>IF(M142="","",MAX($R$2:R141)+1)</f>
        <v/>
      </c>
      <c r="S142" t="str">
        <f>IF(N142="","",IF(MAX($S$2:S141)&lt;MAX(R:R),MAX(R:R)+1,MAX($S$2:S141)+1))</f>
        <v/>
      </c>
      <c r="T142" t="str">
        <f>IF(O142="","",IF(MAX($T$2:T141)&lt;MAX(S:S),MAX(S:S)+1,MAX($T$2:T141)+1))</f>
        <v/>
      </c>
      <c r="U142" t="str">
        <f>IF(P142="","",IF(MAX($U$2:U141)&lt;MAX(T:T),MAX(T:T)+1,MAX($U$2:U141)+1))</f>
        <v/>
      </c>
      <c r="V142" t="str">
        <f t="shared" si="34"/>
        <v/>
      </c>
      <c r="W142" t="str">
        <f t="shared" si="35"/>
        <v/>
      </c>
      <c r="X142" t="str">
        <f t="shared" si="36"/>
        <v/>
      </c>
      <c r="Y142" t="str">
        <f t="shared" si="37"/>
        <v/>
      </c>
      <c r="AB142" t="str">
        <f t="shared" si="38"/>
        <v/>
      </c>
      <c r="AC142" t="str">
        <f t="shared" si="39"/>
        <v/>
      </c>
      <c r="AD142" t="str">
        <f t="shared" si="40"/>
        <v/>
      </c>
      <c r="AE142" t="str">
        <f t="shared" si="41"/>
        <v/>
      </c>
      <c r="AF142" s="4" t="str">
        <f>IF(AB142="","",MAX($AF$2:AF141)+1)</f>
        <v/>
      </c>
      <c r="AG142" t="str">
        <f>IF(AC142="","",IF(MAX($AG$2:AG141)&lt;MAX(AF:AF),MAX(AF:AF)+1,MAX($AG$2:AG141)+1))</f>
        <v/>
      </c>
      <c r="AH142" t="str">
        <f>IF(AD142="","",IF(MAX($AH$2:AH141)&lt;MAX(AG:AG),MAX(AG:AG)+1,MAX($AH$2:AH141)+1))</f>
        <v/>
      </c>
      <c r="AI142" t="str">
        <f>IF(AE142="","",IF(MAX($AI$2:AI141)&lt;MAX(AH:AH),MAX(AH:AH)+1,MAX($AI$2:AI141)+1))</f>
        <v/>
      </c>
      <c r="AJ142" t="str">
        <f t="shared" si="42"/>
        <v/>
      </c>
      <c r="AK142" t="str">
        <f t="shared" si="43"/>
        <v/>
      </c>
      <c r="AL142" t="str">
        <f t="shared" si="44"/>
        <v/>
      </c>
      <c r="AM142" t="str">
        <f t="shared" si="45"/>
        <v/>
      </c>
    </row>
    <row r="143" spans="2:39" x14ac:dyDescent="0.3">
      <c r="B143">
        <v>141</v>
      </c>
      <c r="C143">
        <v>392</v>
      </c>
      <c r="D143">
        <v>399</v>
      </c>
      <c r="E143">
        <v>400</v>
      </c>
      <c r="F143">
        <v>393</v>
      </c>
      <c r="G143">
        <v>0</v>
      </c>
      <c r="H143">
        <v>0</v>
      </c>
      <c r="I143">
        <v>0</v>
      </c>
      <c r="J143">
        <v>0</v>
      </c>
      <c r="K143">
        <v>1</v>
      </c>
      <c r="L143" t="str">
        <f>IF(AND(OR(G143=6,H143=6,I143=6,J143=6),OR(G143=7,H143=7,I143=7,J143=7)),IF(MAX($L$2:L142)&lt;$B$2,MAX($L$2:L142)+1,""),"")</f>
        <v/>
      </c>
      <c r="M143" t="str">
        <f t="shared" si="46"/>
        <v/>
      </c>
      <c r="N143" t="str">
        <f t="shared" si="47"/>
        <v/>
      </c>
      <c r="O143" t="str">
        <f t="shared" si="48"/>
        <v/>
      </c>
      <c r="P143" t="str">
        <f t="shared" si="49"/>
        <v/>
      </c>
      <c r="Q143" t="str">
        <f t="shared" si="50"/>
        <v/>
      </c>
      <c r="R143" t="str">
        <f>IF(M143="","",MAX($R$2:R142)+1)</f>
        <v/>
      </c>
      <c r="S143" t="str">
        <f>IF(N143="","",IF(MAX($S$2:S142)&lt;MAX(R:R),MAX(R:R)+1,MAX($S$2:S142)+1))</f>
        <v/>
      </c>
      <c r="T143" t="str">
        <f>IF(O143="","",IF(MAX($T$2:T142)&lt;MAX(S:S),MAX(S:S)+1,MAX($T$2:T142)+1))</f>
        <v/>
      </c>
      <c r="U143" t="str">
        <f>IF(P143="","",IF(MAX($U$2:U142)&lt;MAX(T:T),MAX(T:T)+1,MAX($U$2:U142)+1))</f>
        <v/>
      </c>
      <c r="V143" t="str">
        <f t="shared" si="34"/>
        <v/>
      </c>
      <c r="W143" t="str">
        <f t="shared" si="35"/>
        <v/>
      </c>
      <c r="X143" t="str">
        <f t="shared" si="36"/>
        <v/>
      </c>
      <c r="Y143" t="str">
        <f t="shared" si="37"/>
        <v/>
      </c>
      <c r="AB143" t="str">
        <f t="shared" si="38"/>
        <v/>
      </c>
      <c r="AC143" t="str">
        <f t="shared" si="39"/>
        <v/>
      </c>
      <c r="AD143" t="str">
        <f t="shared" si="40"/>
        <v/>
      </c>
      <c r="AE143" t="str">
        <f t="shared" si="41"/>
        <v/>
      </c>
      <c r="AF143" s="4" t="str">
        <f>IF(AB143="","",MAX($AF$2:AF142)+1)</f>
        <v/>
      </c>
      <c r="AG143" t="str">
        <f>IF(AC143="","",IF(MAX($AG$2:AG142)&lt;MAX(AF:AF),MAX(AF:AF)+1,MAX($AG$2:AG142)+1))</f>
        <v/>
      </c>
      <c r="AH143" t="str">
        <f>IF(AD143="","",IF(MAX($AH$2:AH142)&lt;MAX(AG:AG),MAX(AG:AG)+1,MAX($AH$2:AH142)+1))</f>
        <v/>
      </c>
      <c r="AI143" t="str">
        <f>IF(AE143="","",IF(MAX($AI$2:AI142)&lt;MAX(AH:AH),MAX(AH:AH)+1,MAX($AI$2:AI142)+1))</f>
        <v/>
      </c>
      <c r="AJ143" t="str">
        <f t="shared" si="42"/>
        <v/>
      </c>
      <c r="AK143" t="str">
        <f t="shared" si="43"/>
        <v/>
      </c>
      <c r="AL143" t="str">
        <f t="shared" si="44"/>
        <v/>
      </c>
      <c r="AM143" t="str">
        <f t="shared" si="45"/>
        <v/>
      </c>
    </row>
    <row r="144" spans="2:39" x14ac:dyDescent="0.3">
      <c r="B144">
        <v>142</v>
      </c>
      <c r="C144">
        <v>399</v>
      </c>
      <c r="D144">
        <v>406</v>
      </c>
      <c r="E144">
        <v>407</v>
      </c>
      <c r="F144">
        <v>400</v>
      </c>
      <c r="G144">
        <v>0</v>
      </c>
      <c r="H144">
        <v>0</v>
      </c>
      <c r="I144">
        <v>0</v>
      </c>
      <c r="J144">
        <v>0</v>
      </c>
      <c r="K144">
        <v>1</v>
      </c>
      <c r="L144" t="str">
        <f>IF(AND(OR(G144=6,H144=6,I144=6,J144=6),OR(G144=7,H144=7,I144=7,J144=7)),IF(MAX($L$2:L143)&lt;$B$2,MAX($L$2:L143)+1,""),"")</f>
        <v/>
      </c>
      <c r="M144" t="str">
        <f t="shared" si="46"/>
        <v/>
      </c>
      <c r="N144" t="str">
        <f t="shared" si="47"/>
        <v/>
      </c>
      <c r="O144" t="str">
        <f t="shared" si="48"/>
        <v/>
      </c>
      <c r="P144" t="str">
        <f t="shared" si="49"/>
        <v/>
      </c>
      <c r="Q144" t="str">
        <f t="shared" si="50"/>
        <v/>
      </c>
      <c r="R144" t="str">
        <f>IF(M144="","",MAX($R$2:R143)+1)</f>
        <v/>
      </c>
      <c r="S144" t="str">
        <f>IF(N144="","",IF(MAX($S$2:S143)&lt;MAX(R:R),MAX(R:R)+1,MAX($S$2:S143)+1))</f>
        <v/>
      </c>
      <c r="T144" t="str">
        <f>IF(O144="","",IF(MAX($T$2:T143)&lt;MAX(S:S),MAX(S:S)+1,MAX($T$2:T143)+1))</f>
        <v/>
      </c>
      <c r="U144" t="str">
        <f>IF(P144="","",IF(MAX($U$2:U143)&lt;MAX(T:T),MAX(T:T)+1,MAX($U$2:U143)+1))</f>
        <v/>
      </c>
      <c r="V144" t="str">
        <f t="shared" si="34"/>
        <v/>
      </c>
      <c r="W144" t="str">
        <f t="shared" si="35"/>
        <v/>
      </c>
      <c r="X144" t="str">
        <f t="shared" si="36"/>
        <v/>
      </c>
      <c r="Y144" t="str">
        <f t="shared" si="37"/>
        <v/>
      </c>
      <c r="AB144" t="str">
        <f t="shared" si="38"/>
        <v/>
      </c>
      <c r="AC144" t="str">
        <f t="shared" si="39"/>
        <v/>
      </c>
      <c r="AD144" t="str">
        <f t="shared" si="40"/>
        <v/>
      </c>
      <c r="AE144" t="str">
        <f t="shared" si="41"/>
        <v/>
      </c>
      <c r="AF144" s="4" t="str">
        <f>IF(AB144="","",MAX($AF$2:AF143)+1)</f>
        <v/>
      </c>
      <c r="AG144" t="str">
        <f>IF(AC144="","",IF(MAX($AG$2:AG143)&lt;MAX(AF:AF),MAX(AF:AF)+1,MAX($AG$2:AG143)+1))</f>
        <v/>
      </c>
      <c r="AH144" t="str">
        <f>IF(AD144="","",IF(MAX($AH$2:AH143)&lt;MAX(AG:AG),MAX(AG:AG)+1,MAX($AH$2:AH143)+1))</f>
        <v/>
      </c>
      <c r="AI144" t="str">
        <f>IF(AE144="","",IF(MAX($AI$2:AI143)&lt;MAX(AH:AH),MAX(AH:AH)+1,MAX($AI$2:AI143)+1))</f>
        <v/>
      </c>
      <c r="AJ144" t="str">
        <f t="shared" si="42"/>
        <v/>
      </c>
      <c r="AK144" t="str">
        <f t="shared" si="43"/>
        <v/>
      </c>
      <c r="AL144" t="str">
        <f t="shared" si="44"/>
        <v/>
      </c>
      <c r="AM144" t="str">
        <f t="shared" si="45"/>
        <v/>
      </c>
    </row>
    <row r="145" spans="2:39" x14ac:dyDescent="0.3">
      <c r="B145">
        <v>143</v>
      </c>
      <c r="C145">
        <v>406</v>
      </c>
      <c r="D145">
        <v>413</v>
      </c>
      <c r="E145">
        <v>414</v>
      </c>
      <c r="F145">
        <v>407</v>
      </c>
      <c r="G145">
        <v>0</v>
      </c>
      <c r="H145">
        <v>0</v>
      </c>
      <c r="I145">
        <v>0</v>
      </c>
      <c r="J145">
        <v>0</v>
      </c>
      <c r="K145">
        <v>1</v>
      </c>
      <c r="L145" t="str">
        <f>IF(AND(OR(G145=6,H145=6,I145=6,J145=6),OR(G145=7,H145=7,I145=7,J145=7)),IF(MAX($L$2:L144)&lt;$B$2,MAX($L$2:L144)+1,""),"")</f>
        <v/>
      </c>
      <c r="M145" t="str">
        <f t="shared" si="46"/>
        <v/>
      </c>
      <c r="N145" t="str">
        <f t="shared" si="47"/>
        <v/>
      </c>
      <c r="O145" t="str">
        <f t="shared" si="48"/>
        <v/>
      </c>
      <c r="P145" t="str">
        <f t="shared" si="49"/>
        <v/>
      </c>
      <c r="Q145" t="str">
        <f t="shared" si="50"/>
        <v/>
      </c>
      <c r="R145" t="str">
        <f>IF(M145="","",MAX($R$2:R144)+1)</f>
        <v/>
      </c>
      <c r="S145" t="str">
        <f>IF(N145="","",IF(MAX($S$2:S144)&lt;MAX(R:R),MAX(R:R)+1,MAX($S$2:S144)+1))</f>
        <v/>
      </c>
      <c r="T145" t="str">
        <f>IF(O145="","",IF(MAX($T$2:T144)&lt;MAX(S:S),MAX(S:S)+1,MAX($T$2:T144)+1))</f>
        <v/>
      </c>
      <c r="U145" t="str">
        <f>IF(P145="","",IF(MAX($U$2:U144)&lt;MAX(T:T),MAX(T:T)+1,MAX($U$2:U144)+1))</f>
        <v/>
      </c>
      <c r="V145" t="str">
        <f t="shared" si="34"/>
        <v/>
      </c>
      <c r="W145" t="str">
        <f t="shared" si="35"/>
        <v/>
      </c>
      <c r="X145" t="str">
        <f t="shared" si="36"/>
        <v/>
      </c>
      <c r="Y145" t="str">
        <f t="shared" si="37"/>
        <v/>
      </c>
      <c r="AB145" t="str">
        <f t="shared" si="38"/>
        <v/>
      </c>
      <c r="AC145" t="str">
        <f t="shared" si="39"/>
        <v/>
      </c>
      <c r="AD145" t="str">
        <f t="shared" si="40"/>
        <v/>
      </c>
      <c r="AE145" t="str">
        <f t="shared" si="41"/>
        <v/>
      </c>
      <c r="AF145" s="4" t="str">
        <f>IF(AB145="","",MAX($AF$2:AF144)+1)</f>
        <v/>
      </c>
      <c r="AG145" t="str">
        <f>IF(AC145="","",IF(MAX($AG$2:AG144)&lt;MAX(AF:AF),MAX(AF:AF)+1,MAX($AG$2:AG144)+1))</f>
        <v/>
      </c>
      <c r="AH145" t="str">
        <f>IF(AD145="","",IF(MAX($AH$2:AH144)&lt;MAX(AG:AG),MAX(AG:AG)+1,MAX($AH$2:AH144)+1))</f>
        <v/>
      </c>
      <c r="AI145" t="str">
        <f>IF(AE145="","",IF(MAX($AI$2:AI144)&lt;MAX(AH:AH),MAX(AH:AH)+1,MAX($AI$2:AI144)+1))</f>
        <v/>
      </c>
      <c r="AJ145" t="str">
        <f t="shared" si="42"/>
        <v/>
      </c>
      <c r="AK145" t="str">
        <f t="shared" si="43"/>
        <v/>
      </c>
      <c r="AL145" t="str">
        <f t="shared" si="44"/>
        <v/>
      </c>
      <c r="AM145" t="str">
        <f t="shared" si="45"/>
        <v/>
      </c>
    </row>
    <row r="146" spans="2:39" x14ac:dyDescent="0.3">
      <c r="B146">
        <v>144</v>
      </c>
      <c r="C146">
        <v>413</v>
      </c>
      <c r="D146">
        <v>129</v>
      </c>
      <c r="E146">
        <v>239</v>
      </c>
      <c r="F146">
        <v>414</v>
      </c>
      <c r="G146">
        <v>0</v>
      </c>
      <c r="H146">
        <v>6</v>
      </c>
      <c r="I146">
        <v>0</v>
      </c>
      <c r="J146">
        <v>0</v>
      </c>
      <c r="K146">
        <v>1</v>
      </c>
      <c r="L146" t="str">
        <f>IF(AND(OR(G146=6,H146=6,I146=6,J146=6),OR(G146=7,H146=7,I146=7,J146=7)),IF(MAX($L$2:L145)&lt;$B$2,MAX($L$2:L145)+1,""),"")</f>
        <v/>
      </c>
      <c r="M146" t="str">
        <f t="shared" si="46"/>
        <v/>
      </c>
      <c r="N146" t="str">
        <f t="shared" si="47"/>
        <v/>
      </c>
      <c r="O146" t="str">
        <f t="shared" si="48"/>
        <v/>
      </c>
      <c r="P146" t="str">
        <f t="shared" si="49"/>
        <v/>
      </c>
      <c r="Q146" t="str">
        <f t="shared" si="50"/>
        <v/>
      </c>
      <c r="R146" t="str">
        <f>IF(M146="","",MAX($R$2:R145)+1)</f>
        <v/>
      </c>
      <c r="S146" t="str">
        <f>IF(N146="","",IF(MAX($S$2:S145)&lt;MAX(R:R),MAX(R:R)+1,MAX($S$2:S145)+1))</f>
        <v/>
      </c>
      <c r="T146" t="str">
        <f>IF(O146="","",IF(MAX($T$2:T145)&lt;MAX(S:S),MAX(S:S)+1,MAX($T$2:T145)+1))</f>
        <v/>
      </c>
      <c r="U146" t="str">
        <f>IF(P146="","",IF(MAX($U$2:U145)&lt;MAX(T:T),MAX(T:T)+1,MAX($U$2:U145)+1))</f>
        <v/>
      </c>
      <c r="V146" t="str">
        <f t="shared" si="34"/>
        <v/>
      </c>
      <c r="W146" t="str">
        <f t="shared" si="35"/>
        <v/>
      </c>
      <c r="X146" t="str">
        <f t="shared" si="36"/>
        <v/>
      </c>
      <c r="Y146" t="str">
        <f t="shared" si="37"/>
        <v/>
      </c>
      <c r="AB146" t="str">
        <f t="shared" si="38"/>
        <v/>
      </c>
      <c r="AC146" t="str">
        <f t="shared" si="39"/>
        <v/>
      </c>
      <c r="AD146" t="str">
        <f t="shared" si="40"/>
        <v/>
      </c>
      <c r="AE146" t="str">
        <f t="shared" si="41"/>
        <v/>
      </c>
      <c r="AF146" s="4" t="str">
        <f>IF(AB146="","",MAX($AF$2:AF145)+1)</f>
        <v/>
      </c>
      <c r="AG146" t="str">
        <f>IF(AC146="","",IF(MAX($AG$2:AG145)&lt;MAX(AF:AF),MAX(AF:AF)+1,MAX($AG$2:AG145)+1))</f>
        <v/>
      </c>
      <c r="AH146" t="str">
        <f>IF(AD146="","",IF(MAX($AH$2:AH145)&lt;MAX(AG:AG),MAX(AG:AG)+1,MAX($AH$2:AH145)+1))</f>
        <v/>
      </c>
      <c r="AI146" t="str">
        <f>IF(AE146="","",IF(MAX($AI$2:AI145)&lt;MAX(AH:AH),MAX(AH:AH)+1,MAX($AI$2:AI145)+1))</f>
        <v/>
      </c>
      <c r="AJ146" t="str">
        <f t="shared" si="42"/>
        <v/>
      </c>
      <c r="AK146" t="str">
        <f t="shared" si="43"/>
        <v/>
      </c>
      <c r="AL146" t="str">
        <f t="shared" si="44"/>
        <v/>
      </c>
      <c r="AM146" t="str">
        <f t="shared" si="45"/>
        <v/>
      </c>
    </row>
    <row r="147" spans="2:39" x14ac:dyDescent="0.3">
      <c r="B147">
        <v>145</v>
      </c>
      <c r="C147">
        <v>223</v>
      </c>
      <c r="D147">
        <v>386</v>
      </c>
      <c r="E147">
        <v>214</v>
      </c>
      <c r="F147">
        <v>101</v>
      </c>
      <c r="G147">
        <v>0</v>
      </c>
      <c r="H147">
        <v>0</v>
      </c>
      <c r="I147">
        <v>0</v>
      </c>
      <c r="J147">
        <v>5</v>
      </c>
      <c r="K147">
        <v>1</v>
      </c>
      <c r="L147" t="str">
        <f>IF(AND(OR(G147=6,H147=6,I147=6,J147=6),OR(G147=7,H147=7,I147=7,J147=7)),IF(MAX($L$2:L146)&lt;$B$2,MAX($L$2:L146)+1,""),"")</f>
        <v/>
      </c>
      <c r="M147" t="str">
        <f t="shared" si="46"/>
        <v/>
      </c>
      <c r="N147" t="str">
        <f t="shared" si="47"/>
        <v/>
      </c>
      <c r="O147" t="str">
        <f t="shared" si="48"/>
        <v/>
      </c>
      <c r="P147" t="str">
        <f t="shared" si="49"/>
        <v/>
      </c>
      <c r="Q147" t="str">
        <f t="shared" si="50"/>
        <v/>
      </c>
      <c r="R147" t="str">
        <f>IF(M147="","",MAX($R$2:R146)+1)</f>
        <v/>
      </c>
      <c r="S147" t="str">
        <f>IF(N147="","",IF(MAX($S$2:S146)&lt;MAX(R:R),MAX(R:R)+1,MAX($S$2:S146)+1))</f>
        <v/>
      </c>
      <c r="T147" t="str">
        <f>IF(O147="","",IF(MAX($T$2:T146)&lt;MAX(S:S),MAX(S:S)+1,MAX($T$2:T146)+1))</f>
        <v/>
      </c>
      <c r="U147" t="str">
        <f>IF(P147="","",IF(MAX($U$2:U146)&lt;MAX(T:T),MAX(T:T)+1,MAX($U$2:U146)+1))</f>
        <v/>
      </c>
      <c r="V147" t="str">
        <f t="shared" si="34"/>
        <v/>
      </c>
      <c r="W147" t="str">
        <f t="shared" si="35"/>
        <v/>
      </c>
      <c r="X147" t="str">
        <f t="shared" si="36"/>
        <v/>
      </c>
      <c r="Y147" t="str">
        <f t="shared" si="37"/>
        <v/>
      </c>
      <c r="AB147" t="str">
        <f t="shared" si="38"/>
        <v/>
      </c>
      <c r="AC147" t="str">
        <f t="shared" si="39"/>
        <v/>
      </c>
      <c r="AD147" t="str">
        <f t="shared" si="40"/>
        <v/>
      </c>
      <c r="AE147" t="str">
        <f t="shared" si="41"/>
        <v/>
      </c>
      <c r="AF147" s="4" t="str">
        <f>IF(AB147="","",MAX($AF$2:AF146)+1)</f>
        <v/>
      </c>
      <c r="AG147" t="str">
        <f>IF(AC147="","",IF(MAX($AG$2:AG146)&lt;MAX(AF:AF),MAX(AF:AF)+1,MAX($AG$2:AG146)+1))</f>
        <v/>
      </c>
      <c r="AH147" t="str">
        <f>IF(AD147="","",IF(MAX($AH$2:AH146)&lt;MAX(AG:AG),MAX(AG:AG)+1,MAX($AH$2:AH146)+1))</f>
        <v/>
      </c>
      <c r="AI147" t="str">
        <f>IF(AE147="","",IF(MAX($AI$2:AI146)&lt;MAX(AH:AH),MAX(AH:AH)+1,MAX($AI$2:AI146)+1))</f>
        <v/>
      </c>
      <c r="AJ147" t="str">
        <f t="shared" si="42"/>
        <v/>
      </c>
      <c r="AK147" t="str">
        <f t="shared" si="43"/>
        <v/>
      </c>
      <c r="AL147" t="str">
        <f t="shared" si="44"/>
        <v/>
      </c>
      <c r="AM147" t="str">
        <f t="shared" si="45"/>
        <v/>
      </c>
    </row>
    <row r="148" spans="2:39" x14ac:dyDescent="0.3">
      <c r="B148">
        <v>146</v>
      </c>
      <c r="C148">
        <v>386</v>
      </c>
      <c r="D148">
        <v>393</v>
      </c>
      <c r="E148">
        <v>213</v>
      </c>
      <c r="F148">
        <v>214</v>
      </c>
      <c r="G148">
        <v>0</v>
      </c>
      <c r="H148">
        <v>0</v>
      </c>
      <c r="I148">
        <v>0</v>
      </c>
      <c r="J148">
        <v>0</v>
      </c>
      <c r="K148">
        <v>1</v>
      </c>
      <c r="L148" t="str">
        <f>IF(AND(OR(G148=6,H148=6,I148=6,J148=6),OR(G148=7,H148=7,I148=7,J148=7)),IF(MAX($L$2:L147)&lt;$B$2,MAX($L$2:L147)+1,""),"")</f>
        <v/>
      </c>
      <c r="M148" t="str">
        <f t="shared" si="46"/>
        <v/>
      </c>
      <c r="N148" t="str">
        <f t="shared" si="47"/>
        <v/>
      </c>
      <c r="O148" t="str">
        <f t="shared" si="48"/>
        <v/>
      </c>
      <c r="P148" t="str">
        <f t="shared" si="49"/>
        <v/>
      </c>
      <c r="Q148" t="str">
        <f t="shared" si="50"/>
        <v/>
      </c>
      <c r="R148" t="str">
        <f>IF(M148="","",MAX($R$2:R147)+1)</f>
        <v/>
      </c>
      <c r="S148" t="str">
        <f>IF(N148="","",IF(MAX($S$2:S147)&lt;MAX(R:R),MAX(R:R)+1,MAX($S$2:S147)+1))</f>
        <v/>
      </c>
      <c r="T148" t="str">
        <f>IF(O148="","",IF(MAX($T$2:T147)&lt;MAX(S:S),MAX(S:S)+1,MAX($T$2:T147)+1))</f>
        <v/>
      </c>
      <c r="U148" t="str">
        <f>IF(P148="","",IF(MAX($U$2:U147)&lt;MAX(T:T),MAX(T:T)+1,MAX($U$2:U147)+1))</f>
        <v/>
      </c>
      <c r="V148" t="str">
        <f t="shared" si="34"/>
        <v/>
      </c>
      <c r="W148" t="str">
        <f t="shared" si="35"/>
        <v/>
      </c>
      <c r="X148" t="str">
        <f t="shared" si="36"/>
        <v/>
      </c>
      <c r="Y148" t="str">
        <f t="shared" si="37"/>
        <v/>
      </c>
      <c r="AB148" t="str">
        <f t="shared" si="38"/>
        <v/>
      </c>
      <c r="AC148" t="str">
        <f t="shared" si="39"/>
        <v/>
      </c>
      <c r="AD148" t="str">
        <f t="shared" si="40"/>
        <v/>
      </c>
      <c r="AE148" t="str">
        <f t="shared" si="41"/>
        <v/>
      </c>
      <c r="AF148" s="4" t="str">
        <f>IF(AB148="","",MAX($AF$2:AF147)+1)</f>
        <v/>
      </c>
      <c r="AG148" t="str">
        <f>IF(AC148="","",IF(MAX($AG$2:AG147)&lt;MAX(AF:AF),MAX(AF:AF)+1,MAX($AG$2:AG147)+1))</f>
        <v/>
      </c>
      <c r="AH148" t="str">
        <f>IF(AD148="","",IF(MAX($AH$2:AH147)&lt;MAX(AG:AG),MAX(AG:AG)+1,MAX($AH$2:AH147)+1))</f>
        <v/>
      </c>
      <c r="AI148" t="str">
        <f>IF(AE148="","",IF(MAX($AI$2:AI147)&lt;MAX(AH:AH),MAX(AH:AH)+1,MAX($AI$2:AI147)+1))</f>
        <v/>
      </c>
      <c r="AJ148" t="str">
        <f t="shared" si="42"/>
        <v/>
      </c>
      <c r="AK148" t="str">
        <f t="shared" si="43"/>
        <v/>
      </c>
      <c r="AL148" t="str">
        <f t="shared" si="44"/>
        <v/>
      </c>
      <c r="AM148" t="str">
        <f t="shared" si="45"/>
        <v/>
      </c>
    </row>
    <row r="149" spans="2:39" x14ac:dyDescent="0.3">
      <c r="B149">
        <v>147</v>
      </c>
      <c r="C149">
        <v>393</v>
      </c>
      <c r="D149">
        <v>400</v>
      </c>
      <c r="E149">
        <v>212</v>
      </c>
      <c r="F149">
        <v>213</v>
      </c>
      <c r="G149">
        <v>0</v>
      </c>
      <c r="H149">
        <v>0</v>
      </c>
      <c r="I149">
        <v>0</v>
      </c>
      <c r="J149">
        <v>0</v>
      </c>
      <c r="K149">
        <v>1</v>
      </c>
      <c r="L149" t="str">
        <f>IF(AND(OR(G149=6,H149=6,I149=6,J149=6),OR(G149=7,H149=7,I149=7,J149=7)),IF(MAX($L$2:L148)&lt;$B$2,MAX($L$2:L148)+1,""),"")</f>
        <v/>
      </c>
      <c r="M149" t="str">
        <f t="shared" si="46"/>
        <v/>
      </c>
      <c r="N149" t="str">
        <f t="shared" si="47"/>
        <v/>
      </c>
      <c r="O149" t="str">
        <f t="shared" si="48"/>
        <v/>
      </c>
      <c r="P149" t="str">
        <f t="shared" si="49"/>
        <v/>
      </c>
      <c r="Q149" t="str">
        <f t="shared" si="50"/>
        <v/>
      </c>
      <c r="R149" t="str">
        <f>IF(M149="","",MAX($R$2:R148)+1)</f>
        <v/>
      </c>
      <c r="S149" t="str">
        <f>IF(N149="","",IF(MAX($S$2:S148)&lt;MAX(R:R),MAX(R:R)+1,MAX($S$2:S148)+1))</f>
        <v/>
      </c>
      <c r="T149" t="str">
        <f>IF(O149="","",IF(MAX($T$2:T148)&lt;MAX(S:S),MAX(S:S)+1,MAX($T$2:T148)+1))</f>
        <v/>
      </c>
      <c r="U149" t="str">
        <f>IF(P149="","",IF(MAX($U$2:U148)&lt;MAX(T:T),MAX(T:T)+1,MAX($U$2:U148)+1))</f>
        <v/>
      </c>
      <c r="V149" t="str">
        <f t="shared" si="34"/>
        <v/>
      </c>
      <c r="W149" t="str">
        <f t="shared" si="35"/>
        <v/>
      </c>
      <c r="X149" t="str">
        <f t="shared" si="36"/>
        <v/>
      </c>
      <c r="Y149" t="str">
        <f t="shared" si="37"/>
        <v/>
      </c>
      <c r="AB149" t="str">
        <f t="shared" si="38"/>
        <v/>
      </c>
      <c r="AC149" t="str">
        <f t="shared" si="39"/>
        <v/>
      </c>
      <c r="AD149" t="str">
        <f t="shared" si="40"/>
        <v/>
      </c>
      <c r="AE149" t="str">
        <f t="shared" si="41"/>
        <v/>
      </c>
      <c r="AF149" s="4" t="str">
        <f>IF(AB149="","",MAX($AF$2:AF148)+1)</f>
        <v/>
      </c>
      <c r="AG149" t="str">
        <f>IF(AC149="","",IF(MAX($AG$2:AG148)&lt;MAX(AF:AF),MAX(AF:AF)+1,MAX($AG$2:AG148)+1))</f>
        <v/>
      </c>
      <c r="AH149" t="str">
        <f>IF(AD149="","",IF(MAX($AH$2:AH148)&lt;MAX(AG:AG),MAX(AG:AG)+1,MAX($AH$2:AH148)+1))</f>
        <v/>
      </c>
      <c r="AI149" t="str">
        <f>IF(AE149="","",IF(MAX($AI$2:AI148)&lt;MAX(AH:AH),MAX(AH:AH)+1,MAX($AI$2:AI148)+1))</f>
        <v/>
      </c>
      <c r="AJ149" t="str">
        <f t="shared" si="42"/>
        <v/>
      </c>
      <c r="AK149" t="str">
        <f t="shared" si="43"/>
        <v/>
      </c>
      <c r="AL149" t="str">
        <f t="shared" si="44"/>
        <v/>
      </c>
      <c r="AM149" t="str">
        <f t="shared" si="45"/>
        <v/>
      </c>
    </row>
    <row r="150" spans="2:39" x14ac:dyDescent="0.3">
      <c r="B150">
        <v>148</v>
      </c>
      <c r="C150">
        <v>400</v>
      </c>
      <c r="D150">
        <v>407</v>
      </c>
      <c r="E150">
        <v>211</v>
      </c>
      <c r="F150">
        <v>212</v>
      </c>
      <c r="G150">
        <v>0</v>
      </c>
      <c r="H150">
        <v>0</v>
      </c>
      <c r="I150">
        <v>0</v>
      </c>
      <c r="J150">
        <v>0</v>
      </c>
      <c r="K150">
        <v>1</v>
      </c>
      <c r="L150" t="str">
        <f>IF(AND(OR(G150=6,H150=6,I150=6,J150=6),OR(G150=7,H150=7,I150=7,J150=7)),IF(MAX($L$2:L149)&lt;$B$2,MAX($L$2:L149)+1,""),"")</f>
        <v/>
      </c>
      <c r="M150" t="str">
        <f t="shared" si="46"/>
        <v/>
      </c>
      <c r="N150" t="str">
        <f t="shared" si="47"/>
        <v/>
      </c>
      <c r="O150" t="str">
        <f t="shared" si="48"/>
        <v/>
      </c>
      <c r="P150" t="str">
        <f t="shared" si="49"/>
        <v/>
      </c>
      <c r="Q150" t="str">
        <f t="shared" si="50"/>
        <v/>
      </c>
      <c r="R150" t="str">
        <f>IF(M150="","",MAX($R$2:R149)+1)</f>
        <v/>
      </c>
      <c r="S150" t="str">
        <f>IF(N150="","",IF(MAX($S$2:S149)&lt;MAX(R:R),MAX(R:R)+1,MAX($S$2:S149)+1))</f>
        <v/>
      </c>
      <c r="T150" t="str">
        <f>IF(O150="","",IF(MAX($T$2:T149)&lt;MAX(S:S),MAX(S:S)+1,MAX($T$2:T149)+1))</f>
        <v/>
      </c>
      <c r="U150" t="str">
        <f>IF(P150="","",IF(MAX($U$2:U149)&lt;MAX(T:T),MAX(T:T)+1,MAX($U$2:U149)+1))</f>
        <v/>
      </c>
      <c r="V150" t="str">
        <f t="shared" si="34"/>
        <v/>
      </c>
      <c r="W150" t="str">
        <f t="shared" si="35"/>
        <v/>
      </c>
      <c r="X150" t="str">
        <f t="shared" si="36"/>
        <v/>
      </c>
      <c r="Y150" t="str">
        <f t="shared" si="37"/>
        <v/>
      </c>
      <c r="AB150" t="str">
        <f t="shared" si="38"/>
        <v/>
      </c>
      <c r="AC150" t="str">
        <f t="shared" si="39"/>
        <v/>
      </c>
      <c r="AD150" t="str">
        <f t="shared" si="40"/>
        <v/>
      </c>
      <c r="AE150" t="str">
        <f t="shared" si="41"/>
        <v/>
      </c>
      <c r="AF150" s="4" t="str">
        <f>IF(AB150="","",MAX($AF$2:AF149)+1)</f>
        <v/>
      </c>
      <c r="AG150" t="str">
        <f>IF(AC150="","",IF(MAX($AG$2:AG149)&lt;MAX(AF:AF),MAX(AF:AF)+1,MAX($AG$2:AG149)+1))</f>
        <v/>
      </c>
      <c r="AH150" t="str">
        <f>IF(AD150="","",IF(MAX($AH$2:AH149)&lt;MAX(AG:AG),MAX(AG:AG)+1,MAX($AH$2:AH149)+1))</f>
        <v/>
      </c>
      <c r="AI150" t="str">
        <f>IF(AE150="","",IF(MAX($AI$2:AI149)&lt;MAX(AH:AH),MAX(AH:AH)+1,MAX($AI$2:AI149)+1))</f>
        <v/>
      </c>
      <c r="AJ150" t="str">
        <f t="shared" si="42"/>
        <v/>
      </c>
      <c r="AK150" t="str">
        <f t="shared" si="43"/>
        <v/>
      </c>
      <c r="AL150" t="str">
        <f t="shared" si="44"/>
        <v/>
      </c>
      <c r="AM150" t="str">
        <f t="shared" si="45"/>
        <v/>
      </c>
    </row>
    <row r="151" spans="2:39" x14ac:dyDescent="0.3">
      <c r="B151">
        <v>149</v>
      </c>
      <c r="C151">
        <v>407</v>
      </c>
      <c r="D151">
        <v>414</v>
      </c>
      <c r="E151">
        <v>210</v>
      </c>
      <c r="F151">
        <v>211</v>
      </c>
      <c r="G151">
        <v>0</v>
      </c>
      <c r="H151">
        <v>0</v>
      </c>
      <c r="I151">
        <v>0</v>
      </c>
      <c r="J151">
        <v>0</v>
      </c>
      <c r="K151">
        <v>1</v>
      </c>
      <c r="L151" t="str">
        <f>IF(AND(OR(G151=6,H151=6,I151=6,J151=6),OR(G151=7,H151=7,I151=7,J151=7)),IF(MAX($L$2:L150)&lt;$B$2,MAX($L$2:L150)+1,""),"")</f>
        <v/>
      </c>
      <c r="M151" t="str">
        <f t="shared" si="46"/>
        <v/>
      </c>
      <c r="N151" t="str">
        <f t="shared" si="47"/>
        <v/>
      </c>
      <c r="O151" t="str">
        <f t="shared" si="48"/>
        <v/>
      </c>
      <c r="P151" t="str">
        <f t="shared" si="49"/>
        <v/>
      </c>
      <c r="Q151" t="str">
        <f t="shared" si="50"/>
        <v/>
      </c>
      <c r="R151" t="str">
        <f>IF(M151="","",MAX($R$2:R150)+1)</f>
        <v/>
      </c>
      <c r="S151" t="str">
        <f>IF(N151="","",IF(MAX($S$2:S150)&lt;MAX(R:R),MAX(R:R)+1,MAX($S$2:S150)+1))</f>
        <v/>
      </c>
      <c r="T151" t="str">
        <f>IF(O151="","",IF(MAX($T$2:T150)&lt;MAX(S:S),MAX(S:S)+1,MAX($T$2:T150)+1))</f>
        <v/>
      </c>
      <c r="U151" t="str">
        <f>IF(P151="","",IF(MAX($U$2:U150)&lt;MAX(T:T),MAX(T:T)+1,MAX($U$2:U150)+1))</f>
        <v/>
      </c>
      <c r="V151" t="str">
        <f t="shared" si="34"/>
        <v/>
      </c>
      <c r="W151" t="str">
        <f t="shared" si="35"/>
        <v/>
      </c>
      <c r="X151" t="str">
        <f t="shared" si="36"/>
        <v/>
      </c>
      <c r="Y151" t="str">
        <f t="shared" si="37"/>
        <v/>
      </c>
      <c r="AB151" t="str">
        <f t="shared" si="38"/>
        <v/>
      </c>
      <c r="AC151" t="str">
        <f t="shared" si="39"/>
        <v/>
      </c>
      <c r="AD151" t="str">
        <f t="shared" si="40"/>
        <v/>
      </c>
      <c r="AE151" t="str">
        <f t="shared" si="41"/>
        <v/>
      </c>
      <c r="AF151" s="4" t="str">
        <f>IF(AB151="","",MAX($AF$2:AF150)+1)</f>
        <v/>
      </c>
      <c r="AG151" t="str">
        <f>IF(AC151="","",IF(MAX($AG$2:AG150)&lt;MAX(AF:AF),MAX(AF:AF)+1,MAX($AG$2:AG150)+1))</f>
        <v/>
      </c>
      <c r="AH151" t="str">
        <f>IF(AD151="","",IF(MAX($AH$2:AH150)&lt;MAX(AG:AG),MAX(AG:AG)+1,MAX($AH$2:AH150)+1))</f>
        <v/>
      </c>
      <c r="AI151" t="str">
        <f>IF(AE151="","",IF(MAX($AI$2:AI150)&lt;MAX(AH:AH),MAX(AH:AH)+1,MAX($AI$2:AI150)+1))</f>
        <v/>
      </c>
      <c r="AJ151" t="str">
        <f t="shared" si="42"/>
        <v/>
      </c>
      <c r="AK151" t="str">
        <f t="shared" si="43"/>
        <v/>
      </c>
      <c r="AL151" t="str">
        <f t="shared" si="44"/>
        <v/>
      </c>
      <c r="AM151" t="str">
        <f t="shared" si="45"/>
        <v/>
      </c>
    </row>
    <row r="152" spans="2:39" x14ac:dyDescent="0.3">
      <c r="B152">
        <v>150</v>
      </c>
      <c r="C152">
        <v>414</v>
      </c>
      <c r="D152">
        <v>239</v>
      </c>
      <c r="E152">
        <v>100</v>
      </c>
      <c r="F152">
        <v>210</v>
      </c>
      <c r="G152">
        <v>0</v>
      </c>
      <c r="H152">
        <v>6</v>
      </c>
      <c r="I152">
        <v>0</v>
      </c>
      <c r="J152">
        <v>0</v>
      </c>
      <c r="K152">
        <v>1</v>
      </c>
      <c r="L152" t="str">
        <f>IF(AND(OR(G152=6,H152=6,I152=6,J152=6),OR(G152=7,H152=7,I152=7,J152=7)),IF(MAX($L$2:L151)&lt;$B$2,MAX($L$2:L151)+1,""),"")</f>
        <v/>
      </c>
      <c r="M152" t="str">
        <f t="shared" si="46"/>
        <v/>
      </c>
      <c r="N152" t="str">
        <f t="shared" si="47"/>
        <v/>
      </c>
      <c r="O152" t="str">
        <f t="shared" si="48"/>
        <v/>
      </c>
      <c r="P152" t="str">
        <f t="shared" si="49"/>
        <v/>
      </c>
      <c r="Q152" t="str">
        <f t="shared" si="50"/>
        <v/>
      </c>
      <c r="R152" t="str">
        <f>IF(M152="","",MAX($R$2:R151)+1)</f>
        <v/>
      </c>
      <c r="S152" t="str">
        <f>IF(N152="","",IF(MAX($S$2:S151)&lt;MAX(R:R),MAX(R:R)+1,MAX($S$2:S151)+1))</f>
        <v/>
      </c>
      <c r="T152" t="str">
        <f>IF(O152="","",IF(MAX($T$2:T151)&lt;MAX(S:S),MAX(S:S)+1,MAX($T$2:T151)+1))</f>
        <v/>
      </c>
      <c r="U152" t="str">
        <f>IF(P152="","",IF(MAX($U$2:U151)&lt;MAX(T:T),MAX(T:T)+1,MAX($U$2:U151)+1))</f>
        <v/>
      </c>
      <c r="V152" t="str">
        <f t="shared" si="34"/>
        <v/>
      </c>
      <c r="W152" t="str">
        <f t="shared" si="35"/>
        <v/>
      </c>
      <c r="X152" t="str">
        <f t="shared" si="36"/>
        <v/>
      </c>
      <c r="Y152" t="str">
        <f t="shared" si="37"/>
        <v/>
      </c>
      <c r="AB152" t="str">
        <f t="shared" si="38"/>
        <v/>
      </c>
      <c r="AC152" t="str">
        <f t="shared" si="39"/>
        <v/>
      </c>
      <c r="AD152" t="str">
        <f t="shared" si="40"/>
        <v/>
      </c>
      <c r="AE152" t="str">
        <f t="shared" si="41"/>
        <v/>
      </c>
      <c r="AF152" s="4" t="str">
        <f>IF(AB152="","",MAX($AF$2:AF151)+1)</f>
        <v/>
      </c>
      <c r="AG152" t="str">
        <f>IF(AC152="","",IF(MAX($AG$2:AG151)&lt;MAX(AF:AF),MAX(AF:AF)+1,MAX($AG$2:AG151)+1))</f>
        <v/>
      </c>
      <c r="AH152" t="str">
        <f>IF(AD152="","",IF(MAX($AH$2:AH151)&lt;MAX(AG:AG),MAX(AG:AG)+1,MAX($AH$2:AH151)+1))</f>
        <v/>
      </c>
      <c r="AI152" t="str">
        <f>IF(AE152="","",IF(MAX($AI$2:AI151)&lt;MAX(AH:AH),MAX(AH:AH)+1,MAX($AI$2:AI151)+1))</f>
        <v/>
      </c>
      <c r="AJ152" t="str">
        <f t="shared" si="42"/>
        <v/>
      </c>
      <c r="AK152" t="str">
        <f t="shared" si="43"/>
        <v/>
      </c>
      <c r="AL152" t="str">
        <f t="shared" si="44"/>
        <v/>
      </c>
      <c r="AM152" t="str">
        <f t="shared" si="45"/>
        <v/>
      </c>
    </row>
    <row r="153" spans="2:39" x14ac:dyDescent="0.3">
      <c r="B153">
        <v>151</v>
      </c>
      <c r="C153">
        <v>90</v>
      </c>
      <c r="D153">
        <v>91</v>
      </c>
      <c r="E153">
        <v>329</v>
      </c>
      <c r="F153">
        <v>247</v>
      </c>
      <c r="G153">
        <v>0</v>
      </c>
      <c r="H153">
        <v>2</v>
      </c>
      <c r="I153">
        <v>0</v>
      </c>
      <c r="J153">
        <v>6</v>
      </c>
      <c r="K153">
        <v>1</v>
      </c>
      <c r="L153" t="str">
        <f>IF(AND(OR(G153=6,H153=6,I153=6,J153=6),OR(G153=7,H153=7,I153=7,J153=7)),IF(MAX($L$2:L152)&lt;$B$2,MAX($L$2:L152)+1,""),"")</f>
        <v/>
      </c>
      <c r="M153" t="str">
        <f t="shared" si="46"/>
        <v/>
      </c>
      <c r="N153" t="str">
        <f t="shared" si="47"/>
        <v/>
      </c>
      <c r="O153" t="str">
        <f t="shared" si="48"/>
        <v/>
      </c>
      <c r="P153" t="str">
        <f t="shared" si="49"/>
        <v/>
      </c>
      <c r="Q153" t="str">
        <f t="shared" si="50"/>
        <v/>
      </c>
      <c r="R153" t="str">
        <f>IF(M153="","",MAX($R$2:R152)+1)</f>
        <v/>
      </c>
      <c r="S153" t="str">
        <f>IF(N153="","",IF(MAX($S$2:S152)&lt;MAX(R:R),MAX(R:R)+1,MAX($S$2:S152)+1))</f>
        <v/>
      </c>
      <c r="T153" t="str">
        <f>IF(O153="","",IF(MAX($T$2:T152)&lt;MAX(S:S),MAX(S:S)+1,MAX($T$2:T152)+1))</f>
        <v/>
      </c>
      <c r="U153" t="str">
        <f>IF(P153="","",IF(MAX($U$2:U152)&lt;MAX(T:T),MAX(T:T)+1,MAX($U$2:U152)+1))</f>
        <v/>
      </c>
      <c r="V153" t="str">
        <f t="shared" si="34"/>
        <v/>
      </c>
      <c r="W153" t="str">
        <f t="shared" si="35"/>
        <v/>
      </c>
      <c r="X153" t="str">
        <f t="shared" si="36"/>
        <v/>
      </c>
      <c r="Y153" t="str">
        <f t="shared" si="37"/>
        <v/>
      </c>
      <c r="AB153" t="str">
        <f t="shared" si="38"/>
        <v/>
      </c>
      <c r="AC153" t="str">
        <f t="shared" si="39"/>
        <v/>
      </c>
      <c r="AD153" t="str">
        <f t="shared" si="40"/>
        <v/>
      </c>
      <c r="AE153" t="str">
        <f t="shared" si="41"/>
        <v/>
      </c>
      <c r="AF153" s="4" t="str">
        <f>IF(AB153="","",MAX($AF$2:AF152)+1)</f>
        <v/>
      </c>
      <c r="AG153" t="str">
        <f>IF(AC153="","",IF(MAX($AG$2:AG152)&lt;MAX(AF:AF),MAX(AF:AF)+1,MAX($AG$2:AG152)+1))</f>
        <v/>
      </c>
      <c r="AH153" t="str">
        <f>IF(AD153="","",IF(MAX($AH$2:AH152)&lt;MAX(AG:AG),MAX(AG:AG)+1,MAX($AH$2:AH152)+1))</f>
        <v/>
      </c>
      <c r="AI153" t="str">
        <f>IF(AE153="","",IF(MAX($AI$2:AI152)&lt;MAX(AH:AH),MAX(AH:AH)+1,MAX($AI$2:AI152)+1))</f>
        <v/>
      </c>
      <c r="AJ153" t="str">
        <f t="shared" si="42"/>
        <v/>
      </c>
      <c r="AK153" t="str">
        <f t="shared" si="43"/>
        <v/>
      </c>
      <c r="AL153" t="str">
        <f t="shared" si="44"/>
        <v/>
      </c>
      <c r="AM153" t="str">
        <f t="shared" si="45"/>
        <v/>
      </c>
    </row>
    <row r="154" spans="2:39" x14ac:dyDescent="0.3">
      <c r="B154">
        <v>152</v>
      </c>
      <c r="C154">
        <v>247</v>
      </c>
      <c r="D154">
        <v>329</v>
      </c>
      <c r="E154">
        <v>93</v>
      </c>
      <c r="F154">
        <v>92</v>
      </c>
      <c r="G154">
        <v>0</v>
      </c>
      <c r="H154">
        <v>2</v>
      </c>
      <c r="I154">
        <v>0</v>
      </c>
      <c r="J154">
        <v>6</v>
      </c>
      <c r="K154">
        <v>1</v>
      </c>
      <c r="L154" t="str">
        <f>IF(AND(OR(G154=6,H154=6,I154=6,J154=6),OR(G154=7,H154=7,I154=7,J154=7)),IF(MAX($L$2:L153)&lt;$B$2,MAX($L$2:L153)+1,""),"")</f>
        <v/>
      </c>
      <c r="M154" t="str">
        <f t="shared" si="46"/>
        <v/>
      </c>
      <c r="N154" t="str">
        <f t="shared" si="47"/>
        <v/>
      </c>
      <c r="O154" t="str">
        <f t="shared" si="48"/>
        <v/>
      </c>
      <c r="P154" t="str">
        <f t="shared" si="49"/>
        <v/>
      </c>
      <c r="Q154" t="str">
        <f t="shared" si="50"/>
        <v/>
      </c>
      <c r="R154" t="str">
        <f>IF(M154="","",MAX($R$2:R153)+1)</f>
        <v/>
      </c>
      <c r="S154" t="str">
        <f>IF(N154="","",IF(MAX($S$2:S153)&lt;MAX(R:R),MAX(R:R)+1,MAX($S$2:S153)+1))</f>
        <v/>
      </c>
      <c r="T154" t="str">
        <f>IF(O154="","",IF(MAX($T$2:T153)&lt;MAX(S:S),MAX(S:S)+1,MAX($T$2:T153)+1))</f>
        <v/>
      </c>
      <c r="U154" t="str">
        <f>IF(P154="","",IF(MAX($U$2:U153)&lt;MAX(T:T),MAX(T:T)+1,MAX($U$2:U153)+1))</f>
        <v/>
      </c>
      <c r="V154" t="str">
        <f t="shared" si="34"/>
        <v/>
      </c>
      <c r="W154" t="str">
        <f t="shared" si="35"/>
        <v/>
      </c>
      <c r="X154" t="str">
        <f t="shared" si="36"/>
        <v/>
      </c>
      <c r="Y154" t="str">
        <f t="shared" si="37"/>
        <v/>
      </c>
      <c r="AB154" t="str">
        <f t="shared" si="38"/>
        <v/>
      </c>
      <c r="AC154" t="str">
        <f t="shared" si="39"/>
        <v/>
      </c>
      <c r="AD154" t="str">
        <f t="shared" si="40"/>
        <v/>
      </c>
      <c r="AE154" t="str">
        <f t="shared" si="41"/>
        <v/>
      </c>
      <c r="AF154" s="4" t="str">
        <f>IF(AB154="","",MAX($AF$2:AF153)+1)</f>
        <v/>
      </c>
      <c r="AG154" t="str">
        <f>IF(AC154="","",IF(MAX($AG$2:AG153)&lt;MAX(AF:AF),MAX(AF:AF)+1,MAX($AG$2:AG153)+1))</f>
        <v/>
      </c>
      <c r="AH154" t="str">
        <f>IF(AD154="","",IF(MAX($AH$2:AH153)&lt;MAX(AG:AG),MAX(AG:AG)+1,MAX($AH$2:AH153)+1))</f>
        <v/>
      </c>
      <c r="AI154" t="str">
        <f>IF(AE154="","",IF(MAX($AI$2:AI153)&lt;MAX(AH:AH),MAX(AH:AH)+1,MAX($AI$2:AI153)+1))</f>
        <v/>
      </c>
      <c r="AJ154" t="str">
        <f t="shared" si="42"/>
        <v/>
      </c>
      <c r="AK154" t="str">
        <f t="shared" si="43"/>
        <v/>
      </c>
      <c r="AL154" t="str">
        <f t="shared" si="44"/>
        <v/>
      </c>
      <c r="AM154" t="str">
        <f t="shared" si="45"/>
        <v/>
      </c>
    </row>
    <row r="155" spans="2:39" x14ac:dyDescent="0.3">
      <c r="B155">
        <v>153</v>
      </c>
      <c r="C155">
        <v>92</v>
      </c>
      <c r="D155">
        <v>93</v>
      </c>
      <c r="E155">
        <v>330</v>
      </c>
      <c r="F155">
        <v>246</v>
      </c>
      <c r="G155">
        <v>0</v>
      </c>
      <c r="H155">
        <v>2</v>
      </c>
      <c r="I155">
        <v>0</v>
      </c>
      <c r="J155">
        <v>6</v>
      </c>
      <c r="K155">
        <v>1</v>
      </c>
      <c r="L155" t="str">
        <f>IF(AND(OR(G155=6,H155=6,I155=6,J155=6),OR(G155=7,H155=7,I155=7,J155=7)),IF(MAX($L$2:L154)&lt;$B$2,MAX($L$2:L154)+1,""),"")</f>
        <v/>
      </c>
      <c r="M155" t="str">
        <f t="shared" si="46"/>
        <v/>
      </c>
      <c r="N155" t="str">
        <f t="shared" si="47"/>
        <v/>
      </c>
      <c r="O155" t="str">
        <f t="shared" si="48"/>
        <v/>
      </c>
      <c r="P155" t="str">
        <f t="shared" si="49"/>
        <v/>
      </c>
      <c r="Q155" t="str">
        <f t="shared" si="50"/>
        <v/>
      </c>
      <c r="R155" t="str">
        <f>IF(M155="","",MAX($R$2:R154)+1)</f>
        <v/>
      </c>
      <c r="S155" t="str">
        <f>IF(N155="","",IF(MAX($S$2:S154)&lt;MAX(R:R),MAX(R:R)+1,MAX($S$2:S154)+1))</f>
        <v/>
      </c>
      <c r="T155" t="str">
        <f>IF(O155="","",IF(MAX($T$2:T154)&lt;MAX(S:S),MAX(S:S)+1,MAX($T$2:T154)+1))</f>
        <v/>
      </c>
      <c r="U155" t="str">
        <f>IF(P155="","",IF(MAX($U$2:U154)&lt;MAX(T:T),MAX(T:T)+1,MAX($U$2:U154)+1))</f>
        <v/>
      </c>
      <c r="V155" t="str">
        <f t="shared" si="34"/>
        <v/>
      </c>
      <c r="W155" t="str">
        <f t="shared" si="35"/>
        <v/>
      </c>
      <c r="X155" t="str">
        <f t="shared" si="36"/>
        <v/>
      </c>
      <c r="Y155" t="str">
        <f t="shared" si="37"/>
        <v/>
      </c>
      <c r="AB155" t="str">
        <f t="shared" si="38"/>
        <v/>
      </c>
      <c r="AC155" t="str">
        <f t="shared" si="39"/>
        <v/>
      </c>
      <c r="AD155" t="str">
        <f t="shared" si="40"/>
        <v/>
      </c>
      <c r="AE155" t="str">
        <f t="shared" si="41"/>
        <v/>
      </c>
      <c r="AF155" s="4" t="str">
        <f>IF(AB155="","",MAX($AF$2:AF154)+1)</f>
        <v/>
      </c>
      <c r="AG155" t="str">
        <f>IF(AC155="","",IF(MAX($AG$2:AG154)&lt;MAX(AF:AF),MAX(AF:AF)+1,MAX($AG$2:AG154)+1))</f>
        <v/>
      </c>
      <c r="AH155" t="str">
        <f>IF(AD155="","",IF(MAX($AH$2:AH154)&lt;MAX(AG:AG),MAX(AG:AG)+1,MAX($AH$2:AH154)+1))</f>
        <v/>
      </c>
      <c r="AI155" t="str">
        <f>IF(AE155="","",IF(MAX($AI$2:AI154)&lt;MAX(AH:AH),MAX(AH:AH)+1,MAX($AI$2:AI154)+1))</f>
        <v/>
      </c>
      <c r="AJ155" t="str">
        <f t="shared" si="42"/>
        <v/>
      </c>
      <c r="AK155" t="str">
        <f t="shared" si="43"/>
        <v/>
      </c>
      <c r="AL155" t="str">
        <f t="shared" si="44"/>
        <v/>
      </c>
      <c r="AM155" t="str">
        <f t="shared" si="45"/>
        <v/>
      </c>
    </row>
    <row r="156" spans="2:39" x14ac:dyDescent="0.3">
      <c r="B156">
        <v>154</v>
      </c>
      <c r="C156">
        <v>246</v>
      </c>
      <c r="D156">
        <v>330</v>
      </c>
      <c r="E156">
        <v>82</v>
      </c>
      <c r="F156">
        <v>81</v>
      </c>
      <c r="G156">
        <v>0</v>
      </c>
      <c r="H156">
        <v>2</v>
      </c>
      <c r="I156">
        <v>0</v>
      </c>
      <c r="J156">
        <v>6</v>
      </c>
      <c r="K156">
        <v>1</v>
      </c>
      <c r="L156" t="str">
        <f>IF(AND(OR(G156=6,H156=6,I156=6,J156=6),OR(G156=7,H156=7,I156=7,J156=7)),IF(MAX($L$2:L155)&lt;$B$2,MAX($L$2:L155)+1,""),"")</f>
        <v/>
      </c>
      <c r="M156" t="str">
        <f t="shared" si="46"/>
        <v/>
      </c>
      <c r="N156" t="str">
        <f t="shared" si="47"/>
        <v/>
      </c>
      <c r="O156" t="str">
        <f t="shared" si="48"/>
        <v/>
      </c>
      <c r="P156" t="str">
        <f t="shared" si="49"/>
        <v/>
      </c>
      <c r="Q156" t="str">
        <f t="shared" si="50"/>
        <v/>
      </c>
      <c r="R156" t="str">
        <f>IF(M156="","",MAX($R$2:R155)+1)</f>
        <v/>
      </c>
      <c r="S156" t="str">
        <f>IF(N156="","",IF(MAX($S$2:S155)&lt;MAX(R:R),MAX(R:R)+1,MAX($S$2:S155)+1))</f>
        <v/>
      </c>
      <c r="T156" t="str">
        <f>IF(O156="","",IF(MAX($T$2:T155)&lt;MAX(S:S),MAX(S:S)+1,MAX($T$2:T155)+1))</f>
        <v/>
      </c>
      <c r="U156" t="str">
        <f>IF(P156="","",IF(MAX($U$2:U155)&lt;MAX(T:T),MAX(T:T)+1,MAX($U$2:U155)+1))</f>
        <v/>
      </c>
      <c r="V156" t="str">
        <f t="shared" si="34"/>
        <v/>
      </c>
      <c r="W156" t="str">
        <f t="shared" si="35"/>
        <v/>
      </c>
      <c r="X156" t="str">
        <f t="shared" si="36"/>
        <v/>
      </c>
      <c r="Y156" t="str">
        <f t="shared" si="37"/>
        <v/>
      </c>
      <c r="AB156" t="str">
        <f t="shared" si="38"/>
        <v/>
      </c>
      <c r="AC156" t="str">
        <f t="shared" si="39"/>
        <v/>
      </c>
      <c r="AD156" t="str">
        <f t="shared" si="40"/>
        <v/>
      </c>
      <c r="AE156" t="str">
        <f t="shared" si="41"/>
        <v/>
      </c>
      <c r="AF156" s="4" t="str">
        <f>IF(AB156="","",MAX($AF$2:AF155)+1)</f>
        <v/>
      </c>
      <c r="AG156" t="str">
        <f>IF(AC156="","",IF(MAX($AG$2:AG155)&lt;MAX(AF:AF),MAX(AF:AF)+1,MAX($AG$2:AG155)+1))</f>
        <v/>
      </c>
      <c r="AH156" t="str">
        <f>IF(AD156="","",IF(MAX($AH$2:AH155)&lt;MAX(AG:AG),MAX(AG:AG)+1,MAX($AH$2:AH155)+1))</f>
        <v/>
      </c>
      <c r="AI156" t="str">
        <f>IF(AE156="","",IF(MAX($AI$2:AI155)&lt;MAX(AH:AH),MAX(AH:AH)+1,MAX($AI$2:AI155)+1))</f>
        <v/>
      </c>
      <c r="AJ156" t="str">
        <f t="shared" si="42"/>
        <v/>
      </c>
      <c r="AK156" t="str">
        <f t="shared" si="43"/>
        <v/>
      </c>
      <c r="AL156" t="str">
        <f t="shared" si="44"/>
        <v/>
      </c>
      <c r="AM156" t="str">
        <f t="shared" si="45"/>
        <v/>
      </c>
    </row>
    <row r="157" spans="2:39" x14ac:dyDescent="0.3">
      <c r="B157">
        <v>155</v>
      </c>
      <c r="C157">
        <v>81</v>
      </c>
      <c r="D157">
        <v>82</v>
      </c>
      <c r="E157">
        <v>331</v>
      </c>
      <c r="F157">
        <v>245</v>
      </c>
      <c r="G157">
        <v>0</v>
      </c>
      <c r="H157">
        <v>2</v>
      </c>
      <c r="I157">
        <v>0</v>
      </c>
      <c r="J157">
        <v>6</v>
      </c>
      <c r="K157">
        <v>1</v>
      </c>
      <c r="L157" t="str">
        <f>IF(AND(OR(G157=6,H157=6,I157=6,J157=6),OR(G157=7,H157=7,I157=7,J157=7)),IF(MAX($L$2:L156)&lt;$B$2,MAX($L$2:L156)+1,""),"")</f>
        <v/>
      </c>
      <c r="M157" t="str">
        <f t="shared" si="46"/>
        <v/>
      </c>
      <c r="N157" t="str">
        <f t="shared" si="47"/>
        <v/>
      </c>
      <c r="O157" t="str">
        <f t="shared" si="48"/>
        <v/>
      </c>
      <c r="P157" t="str">
        <f t="shared" si="49"/>
        <v/>
      </c>
      <c r="Q157" t="str">
        <f t="shared" si="50"/>
        <v/>
      </c>
      <c r="R157" t="str">
        <f>IF(M157="","",MAX($R$2:R156)+1)</f>
        <v/>
      </c>
      <c r="S157" t="str">
        <f>IF(N157="","",IF(MAX($S$2:S156)&lt;MAX(R:R),MAX(R:R)+1,MAX($S$2:S156)+1))</f>
        <v/>
      </c>
      <c r="T157" t="str">
        <f>IF(O157="","",IF(MAX($T$2:T156)&lt;MAX(S:S),MAX(S:S)+1,MAX($T$2:T156)+1))</f>
        <v/>
      </c>
      <c r="U157" t="str">
        <f>IF(P157="","",IF(MAX($U$2:U156)&lt;MAX(T:T),MAX(T:T)+1,MAX($U$2:U156)+1))</f>
        <v/>
      </c>
      <c r="V157" t="str">
        <f t="shared" si="34"/>
        <v/>
      </c>
      <c r="W157" t="str">
        <f t="shared" si="35"/>
        <v/>
      </c>
      <c r="X157" t="str">
        <f t="shared" si="36"/>
        <v/>
      </c>
      <c r="Y157" t="str">
        <f t="shared" si="37"/>
        <v/>
      </c>
      <c r="AB157" t="str">
        <f t="shared" si="38"/>
        <v/>
      </c>
      <c r="AC157" t="str">
        <f t="shared" si="39"/>
        <v/>
      </c>
      <c r="AD157" t="str">
        <f t="shared" si="40"/>
        <v/>
      </c>
      <c r="AE157" t="str">
        <f t="shared" si="41"/>
        <v/>
      </c>
      <c r="AF157" s="4" t="str">
        <f>IF(AB157="","",MAX($AF$2:AF156)+1)</f>
        <v/>
      </c>
      <c r="AG157" t="str">
        <f>IF(AC157="","",IF(MAX($AG$2:AG156)&lt;MAX(AF:AF),MAX(AF:AF)+1,MAX($AG$2:AG156)+1))</f>
        <v/>
      </c>
      <c r="AH157" t="str">
        <f>IF(AD157="","",IF(MAX($AH$2:AH156)&lt;MAX(AG:AG),MAX(AG:AG)+1,MAX($AH$2:AH156)+1))</f>
        <v/>
      </c>
      <c r="AI157" t="str">
        <f>IF(AE157="","",IF(MAX($AI$2:AI156)&lt;MAX(AH:AH),MAX(AH:AH)+1,MAX($AI$2:AI156)+1))</f>
        <v/>
      </c>
      <c r="AJ157" t="str">
        <f t="shared" si="42"/>
        <v/>
      </c>
      <c r="AK157" t="str">
        <f t="shared" si="43"/>
        <v/>
      </c>
      <c r="AL157" t="str">
        <f t="shared" si="44"/>
        <v/>
      </c>
      <c r="AM157" t="str">
        <f t="shared" si="45"/>
        <v/>
      </c>
    </row>
    <row r="158" spans="2:39" x14ac:dyDescent="0.3">
      <c r="B158">
        <v>156</v>
      </c>
      <c r="C158">
        <v>245</v>
      </c>
      <c r="D158">
        <v>331</v>
      </c>
      <c r="E158">
        <v>95</v>
      </c>
      <c r="F158">
        <v>94</v>
      </c>
      <c r="G158">
        <v>0</v>
      </c>
      <c r="H158">
        <v>2</v>
      </c>
      <c r="I158">
        <v>0</v>
      </c>
      <c r="J158">
        <v>6</v>
      </c>
      <c r="K158">
        <v>1</v>
      </c>
      <c r="L158" t="str">
        <f>IF(AND(OR(G158=6,H158=6,I158=6,J158=6),OR(G158=7,H158=7,I158=7,J158=7)),IF(MAX($L$2:L157)&lt;$B$2,MAX($L$2:L157)+1,""),"")</f>
        <v/>
      </c>
      <c r="M158" t="str">
        <f t="shared" si="46"/>
        <v/>
      </c>
      <c r="N158" t="str">
        <f t="shared" si="47"/>
        <v/>
      </c>
      <c r="O158" t="str">
        <f t="shared" si="48"/>
        <v/>
      </c>
      <c r="P158" t="str">
        <f t="shared" si="49"/>
        <v/>
      </c>
      <c r="Q158" t="str">
        <f t="shared" si="50"/>
        <v/>
      </c>
      <c r="R158" t="str">
        <f>IF(M158="","",MAX($R$2:R157)+1)</f>
        <v/>
      </c>
      <c r="S158" t="str">
        <f>IF(N158="","",IF(MAX($S$2:S157)&lt;MAX(R:R),MAX(R:R)+1,MAX($S$2:S157)+1))</f>
        <v/>
      </c>
      <c r="T158" t="str">
        <f>IF(O158="","",IF(MAX($T$2:T157)&lt;MAX(S:S),MAX(S:S)+1,MAX($T$2:T157)+1))</f>
        <v/>
      </c>
      <c r="U158" t="str">
        <f>IF(P158="","",IF(MAX($U$2:U157)&lt;MAX(T:T),MAX(T:T)+1,MAX($U$2:U157)+1))</f>
        <v/>
      </c>
      <c r="V158" t="str">
        <f t="shared" si="34"/>
        <v/>
      </c>
      <c r="W158" t="str">
        <f t="shared" si="35"/>
        <v/>
      </c>
      <c r="X158" t="str">
        <f t="shared" si="36"/>
        <v/>
      </c>
      <c r="Y158" t="str">
        <f t="shared" si="37"/>
        <v/>
      </c>
      <c r="AB158" t="str">
        <f t="shared" si="38"/>
        <v/>
      </c>
      <c r="AC158" t="str">
        <f t="shared" si="39"/>
        <v/>
      </c>
      <c r="AD158" t="str">
        <f t="shared" si="40"/>
        <v/>
      </c>
      <c r="AE158" t="str">
        <f t="shared" si="41"/>
        <v/>
      </c>
      <c r="AF158" s="4" t="str">
        <f>IF(AB158="","",MAX($AF$2:AF157)+1)</f>
        <v/>
      </c>
      <c r="AG158" t="str">
        <f>IF(AC158="","",IF(MAX($AG$2:AG157)&lt;MAX(AF:AF),MAX(AF:AF)+1,MAX($AG$2:AG157)+1))</f>
        <v/>
      </c>
      <c r="AH158" t="str">
        <f>IF(AD158="","",IF(MAX($AH$2:AH157)&lt;MAX(AG:AG),MAX(AG:AG)+1,MAX($AH$2:AH157)+1))</f>
        <v/>
      </c>
      <c r="AI158" t="str">
        <f>IF(AE158="","",IF(MAX($AI$2:AI157)&lt;MAX(AH:AH),MAX(AH:AH)+1,MAX($AI$2:AI157)+1))</f>
        <v/>
      </c>
      <c r="AJ158" t="str">
        <f t="shared" si="42"/>
        <v/>
      </c>
      <c r="AK158" t="str">
        <f t="shared" si="43"/>
        <v/>
      </c>
      <c r="AL158" t="str">
        <f t="shared" si="44"/>
        <v/>
      </c>
      <c r="AM158" t="str">
        <f t="shared" si="45"/>
        <v/>
      </c>
    </row>
    <row r="159" spans="2:39" x14ac:dyDescent="0.3">
      <c r="B159">
        <v>157</v>
      </c>
      <c r="C159">
        <v>94</v>
      </c>
      <c r="D159">
        <v>95</v>
      </c>
      <c r="E159">
        <v>332</v>
      </c>
      <c r="F159">
        <v>244</v>
      </c>
      <c r="G159">
        <v>0</v>
      </c>
      <c r="H159">
        <v>2</v>
      </c>
      <c r="I159">
        <v>0</v>
      </c>
      <c r="J159">
        <v>6</v>
      </c>
      <c r="K159">
        <v>1</v>
      </c>
      <c r="L159" t="str">
        <f>IF(AND(OR(G159=6,H159=6,I159=6,J159=6),OR(G159=7,H159=7,I159=7,J159=7)),IF(MAX($L$2:L158)&lt;$B$2,MAX($L$2:L158)+1,""),"")</f>
        <v/>
      </c>
      <c r="M159" t="str">
        <f t="shared" si="46"/>
        <v/>
      </c>
      <c r="N159" t="str">
        <f t="shared" si="47"/>
        <v/>
      </c>
      <c r="O159" t="str">
        <f t="shared" si="48"/>
        <v/>
      </c>
      <c r="P159" t="str">
        <f t="shared" si="49"/>
        <v/>
      </c>
      <c r="Q159" t="str">
        <f t="shared" si="50"/>
        <v/>
      </c>
      <c r="R159" t="str">
        <f>IF(M159="","",MAX($R$2:R158)+1)</f>
        <v/>
      </c>
      <c r="S159" t="str">
        <f>IF(N159="","",IF(MAX($S$2:S158)&lt;MAX(R:R),MAX(R:R)+1,MAX($S$2:S158)+1))</f>
        <v/>
      </c>
      <c r="T159" t="str">
        <f>IF(O159="","",IF(MAX($T$2:T158)&lt;MAX(S:S),MAX(S:S)+1,MAX($T$2:T158)+1))</f>
        <v/>
      </c>
      <c r="U159" t="str">
        <f>IF(P159="","",IF(MAX($U$2:U158)&lt;MAX(T:T),MAX(T:T)+1,MAX($U$2:U158)+1))</f>
        <v/>
      </c>
      <c r="V159" t="str">
        <f t="shared" si="34"/>
        <v/>
      </c>
      <c r="W159" t="str">
        <f t="shared" si="35"/>
        <v/>
      </c>
      <c r="X159" t="str">
        <f t="shared" si="36"/>
        <v/>
      </c>
      <c r="Y159" t="str">
        <f t="shared" si="37"/>
        <v/>
      </c>
      <c r="AB159" t="str">
        <f t="shared" si="38"/>
        <v/>
      </c>
      <c r="AC159" t="str">
        <f t="shared" si="39"/>
        <v/>
      </c>
      <c r="AD159" t="str">
        <f t="shared" si="40"/>
        <v/>
      </c>
      <c r="AE159" t="str">
        <f t="shared" si="41"/>
        <v/>
      </c>
      <c r="AF159" s="4" t="str">
        <f>IF(AB159="","",MAX($AF$2:AF158)+1)</f>
        <v/>
      </c>
      <c r="AG159" t="str">
        <f>IF(AC159="","",IF(MAX($AG$2:AG158)&lt;MAX(AF:AF),MAX(AF:AF)+1,MAX($AG$2:AG158)+1))</f>
        <v/>
      </c>
      <c r="AH159" t="str">
        <f>IF(AD159="","",IF(MAX($AH$2:AH158)&lt;MAX(AG:AG),MAX(AG:AG)+1,MAX($AH$2:AH158)+1))</f>
        <v/>
      </c>
      <c r="AI159" t="str">
        <f>IF(AE159="","",IF(MAX($AI$2:AI158)&lt;MAX(AH:AH),MAX(AH:AH)+1,MAX($AI$2:AI158)+1))</f>
        <v/>
      </c>
      <c r="AJ159" t="str">
        <f t="shared" si="42"/>
        <v/>
      </c>
      <c r="AK159" t="str">
        <f t="shared" si="43"/>
        <v/>
      </c>
      <c r="AL159" t="str">
        <f t="shared" si="44"/>
        <v/>
      </c>
      <c r="AM159" t="str">
        <f t="shared" si="45"/>
        <v/>
      </c>
    </row>
    <row r="160" spans="2:39" x14ac:dyDescent="0.3">
      <c r="B160">
        <v>158</v>
      </c>
      <c r="C160">
        <v>244</v>
      </c>
      <c r="D160">
        <v>332</v>
      </c>
      <c r="E160">
        <v>99</v>
      </c>
      <c r="F160">
        <v>98</v>
      </c>
      <c r="G160">
        <v>0</v>
      </c>
      <c r="H160">
        <v>2</v>
      </c>
      <c r="I160">
        <v>0</v>
      </c>
      <c r="J160">
        <v>6</v>
      </c>
      <c r="K160">
        <v>1</v>
      </c>
      <c r="L160" t="str">
        <f>IF(AND(OR(G160=6,H160=6,I160=6,J160=6),OR(G160=7,H160=7,I160=7,J160=7)),IF(MAX($L$2:L159)&lt;$B$2,MAX($L$2:L159)+1,""),"")</f>
        <v/>
      </c>
      <c r="M160" t="str">
        <f t="shared" si="46"/>
        <v/>
      </c>
      <c r="N160" t="str">
        <f t="shared" si="47"/>
        <v/>
      </c>
      <c r="O160" t="str">
        <f t="shared" si="48"/>
        <v/>
      </c>
      <c r="P160" t="str">
        <f t="shared" si="49"/>
        <v/>
      </c>
      <c r="Q160" t="str">
        <f t="shared" si="50"/>
        <v/>
      </c>
      <c r="R160" t="str">
        <f>IF(M160="","",MAX($R$2:R159)+1)</f>
        <v/>
      </c>
      <c r="S160" t="str">
        <f>IF(N160="","",IF(MAX($S$2:S159)&lt;MAX(R:R),MAX(R:R)+1,MAX($S$2:S159)+1))</f>
        <v/>
      </c>
      <c r="T160" t="str">
        <f>IF(O160="","",IF(MAX($T$2:T159)&lt;MAX(S:S),MAX(S:S)+1,MAX($T$2:T159)+1))</f>
        <v/>
      </c>
      <c r="U160" t="str">
        <f>IF(P160="","",IF(MAX($U$2:U159)&lt;MAX(T:T),MAX(T:T)+1,MAX($U$2:U159)+1))</f>
        <v/>
      </c>
      <c r="V160" t="str">
        <f t="shared" si="34"/>
        <v/>
      </c>
      <c r="W160" t="str">
        <f t="shared" si="35"/>
        <v/>
      </c>
      <c r="X160" t="str">
        <f t="shared" si="36"/>
        <v/>
      </c>
      <c r="Y160" t="str">
        <f t="shared" si="37"/>
        <v/>
      </c>
      <c r="AB160" t="str">
        <f t="shared" si="38"/>
        <v/>
      </c>
      <c r="AC160" t="str">
        <f t="shared" si="39"/>
        <v/>
      </c>
      <c r="AD160" t="str">
        <f t="shared" si="40"/>
        <v/>
      </c>
      <c r="AE160" t="str">
        <f t="shared" si="41"/>
        <v/>
      </c>
      <c r="AF160" s="4" t="str">
        <f>IF(AB160="","",MAX($AF$2:AF159)+1)</f>
        <v/>
      </c>
      <c r="AG160" t="str">
        <f>IF(AC160="","",IF(MAX($AG$2:AG159)&lt;MAX(AF:AF),MAX(AF:AF)+1,MAX($AG$2:AG159)+1))</f>
        <v/>
      </c>
      <c r="AH160" t="str">
        <f>IF(AD160="","",IF(MAX($AH$2:AH159)&lt;MAX(AG:AG),MAX(AG:AG)+1,MAX($AH$2:AH159)+1))</f>
        <v/>
      </c>
      <c r="AI160" t="str">
        <f>IF(AE160="","",IF(MAX($AI$2:AI159)&lt;MAX(AH:AH),MAX(AH:AH)+1,MAX($AI$2:AI159)+1))</f>
        <v/>
      </c>
      <c r="AJ160" t="str">
        <f t="shared" si="42"/>
        <v/>
      </c>
      <c r="AK160" t="str">
        <f t="shared" si="43"/>
        <v/>
      </c>
      <c r="AL160" t="str">
        <f t="shared" si="44"/>
        <v/>
      </c>
      <c r="AM160" t="str">
        <f t="shared" si="45"/>
        <v/>
      </c>
    </row>
    <row r="161" spans="2:39" x14ac:dyDescent="0.3">
      <c r="B161">
        <v>159</v>
      </c>
      <c r="C161">
        <v>118</v>
      </c>
      <c r="D161">
        <v>295</v>
      </c>
      <c r="E161">
        <v>415</v>
      </c>
      <c r="F161">
        <v>308</v>
      </c>
      <c r="G161">
        <v>0</v>
      </c>
      <c r="H161">
        <v>0</v>
      </c>
      <c r="I161">
        <v>0</v>
      </c>
      <c r="J161">
        <v>0</v>
      </c>
      <c r="K161">
        <v>1</v>
      </c>
      <c r="L161" t="str">
        <f>IF(AND(OR(G161=6,H161=6,I161=6,J161=6),OR(G161=7,H161=7,I161=7,J161=7)),IF(MAX($L$2:L160)&lt;$B$2,MAX($L$2:L160)+1,""),"")</f>
        <v/>
      </c>
      <c r="M161" t="str">
        <f t="shared" si="46"/>
        <v/>
      </c>
      <c r="N161" t="str">
        <f t="shared" si="47"/>
        <v/>
      </c>
      <c r="O161" t="str">
        <f t="shared" si="48"/>
        <v/>
      </c>
      <c r="P161" t="str">
        <f t="shared" si="49"/>
        <v/>
      </c>
      <c r="Q161" t="str">
        <f t="shared" si="50"/>
        <v/>
      </c>
      <c r="R161" t="str">
        <f>IF(M161="","",MAX($R$2:R160)+1)</f>
        <v/>
      </c>
      <c r="S161" t="str">
        <f>IF(N161="","",IF(MAX($S$2:S160)&lt;MAX(R:R),MAX(R:R)+1,MAX($S$2:S160)+1))</f>
        <v/>
      </c>
      <c r="T161" t="str">
        <f>IF(O161="","",IF(MAX($T$2:T160)&lt;MAX(S:S),MAX(S:S)+1,MAX($T$2:T160)+1))</f>
        <v/>
      </c>
      <c r="U161" t="str">
        <f>IF(P161="","",IF(MAX($U$2:U160)&lt;MAX(T:T),MAX(T:T)+1,MAX($U$2:U160)+1))</f>
        <v/>
      </c>
      <c r="V161" t="str">
        <f t="shared" si="34"/>
        <v/>
      </c>
      <c r="W161" t="str">
        <f t="shared" si="35"/>
        <v/>
      </c>
      <c r="X161" t="str">
        <f t="shared" si="36"/>
        <v/>
      </c>
      <c r="Y161" t="str">
        <f t="shared" si="37"/>
        <v/>
      </c>
      <c r="AB161" t="str">
        <f t="shared" si="38"/>
        <v/>
      </c>
      <c r="AC161" t="str">
        <f t="shared" si="39"/>
        <v/>
      </c>
      <c r="AD161" t="str">
        <f t="shared" si="40"/>
        <v/>
      </c>
      <c r="AE161" t="str">
        <f t="shared" si="41"/>
        <v/>
      </c>
      <c r="AF161" s="4" t="str">
        <f>IF(AB161="","",MAX($AF$2:AF160)+1)</f>
        <v/>
      </c>
      <c r="AG161" t="str">
        <f>IF(AC161="","",IF(MAX($AG$2:AG160)&lt;MAX(AF:AF),MAX(AF:AF)+1,MAX($AG$2:AG160)+1))</f>
        <v/>
      </c>
      <c r="AH161" t="str">
        <f>IF(AD161="","",IF(MAX($AH$2:AH160)&lt;MAX(AG:AG),MAX(AG:AG)+1,MAX($AH$2:AH160)+1))</f>
        <v/>
      </c>
      <c r="AI161" t="str">
        <f>IF(AE161="","",IF(MAX($AI$2:AI160)&lt;MAX(AH:AH),MAX(AH:AH)+1,MAX($AI$2:AI160)+1))</f>
        <v/>
      </c>
      <c r="AJ161" t="str">
        <f t="shared" si="42"/>
        <v/>
      </c>
      <c r="AK161" t="str">
        <f t="shared" si="43"/>
        <v/>
      </c>
      <c r="AL161" t="str">
        <f t="shared" si="44"/>
        <v/>
      </c>
      <c r="AM161" t="str">
        <f t="shared" si="45"/>
        <v/>
      </c>
    </row>
    <row r="162" spans="2:39" x14ac:dyDescent="0.3">
      <c r="B162">
        <v>160</v>
      </c>
      <c r="C162">
        <v>295</v>
      </c>
      <c r="D162">
        <v>13</v>
      </c>
      <c r="E162">
        <v>319</v>
      </c>
      <c r="F162">
        <v>415</v>
      </c>
      <c r="G162">
        <v>0</v>
      </c>
      <c r="H162">
        <v>1</v>
      </c>
      <c r="I162">
        <v>0</v>
      </c>
      <c r="J162">
        <v>0</v>
      </c>
      <c r="K162">
        <v>1</v>
      </c>
      <c r="L162" t="str">
        <f>IF(AND(OR(G162=6,H162=6,I162=6,J162=6),OR(G162=7,H162=7,I162=7,J162=7)),IF(MAX($L$2:L161)&lt;$B$2,MAX($L$2:L161)+1,""),"")</f>
        <v/>
      </c>
      <c r="M162" t="str">
        <f t="shared" si="46"/>
        <v/>
      </c>
      <c r="N162" t="str">
        <f t="shared" si="47"/>
        <v/>
      </c>
      <c r="O162" t="str">
        <f t="shared" si="48"/>
        <v/>
      </c>
      <c r="P162" t="str">
        <f t="shared" si="49"/>
        <v/>
      </c>
      <c r="Q162" t="str">
        <f t="shared" si="50"/>
        <v/>
      </c>
      <c r="R162" t="str">
        <f>IF(M162="","",MAX($R$2:R161)+1)</f>
        <v/>
      </c>
      <c r="S162" t="str">
        <f>IF(N162="","",IF(MAX($S$2:S161)&lt;MAX(R:R),MAX(R:R)+1,MAX($S$2:S161)+1))</f>
        <v/>
      </c>
      <c r="T162" t="str">
        <f>IF(O162="","",IF(MAX($T$2:T161)&lt;MAX(S:S),MAX(S:S)+1,MAX($T$2:T161)+1))</f>
        <v/>
      </c>
      <c r="U162" t="str">
        <f>IF(P162="","",IF(MAX($U$2:U161)&lt;MAX(T:T),MAX(T:T)+1,MAX($U$2:U161)+1))</f>
        <v/>
      </c>
      <c r="V162" t="str">
        <f t="shared" si="34"/>
        <v/>
      </c>
      <c r="W162" t="str">
        <f t="shared" si="35"/>
        <v/>
      </c>
      <c r="X162" t="str">
        <f t="shared" si="36"/>
        <v/>
      </c>
      <c r="Y162" t="str">
        <f t="shared" si="37"/>
        <v/>
      </c>
      <c r="AB162" t="str">
        <f t="shared" si="38"/>
        <v/>
      </c>
      <c r="AC162" t="str">
        <f t="shared" si="39"/>
        <v/>
      </c>
      <c r="AD162" t="str">
        <f t="shared" si="40"/>
        <v/>
      </c>
      <c r="AE162" t="str">
        <f t="shared" si="41"/>
        <v/>
      </c>
      <c r="AF162" s="4" t="str">
        <f>IF(AB162="","",MAX($AF$2:AF161)+1)</f>
        <v/>
      </c>
      <c r="AG162" t="str">
        <f>IF(AC162="","",IF(MAX($AG$2:AG161)&lt;MAX(AF:AF),MAX(AF:AF)+1,MAX($AG$2:AG161)+1))</f>
        <v/>
      </c>
      <c r="AH162" t="str">
        <f>IF(AD162="","",IF(MAX($AH$2:AH161)&lt;MAX(AG:AG),MAX(AG:AG)+1,MAX($AH$2:AH161)+1))</f>
        <v/>
      </c>
      <c r="AI162" t="str">
        <f>IF(AE162="","",IF(MAX($AI$2:AI161)&lt;MAX(AH:AH),MAX(AH:AH)+1,MAX($AI$2:AI161)+1))</f>
        <v/>
      </c>
      <c r="AJ162" t="str">
        <f t="shared" si="42"/>
        <v/>
      </c>
      <c r="AK162" t="str">
        <f t="shared" si="43"/>
        <v/>
      </c>
      <c r="AL162" t="str">
        <f t="shared" si="44"/>
        <v/>
      </c>
      <c r="AM162" t="str">
        <f t="shared" si="45"/>
        <v/>
      </c>
    </row>
    <row r="163" spans="2:39" x14ac:dyDescent="0.3">
      <c r="B163">
        <v>161</v>
      </c>
      <c r="C163">
        <v>308</v>
      </c>
      <c r="D163">
        <v>415</v>
      </c>
      <c r="E163">
        <v>416</v>
      </c>
      <c r="F163">
        <v>31</v>
      </c>
      <c r="G163">
        <v>0</v>
      </c>
      <c r="H163">
        <v>0</v>
      </c>
      <c r="I163">
        <v>0</v>
      </c>
      <c r="J163">
        <v>0</v>
      </c>
      <c r="K163">
        <v>1</v>
      </c>
      <c r="L163" t="str">
        <f>IF(AND(OR(G163=6,H163=6,I163=6,J163=6),OR(G163=7,H163=7,I163=7,J163=7)),IF(MAX($L$2:L162)&lt;$B$2,MAX($L$2:L162)+1,""),"")</f>
        <v/>
      </c>
      <c r="M163" t="str">
        <f t="shared" si="46"/>
        <v/>
      </c>
      <c r="N163" t="str">
        <f t="shared" si="47"/>
        <v/>
      </c>
      <c r="O163" t="str">
        <f t="shared" si="48"/>
        <v/>
      </c>
      <c r="P163" t="str">
        <f t="shared" si="49"/>
        <v/>
      </c>
      <c r="Q163" t="str">
        <f t="shared" si="50"/>
        <v/>
      </c>
      <c r="R163" t="str">
        <f>IF(M163="","",MAX($R$2:R162)+1)</f>
        <v/>
      </c>
      <c r="S163" t="str">
        <f>IF(N163="","",IF(MAX($S$2:S162)&lt;MAX(R:R),MAX(R:R)+1,MAX($S$2:S162)+1))</f>
        <v/>
      </c>
      <c r="T163" t="str">
        <f>IF(O163="","",IF(MAX($T$2:T162)&lt;MAX(S:S),MAX(S:S)+1,MAX($T$2:T162)+1))</f>
        <v/>
      </c>
      <c r="U163" t="str">
        <f>IF(P163="","",IF(MAX($U$2:U162)&lt;MAX(T:T),MAX(T:T)+1,MAX($U$2:U162)+1))</f>
        <v/>
      </c>
      <c r="V163" t="str">
        <f t="shared" si="34"/>
        <v/>
      </c>
      <c r="W163" t="str">
        <f t="shared" si="35"/>
        <v/>
      </c>
      <c r="X163" t="str">
        <f t="shared" si="36"/>
        <v/>
      </c>
      <c r="Y163" t="str">
        <f t="shared" si="37"/>
        <v/>
      </c>
      <c r="AB163" t="str">
        <f t="shared" si="38"/>
        <v/>
      </c>
      <c r="AC163" t="str">
        <f t="shared" si="39"/>
        <v/>
      </c>
      <c r="AD163" t="str">
        <f t="shared" si="40"/>
        <v/>
      </c>
      <c r="AE163" t="str">
        <f t="shared" si="41"/>
        <v/>
      </c>
      <c r="AF163" s="4" t="str">
        <f>IF(AB163="","",MAX($AF$2:AF162)+1)</f>
        <v/>
      </c>
      <c r="AG163" t="str">
        <f>IF(AC163="","",IF(MAX($AG$2:AG162)&lt;MAX(AF:AF),MAX(AF:AF)+1,MAX($AG$2:AG162)+1))</f>
        <v/>
      </c>
      <c r="AH163" t="str">
        <f>IF(AD163="","",IF(MAX($AH$2:AH162)&lt;MAX(AG:AG),MAX(AG:AG)+1,MAX($AH$2:AH162)+1))</f>
        <v/>
      </c>
      <c r="AI163" t="str">
        <f>IF(AE163="","",IF(MAX($AI$2:AI162)&lt;MAX(AH:AH),MAX(AH:AH)+1,MAX($AI$2:AI162)+1))</f>
        <v/>
      </c>
      <c r="AJ163" t="str">
        <f t="shared" si="42"/>
        <v/>
      </c>
      <c r="AK163" t="str">
        <f t="shared" si="43"/>
        <v/>
      </c>
      <c r="AL163" t="str">
        <f t="shared" si="44"/>
        <v/>
      </c>
      <c r="AM163" t="str">
        <f t="shared" si="45"/>
        <v/>
      </c>
    </row>
    <row r="164" spans="2:39" x14ac:dyDescent="0.3">
      <c r="B164">
        <v>162</v>
      </c>
      <c r="C164">
        <v>415</v>
      </c>
      <c r="D164">
        <v>319</v>
      </c>
      <c r="E164">
        <v>5</v>
      </c>
      <c r="F164">
        <v>416</v>
      </c>
      <c r="G164">
        <v>0</v>
      </c>
      <c r="H164">
        <v>1</v>
      </c>
      <c r="I164">
        <v>0</v>
      </c>
      <c r="J164">
        <v>0</v>
      </c>
      <c r="K164">
        <v>1</v>
      </c>
      <c r="L164" t="str">
        <f>IF(AND(OR(G164=6,H164=6,I164=6,J164=6),OR(G164=7,H164=7,I164=7,J164=7)),IF(MAX($L$2:L163)&lt;$B$2,MAX($L$2:L163)+1,""),"")</f>
        <v/>
      </c>
      <c r="M164" t="str">
        <f t="shared" si="46"/>
        <v/>
      </c>
      <c r="N164" t="str">
        <f t="shared" si="47"/>
        <v/>
      </c>
      <c r="O164" t="str">
        <f t="shared" si="48"/>
        <v/>
      </c>
      <c r="P164" t="str">
        <f t="shared" si="49"/>
        <v/>
      </c>
      <c r="Q164" t="str">
        <f t="shared" si="50"/>
        <v/>
      </c>
      <c r="R164" t="str">
        <f>IF(M164="","",MAX($R$2:R163)+1)</f>
        <v/>
      </c>
      <c r="S164" t="str">
        <f>IF(N164="","",IF(MAX($S$2:S163)&lt;MAX(R:R),MAX(R:R)+1,MAX($S$2:S163)+1))</f>
        <v/>
      </c>
      <c r="T164" t="str">
        <f>IF(O164="","",IF(MAX($T$2:T163)&lt;MAX(S:S),MAX(S:S)+1,MAX($T$2:T163)+1))</f>
        <v/>
      </c>
      <c r="U164" t="str">
        <f>IF(P164="","",IF(MAX($U$2:U163)&lt;MAX(T:T),MAX(T:T)+1,MAX($U$2:U163)+1))</f>
        <v/>
      </c>
      <c r="V164" t="str">
        <f t="shared" si="34"/>
        <v/>
      </c>
      <c r="W164" t="str">
        <f t="shared" si="35"/>
        <v/>
      </c>
      <c r="X164" t="str">
        <f t="shared" si="36"/>
        <v/>
      </c>
      <c r="Y164" t="str">
        <f t="shared" si="37"/>
        <v/>
      </c>
      <c r="AB164" t="str">
        <f t="shared" si="38"/>
        <v/>
      </c>
      <c r="AC164" t="str">
        <f t="shared" si="39"/>
        <v/>
      </c>
      <c r="AD164" t="str">
        <f t="shared" si="40"/>
        <v/>
      </c>
      <c r="AE164" t="str">
        <f t="shared" si="41"/>
        <v/>
      </c>
      <c r="AF164" s="4" t="str">
        <f>IF(AB164="","",MAX($AF$2:AF163)+1)</f>
        <v/>
      </c>
      <c r="AG164" t="str">
        <f>IF(AC164="","",IF(MAX($AG$2:AG163)&lt;MAX(AF:AF),MAX(AF:AF)+1,MAX($AG$2:AG163)+1))</f>
        <v/>
      </c>
      <c r="AH164" t="str">
        <f>IF(AD164="","",IF(MAX($AH$2:AH163)&lt;MAX(AG:AG),MAX(AG:AG)+1,MAX($AH$2:AH163)+1))</f>
        <v/>
      </c>
      <c r="AI164" t="str">
        <f>IF(AE164="","",IF(MAX($AI$2:AI163)&lt;MAX(AH:AH),MAX(AH:AH)+1,MAX($AI$2:AI163)+1))</f>
        <v/>
      </c>
      <c r="AJ164" t="str">
        <f t="shared" si="42"/>
        <v/>
      </c>
      <c r="AK164" t="str">
        <f t="shared" si="43"/>
        <v/>
      </c>
      <c r="AL164" t="str">
        <f t="shared" si="44"/>
        <v/>
      </c>
      <c r="AM164" t="str">
        <f t="shared" si="45"/>
        <v/>
      </c>
    </row>
    <row r="165" spans="2:39" x14ac:dyDescent="0.3">
      <c r="B165">
        <v>163</v>
      </c>
      <c r="C165">
        <v>31</v>
      </c>
      <c r="D165">
        <v>416</v>
      </c>
      <c r="E165">
        <v>417</v>
      </c>
      <c r="F165">
        <v>309</v>
      </c>
      <c r="G165">
        <v>0</v>
      </c>
      <c r="H165">
        <v>0</v>
      </c>
      <c r="I165">
        <v>0</v>
      </c>
      <c r="J165">
        <v>0</v>
      </c>
      <c r="K165">
        <v>1</v>
      </c>
      <c r="L165" t="str">
        <f>IF(AND(OR(G165=6,H165=6,I165=6,J165=6),OR(G165=7,H165=7,I165=7,J165=7)),IF(MAX($L$2:L164)&lt;$B$2,MAX($L$2:L164)+1,""),"")</f>
        <v/>
      </c>
      <c r="M165" t="str">
        <f t="shared" si="46"/>
        <v/>
      </c>
      <c r="N165" t="str">
        <f t="shared" si="47"/>
        <v/>
      </c>
      <c r="O165" t="str">
        <f t="shared" si="48"/>
        <v/>
      </c>
      <c r="P165" t="str">
        <f t="shared" si="49"/>
        <v/>
      </c>
      <c r="Q165" t="str">
        <f t="shared" si="50"/>
        <v/>
      </c>
      <c r="R165" t="str">
        <f>IF(M165="","",MAX($R$2:R164)+1)</f>
        <v/>
      </c>
      <c r="S165" t="str">
        <f>IF(N165="","",IF(MAX($S$2:S164)&lt;MAX(R:R),MAX(R:R)+1,MAX($S$2:S164)+1))</f>
        <v/>
      </c>
      <c r="T165" t="str">
        <f>IF(O165="","",IF(MAX($T$2:T164)&lt;MAX(S:S),MAX(S:S)+1,MAX($T$2:T164)+1))</f>
        <v/>
      </c>
      <c r="U165" t="str">
        <f>IF(P165="","",IF(MAX($U$2:U164)&lt;MAX(T:T),MAX(T:T)+1,MAX($U$2:U164)+1))</f>
        <v/>
      </c>
      <c r="V165" t="str">
        <f t="shared" si="34"/>
        <v/>
      </c>
      <c r="W165" t="str">
        <f t="shared" si="35"/>
        <v/>
      </c>
      <c r="X165" t="str">
        <f t="shared" si="36"/>
        <v/>
      </c>
      <c r="Y165" t="str">
        <f t="shared" si="37"/>
        <v/>
      </c>
      <c r="AB165" t="str">
        <f t="shared" si="38"/>
        <v/>
      </c>
      <c r="AC165" t="str">
        <f t="shared" si="39"/>
        <v/>
      </c>
      <c r="AD165" t="str">
        <f t="shared" si="40"/>
        <v/>
      </c>
      <c r="AE165" t="str">
        <f t="shared" si="41"/>
        <v/>
      </c>
      <c r="AF165" s="4" t="str">
        <f>IF(AB165="","",MAX($AF$2:AF164)+1)</f>
        <v/>
      </c>
      <c r="AG165" t="str">
        <f>IF(AC165="","",IF(MAX($AG$2:AG164)&lt;MAX(AF:AF),MAX(AF:AF)+1,MAX($AG$2:AG164)+1))</f>
        <v/>
      </c>
      <c r="AH165" t="str">
        <f>IF(AD165="","",IF(MAX($AH$2:AH164)&lt;MAX(AG:AG),MAX(AG:AG)+1,MAX($AH$2:AH164)+1))</f>
        <v/>
      </c>
      <c r="AI165" t="str">
        <f>IF(AE165="","",IF(MAX($AI$2:AI164)&lt;MAX(AH:AH),MAX(AH:AH)+1,MAX($AI$2:AI164)+1))</f>
        <v/>
      </c>
      <c r="AJ165" t="str">
        <f t="shared" si="42"/>
        <v/>
      </c>
      <c r="AK165" t="str">
        <f t="shared" si="43"/>
        <v/>
      </c>
      <c r="AL165" t="str">
        <f t="shared" si="44"/>
        <v/>
      </c>
      <c r="AM165" t="str">
        <f t="shared" si="45"/>
        <v/>
      </c>
    </row>
    <row r="166" spans="2:39" x14ac:dyDescent="0.3">
      <c r="B166">
        <v>164</v>
      </c>
      <c r="C166">
        <v>416</v>
      </c>
      <c r="D166">
        <v>5</v>
      </c>
      <c r="E166">
        <v>318</v>
      </c>
      <c r="F166">
        <v>417</v>
      </c>
      <c r="G166">
        <v>0</v>
      </c>
      <c r="H166">
        <v>1</v>
      </c>
      <c r="I166">
        <v>0</v>
      </c>
      <c r="J166">
        <v>0</v>
      </c>
      <c r="K166">
        <v>1</v>
      </c>
      <c r="L166" t="str">
        <f>IF(AND(OR(G166=6,H166=6,I166=6,J166=6),OR(G166=7,H166=7,I166=7,J166=7)),IF(MAX($L$2:L165)&lt;$B$2,MAX($L$2:L165)+1,""),"")</f>
        <v/>
      </c>
      <c r="M166" t="str">
        <f t="shared" si="46"/>
        <v/>
      </c>
      <c r="N166" t="str">
        <f t="shared" si="47"/>
        <v/>
      </c>
      <c r="O166" t="str">
        <f t="shared" si="48"/>
        <v/>
      </c>
      <c r="P166" t="str">
        <f t="shared" si="49"/>
        <v/>
      </c>
      <c r="Q166" t="str">
        <f t="shared" si="50"/>
        <v/>
      </c>
      <c r="R166" t="str">
        <f>IF(M166="","",MAX($R$2:R165)+1)</f>
        <v/>
      </c>
      <c r="S166" t="str">
        <f>IF(N166="","",IF(MAX($S$2:S165)&lt;MAX(R:R),MAX(R:R)+1,MAX($S$2:S165)+1))</f>
        <v/>
      </c>
      <c r="T166" t="str">
        <f>IF(O166="","",IF(MAX($T$2:T165)&lt;MAX(S:S),MAX(S:S)+1,MAX($T$2:T165)+1))</f>
        <v/>
      </c>
      <c r="U166" t="str">
        <f>IF(P166="","",IF(MAX($U$2:U165)&lt;MAX(T:T),MAX(T:T)+1,MAX($U$2:U165)+1))</f>
        <v/>
      </c>
      <c r="V166" t="str">
        <f t="shared" si="34"/>
        <v/>
      </c>
      <c r="W166" t="str">
        <f t="shared" si="35"/>
        <v/>
      </c>
      <c r="X166" t="str">
        <f t="shared" si="36"/>
        <v/>
      </c>
      <c r="Y166" t="str">
        <f t="shared" si="37"/>
        <v/>
      </c>
      <c r="AB166" t="str">
        <f t="shared" si="38"/>
        <v/>
      </c>
      <c r="AC166" t="str">
        <f t="shared" si="39"/>
        <v/>
      </c>
      <c r="AD166" t="str">
        <f t="shared" si="40"/>
        <v/>
      </c>
      <c r="AE166" t="str">
        <f t="shared" si="41"/>
        <v/>
      </c>
      <c r="AF166" s="4" t="str">
        <f>IF(AB166="","",MAX($AF$2:AF165)+1)</f>
        <v/>
      </c>
      <c r="AG166" t="str">
        <f>IF(AC166="","",IF(MAX($AG$2:AG165)&lt;MAX(AF:AF),MAX(AF:AF)+1,MAX($AG$2:AG165)+1))</f>
        <v/>
      </c>
      <c r="AH166" t="str">
        <f>IF(AD166="","",IF(MAX($AH$2:AH165)&lt;MAX(AG:AG),MAX(AG:AG)+1,MAX($AH$2:AH165)+1))</f>
        <v/>
      </c>
      <c r="AI166" t="str">
        <f>IF(AE166="","",IF(MAX($AI$2:AI165)&lt;MAX(AH:AH),MAX(AH:AH)+1,MAX($AI$2:AI165)+1))</f>
        <v/>
      </c>
      <c r="AJ166" t="str">
        <f t="shared" si="42"/>
        <v/>
      </c>
      <c r="AK166" t="str">
        <f t="shared" si="43"/>
        <v/>
      </c>
      <c r="AL166" t="str">
        <f t="shared" si="44"/>
        <v/>
      </c>
      <c r="AM166" t="str">
        <f t="shared" si="45"/>
        <v/>
      </c>
    </row>
    <row r="167" spans="2:39" x14ac:dyDescent="0.3">
      <c r="B167">
        <v>165</v>
      </c>
      <c r="C167">
        <v>309</v>
      </c>
      <c r="D167">
        <v>417</v>
      </c>
      <c r="E167">
        <v>418</v>
      </c>
      <c r="F167">
        <v>38</v>
      </c>
      <c r="G167">
        <v>0</v>
      </c>
      <c r="H167">
        <v>0</v>
      </c>
      <c r="I167">
        <v>0</v>
      </c>
      <c r="J167">
        <v>0</v>
      </c>
      <c r="K167">
        <v>1</v>
      </c>
      <c r="L167" t="str">
        <f>IF(AND(OR(G167=6,H167=6,I167=6,J167=6),OR(G167=7,H167=7,I167=7,J167=7)),IF(MAX($L$2:L166)&lt;$B$2,MAX($L$2:L166)+1,""),"")</f>
        <v/>
      </c>
      <c r="M167" t="str">
        <f t="shared" si="46"/>
        <v/>
      </c>
      <c r="N167" t="str">
        <f t="shared" si="47"/>
        <v/>
      </c>
      <c r="O167" t="str">
        <f t="shared" si="48"/>
        <v/>
      </c>
      <c r="P167" t="str">
        <f t="shared" si="49"/>
        <v/>
      </c>
      <c r="Q167" t="str">
        <f t="shared" si="50"/>
        <v/>
      </c>
      <c r="R167" t="str">
        <f>IF(M167="","",MAX($R$2:R166)+1)</f>
        <v/>
      </c>
      <c r="S167" t="str">
        <f>IF(N167="","",IF(MAX($S$2:S166)&lt;MAX(R:R),MAX(R:R)+1,MAX($S$2:S166)+1))</f>
        <v/>
      </c>
      <c r="T167" t="str">
        <f>IF(O167="","",IF(MAX($T$2:T166)&lt;MAX(S:S),MAX(S:S)+1,MAX($T$2:T166)+1))</f>
        <v/>
      </c>
      <c r="U167" t="str">
        <f>IF(P167="","",IF(MAX($U$2:U166)&lt;MAX(T:T),MAX(T:T)+1,MAX($U$2:U166)+1))</f>
        <v/>
      </c>
      <c r="V167" t="str">
        <f t="shared" si="34"/>
        <v/>
      </c>
      <c r="W167" t="str">
        <f t="shared" si="35"/>
        <v/>
      </c>
      <c r="X167" t="str">
        <f t="shared" si="36"/>
        <v/>
      </c>
      <c r="Y167" t="str">
        <f t="shared" si="37"/>
        <v/>
      </c>
      <c r="AB167" t="str">
        <f t="shared" si="38"/>
        <v/>
      </c>
      <c r="AC167" t="str">
        <f t="shared" si="39"/>
        <v/>
      </c>
      <c r="AD167" t="str">
        <f t="shared" si="40"/>
        <v/>
      </c>
      <c r="AE167" t="str">
        <f t="shared" si="41"/>
        <v/>
      </c>
      <c r="AF167" s="4" t="str">
        <f>IF(AB167="","",MAX($AF$2:AF166)+1)</f>
        <v/>
      </c>
      <c r="AG167" t="str">
        <f>IF(AC167="","",IF(MAX($AG$2:AG166)&lt;MAX(AF:AF),MAX(AF:AF)+1,MAX($AG$2:AG166)+1))</f>
        <v/>
      </c>
      <c r="AH167" t="str">
        <f>IF(AD167="","",IF(MAX($AH$2:AH166)&lt;MAX(AG:AG),MAX(AG:AG)+1,MAX($AH$2:AH166)+1))</f>
        <v/>
      </c>
      <c r="AI167" t="str">
        <f>IF(AE167="","",IF(MAX($AI$2:AI166)&lt;MAX(AH:AH),MAX(AH:AH)+1,MAX($AI$2:AI166)+1))</f>
        <v/>
      </c>
      <c r="AJ167" t="str">
        <f t="shared" si="42"/>
        <v/>
      </c>
      <c r="AK167" t="str">
        <f t="shared" si="43"/>
        <v/>
      </c>
      <c r="AL167" t="str">
        <f t="shared" si="44"/>
        <v/>
      </c>
      <c r="AM167" t="str">
        <f t="shared" si="45"/>
        <v/>
      </c>
    </row>
    <row r="168" spans="2:39" x14ac:dyDescent="0.3">
      <c r="B168">
        <v>166</v>
      </c>
      <c r="C168">
        <v>417</v>
      </c>
      <c r="D168">
        <v>318</v>
      </c>
      <c r="E168">
        <v>4</v>
      </c>
      <c r="F168">
        <v>418</v>
      </c>
      <c r="G168">
        <v>0</v>
      </c>
      <c r="H168">
        <v>1</v>
      </c>
      <c r="I168">
        <v>0</v>
      </c>
      <c r="J168">
        <v>0</v>
      </c>
      <c r="K168">
        <v>1</v>
      </c>
      <c r="L168" t="str">
        <f>IF(AND(OR(G168=6,H168=6,I168=6,J168=6),OR(G168=7,H168=7,I168=7,J168=7)),IF(MAX($L$2:L167)&lt;$B$2,MAX($L$2:L167)+1,""),"")</f>
        <v/>
      </c>
      <c r="M168" t="str">
        <f t="shared" si="46"/>
        <v/>
      </c>
      <c r="N168" t="str">
        <f t="shared" si="47"/>
        <v/>
      </c>
      <c r="O168" t="str">
        <f t="shared" si="48"/>
        <v/>
      </c>
      <c r="P168" t="str">
        <f t="shared" si="49"/>
        <v/>
      </c>
      <c r="Q168" t="str">
        <f t="shared" si="50"/>
        <v/>
      </c>
      <c r="R168" t="str">
        <f>IF(M168="","",MAX($R$2:R167)+1)</f>
        <v/>
      </c>
      <c r="S168" t="str">
        <f>IF(N168="","",IF(MAX($S$2:S167)&lt;MAX(R:R),MAX(R:R)+1,MAX($S$2:S167)+1))</f>
        <v/>
      </c>
      <c r="T168" t="str">
        <f>IF(O168="","",IF(MAX($T$2:T167)&lt;MAX(S:S),MAX(S:S)+1,MAX($T$2:T167)+1))</f>
        <v/>
      </c>
      <c r="U168" t="str">
        <f>IF(P168="","",IF(MAX($U$2:U167)&lt;MAX(T:T),MAX(T:T)+1,MAX($U$2:U167)+1))</f>
        <v/>
      </c>
      <c r="V168" t="str">
        <f t="shared" si="34"/>
        <v/>
      </c>
      <c r="W168" t="str">
        <f t="shared" si="35"/>
        <v/>
      </c>
      <c r="X168" t="str">
        <f t="shared" si="36"/>
        <v/>
      </c>
      <c r="Y168" t="str">
        <f t="shared" si="37"/>
        <v/>
      </c>
      <c r="AB168" t="str">
        <f t="shared" si="38"/>
        <v/>
      </c>
      <c r="AC168" t="str">
        <f t="shared" si="39"/>
        <v/>
      </c>
      <c r="AD168" t="str">
        <f t="shared" si="40"/>
        <v/>
      </c>
      <c r="AE168" t="str">
        <f t="shared" si="41"/>
        <v/>
      </c>
      <c r="AF168" s="4" t="str">
        <f>IF(AB168="","",MAX($AF$2:AF167)+1)</f>
        <v/>
      </c>
      <c r="AG168" t="str">
        <f>IF(AC168="","",IF(MAX($AG$2:AG167)&lt;MAX(AF:AF),MAX(AF:AF)+1,MAX($AG$2:AG167)+1))</f>
        <v/>
      </c>
      <c r="AH168" t="str">
        <f>IF(AD168="","",IF(MAX($AH$2:AH167)&lt;MAX(AG:AG),MAX(AG:AG)+1,MAX($AH$2:AH167)+1))</f>
        <v/>
      </c>
      <c r="AI168" t="str">
        <f>IF(AE168="","",IF(MAX($AI$2:AI167)&lt;MAX(AH:AH),MAX(AH:AH)+1,MAX($AI$2:AI167)+1))</f>
        <v/>
      </c>
      <c r="AJ168" t="str">
        <f t="shared" si="42"/>
        <v/>
      </c>
      <c r="AK168" t="str">
        <f t="shared" si="43"/>
        <v/>
      </c>
      <c r="AL168" t="str">
        <f t="shared" si="44"/>
        <v/>
      </c>
      <c r="AM168" t="str">
        <f t="shared" si="45"/>
        <v/>
      </c>
    </row>
    <row r="169" spans="2:39" x14ac:dyDescent="0.3">
      <c r="B169">
        <v>167</v>
      </c>
      <c r="C169">
        <v>38</v>
      </c>
      <c r="D169">
        <v>418</v>
      </c>
      <c r="E169">
        <v>419</v>
      </c>
      <c r="F169">
        <v>310</v>
      </c>
      <c r="G169">
        <v>0</v>
      </c>
      <c r="H169">
        <v>0</v>
      </c>
      <c r="I169">
        <v>0</v>
      </c>
      <c r="J169">
        <v>0</v>
      </c>
      <c r="K169">
        <v>1</v>
      </c>
      <c r="L169" t="str">
        <f>IF(AND(OR(G169=6,H169=6,I169=6,J169=6),OR(G169=7,H169=7,I169=7,J169=7)),IF(MAX($L$2:L168)&lt;$B$2,MAX($L$2:L168)+1,""),"")</f>
        <v/>
      </c>
      <c r="M169" t="str">
        <f t="shared" si="46"/>
        <v/>
      </c>
      <c r="N169" t="str">
        <f t="shared" si="47"/>
        <v/>
      </c>
      <c r="O169" t="str">
        <f t="shared" si="48"/>
        <v/>
      </c>
      <c r="P169" t="str">
        <f t="shared" si="49"/>
        <v/>
      </c>
      <c r="Q169" t="str">
        <f t="shared" si="50"/>
        <v/>
      </c>
      <c r="R169" t="str">
        <f>IF(M169="","",MAX($R$2:R168)+1)</f>
        <v/>
      </c>
      <c r="S169" t="str">
        <f>IF(N169="","",IF(MAX($S$2:S168)&lt;MAX(R:R),MAX(R:R)+1,MAX($S$2:S168)+1))</f>
        <v/>
      </c>
      <c r="T169" t="str">
        <f>IF(O169="","",IF(MAX($T$2:T168)&lt;MAX(S:S),MAX(S:S)+1,MAX($T$2:T168)+1))</f>
        <v/>
      </c>
      <c r="U169" t="str">
        <f>IF(P169="","",IF(MAX($U$2:U168)&lt;MAX(T:T),MAX(T:T)+1,MAX($U$2:U168)+1))</f>
        <v/>
      </c>
      <c r="V169" t="str">
        <f t="shared" si="34"/>
        <v/>
      </c>
      <c r="W169" t="str">
        <f t="shared" si="35"/>
        <v/>
      </c>
      <c r="X169" t="str">
        <f t="shared" si="36"/>
        <v/>
      </c>
      <c r="Y169" t="str">
        <f t="shared" si="37"/>
        <v/>
      </c>
      <c r="AB169" t="str">
        <f t="shared" si="38"/>
        <v/>
      </c>
      <c r="AC169" t="str">
        <f t="shared" si="39"/>
        <v/>
      </c>
      <c r="AD169" t="str">
        <f t="shared" si="40"/>
        <v/>
      </c>
      <c r="AE169" t="str">
        <f t="shared" si="41"/>
        <v/>
      </c>
      <c r="AF169" s="4" t="str">
        <f>IF(AB169="","",MAX($AF$2:AF168)+1)</f>
        <v/>
      </c>
      <c r="AG169" t="str">
        <f>IF(AC169="","",IF(MAX($AG$2:AG168)&lt;MAX(AF:AF),MAX(AF:AF)+1,MAX($AG$2:AG168)+1))</f>
        <v/>
      </c>
      <c r="AH169" t="str">
        <f>IF(AD169="","",IF(MAX($AH$2:AH168)&lt;MAX(AG:AG),MAX(AG:AG)+1,MAX($AH$2:AH168)+1))</f>
        <v/>
      </c>
      <c r="AI169" t="str">
        <f>IF(AE169="","",IF(MAX($AI$2:AI168)&lt;MAX(AH:AH),MAX(AH:AH)+1,MAX($AI$2:AI168)+1))</f>
        <v/>
      </c>
      <c r="AJ169" t="str">
        <f t="shared" si="42"/>
        <v/>
      </c>
      <c r="AK169" t="str">
        <f t="shared" si="43"/>
        <v/>
      </c>
      <c r="AL169" t="str">
        <f t="shared" si="44"/>
        <v/>
      </c>
      <c r="AM169" t="str">
        <f t="shared" si="45"/>
        <v/>
      </c>
    </row>
    <row r="170" spans="2:39" x14ac:dyDescent="0.3">
      <c r="B170">
        <v>168</v>
      </c>
      <c r="C170">
        <v>418</v>
      </c>
      <c r="D170">
        <v>4</v>
      </c>
      <c r="E170">
        <v>317</v>
      </c>
      <c r="F170">
        <v>419</v>
      </c>
      <c r="G170">
        <v>0</v>
      </c>
      <c r="H170">
        <v>1</v>
      </c>
      <c r="I170">
        <v>0</v>
      </c>
      <c r="J170">
        <v>0</v>
      </c>
      <c r="K170">
        <v>1</v>
      </c>
      <c r="L170" t="str">
        <f>IF(AND(OR(G170=6,H170=6,I170=6,J170=6),OR(G170=7,H170=7,I170=7,J170=7)),IF(MAX($L$2:L169)&lt;$B$2,MAX($L$2:L169)+1,""),"")</f>
        <v/>
      </c>
      <c r="M170" t="str">
        <f t="shared" si="46"/>
        <v/>
      </c>
      <c r="N170" t="str">
        <f t="shared" si="47"/>
        <v/>
      </c>
      <c r="O170" t="str">
        <f t="shared" si="48"/>
        <v/>
      </c>
      <c r="P170" t="str">
        <f t="shared" si="49"/>
        <v/>
      </c>
      <c r="Q170" t="str">
        <f t="shared" si="50"/>
        <v/>
      </c>
      <c r="R170" t="str">
        <f>IF(M170="","",MAX($R$2:R169)+1)</f>
        <v/>
      </c>
      <c r="S170" t="str">
        <f>IF(N170="","",IF(MAX($S$2:S169)&lt;MAX(R:R),MAX(R:R)+1,MAX($S$2:S169)+1))</f>
        <v/>
      </c>
      <c r="T170" t="str">
        <f>IF(O170="","",IF(MAX($T$2:T169)&lt;MAX(S:S),MAX(S:S)+1,MAX($T$2:T169)+1))</f>
        <v/>
      </c>
      <c r="U170" t="str">
        <f>IF(P170="","",IF(MAX($U$2:U169)&lt;MAX(T:T),MAX(T:T)+1,MAX($U$2:U169)+1))</f>
        <v/>
      </c>
      <c r="V170" t="str">
        <f t="shared" si="34"/>
        <v/>
      </c>
      <c r="W170" t="str">
        <f t="shared" si="35"/>
        <v/>
      </c>
      <c r="X170" t="str">
        <f t="shared" si="36"/>
        <v/>
      </c>
      <c r="Y170" t="str">
        <f t="shared" si="37"/>
        <v/>
      </c>
      <c r="AB170" t="str">
        <f t="shared" si="38"/>
        <v/>
      </c>
      <c r="AC170" t="str">
        <f t="shared" si="39"/>
        <v/>
      </c>
      <c r="AD170" t="str">
        <f t="shared" si="40"/>
        <v/>
      </c>
      <c r="AE170" t="str">
        <f t="shared" si="41"/>
        <v/>
      </c>
      <c r="AF170" s="4" t="str">
        <f>IF(AB170="","",MAX($AF$2:AF169)+1)</f>
        <v/>
      </c>
      <c r="AG170" t="str">
        <f>IF(AC170="","",IF(MAX($AG$2:AG169)&lt;MAX(AF:AF),MAX(AF:AF)+1,MAX($AG$2:AG169)+1))</f>
        <v/>
      </c>
      <c r="AH170" t="str">
        <f>IF(AD170="","",IF(MAX($AH$2:AH169)&lt;MAX(AG:AG),MAX(AG:AG)+1,MAX($AH$2:AH169)+1))</f>
        <v/>
      </c>
      <c r="AI170" t="str">
        <f>IF(AE170="","",IF(MAX($AI$2:AI169)&lt;MAX(AH:AH),MAX(AH:AH)+1,MAX($AI$2:AI169)+1))</f>
        <v/>
      </c>
      <c r="AJ170" t="str">
        <f t="shared" si="42"/>
        <v/>
      </c>
      <c r="AK170" t="str">
        <f t="shared" si="43"/>
        <v/>
      </c>
      <c r="AL170" t="str">
        <f t="shared" si="44"/>
        <v/>
      </c>
      <c r="AM170" t="str">
        <f t="shared" si="45"/>
        <v/>
      </c>
    </row>
    <row r="171" spans="2:39" x14ac:dyDescent="0.3">
      <c r="B171">
        <v>169</v>
      </c>
      <c r="C171">
        <v>310</v>
      </c>
      <c r="D171">
        <v>419</v>
      </c>
      <c r="E171">
        <v>420</v>
      </c>
      <c r="F171">
        <v>46</v>
      </c>
      <c r="G171">
        <v>0</v>
      </c>
      <c r="H171">
        <v>0</v>
      </c>
      <c r="I171">
        <v>0</v>
      </c>
      <c r="J171">
        <v>0</v>
      </c>
      <c r="K171">
        <v>1</v>
      </c>
      <c r="L171" t="str">
        <f>IF(AND(OR(G171=6,H171=6,I171=6,J171=6),OR(G171=7,H171=7,I171=7,J171=7)),IF(MAX($L$2:L170)&lt;$B$2,MAX($L$2:L170)+1,""),"")</f>
        <v/>
      </c>
      <c r="M171" t="str">
        <f t="shared" si="46"/>
        <v/>
      </c>
      <c r="N171" t="str">
        <f t="shared" si="47"/>
        <v/>
      </c>
      <c r="O171" t="str">
        <f t="shared" si="48"/>
        <v/>
      </c>
      <c r="P171" t="str">
        <f t="shared" si="49"/>
        <v/>
      </c>
      <c r="Q171" t="str">
        <f t="shared" si="50"/>
        <v/>
      </c>
      <c r="R171" t="str">
        <f>IF(M171="","",MAX($R$2:R170)+1)</f>
        <v/>
      </c>
      <c r="S171" t="str">
        <f>IF(N171="","",IF(MAX($S$2:S170)&lt;MAX(R:R),MAX(R:R)+1,MAX($S$2:S170)+1))</f>
        <v/>
      </c>
      <c r="T171" t="str">
        <f>IF(O171="","",IF(MAX($T$2:T170)&lt;MAX(S:S),MAX(S:S)+1,MAX($T$2:T170)+1))</f>
        <v/>
      </c>
      <c r="U171" t="str">
        <f>IF(P171="","",IF(MAX($U$2:U170)&lt;MAX(T:T),MAX(T:T)+1,MAX($U$2:U170)+1))</f>
        <v/>
      </c>
      <c r="V171" t="str">
        <f t="shared" si="34"/>
        <v/>
      </c>
      <c r="W171" t="str">
        <f t="shared" si="35"/>
        <v/>
      </c>
      <c r="X171" t="str">
        <f t="shared" si="36"/>
        <v/>
      </c>
      <c r="Y171" t="str">
        <f t="shared" si="37"/>
        <v/>
      </c>
      <c r="AB171" t="str">
        <f t="shared" si="38"/>
        <v/>
      </c>
      <c r="AC171" t="str">
        <f t="shared" si="39"/>
        <v/>
      </c>
      <c r="AD171" t="str">
        <f t="shared" si="40"/>
        <v/>
      </c>
      <c r="AE171" t="str">
        <f t="shared" si="41"/>
        <v/>
      </c>
      <c r="AF171" s="4" t="str">
        <f>IF(AB171="","",MAX($AF$2:AF170)+1)</f>
        <v/>
      </c>
      <c r="AG171" t="str">
        <f>IF(AC171="","",IF(MAX($AG$2:AG170)&lt;MAX(AF:AF),MAX(AF:AF)+1,MAX($AG$2:AG170)+1))</f>
        <v/>
      </c>
      <c r="AH171" t="str">
        <f>IF(AD171="","",IF(MAX($AH$2:AH170)&lt;MAX(AG:AG),MAX(AG:AG)+1,MAX($AH$2:AH170)+1))</f>
        <v/>
      </c>
      <c r="AI171" t="str">
        <f>IF(AE171="","",IF(MAX($AI$2:AI170)&lt;MAX(AH:AH),MAX(AH:AH)+1,MAX($AI$2:AI170)+1))</f>
        <v/>
      </c>
      <c r="AJ171" t="str">
        <f t="shared" si="42"/>
        <v/>
      </c>
      <c r="AK171" t="str">
        <f t="shared" si="43"/>
        <v/>
      </c>
      <c r="AL171" t="str">
        <f t="shared" si="44"/>
        <v/>
      </c>
      <c r="AM171" t="str">
        <f t="shared" si="45"/>
        <v/>
      </c>
    </row>
    <row r="172" spans="2:39" x14ac:dyDescent="0.3">
      <c r="B172">
        <v>170</v>
      </c>
      <c r="C172">
        <v>419</v>
      </c>
      <c r="D172">
        <v>317</v>
      </c>
      <c r="E172">
        <v>79</v>
      </c>
      <c r="F172">
        <v>420</v>
      </c>
      <c r="G172">
        <v>0</v>
      </c>
      <c r="H172">
        <v>1</v>
      </c>
      <c r="I172">
        <v>0</v>
      </c>
      <c r="J172">
        <v>0</v>
      </c>
      <c r="K172">
        <v>1</v>
      </c>
      <c r="L172" t="str">
        <f>IF(AND(OR(G172=6,H172=6,I172=6,J172=6),OR(G172=7,H172=7,I172=7,J172=7)),IF(MAX($L$2:L171)&lt;$B$2,MAX($L$2:L171)+1,""),"")</f>
        <v/>
      </c>
      <c r="M172" t="str">
        <f t="shared" si="46"/>
        <v/>
      </c>
      <c r="N172" t="str">
        <f t="shared" si="47"/>
        <v/>
      </c>
      <c r="O172" t="str">
        <f t="shared" si="48"/>
        <v/>
      </c>
      <c r="P172" t="str">
        <f t="shared" si="49"/>
        <v/>
      </c>
      <c r="Q172" t="str">
        <f t="shared" si="50"/>
        <v/>
      </c>
      <c r="R172" t="str">
        <f>IF(M172="","",MAX($R$2:R171)+1)</f>
        <v/>
      </c>
      <c r="S172" t="str">
        <f>IF(N172="","",IF(MAX($S$2:S171)&lt;MAX(R:R),MAX(R:R)+1,MAX($S$2:S171)+1))</f>
        <v/>
      </c>
      <c r="T172" t="str">
        <f>IF(O172="","",IF(MAX($T$2:T171)&lt;MAX(S:S),MAX(S:S)+1,MAX($T$2:T171)+1))</f>
        <v/>
      </c>
      <c r="U172" t="str">
        <f>IF(P172="","",IF(MAX($U$2:U171)&lt;MAX(T:T),MAX(T:T)+1,MAX($U$2:U171)+1))</f>
        <v/>
      </c>
      <c r="V172" t="str">
        <f t="shared" si="34"/>
        <v/>
      </c>
      <c r="W172" t="str">
        <f t="shared" si="35"/>
        <v/>
      </c>
      <c r="X172" t="str">
        <f t="shared" si="36"/>
        <v/>
      </c>
      <c r="Y172" t="str">
        <f t="shared" si="37"/>
        <v/>
      </c>
      <c r="AB172" t="str">
        <f t="shared" si="38"/>
        <v/>
      </c>
      <c r="AC172" t="str">
        <f t="shared" si="39"/>
        <v/>
      </c>
      <c r="AD172" t="str">
        <f t="shared" si="40"/>
        <v/>
      </c>
      <c r="AE172" t="str">
        <f t="shared" si="41"/>
        <v/>
      </c>
      <c r="AF172" s="4" t="str">
        <f>IF(AB172="","",MAX($AF$2:AF171)+1)</f>
        <v/>
      </c>
      <c r="AG172" t="str">
        <f>IF(AC172="","",IF(MAX($AG$2:AG171)&lt;MAX(AF:AF),MAX(AF:AF)+1,MAX($AG$2:AG171)+1))</f>
        <v/>
      </c>
      <c r="AH172" t="str">
        <f>IF(AD172="","",IF(MAX($AH$2:AH171)&lt;MAX(AG:AG),MAX(AG:AG)+1,MAX($AH$2:AH171)+1))</f>
        <v/>
      </c>
      <c r="AI172" t="str">
        <f>IF(AE172="","",IF(MAX($AI$2:AI171)&lt;MAX(AH:AH),MAX(AH:AH)+1,MAX($AI$2:AI171)+1))</f>
        <v/>
      </c>
      <c r="AJ172" t="str">
        <f t="shared" si="42"/>
        <v/>
      </c>
      <c r="AK172" t="str">
        <f t="shared" si="43"/>
        <v/>
      </c>
      <c r="AL172" t="str">
        <f t="shared" si="44"/>
        <v/>
      </c>
      <c r="AM172" t="str">
        <f t="shared" si="45"/>
        <v/>
      </c>
    </row>
    <row r="173" spans="2:39" x14ac:dyDescent="0.3">
      <c r="B173">
        <v>171</v>
      </c>
      <c r="C173">
        <v>46</v>
      </c>
      <c r="D173">
        <v>420</v>
      </c>
      <c r="E173">
        <v>421</v>
      </c>
      <c r="F173">
        <v>311</v>
      </c>
      <c r="G173">
        <v>0</v>
      </c>
      <c r="H173">
        <v>0</v>
      </c>
      <c r="I173">
        <v>0</v>
      </c>
      <c r="J173">
        <v>0</v>
      </c>
      <c r="K173">
        <v>1</v>
      </c>
      <c r="L173" t="str">
        <f>IF(AND(OR(G173=6,H173=6,I173=6,J173=6),OR(G173=7,H173=7,I173=7,J173=7)),IF(MAX($L$2:L172)&lt;$B$2,MAX($L$2:L172)+1,""),"")</f>
        <v/>
      </c>
      <c r="M173" t="str">
        <f t="shared" si="46"/>
        <v/>
      </c>
      <c r="N173" t="str">
        <f t="shared" si="47"/>
        <v/>
      </c>
      <c r="O173" t="str">
        <f t="shared" si="48"/>
        <v/>
      </c>
      <c r="P173" t="str">
        <f t="shared" si="49"/>
        <v/>
      </c>
      <c r="Q173" t="str">
        <f t="shared" si="50"/>
        <v/>
      </c>
      <c r="R173" t="str">
        <f>IF(M173="","",MAX($R$2:R172)+1)</f>
        <v/>
      </c>
      <c r="S173" t="str">
        <f>IF(N173="","",IF(MAX($S$2:S172)&lt;MAX(R:R),MAX(R:R)+1,MAX($S$2:S172)+1))</f>
        <v/>
      </c>
      <c r="T173" t="str">
        <f>IF(O173="","",IF(MAX($T$2:T172)&lt;MAX(S:S),MAX(S:S)+1,MAX($T$2:T172)+1))</f>
        <v/>
      </c>
      <c r="U173" t="str">
        <f>IF(P173="","",IF(MAX($U$2:U172)&lt;MAX(T:T),MAX(T:T)+1,MAX($U$2:U172)+1))</f>
        <v/>
      </c>
      <c r="V173" t="str">
        <f t="shared" si="34"/>
        <v/>
      </c>
      <c r="W173" t="str">
        <f t="shared" si="35"/>
        <v/>
      </c>
      <c r="X173" t="str">
        <f t="shared" si="36"/>
        <v/>
      </c>
      <c r="Y173" t="str">
        <f t="shared" si="37"/>
        <v/>
      </c>
      <c r="AB173" t="str">
        <f t="shared" si="38"/>
        <v/>
      </c>
      <c r="AC173" t="str">
        <f t="shared" si="39"/>
        <v/>
      </c>
      <c r="AD173" t="str">
        <f t="shared" si="40"/>
        <v/>
      </c>
      <c r="AE173" t="str">
        <f t="shared" si="41"/>
        <v/>
      </c>
      <c r="AF173" s="4" t="str">
        <f>IF(AB173="","",MAX($AF$2:AF172)+1)</f>
        <v/>
      </c>
      <c r="AG173" t="str">
        <f>IF(AC173="","",IF(MAX($AG$2:AG172)&lt;MAX(AF:AF),MAX(AF:AF)+1,MAX($AG$2:AG172)+1))</f>
        <v/>
      </c>
      <c r="AH173" t="str">
        <f>IF(AD173="","",IF(MAX($AH$2:AH172)&lt;MAX(AG:AG),MAX(AG:AG)+1,MAX($AH$2:AH172)+1))</f>
        <v/>
      </c>
      <c r="AI173" t="str">
        <f>IF(AE173="","",IF(MAX($AI$2:AI172)&lt;MAX(AH:AH),MAX(AH:AH)+1,MAX($AI$2:AI172)+1))</f>
        <v/>
      </c>
      <c r="AJ173" t="str">
        <f t="shared" si="42"/>
        <v/>
      </c>
      <c r="AK173" t="str">
        <f t="shared" si="43"/>
        <v/>
      </c>
      <c r="AL173" t="str">
        <f t="shared" si="44"/>
        <v/>
      </c>
      <c r="AM173" t="str">
        <f t="shared" si="45"/>
        <v/>
      </c>
    </row>
    <row r="174" spans="2:39" x14ac:dyDescent="0.3">
      <c r="B174">
        <v>172</v>
      </c>
      <c r="C174">
        <v>420</v>
      </c>
      <c r="D174">
        <v>79</v>
      </c>
      <c r="E174">
        <v>316</v>
      </c>
      <c r="F174">
        <v>421</v>
      </c>
      <c r="G174">
        <v>0</v>
      </c>
      <c r="H174">
        <v>1</v>
      </c>
      <c r="I174">
        <v>0</v>
      </c>
      <c r="J174">
        <v>0</v>
      </c>
      <c r="K174">
        <v>1</v>
      </c>
      <c r="L174" t="str">
        <f>IF(AND(OR(G174=6,H174=6,I174=6,J174=6),OR(G174=7,H174=7,I174=7,J174=7)),IF(MAX($L$2:L173)&lt;$B$2,MAX($L$2:L173)+1,""),"")</f>
        <v/>
      </c>
      <c r="M174" t="str">
        <f t="shared" si="46"/>
        <v/>
      </c>
      <c r="N174" t="str">
        <f t="shared" si="47"/>
        <v/>
      </c>
      <c r="O174" t="str">
        <f t="shared" si="48"/>
        <v/>
      </c>
      <c r="P174" t="str">
        <f t="shared" si="49"/>
        <v/>
      </c>
      <c r="Q174" t="str">
        <f t="shared" si="50"/>
        <v/>
      </c>
      <c r="R174" t="str">
        <f>IF(M174="","",MAX($R$2:R173)+1)</f>
        <v/>
      </c>
      <c r="S174" t="str">
        <f>IF(N174="","",IF(MAX($S$2:S173)&lt;MAX(R:R),MAX(R:R)+1,MAX($S$2:S173)+1))</f>
        <v/>
      </c>
      <c r="T174" t="str">
        <f>IF(O174="","",IF(MAX($T$2:T173)&lt;MAX(S:S),MAX(S:S)+1,MAX($T$2:T173)+1))</f>
        <v/>
      </c>
      <c r="U174" t="str">
        <f>IF(P174="","",IF(MAX($U$2:U173)&lt;MAX(T:T),MAX(T:T)+1,MAX($U$2:U173)+1))</f>
        <v/>
      </c>
      <c r="V174" t="str">
        <f t="shared" si="34"/>
        <v/>
      </c>
      <c r="W174" t="str">
        <f t="shared" si="35"/>
        <v/>
      </c>
      <c r="X174" t="str">
        <f t="shared" si="36"/>
        <v/>
      </c>
      <c r="Y174" t="str">
        <f t="shared" si="37"/>
        <v/>
      </c>
      <c r="AB174" t="str">
        <f t="shared" si="38"/>
        <v/>
      </c>
      <c r="AC174" t="str">
        <f t="shared" si="39"/>
        <v/>
      </c>
      <c r="AD174" t="str">
        <f t="shared" si="40"/>
        <v/>
      </c>
      <c r="AE174" t="str">
        <f t="shared" si="41"/>
        <v/>
      </c>
      <c r="AF174" s="4" t="str">
        <f>IF(AB174="","",MAX($AF$2:AF173)+1)</f>
        <v/>
      </c>
      <c r="AG174" t="str">
        <f>IF(AC174="","",IF(MAX($AG$2:AG173)&lt;MAX(AF:AF),MAX(AF:AF)+1,MAX($AG$2:AG173)+1))</f>
        <v/>
      </c>
      <c r="AH174" t="str">
        <f>IF(AD174="","",IF(MAX($AH$2:AH173)&lt;MAX(AG:AG),MAX(AG:AG)+1,MAX($AH$2:AH173)+1))</f>
        <v/>
      </c>
      <c r="AI174" t="str">
        <f>IF(AE174="","",IF(MAX($AI$2:AI173)&lt;MAX(AH:AH),MAX(AH:AH)+1,MAX($AI$2:AI173)+1))</f>
        <v/>
      </c>
      <c r="AJ174" t="str">
        <f t="shared" si="42"/>
        <v/>
      </c>
      <c r="AK174" t="str">
        <f t="shared" si="43"/>
        <v/>
      </c>
      <c r="AL174" t="str">
        <f t="shared" si="44"/>
        <v/>
      </c>
      <c r="AM174" t="str">
        <f t="shared" si="45"/>
        <v/>
      </c>
    </row>
    <row r="175" spans="2:39" x14ac:dyDescent="0.3">
      <c r="B175">
        <v>173</v>
      </c>
      <c r="C175">
        <v>311</v>
      </c>
      <c r="D175">
        <v>421</v>
      </c>
      <c r="E175">
        <v>422</v>
      </c>
      <c r="F175">
        <v>23</v>
      </c>
      <c r="G175">
        <v>0</v>
      </c>
      <c r="H175">
        <v>0</v>
      </c>
      <c r="I175">
        <v>0</v>
      </c>
      <c r="J175">
        <v>0</v>
      </c>
      <c r="K175">
        <v>1</v>
      </c>
      <c r="L175" t="str">
        <f>IF(AND(OR(G175=6,H175=6,I175=6,J175=6),OR(G175=7,H175=7,I175=7,J175=7)),IF(MAX($L$2:L174)&lt;$B$2,MAX($L$2:L174)+1,""),"")</f>
        <v/>
      </c>
      <c r="M175" t="str">
        <f t="shared" si="46"/>
        <v/>
      </c>
      <c r="N175" t="str">
        <f t="shared" si="47"/>
        <v/>
      </c>
      <c r="O175" t="str">
        <f t="shared" si="48"/>
        <v/>
      </c>
      <c r="P175" t="str">
        <f t="shared" si="49"/>
        <v/>
      </c>
      <c r="Q175" t="str">
        <f t="shared" si="50"/>
        <v/>
      </c>
      <c r="R175" t="str">
        <f>IF(M175="","",MAX($R$2:R174)+1)</f>
        <v/>
      </c>
      <c r="S175" t="str">
        <f>IF(N175="","",IF(MAX($S$2:S174)&lt;MAX(R:R),MAX(R:R)+1,MAX($S$2:S174)+1))</f>
        <v/>
      </c>
      <c r="T175" t="str">
        <f>IF(O175="","",IF(MAX($T$2:T174)&lt;MAX(S:S),MAX(S:S)+1,MAX($T$2:T174)+1))</f>
        <v/>
      </c>
      <c r="U175" t="str">
        <f>IF(P175="","",IF(MAX($U$2:U174)&lt;MAX(T:T),MAX(T:T)+1,MAX($U$2:U174)+1))</f>
        <v/>
      </c>
      <c r="V175" t="str">
        <f t="shared" si="34"/>
        <v/>
      </c>
      <c r="W175" t="str">
        <f t="shared" si="35"/>
        <v/>
      </c>
      <c r="X175" t="str">
        <f t="shared" si="36"/>
        <v/>
      </c>
      <c r="Y175" t="str">
        <f t="shared" si="37"/>
        <v/>
      </c>
      <c r="AB175" t="str">
        <f t="shared" si="38"/>
        <v/>
      </c>
      <c r="AC175" t="str">
        <f t="shared" si="39"/>
        <v/>
      </c>
      <c r="AD175" t="str">
        <f t="shared" si="40"/>
        <v/>
      </c>
      <c r="AE175" t="str">
        <f t="shared" si="41"/>
        <v/>
      </c>
      <c r="AF175" s="4" t="str">
        <f>IF(AB175="","",MAX($AF$2:AF174)+1)</f>
        <v/>
      </c>
      <c r="AG175" t="str">
        <f>IF(AC175="","",IF(MAX($AG$2:AG174)&lt;MAX(AF:AF),MAX(AF:AF)+1,MAX($AG$2:AG174)+1))</f>
        <v/>
      </c>
      <c r="AH175" t="str">
        <f>IF(AD175="","",IF(MAX($AH$2:AH174)&lt;MAX(AG:AG),MAX(AG:AG)+1,MAX($AH$2:AH174)+1))</f>
        <v/>
      </c>
      <c r="AI175" t="str">
        <f>IF(AE175="","",IF(MAX($AI$2:AI174)&lt;MAX(AH:AH),MAX(AH:AH)+1,MAX($AI$2:AI174)+1))</f>
        <v/>
      </c>
      <c r="AJ175" t="str">
        <f t="shared" si="42"/>
        <v/>
      </c>
      <c r="AK175" t="str">
        <f t="shared" si="43"/>
        <v/>
      </c>
      <c r="AL175" t="str">
        <f t="shared" si="44"/>
        <v/>
      </c>
      <c r="AM175" t="str">
        <f t="shared" si="45"/>
        <v/>
      </c>
    </row>
    <row r="176" spans="2:39" x14ac:dyDescent="0.3">
      <c r="B176">
        <v>174</v>
      </c>
      <c r="C176">
        <v>421</v>
      </c>
      <c r="D176">
        <v>316</v>
      </c>
      <c r="E176">
        <v>3</v>
      </c>
      <c r="F176">
        <v>422</v>
      </c>
      <c r="G176">
        <v>0</v>
      </c>
      <c r="H176">
        <v>1</v>
      </c>
      <c r="I176">
        <v>0</v>
      </c>
      <c r="J176">
        <v>0</v>
      </c>
      <c r="K176">
        <v>1</v>
      </c>
      <c r="L176" t="str">
        <f>IF(AND(OR(G176=6,H176=6,I176=6,J176=6),OR(G176=7,H176=7,I176=7,J176=7)),IF(MAX($L$2:L175)&lt;$B$2,MAX($L$2:L175)+1,""),"")</f>
        <v/>
      </c>
      <c r="M176" t="str">
        <f t="shared" si="46"/>
        <v/>
      </c>
      <c r="N176" t="str">
        <f t="shared" si="47"/>
        <v/>
      </c>
      <c r="O176" t="str">
        <f t="shared" si="48"/>
        <v/>
      </c>
      <c r="P176" t="str">
        <f t="shared" si="49"/>
        <v/>
      </c>
      <c r="Q176" t="str">
        <f t="shared" si="50"/>
        <v/>
      </c>
      <c r="R176" t="str">
        <f>IF(M176="","",MAX($R$2:R175)+1)</f>
        <v/>
      </c>
      <c r="S176" t="str">
        <f>IF(N176="","",IF(MAX($S$2:S175)&lt;MAX(R:R),MAX(R:R)+1,MAX($S$2:S175)+1))</f>
        <v/>
      </c>
      <c r="T176" t="str">
        <f>IF(O176="","",IF(MAX($T$2:T175)&lt;MAX(S:S),MAX(S:S)+1,MAX($T$2:T175)+1))</f>
        <v/>
      </c>
      <c r="U176" t="str">
        <f>IF(P176="","",IF(MAX($U$2:U175)&lt;MAX(T:T),MAX(T:T)+1,MAX($U$2:U175)+1))</f>
        <v/>
      </c>
      <c r="V176" t="str">
        <f t="shared" si="34"/>
        <v/>
      </c>
      <c r="W176" t="str">
        <f t="shared" si="35"/>
        <v/>
      </c>
      <c r="X176" t="str">
        <f t="shared" si="36"/>
        <v/>
      </c>
      <c r="Y176" t="str">
        <f t="shared" si="37"/>
        <v/>
      </c>
      <c r="AB176" t="str">
        <f t="shared" si="38"/>
        <v/>
      </c>
      <c r="AC176" t="str">
        <f t="shared" si="39"/>
        <v/>
      </c>
      <c r="AD176" t="str">
        <f t="shared" si="40"/>
        <v/>
      </c>
      <c r="AE176" t="str">
        <f t="shared" si="41"/>
        <v/>
      </c>
      <c r="AF176" s="4" t="str">
        <f>IF(AB176="","",MAX($AF$2:AF175)+1)</f>
        <v/>
      </c>
      <c r="AG176" t="str">
        <f>IF(AC176="","",IF(MAX($AG$2:AG175)&lt;MAX(AF:AF),MAX(AF:AF)+1,MAX($AG$2:AG175)+1))</f>
        <v/>
      </c>
      <c r="AH176" t="str">
        <f>IF(AD176="","",IF(MAX($AH$2:AH175)&lt;MAX(AG:AG),MAX(AG:AG)+1,MAX($AH$2:AH175)+1))</f>
        <v/>
      </c>
      <c r="AI176" t="str">
        <f>IF(AE176="","",IF(MAX($AI$2:AI175)&lt;MAX(AH:AH),MAX(AH:AH)+1,MAX($AI$2:AI175)+1))</f>
        <v/>
      </c>
      <c r="AJ176" t="str">
        <f t="shared" si="42"/>
        <v/>
      </c>
      <c r="AK176" t="str">
        <f t="shared" si="43"/>
        <v/>
      </c>
      <c r="AL176" t="str">
        <f t="shared" si="44"/>
        <v/>
      </c>
      <c r="AM176" t="str">
        <f t="shared" si="45"/>
        <v/>
      </c>
    </row>
    <row r="177" spans="2:39" x14ac:dyDescent="0.3">
      <c r="B177">
        <v>175</v>
      </c>
      <c r="C177">
        <v>23</v>
      </c>
      <c r="D177">
        <v>422</v>
      </c>
      <c r="E177">
        <v>423</v>
      </c>
      <c r="F177">
        <v>312</v>
      </c>
      <c r="G177">
        <v>0</v>
      </c>
      <c r="H177">
        <v>0</v>
      </c>
      <c r="I177">
        <v>0</v>
      </c>
      <c r="J177">
        <v>0</v>
      </c>
      <c r="K177">
        <v>1</v>
      </c>
      <c r="L177" t="str">
        <f>IF(AND(OR(G177=6,H177=6,I177=6,J177=6),OR(G177=7,H177=7,I177=7,J177=7)),IF(MAX($L$2:L176)&lt;$B$2,MAX($L$2:L176)+1,""),"")</f>
        <v/>
      </c>
      <c r="M177" t="str">
        <f t="shared" si="46"/>
        <v/>
      </c>
      <c r="N177" t="str">
        <f t="shared" si="47"/>
        <v/>
      </c>
      <c r="O177" t="str">
        <f t="shared" si="48"/>
        <v/>
      </c>
      <c r="P177" t="str">
        <f t="shared" si="49"/>
        <v/>
      </c>
      <c r="Q177" t="str">
        <f t="shared" si="50"/>
        <v/>
      </c>
      <c r="R177" t="str">
        <f>IF(M177="","",MAX($R$2:R176)+1)</f>
        <v/>
      </c>
      <c r="S177" t="str">
        <f>IF(N177="","",IF(MAX($S$2:S176)&lt;MAX(R:R),MAX(R:R)+1,MAX($S$2:S176)+1))</f>
        <v/>
      </c>
      <c r="T177" t="str">
        <f>IF(O177="","",IF(MAX($T$2:T176)&lt;MAX(S:S),MAX(S:S)+1,MAX($T$2:T176)+1))</f>
        <v/>
      </c>
      <c r="U177" t="str">
        <f>IF(P177="","",IF(MAX($U$2:U176)&lt;MAX(T:T),MAX(T:T)+1,MAX($U$2:U176)+1))</f>
        <v/>
      </c>
      <c r="V177" t="str">
        <f t="shared" si="34"/>
        <v/>
      </c>
      <c r="W177" t="str">
        <f t="shared" si="35"/>
        <v/>
      </c>
      <c r="X177" t="str">
        <f t="shared" si="36"/>
        <v/>
      </c>
      <c r="Y177" t="str">
        <f t="shared" si="37"/>
        <v/>
      </c>
      <c r="AB177" t="str">
        <f t="shared" si="38"/>
        <v/>
      </c>
      <c r="AC177" t="str">
        <f t="shared" si="39"/>
        <v/>
      </c>
      <c r="AD177" t="str">
        <f t="shared" si="40"/>
        <v/>
      </c>
      <c r="AE177" t="str">
        <f t="shared" si="41"/>
        <v/>
      </c>
      <c r="AF177" s="4" t="str">
        <f>IF(AB177="","",MAX($AF$2:AF176)+1)</f>
        <v/>
      </c>
      <c r="AG177" t="str">
        <f>IF(AC177="","",IF(MAX($AG$2:AG176)&lt;MAX(AF:AF),MAX(AF:AF)+1,MAX($AG$2:AG176)+1))</f>
        <v/>
      </c>
      <c r="AH177" t="str">
        <f>IF(AD177="","",IF(MAX($AH$2:AH176)&lt;MAX(AG:AG),MAX(AG:AG)+1,MAX($AH$2:AH176)+1))</f>
        <v/>
      </c>
      <c r="AI177" t="str">
        <f>IF(AE177="","",IF(MAX($AI$2:AI176)&lt;MAX(AH:AH),MAX(AH:AH)+1,MAX($AI$2:AI176)+1))</f>
        <v/>
      </c>
      <c r="AJ177" t="str">
        <f t="shared" si="42"/>
        <v/>
      </c>
      <c r="AK177" t="str">
        <f t="shared" si="43"/>
        <v/>
      </c>
      <c r="AL177" t="str">
        <f t="shared" si="44"/>
        <v/>
      </c>
      <c r="AM177" t="str">
        <f t="shared" si="45"/>
        <v/>
      </c>
    </row>
    <row r="178" spans="2:39" x14ac:dyDescent="0.3">
      <c r="B178">
        <v>176</v>
      </c>
      <c r="C178">
        <v>422</v>
      </c>
      <c r="D178">
        <v>3</v>
      </c>
      <c r="E178">
        <v>315</v>
      </c>
      <c r="F178">
        <v>423</v>
      </c>
      <c r="G178">
        <v>0</v>
      </c>
      <c r="H178">
        <v>1</v>
      </c>
      <c r="I178">
        <v>0</v>
      </c>
      <c r="J178">
        <v>0</v>
      </c>
      <c r="K178">
        <v>1</v>
      </c>
      <c r="L178" t="str">
        <f>IF(AND(OR(G178=6,H178=6,I178=6,J178=6),OR(G178=7,H178=7,I178=7,J178=7)),IF(MAX($L$2:L177)&lt;$B$2,MAX($L$2:L177)+1,""),"")</f>
        <v/>
      </c>
      <c r="M178" t="str">
        <f t="shared" si="46"/>
        <v/>
      </c>
      <c r="N178" t="str">
        <f t="shared" si="47"/>
        <v/>
      </c>
      <c r="O178" t="str">
        <f t="shared" si="48"/>
        <v/>
      </c>
      <c r="P178" t="str">
        <f t="shared" si="49"/>
        <v/>
      </c>
      <c r="Q178" t="str">
        <f t="shared" si="50"/>
        <v/>
      </c>
      <c r="R178" t="str">
        <f>IF(M178="","",MAX($R$2:R177)+1)</f>
        <v/>
      </c>
      <c r="S178" t="str">
        <f>IF(N178="","",IF(MAX($S$2:S177)&lt;MAX(R:R),MAX(R:R)+1,MAX($S$2:S177)+1))</f>
        <v/>
      </c>
      <c r="T178" t="str">
        <f>IF(O178="","",IF(MAX($T$2:T177)&lt;MAX(S:S),MAX(S:S)+1,MAX($T$2:T177)+1))</f>
        <v/>
      </c>
      <c r="U178" t="str">
        <f>IF(P178="","",IF(MAX($U$2:U177)&lt;MAX(T:T),MAX(T:T)+1,MAX($U$2:U177)+1))</f>
        <v/>
      </c>
      <c r="V178" t="str">
        <f t="shared" si="34"/>
        <v/>
      </c>
      <c r="W178" t="str">
        <f t="shared" si="35"/>
        <v/>
      </c>
      <c r="X178" t="str">
        <f t="shared" si="36"/>
        <v/>
      </c>
      <c r="Y178" t="str">
        <f t="shared" si="37"/>
        <v/>
      </c>
      <c r="AB178" t="str">
        <f t="shared" si="38"/>
        <v/>
      </c>
      <c r="AC178" t="str">
        <f t="shared" si="39"/>
        <v/>
      </c>
      <c r="AD178" t="str">
        <f t="shared" si="40"/>
        <v/>
      </c>
      <c r="AE178" t="str">
        <f t="shared" si="41"/>
        <v/>
      </c>
      <c r="AF178" s="4" t="str">
        <f>IF(AB178="","",MAX($AF$2:AF177)+1)</f>
        <v/>
      </c>
      <c r="AG178" t="str">
        <f>IF(AC178="","",IF(MAX($AG$2:AG177)&lt;MAX(AF:AF),MAX(AF:AF)+1,MAX($AG$2:AG177)+1))</f>
        <v/>
      </c>
      <c r="AH178" t="str">
        <f>IF(AD178="","",IF(MAX($AH$2:AH177)&lt;MAX(AG:AG),MAX(AG:AG)+1,MAX($AH$2:AH177)+1))</f>
        <v/>
      </c>
      <c r="AI178" t="str">
        <f>IF(AE178="","",IF(MAX($AI$2:AI177)&lt;MAX(AH:AH),MAX(AH:AH)+1,MAX($AI$2:AI177)+1))</f>
        <v/>
      </c>
      <c r="AJ178" t="str">
        <f t="shared" si="42"/>
        <v/>
      </c>
      <c r="AK178" t="str">
        <f t="shared" si="43"/>
        <v/>
      </c>
      <c r="AL178" t="str">
        <f t="shared" si="44"/>
        <v/>
      </c>
      <c r="AM178" t="str">
        <f t="shared" si="45"/>
        <v/>
      </c>
    </row>
    <row r="179" spans="2:39" x14ac:dyDescent="0.3">
      <c r="B179">
        <v>177</v>
      </c>
      <c r="C179">
        <v>312</v>
      </c>
      <c r="D179">
        <v>423</v>
      </c>
      <c r="E179">
        <v>424</v>
      </c>
      <c r="F179">
        <v>65</v>
      </c>
      <c r="G179">
        <v>0</v>
      </c>
      <c r="H179">
        <v>0</v>
      </c>
      <c r="I179">
        <v>0</v>
      </c>
      <c r="J179">
        <v>0</v>
      </c>
      <c r="K179">
        <v>1</v>
      </c>
      <c r="L179" t="str">
        <f>IF(AND(OR(G179=6,H179=6,I179=6,J179=6),OR(G179=7,H179=7,I179=7,J179=7)),IF(MAX($L$2:L178)&lt;$B$2,MAX($L$2:L178)+1,""),"")</f>
        <v/>
      </c>
      <c r="M179" t="str">
        <f t="shared" si="46"/>
        <v/>
      </c>
      <c r="N179" t="str">
        <f t="shared" si="47"/>
        <v/>
      </c>
      <c r="O179" t="str">
        <f t="shared" si="48"/>
        <v/>
      </c>
      <c r="P179" t="str">
        <f t="shared" si="49"/>
        <v/>
      </c>
      <c r="Q179" t="str">
        <f t="shared" si="50"/>
        <v/>
      </c>
      <c r="R179" t="str">
        <f>IF(M179="","",MAX($R$2:R178)+1)</f>
        <v/>
      </c>
      <c r="S179" t="str">
        <f>IF(N179="","",IF(MAX($S$2:S178)&lt;MAX(R:R),MAX(R:R)+1,MAX($S$2:S178)+1))</f>
        <v/>
      </c>
      <c r="T179" t="str">
        <f>IF(O179="","",IF(MAX($T$2:T178)&lt;MAX(S:S),MAX(S:S)+1,MAX($T$2:T178)+1))</f>
        <v/>
      </c>
      <c r="U179" t="str">
        <f>IF(P179="","",IF(MAX($U$2:U178)&lt;MAX(T:T),MAX(T:T)+1,MAX($U$2:U178)+1))</f>
        <v/>
      </c>
      <c r="V179" t="str">
        <f t="shared" si="34"/>
        <v/>
      </c>
      <c r="W179" t="str">
        <f t="shared" si="35"/>
        <v/>
      </c>
      <c r="X179" t="str">
        <f t="shared" si="36"/>
        <v/>
      </c>
      <c r="Y179" t="str">
        <f t="shared" si="37"/>
        <v/>
      </c>
      <c r="AB179" t="str">
        <f t="shared" si="38"/>
        <v/>
      </c>
      <c r="AC179" t="str">
        <f t="shared" si="39"/>
        <v/>
      </c>
      <c r="AD179" t="str">
        <f t="shared" si="40"/>
        <v/>
      </c>
      <c r="AE179" t="str">
        <f t="shared" si="41"/>
        <v/>
      </c>
      <c r="AF179" s="4" t="str">
        <f>IF(AB179="","",MAX($AF$2:AF178)+1)</f>
        <v/>
      </c>
      <c r="AG179" t="str">
        <f>IF(AC179="","",IF(MAX($AG$2:AG178)&lt;MAX(AF:AF),MAX(AF:AF)+1,MAX($AG$2:AG178)+1))</f>
        <v/>
      </c>
      <c r="AH179" t="str">
        <f>IF(AD179="","",IF(MAX($AH$2:AH178)&lt;MAX(AG:AG),MAX(AG:AG)+1,MAX($AH$2:AH178)+1))</f>
        <v/>
      </c>
      <c r="AI179" t="str">
        <f>IF(AE179="","",IF(MAX($AI$2:AI178)&lt;MAX(AH:AH),MAX(AH:AH)+1,MAX($AI$2:AI178)+1))</f>
        <v/>
      </c>
      <c r="AJ179" t="str">
        <f t="shared" si="42"/>
        <v/>
      </c>
      <c r="AK179" t="str">
        <f t="shared" si="43"/>
        <v/>
      </c>
      <c r="AL179" t="str">
        <f t="shared" si="44"/>
        <v/>
      </c>
      <c r="AM179" t="str">
        <f t="shared" si="45"/>
        <v/>
      </c>
    </row>
    <row r="180" spans="2:39" x14ac:dyDescent="0.3">
      <c r="B180">
        <v>178</v>
      </c>
      <c r="C180">
        <v>423</v>
      </c>
      <c r="D180">
        <v>315</v>
      </c>
      <c r="E180">
        <v>16</v>
      </c>
      <c r="F180">
        <v>424</v>
      </c>
      <c r="G180">
        <v>0</v>
      </c>
      <c r="H180">
        <v>1</v>
      </c>
      <c r="I180">
        <v>0</v>
      </c>
      <c r="J180">
        <v>0</v>
      </c>
      <c r="K180">
        <v>1</v>
      </c>
      <c r="L180" t="str">
        <f>IF(AND(OR(G180=6,H180=6,I180=6,J180=6),OR(G180=7,H180=7,I180=7,J180=7)),IF(MAX($L$2:L179)&lt;$B$2,MAX($L$2:L179)+1,""),"")</f>
        <v/>
      </c>
      <c r="M180" t="str">
        <f t="shared" si="46"/>
        <v/>
      </c>
      <c r="N180" t="str">
        <f t="shared" si="47"/>
        <v/>
      </c>
      <c r="O180" t="str">
        <f t="shared" si="48"/>
        <v/>
      </c>
      <c r="P180" t="str">
        <f t="shared" si="49"/>
        <v/>
      </c>
      <c r="Q180" t="str">
        <f t="shared" si="50"/>
        <v/>
      </c>
      <c r="R180" t="str">
        <f>IF(M180="","",MAX($R$2:R179)+1)</f>
        <v/>
      </c>
      <c r="S180" t="str">
        <f>IF(N180="","",IF(MAX($S$2:S179)&lt;MAX(R:R),MAX(R:R)+1,MAX($S$2:S179)+1))</f>
        <v/>
      </c>
      <c r="T180" t="str">
        <f>IF(O180="","",IF(MAX($T$2:T179)&lt;MAX(S:S),MAX(S:S)+1,MAX($T$2:T179)+1))</f>
        <v/>
      </c>
      <c r="U180" t="str">
        <f>IF(P180="","",IF(MAX($U$2:U179)&lt;MAX(T:T),MAX(T:T)+1,MAX($U$2:U179)+1))</f>
        <v/>
      </c>
      <c r="V180" t="str">
        <f t="shared" si="34"/>
        <v/>
      </c>
      <c r="W180" t="str">
        <f t="shared" si="35"/>
        <v/>
      </c>
      <c r="X180" t="str">
        <f t="shared" si="36"/>
        <v/>
      </c>
      <c r="Y180" t="str">
        <f t="shared" si="37"/>
        <v/>
      </c>
      <c r="AB180" t="str">
        <f t="shared" si="38"/>
        <v/>
      </c>
      <c r="AC180" t="str">
        <f t="shared" si="39"/>
        <v/>
      </c>
      <c r="AD180" t="str">
        <f t="shared" si="40"/>
        <v/>
      </c>
      <c r="AE180" t="str">
        <f t="shared" si="41"/>
        <v/>
      </c>
      <c r="AF180" s="4" t="str">
        <f>IF(AB180="","",MAX($AF$2:AF179)+1)</f>
        <v/>
      </c>
      <c r="AG180" t="str">
        <f>IF(AC180="","",IF(MAX($AG$2:AG179)&lt;MAX(AF:AF),MAX(AF:AF)+1,MAX($AG$2:AG179)+1))</f>
        <v/>
      </c>
      <c r="AH180" t="str">
        <f>IF(AD180="","",IF(MAX($AH$2:AH179)&lt;MAX(AG:AG),MAX(AG:AG)+1,MAX($AH$2:AH179)+1))</f>
        <v/>
      </c>
      <c r="AI180" t="str">
        <f>IF(AE180="","",IF(MAX($AI$2:AI179)&lt;MAX(AH:AH),MAX(AH:AH)+1,MAX($AI$2:AI179)+1))</f>
        <v/>
      </c>
      <c r="AJ180" t="str">
        <f t="shared" si="42"/>
        <v/>
      </c>
      <c r="AK180" t="str">
        <f t="shared" si="43"/>
        <v/>
      </c>
      <c r="AL180" t="str">
        <f t="shared" si="44"/>
        <v/>
      </c>
      <c r="AM180" t="str">
        <f t="shared" si="45"/>
        <v/>
      </c>
    </row>
    <row r="181" spans="2:39" x14ac:dyDescent="0.3">
      <c r="B181">
        <v>179</v>
      </c>
      <c r="C181">
        <v>65</v>
      </c>
      <c r="D181">
        <v>424</v>
      </c>
      <c r="E181">
        <v>425</v>
      </c>
      <c r="F181">
        <v>327</v>
      </c>
      <c r="G181">
        <v>0</v>
      </c>
      <c r="H181">
        <v>0</v>
      </c>
      <c r="I181">
        <v>0</v>
      </c>
      <c r="J181">
        <v>0</v>
      </c>
      <c r="K181">
        <v>1</v>
      </c>
      <c r="L181" t="str">
        <f>IF(AND(OR(G181=6,H181=6,I181=6,J181=6),OR(G181=7,H181=7,I181=7,J181=7)),IF(MAX($L$2:L180)&lt;$B$2,MAX($L$2:L180)+1,""),"")</f>
        <v/>
      </c>
      <c r="M181" t="str">
        <f t="shared" si="46"/>
        <v/>
      </c>
      <c r="N181" t="str">
        <f t="shared" si="47"/>
        <v/>
      </c>
      <c r="O181" t="str">
        <f t="shared" si="48"/>
        <v/>
      </c>
      <c r="P181" t="str">
        <f t="shared" si="49"/>
        <v/>
      </c>
      <c r="Q181" t="str">
        <f t="shared" si="50"/>
        <v/>
      </c>
      <c r="R181" t="str">
        <f>IF(M181="","",MAX($R$2:R180)+1)</f>
        <v/>
      </c>
      <c r="S181" t="str">
        <f>IF(N181="","",IF(MAX($S$2:S180)&lt;MAX(R:R),MAX(R:R)+1,MAX($S$2:S180)+1))</f>
        <v/>
      </c>
      <c r="T181" t="str">
        <f>IF(O181="","",IF(MAX($T$2:T180)&lt;MAX(S:S),MAX(S:S)+1,MAX($T$2:T180)+1))</f>
        <v/>
      </c>
      <c r="U181" t="str">
        <f>IF(P181="","",IF(MAX($U$2:U180)&lt;MAX(T:T),MAX(T:T)+1,MAX($U$2:U180)+1))</f>
        <v/>
      </c>
      <c r="V181" t="str">
        <f t="shared" si="34"/>
        <v/>
      </c>
      <c r="W181" t="str">
        <f t="shared" si="35"/>
        <v/>
      </c>
      <c r="X181" t="str">
        <f t="shared" si="36"/>
        <v/>
      </c>
      <c r="Y181" t="str">
        <f t="shared" si="37"/>
        <v/>
      </c>
      <c r="AB181" t="str">
        <f t="shared" si="38"/>
        <v/>
      </c>
      <c r="AC181" t="str">
        <f t="shared" si="39"/>
        <v/>
      </c>
      <c r="AD181" t="str">
        <f t="shared" si="40"/>
        <v/>
      </c>
      <c r="AE181" t="str">
        <f t="shared" si="41"/>
        <v/>
      </c>
      <c r="AF181" s="4" t="str">
        <f>IF(AB181="","",MAX($AF$2:AF180)+1)</f>
        <v/>
      </c>
      <c r="AG181" t="str">
        <f>IF(AC181="","",IF(MAX($AG$2:AG180)&lt;MAX(AF:AF),MAX(AF:AF)+1,MAX($AG$2:AG180)+1))</f>
        <v/>
      </c>
      <c r="AH181" t="str">
        <f>IF(AD181="","",IF(MAX($AH$2:AH180)&lt;MAX(AG:AG),MAX(AG:AG)+1,MAX($AH$2:AH180)+1))</f>
        <v/>
      </c>
      <c r="AI181" t="str">
        <f>IF(AE181="","",IF(MAX($AI$2:AI180)&lt;MAX(AH:AH),MAX(AH:AH)+1,MAX($AI$2:AI180)+1))</f>
        <v/>
      </c>
      <c r="AJ181" t="str">
        <f t="shared" si="42"/>
        <v/>
      </c>
      <c r="AK181" t="str">
        <f t="shared" si="43"/>
        <v/>
      </c>
      <c r="AL181" t="str">
        <f t="shared" si="44"/>
        <v/>
      </c>
      <c r="AM181" t="str">
        <f t="shared" si="45"/>
        <v/>
      </c>
    </row>
    <row r="182" spans="2:39" x14ac:dyDescent="0.3">
      <c r="B182">
        <v>180</v>
      </c>
      <c r="C182">
        <v>424</v>
      </c>
      <c r="D182">
        <v>16</v>
      </c>
      <c r="E182">
        <v>314</v>
      </c>
      <c r="F182">
        <v>425</v>
      </c>
      <c r="G182">
        <v>0</v>
      </c>
      <c r="H182">
        <v>1</v>
      </c>
      <c r="I182">
        <v>0</v>
      </c>
      <c r="J182">
        <v>0</v>
      </c>
      <c r="K182">
        <v>1</v>
      </c>
      <c r="L182" t="str">
        <f>IF(AND(OR(G182=6,H182=6,I182=6,J182=6),OR(G182=7,H182=7,I182=7,J182=7)),IF(MAX($L$2:L181)&lt;$B$2,MAX($L$2:L181)+1,""),"")</f>
        <v/>
      </c>
      <c r="M182" t="str">
        <f t="shared" si="46"/>
        <v/>
      </c>
      <c r="N182" t="str">
        <f t="shared" si="47"/>
        <v/>
      </c>
      <c r="O182" t="str">
        <f t="shared" si="48"/>
        <v/>
      </c>
      <c r="P182" t="str">
        <f t="shared" si="49"/>
        <v/>
      </c>
      <c r="Q182" t="str">
        <f t="shared" si="50"/>
        <v/>
      </c>
      <c r="R182" t="str">
        <f>IF(M182="","",MAX($R$2:R181)+1)</f>
        <v/>
      </c>
      <c r="S182" t="str">
        <f>IF(N182="","",IF(MAX($S$2:S181)&lt;MAX(R:R),MAX(R:R)+1,MAX($S$2:S181)+1))</f>
        <v/>
      </c>
      <c r="T182" t="str">
        <f>IF(O182="","",IF(MAX($T$2:T181)&lt;MAX(S:S),MAX(S:S)+1,MAX($T$2:T181)+1))</f>
        <v/>
      </c>
      <c r="U182" t="str">
        <f>IF(P182="","",IF(MAX($U$2:U181)&lt;MAX(T:T),MAX(T:T)+1,MAX($U$2:U181)+1))</f>
        <v/>
      </c>
      <c r="V182" t="str">
        <f t="shared" si="34"/>
        <v/>
      </c>
      <c r="W182" t="str">
        <f t="shared" si="35"/>
        <v/>
      </c>
      <c r="X182" t="str">
        <f t="shared" si="36"/>
        <v/>
      </c>
      <c r="Y182" t="str">
        <f t="shared" si="37"/>
        <v/>
      </c>
      <c r="AB182" t="str">
        <f t="shared" si="38"/>
        <v/>
      </c>
      <c r="AC182" t="str">
        <f t="shared" si="39"/>
        <v/>
      </c>
      <c r="AD182" t="str">
        <f t="shared" si="40"/>
        <v/>
      </c>
      <c r="AE182" t="str">
        <f t="shared" si="41"/>
        <v/>
      </c>
      <c r="AF182" s="4" t="str">
        <f>IF(AB182="","",MAX($AF$2:AF181)+1)</f>
        <v/>
      </c>
      <c r="AG182" t="str">
        <f>IF(AC182="","",IF(MAX($AG$2:AG181)&lt;MAX(AF:AF),MAX(AF:AF)+1,MAX($AG$2:AG181)+1))</f>
        <v/>
      </c>
      <c r="AH182" t="str">
        <f>IF(AD182="","",IF(MAX($AH$2:AH181)&lt;MAX(AG:AG),MAX(AG:AG)+1,MAX($AH$2:AH181)+1))</f>
        <v/>
      </c>
      <c r="AI182" t="str">
        <f>IF(AE182="","",IF(MAX($AI$2:AI181)&lt;MAX(AH:AH),MAX(AH:AH)+1,MAX($AI$2:AI181)+1))</f>
        <v/>
      </c>
      <c r="AJ182" t="str">
        <f t="shared" si="42"/>
        <v/>
      </c>
      <c r="AK182" t="str">
        <f t="shared" si="43"/>
        <v/>
      </c>
      <c r="AL182" t="str">
        <f t="shared" si="44"/>
        <v/>
      </c>
      <c r="AM182" t="str">
        <f t="shared" si="45"/>
        <v/>
      </c>
    </row>
    <row r="183" spans="2:39" x14ac:dyDescent="0.3">
      <c r="B183">
        <v>181</v>
      </c>
      <c r="C183">
        <v>327</v>
      </c>
      <c r="D183">
        <v>425</v>
      </c>
      <c r="E183">
        <v>426</v>
      </c>
      <c r="F183">
        <v>69</v>
      </c>
      <c r="G183">
        <v>0</v>
      </c>
      <c r="H183">
        <v>0</v>
      </c>
      <c r="I183">
        <v>0</v>
      </c>
      <c r="J183">
        <v>0</v>
      </c>
      <c r="K183">
        <v>1</v>
      </c>
      <c r="L183" t="str">
        <f>IF(AND(OR(G183=6,H183=6,I183=6,J183=6),OR(G183=7,H183=7,I183=7,J183=7)),IF(MAX($L$2:L182)&lt;$B$2,MAX($L$2:L182)+1,""),"")</f>
        <v/>
      </c>
      <c r="M183" t="str">
        <f t="shared" si="46"/>
        <v/>
      </c>
      <c r="N183" t="str">
        <f t="shared" si="47"/>
        <v/>
      </c>
      <c r="O183" t="str">
        <f t="shared" si="48"/>
        <v/>
      </c>
      <c r="P183" t="str">
        <f t="shared" si="49"/>
        <v/>
      </c>
      <c r="Q183" t="str">
        <f t="shared" si="50"/>
        <v/>
      </c>
      <c r="R183" t="str">
        <f>IF(M183="","",MAX($R$2:R182)+1)</f>
        <v/>
      </c>
      <c r="S183" t="str">
        <f>IF(N183="","",IF(MAX($S$2:S182)&lt;MAX(R:R),MAX(R:R)+1,MAX($S$2:S182)+1))</f>
        <v/>
      </c>
      <c r="T183" t="str">
        <f>IF(O183="","",IF(MAX($T$2:T182)&lt;MAX(S:S),MAX(S:S)+1,MAX($T$2:T182)+1))</f>
        <v/>
      </c>
      <c r="U183" t="str">
        <f>IF(P183="","",IF(MAX($U$2:U182)&lt;MAX(T:T),MAX(T:T)+1,MAX($U$2:U182)+1))</f>
        <v/>
      </c>
      <c r="V183" t="str">
        <f t="shared" si="34"/>
        <v/>
      </c>
      <c r="W183" t="str">
        <f t="shared" si="35"/>
        <v/>
      </c>
      <c r="X183" t="str">
        <f t="shared" si="36"/>
        <v/>
      </c>
      <c r="Y183" t="str">
        <f t="shared" si="37"/>
        <v/>
      </c>
      <c r="AB183" t="str">
        <f t="shared" si="38"/>
        <v/>
      </c>
      <c r="AC183" t="str">
        <f t="shared" si="39"/>
        <v/>
      </c>
      <c r="AD183" t="str">
        <f t="shared" si="40"/>
        <v/>
      </c>
      <c r="AE183" t="str">
        <f t="shared" si="41"/>
        <v/>
      </c>
      <c r="AF183" s="4" t="str">
        <f>IF(AB183="","",MAX($AF$2:AF182)+1)</f>
        <v/>
      </c>
      <c r="AG183" t="str">
        <f>IF(AC183="","",IF(MAX($AG$2:AG182)&lt;MAX(AF:AF),MAX(AF:AF)+1,MAX($AG$2:AG182)+1))</f>
        <v/>
      </c>
      <c r="AH183" t="str">
        <f>IF(AD183="","",IF(MAX($AH$2:AH182)&lt;MAX(AG:AG),MAX(AG:AG)+1,MAX($AH$2:AH182)+1))</f>
        <v/>
      </c>
      <c r="AI183" t="str">
        <f>IF(AE183="","",IF(MAX($AI$2:AI182)&lt;MAX(AH:AH),MAX(AH:AH)+1,MAX($AI$2:AI182)+1))</f>
        <v/>
      </c>
      <c r="AJ183" t="str">
        <f t="shared" si="42"/>
        <v/>
      </c>
      <c r="AK183" t="str">
        <f t="shared" si="43"/>
        <v/>
      </c>
      <c r="AL183" t="str">
        <f t="shared" si="44"/>
        <v/>
      </c>
      <c r="AM183" t="str">
        <f t="shared" si="45"/>
        <v/>
      </c>
    </row>
    <row r="184" spans="2:39" x14ac:dyDescent="0.3">
      <c r="B184">
        <v>182</v>
      </c>
      <c r="C184">
        <v>425</v>
      </c>
      <c r="D184">
        <v>314</v>
      </c>
      <c r="E184">
        <v>2</v>
      </c>
      <c r="F184">
        <v>426</v>
      </c>
      <c r="G184">
        <v>0</v>
      </c>
      <c r="H184">
        <v>1</v>
      </c>
      <c r="I184">
        <v>0</v>
      </c>
      <c r="J184">
        <v>0</v>
      </c>
      <c r="K184">
        <v>1</v>
      </c>
      <c r="L184" t="str">
        <f>IF(AND(OR(G184=6,H184=6,I184=6,J184=6),OR(G184=7,H184=7,I184=7,J184=7)),IF(MAX($L$2:L183)&lt;$B$2,MAX($L$2:L183)+1,""),"")</f>
        <v/>
      </c>
      <c r="M184" t="str">
        <f t="shared" si="46"/>
        <v/>
      </c>
      <c r="N184" t="str">
        <f t="shared" si="47"/>
        <v/>
      </c>
      <c r="O184" t="str">
        <f t="shared" si="48"/>
        <v/>
      </c>
      <c r="P184" t="str">
        <f t="shared" si="49"/>
        <v/>
      </c>
      <c r="Q184" t="str">
        <f t="shared" si="50"/>
        <v/>
      </c>
      <c r="R184" t="str">
        <f>IF(M184="","",MAX($R$2:R183)+1)</f>
        <v/>
      </c>
      <c r="S184" t="str">
        <f>IF(N184="","",IF(MAX($S$2:S183)&lt;MAX(R:R),MAX(R:R)+1,MAX($S$2:S183)+1))</f>
        <v/>
      </c>
      <c r="T184" t="str">
        <f>IF(O184="","",IF(MAX($T$2:T183)&lt;MAX(S:S),MAX(S:S)+1,MAX($T$2:T183)+1))</f>
        <v/>
      </c>
      <c r="U184" t="str">
        <f>IF(P184="","",IF(MAX($U$2:U183)&lt;MAX(T:T),MAX(T:T)+1,MAX($U$2:U183)+1))</f>
        <v/>
      </c>
      <c r="V184" t="str">
        <f t="shared" si="34"/>
        <v/>
      </c>
      <c r="W184" t="str">
        <f t="shared" si="35"/>
        <v/>
      </c>
      <c r="X184" t="str">
        <f t="shared" si="36"/>
        <v/>
      </c>
      <c r="Y184" t="str">
        <f t="shared" si="37"/>
        <v/>
      </c>
      <c r="AB184" t="str">
        <f t="shared" si="38"/>
        <v/>
      </c>
      <c r="AC184" t="str">
        <f t="shared" si="39"/>
        <v/>
      </c>
      <c r="AD184" t="str">
        <f t="shared" si="40"/>
        <v/>
      </c>
      <c r="AE184" t="str">
        <f t="shared" si="41"/>
        <v/>
      </c>
      <c r="AF184" s="4" t="str">
        <f>IF(AB184="","",MAX($AF$2:AF183)+1)</f>
        <v/>
      </c>
      <c r="AG184" t="str">
        <f>IF(AC184="","",IF(MAX($AG$2:AG183)&lt;MAX(AF:AF),MAX(AF:AF)+1,MAX($AG$2:AG183)+1))</f>
        <v/>
      </c>
      <c r="AH184" t="str">
        <f>IF(AD184="","",IF(MAX($AH$2:AH183)&lt;MAX(AG:AG),MAX(AG:AG)+1,MAX($AH$2:AH183)+1))</f>
        <v/>
      </c>
      <c r="AI184" t="str">
        <f>IF(AE184="","",IF(MAX($AI$2:AI183)&lt;MAX(AH:AH),MAX(AH:AH)+1,MAX($AI$2:AI183)+1))</f>
        <v/>
      </c>
      <c r="AJ184" t="str">
        <f t="shared" si="42"/>
        <v/>
      </c>
      <c r="AK184" t="str">
        <f t="shared" si="43"/>
        <v/>
      </c>
      <c r="AL184" t="str">
        <f t="shared" si="44"/>
        <v/>
      </c>
      <c r="AM184" t="str">
        <f t="shared" si="45"/>
        <v/>
      </c>
    </row>
    <row r="185" spans="2:39" x14ac:dyDescent="0.3">
      <c r="B185">
        <v>183</v>
      </c>
      <c r="C185">
        <v>69</v>
      </c>
      <c r="D185">
        <v>426</v>
      </c>
      <c r="E185">
        <v>427</v>
      </c>
      <c r="F185">
        <v>328</v>
      </c>
      <c r="G185">
        <v>0</v>
      </c>
      <c r="H185">
        <v>0</v>
      </c>
      <c r="I185">
        <v>0</v>
      </c>
      <c r="J185">
        <v>0</v>
      </c>
      <c r="K185">
        <v>1</v>
      </c>
      <c r="L185" t="str">
        <f>IF(AND(OR(G185=6,H185=6,I185=6,J185=6),OR(G185=7,H185=7,I185=7,J185=7)),IF(MAX($L$2:L184)&lt;$B$2,MAX($L$2:L184)+1,""),"")</f>
        <v/>
      </c>
      <c r="M185" t="str">
        <f t="shared" si="46"/>
        <v/>
      </c>
      <c r="N185" t="str">
        <f t="shared" si="47"/>
        <v/>
      </c>
      <c r="O185" t="str">
        <f t="shared" si="48"/>
        <v/>
      </c>
      <c r="P185" t="str">
        <f t="shared" si="49"/>
        <v/>
      </c>
      <c r="Q185" t="str">
        <f t="shared" si="50"/>
        <v/>
      </c>
      <c r="R185" t="str">
        <f>IF(M185="","",MAX($R$2:R184)+1)</f>
        <v/>
      </c>
      <c r="S185" t="str">
        <f>IF(N185="","",IF(MAX($S$2:S184)&lt;MAX(R:R),MAX(R:R)+1,MAX($S$2:S184)+1))</f>
        <v/>
      </c>
      <c r="T185" t="str">
        <f>IF(O185="","",IF(MAX($T$2:T184)&lt;MAX(S:S),MAX(S:S)+1,MAX($T$2:T184)+1))</f>
        <v/>
      </c>
      <c r="U185" t="str">
        <f>IF(P185="","",IF(MAX($U$2:U184)&lt;MAX(T:T),MAX(T:T)+1,MAX($U$2:U184)+1))</f>
        <v/>
      </c>
      <c r="V185" t="str">
        <f t="shared" si="34"/>
        <v/>
      </c>
      <c r="W185" t="str">
        <f t="shared" si="35"/>
        <v/>
      </c>
      <c r="X185" t="str">
        <f t="shared" si="36"/>
        <v/>
      </c>
      <c r="Y185" t="str">
        <f t="shared" si="37"/>
        <v/>
      </c>
      <c r="AB185" t="str">
        <f t="shared" si="38"/>
        <v/>
      </c>
      <c r="AC185" t="str">
        <f t="shared" si="39"/>
        <v/>
      </c>
      <c r="AD185" t="str">
        <f t="shared" si="40"/>
        <v/>
      </c>
      <c r="AE185" t="str">
        <f t="shared" si="41"/>
        <v/>
      </c>
      <c r="AF185" s="4" t="str">
        <f>IF(AB185="","",MAX($AF$2:AF184)+1)</f>
        <v/>
      </c>
      <c r="AG185" t="str">
        <f>IF(AC185="","",IF(MAX($AG$2:AG184)&lt;MAX(AF:AF),MAX(AF:AF)+1,MAX($AG$2:AG184)+1))</f>
        <v/>
      </c>
      <c r="AH185" t="str">
        <f>IF(AD185="","",IF(MAX($AH$2:AH184)&lt;MAX(AG:AG),MAX(AG:AG)+1,MAX($AH$2:AH184)+1))</f>
        <v/>
      </c>
      <c r="AI185" t="str">
        <f>IF(AE185="","",IF(MAX($AI$2:AI184)&lt;MAX(AH:AH),MAX(AH:AH)+1,MAX($AI$2:AI184)+1))</f>
        <v/>
      </c>
      <c r="AJ185" t="str">
        <f t="shared" si="42"/>
        <v/>
      </c>
      <c r="AK185" t="str">
        <f t="shared" si="43"/>
        <v/>
      </c>
      <c r="AL185" t="str">
        <f t="shared" si="44"/>
        <v/>
      </c>
      <c r="AM185" t="str">
        <f t="shared" si="45"/>
        <v/>
      </c>
    </row>
    <row r="186" spans="2:39" x14ac:dyDescent="0.3">
      <c r="B186">
        <v>184</v>
      </c>
      <c r="C186">
        <v>426</v>
      </c>
      <c r="D186">
        <v>2</v>
      </c>
      <c r="E186">
        <v>313</v>
      </c>
      <c r="F186">
        <v>427</v>
      </c>
      <c r="G186">
        <v>0</v>
      </c>
      <c r="H186">
        <v>1</v>
      </c>
      <c r="I186">
        <v>0</v>
      </c>
      <c r="J186">
        <v>0</v>
      </c>
      <c r="K186">
        <v>1</v>
      </c>
      <c r="L186" t="str">
        <f>IF(AND(OR(G186=6,H186=6,I186=6,J186=6),OR(G186=7,H186=7,I186=7,J186=7)),IF(MAX($L$2:L185)&lt;$B$2,MAX($L$2:L185)+1,""),"")</f>
        <v/>
      </c>
      <c r="M186" t="str">
        <f t="shared" si="46"/>
        <v/>
      </c>
      <c r="N186" t="str">
        <f t="shared" si="47"/>
        <v/>
      </c>
      <c r="O186" t="str">
        <f t="shared" si="48"/>
        <v/>
      </c>
      <c r="P186" t="str">
        <f t="shared" si="49"/>
        <v/>
      </c>
      <c r="Q186" t="str">
        <f t="shared" si="50"/>
        <v/>
      </c>
      <c r="R186" t="str">
        <f>IF(M186="","",MAX($R$2:R185)+1)</f>
        <v/>
      </c>
      <c r="S186" t="str">
        <f>IF(N186="","",IF(MAX($S$2:S185)&lt;MAX(R:R),MAX(R:R)+1,MAX($S$2:S185)+1))</f>
        <v/>
      </c>
      <c r="T186" t="str">
        <f>IF(O186="","",IF(MAX($T$2:T185)&lt;MAX(S:S),MAX(S:S)+1,MAX($T$2:T185)+1))</f>
        <v/>
      </c>
      <c r="U186" t="str">
        <f>IF(P186="","",IF(MAX($U$2:U185)&lt;MAX(T:T),MAX(T:T)+1,MAX($U$2:U185)+1))</f>
        <v/>
      </c>
      <c r="V186" t="str">
        <f t="shared" si="34"/>
        <v/>
      </c>
      <c r="W186" t="str">
        <f t="shared" si="35"/>
        <v/>
      </c>
      <c r="X186" t="str">
        <f t="shared" si="36"/>
        <v/>
      </c>
      <c r="Y186" t="str">
        <f t="shared" si="37"/>
        <v/>
      </c>
      <c r="AB186" t="str">
        <f t="shared" si="38"/>
        <v/>
      </c>
      <c r="AC186" t="str">
        <f t="shared" si="39"/>
        <v/>
      </c>
      <c r="AD186" t="str">
        <f t="shared" si="40"/>
        <v/>
      </c>
      <c r="AE186" t="str">
        <f t="shared" si="41"/>
        <v/>
      </c>
      <c r="AF186" s="4" t="str">
        <f>IF(AB186="","",MAX($AF$2:AF185)+1)</f>
        <v/>
      </c>
      <c r="AG186" t="str">
        <f>IF(AC186="","",IF(MAX($AG$2:AG185)&lt;MAX(AF:AF),MAX(AF:AF)+1,MAX($AG$2:AG185)+1))</f>
        <v/>
      </c>
      <c r="AH186" t="str">
        <f>IF(AD186="","",IF(MAX($AH$2:AH185)&lt;MAX(AG:AG),MAX(AG:AG)+1,MAX($AH$2:AH185)+1))</f>
        <v/>
      </c>
      <c r="AI186" t="str">
        <f>IF(AE186="","",IF(MAX($AI$2:AI185)&lt;MAX(AH:AH),MAX(AH:AH)+1,MAX($AI$2:AI185)+1))</f>
        <v/>
      </c>
      <c r="AJ186" t="str">
        <f t="shared" si="42"/>
        <v/>
      </c>
      <c r="AK186" t="str">
        <f t="shared" si="43"/>
        <v/>
      </c>
      <c r="AL186" t="str">
        <f t="shared" si="44"/>
        <v/>
      </c>
      <c r="AM186" t="str">
        <f t="shared" si="45"/>
        <v/>
      </c>
    </row>
    <row r="187" spans="2:39" x14ac:dyDescent="0.3">
      <c r="B187">
        <v>185</v>
      </c>
      <c r="C187">
        <v>328</v>
      </c>
      <c r="D187">
        <v>427</v>
      </c>
      <c r="E187">
        <v>428</v>
      </c>
      <c r="F187">
        <v>73</v>
      </c>
      <c r="G187">
        <v>0</v>
      </c>
      <c r="H187">
        <v>0</v>
      </c>
      <c r="I187">
        <v>0</v>
      </c>
      <c r="J187">
        <v>0</v>
      </c>
      <c r="K187">
        <v>1</v>
      </c>
      <c r="L187" t="str">
        <f>IF(AND(OR(G187=6,H187=6,I187=6,J187=6),OR(G187=7,H187=7,I187=7,J187=7)),IF(MAX($L$2:L186)&lt;$B$2,MAX($L$2:L186)+1,""),"")</f>
        <v/>
      </c>
      <c r="M187" t="str">
        <f t="shared" si="46"/>
        <v/>
      </c>
      <c r="N187" t="str">
        <f t="shared" si="47"/>
        <v/>
      </c>
      <c r="O187" t="str">
        <f t="shared" si="48"/>
        <v/>
      </c>
      <c r="P187" t="str">
        <f t="shared" si="49"/>
        <v/>
      </c>
      <c r="Q187" t="str">
        <f t="shared" si="50"/>
        <v/>
      </c>
      <c r="R187" t="str">
        <f>IF(M187="","",MAX($R$2:R186)+1)</f>
        <v/>
      </c>
      <c r="S187" t="str">
        <f>IF(N187="","",IF(MAX($S$2:S186)&lt;MAX(R:R),MAX(R:R)+1,MAX($S$2:S186)+1))</f>
        <v/>
      </c>
      <c r="T187" t="str">
        <f>IF(O187="","",IF(MAX($T$2:T186)&lt;MAX(S:S),MAX(S:S)+1,MAX($T$2:T186)+1))</f>
        <v/>
      </c>
      <c r="U187" t="str">
        <f>IF(P187="","",IF(MAX($U$2:U186)&lt;MAX(T:T),MAX(T:T)+1,MAX($U$2:U186)+1))</f>
        <v/>
      </c>
      <c r="V187" t="str">
        <f t="shared" si="34"/>
        <v/>
      </c>
      <c r="W187" t="str">
        <f t="shared" si="35"/>
        <v/>
      </c>
      <c r="X187" t="str">
        <f t="shared" si="36"/>
        <v/>
      </c>
      <c r="Y187" t="str">
        <f t="shared" si="37"/>
        <v/>
      </c>
      <c r="AB187" t="str">
        <f t="shared" si="38"/>
        <v/>
      </c>
      <c r="AC187" t="str">
        <f t="shared" si="39"/>
        <v/>
      </c>
      <c r="AD187" t="str">
        <f t="shared" si="40"/>
        <v/>
      </c>
      <c r="AE187" t="str">
        <f t="shared" si="41"/>
        <v/>
      </c>
      <c r="AF187" s="4" t="str">
        <f>IF(AB187="","",MAX($AF$2:AF186)+1)</f>
        <v/>
      </c>
      <c r="AG187" t="str">
        <f>IF(AC187="","",IF(MAX($AG$2:AG186)&lt;MAX(AF:AF),MAX(AF:AF)+1,MAX($AG$2:AG186)+1))</f>
        <v/>
      </c>
      <c r="AH187" t="str">
        <f>IF(AD187="","",IF(MAX($AH$2:AH186)&lt;MAX(AG:AG),MAX(AG:AG)+1,MAX($AH$2:AH186)+1))</f>
        <v/>
      </c>
      <c r="AI187" t="str">
        <f>IF(AE187="","",IF(MAX($AI$2:AI186)&lt;MAX(AH:AH),MAX(AH:AH)+1,MAX($AI$2:AI186)+1))</f>
        <v/>
      </c>
      <c r="AJ187" t="str">
        <f t="shared" si="42"/>
        <v/>
      </c>
      <c r="AK187" t="str">
        <f t="shared" si="43"/>
        <v/>
      </c>
      <c r="AL187" t="str">
        <f t="shared" si="44"/>
        <v/>
      </c>
      <c r="AM187" t="str">
        <f t="shared" si="45"/>
        <v/>
      </c>
    </row>
    <row r="188" spans="2:39" x14ac:dyDescent="0.3">
      <c r="B188">
        <v>186</v>
      </c>
      <c r="C188">
        <v>427</v>
      </c>
      <c r="D188">
        <v>313</v>
      </c>
      <c r="E188">
        <v>1</v>
      </c>
      <c r="F188">
        <v>428</v>
      </c>
      <c r="G188">
        <v>0</v>
      </c>
      <c r="H188">
        <v>1</v>
      </c>
      <c r="I188">
        <v>0</v>
      </c>
      <c r="J188">
        <v>0</v>
      </c>
      <c r="K188">
        <v>1</v>
      </c>
      <c r="L188" t="str">
        <f>IF(AND(OR(G188=6,H188=6,I188=6,J188=6),OR(G188=7,H188=7,I188=7,J188=7)),IF(MAX($L$2:L187)&lt;$B$2,MAX($L$2:L187)+1,""),"")</f>
        <v/>
      </c>
      <c r="M188" t="str">
        <f t="shared" si="46"/>
        <v/>
      </c>
      <c r="N188" t="str">
        <f t="shared" si="47"/>
        <v/>
      </c>
      <c r="O188" t="str">
        <f t="shared" si="48"/>
        <v/>
      </c>
      <c r="P188" t="str">
        <f t="shared" si="49"/>
        <v/>
      </c>
      <c r="Q188" t="str">
        <f t="shared" si="50"/>
        <v/>
      </c>
      <c r="R188" t="str">
        <f>IF(M188="","",MAX($R$2:R187)+1)</f>
        <v/>
      </c>
      <c r="S188" t="str">
        <f>IF(N188="","",IF(MAX($S$2:S187)&lt;MAX(R:R),MAX(R:R)+1,MAX($S$2:S187)+1))</f>
        <v/>
      </c>
      <c r="T188" t="str">
        <f>IF(O188="","",IF(MAX($T$2:T187)&lt;MAX(S:S),MAX(S:S)+1,MAX($T$2:T187)+1))</f>
        <v/>
      </c>
      <c r="U188" t="str">
        <f>IF(P188="","",IF(MAX($U$2:U187)&lt;MAX(T:T),MAX(T:T)+1,MAX($U$2:U187)+1))</f>
        <v/>
      </c>
      <c r="V188" t="str">
        <f t="shared" si="34"/>
        <v/>
      </c>
      <c r="W188" t="str">
        <f t="shared" si="35"/>
        <v/>
      </c>
      <c r="X188" t="str">
        <f t="shared" si="36"/>
        <v/>
      </c>
      <c r="Y188" t="str">
        <f t="shared" si="37"/>
        <v/>
      </c>
      <c r="AB188" t="str">
        <f t="shared" si="38"/>
        <v/>
      </c>
      <c r="AC188" t="str">
        <f t="shared" si="39"/>
        <v/>
      </c>
      <c r="AD188" t="str">
        <f t="shared" si="40"/>
        <v/>
      </c>
      <c r="AE188" t="str">
        <f t="shared" si="41"/>
        <v/>
      </c>
      <c r="AF188" s="4" t="str">
        <f>IF(AB188="","",MAX($AF$2:AF187)+1)</f>
        <v/>
      </c>
      <c r="AG188" t="str">
        <f>IF(AC188="","",IF(MAX($AG$2:AG187)&lt;MAX(AF:AF),MAX(AF:AF)+1,MAX($AG$2:AG187)+1))</f>
        <v/>
      </c>
      <c r="AH188" t="str">
        <f>IF(AD188="","",IF(MAX($AH$2:AH187)&lt;MAX(AG:AG),MAX(AG:AG)+1,MAX($AH$2:AH187)+1))</f>
        <v/>
      </c>
      <c r="AI188" t="str">
        <f>IF(AE188="","",IF(MAX($AI$2:AI187)&lt;MAX(AH:AH),MAX(AH:AH)+1,MAX($AI$2:AI187)+1))</f>
        <v/>
      </c>
      <c r="AJ188" t="str">
        <f t="shared" si="42"/>
        <v/>
      </c>
      <c r="AK188" t="str">
        <f t="shared" si="43"/>
        <v/>
      </c>
      <c r="AL188" t="str">
        <f t="shared" si="44"/>
        <v/>
      </c>
      <c r="AM188" t="str">
        <f t="shared" si="45"/>
        <v/>
      </c>
    </row>
    <row r="189" spans="2:39" x14ac:dyDescent="0.3">
      <c r="B189">
        <v>187</v>
      </c>
      <c r="C189">
        <v>73</v>
      </c>
      <c r="D189">
        <v>428</v>
      </c>
      <c r="E189">
        <v>429</v>
      </c>
      <c r="F189">
        <v>164</v>
      </c>
      <c r="G189">
        <v>0</v>
      </c>
      <c r="H189">
        <v>0</v>
      </c>
      <c r="I189">
        <v>0</v>
      </c>
      <c r="J189">
        <v>0</v>
      </c>
      <c r="K189">
        <v>1</v>
      </c>
      <c r="L189" t="str">
        <f>IF(AND(OR(G189=6,H189=6,I189=6,J189=6),OR(G189=7,H189=7,I189=7,J189=7)),IF(MAX($L$2:L188)&lt;$B$2,MAX($L$2:L188)+1,""),"")</f>
        <v/>
      </c>
      <c r="M189" t="str">
        <f t="shared" si="46"/>
        <v/>
      </c>
      <c r="N189" t="str">
        <f t="shared" si="47"/>
        <v/>
      </c>
      <c r="O189" t="str">
        <f t="shared" si="48"/>
        <v/>
      </c>
      <c r="P189" t="str">
        <f t="shared" si="49"/>
        <v/>
      </c>
      <c r="Q189" t="str">
        <f t="shared" si="50"/>
        <v/>
      </c>
      <c r="R189" t="str">
        <f>IF(M189="","",MAX($R$2:R188)+1)</f>
        <v/>
      </c>
      <c r="S189" t="str">
        <f>IF(N189="","",IF(MAX($S$2:S188)&lt;MAX(R:R),MAX(R:R)+1,MAX($S$2:S188)+1))</f>
        <v/>
      </c>
      <c r="T189" t="str">
        <f>IF(O189="","",IF(MAX($T$2:T188)&lt;MAX(S:S),MAX(S:S)+1,MAX($T$2:T188)+1))</f>
        <v/>
      </c>
      <c r="U189" t="str">
        <f>IF(P189="","",IF(MAX($U$2:U188)&lt;MAX(T:T),MAX(T:T)+1,MAX($U$2:U188)+1))</f>
        <v/>
      </c>
      <c r="V189" t="str">
        <f t="shared" si="34"/>
        <v/>
      </c>
      <c r="W189" t="str">
        <f t="shared" si="35"/>
        <v/>
      </c>
      <c r="X189" t="str">
        <f t="shared" si="36"/>
        <v/>
      </c>
      <c r="Y189" t="str">
        <f t="shared" si="37"/>
        <v/>
      </c>
      <c r="AB189" t="str">
        <f t="shared" si="38"/>
        <v/>
      </c>
      <c r="AC189" t="str">
        <f t="shared" si="39"/>
        <v/>
      </c>
      <c r="AD189" t="str">
        <f t="shared" si="40"/>
        <v/>
      </c>
      <c r="AE189" t="str">
        <f t="shared" si="41"/>
        <v/>
      </c>
      <c r="AF189" s="4" t="str">
        <f>IF(AB189="","",MAX($AF$2:AF188)+1)</f>
        <v/>
      </c>
      <c r="AG189" t="str">
        <f>IF(AC189="","",IF(MAX($AG$2:AG188)&lt;MAX(AF:AF),MAX(AF:AF)+1,MAX($AG$2:AG188)+1))</f>
        <v/>
      </c>
      <c r="AH189" t="str">
        <f>IF(AD189="","",IF(MAX($AH$2:AH188)&lt;MAX(AG:AG),MAX(AG:AG)+1,MAX($AH$2:AH188)+1))</f>
        <v/>
      </c>
      <c r="AI189" t="str">
        <f>IF(AE189="","",IF(MAX($AI$2:AI188)&lt;MAX(AH:AH),MAX(AH:AH)+1,MAX($AI$2:AI188)+1))</f>
        <v/>
      </c>
      <c r="AJ189" t="str">
        <f t="shared" si="42"/>
        <v/>
      </c>
      <c r="AK189" t="str">
        <f t="shared" si="43"/>
        <v/>
      </c>
      <c r="AL189" t="str">
        <f t="shared" si="44"/>
        <v/>
      </c>
      <c r="AM189" t="str">
        <f t="shared" si="45"/>
        <v/>
      </c>
    </row>
    <row r="190" spans="2:39" x14ac:dyDescent="0.3">
      <c r="B190">
        <v>188</v>
      </c>
      <c r="C190">
        <v>428</v>
      </c>
      <c r="D190">
        <v>1</v>
      </c>
      <c r="E190">
        <v>160</v>
      </c>
      <c r="F190">
        <v>429</v>
      </c>
      <c r="G190">
        <v>0</v>
      </c>
      <c r="H190">
        <v>1</v>
      </c>
      <c r="I190">
        <v>0</v>
      </c>
      <c r="J190">
        <v>0</v>
      </c>
      <c r="K190">
        <v>1</v>
      </c>
      <c r="L190" t="str">
        <f>IF(AND(OR(G190=6,H190=6,I190=6,J190=6),OR(G190=7,H190=7,I190=7,J190=7)),IF(MAX($L$2:L189)&lt;$B$2,MAX($L$2:L189)+1,""),"")</f>
        <v/>
      </c>
      <c r="M190" t="str">
        <f t="shared" si="46"/>
        <v/>
      </c>
      <c r="N190" t="str">
        <f t="shared" si="47"/>
        <v/>
      </c>
      <c r="O190" t="str">
        <f t="shared" si="48"/>
        <v/>
      </c>
      <c r="P190" t="str">
        <f t="shared" si="49"/>
        <v/>
      </c>
      <c r="Q190" t="str">
        <f t="shared" si="50"/>
        <v/>
      </c>
      <c r="R190" t="str">
        <f>IF(M190="","",MAX($R$2:R189)+1)</f>
        <v/>
      </c>
      <c r="S190" t="str">
        <f>IF(N190="","",IF(MAX($S$2:S189)&lt;MAX(R:R),MAX(R:R)+1,MAX($S$2:S189)+1))</f>
        <v/>
      </c>
      <c r="T190" t="str">
        <f>IF(O190="","",IF(MAX($T$2:T189)&lt;MAX(S:S),MAX(S:S)+1,MAX($T$2:T189)+1))</f>
        <v/>
      </c>
      <c r="U190" t="str">
        <f>IF(P190="","",IF(MAX($U$2:U189)&lt;MAX(T:T),MAX(T:T)+1,MAX($U$2:U189)+1))</f>
        <v/>
      </c>
      <c r="V190" t="str">
        <f t="shared" si="34"/>
        <v/>
      </c>
      <c r="W190" t="str">
        <f t="shared" si="35"/>
        <v/>
      </c>
      <c r="X190" t="str">
        <f t="shared" si="36"/>
        <v/>
      </c>
      <c r="Y190" t="str">
        <f t="shared" si="37"/>
        <v/>
      </c>
      <c r="AB190" t="str">
        <f t="shared" si="38"/>
        <v/>
      </c>
      <c r="AC190" t="str">
        <f t="shared" si="39"/>
        <v/>
      </c>
      <c r="AD190" t="str">
        <f t="shared" si="40"/>
        <v/>
      </c>
      <c r="AE190" t="str">
        <f t="shared" si="41"/>
        <v/>
      </c>
      <c r="AF190" s="4" t="str">
        <f>IF(AB190="","",MAX($AF$2:AF189)+1)</f>
        <v/>
      </c>
      <c r="AG190" t="str">
        <f>IF(AC190="","",IF(MAX($AG$2:AG189)&lt;MAX(AF:AF),MAX(AF:AF)+1,MAX($AG$2:AG189)+1))</f>
        <v/>
      </c>
      <c r="AH190" t="str">
        <f>IF(AD190="","",IF(MAX($AH$2:AH189)&lt;MAX(AG:AG),MAX(AG:AG)+1,MAX($AH$2:AH189)+1))</f>
        <v/>
      </c>
      <c r="AI190" t="str">
        <f>IF(AE190="","",IF(MAX($AI$2:AI189)&lt;MAX(AH:AH),MAX(AH:AH)+1,MAX($AI$2:AI189)+1))</f>
        <v/>
      </c>
      <c r="AJ190" t="str">
        <f t="shared" si="42"/>
        <v/>
      </c>
      <c r="AK190" t="str">
        <f t="shared" si="43"/>
        <v/>
      </c>
      <c r="AL190" t="str">
        <f t="shared" si="44"/>
        <v/>
      </c>
      <c r="AM190" t="str">
        <f t="shared" si="45"/>
        <v/>
      </c>
    </row>
    <row r="191" spans="2:39" x14ac:dyDescent="0.3">
      <c r="B191">
        <v>189</v>
      </c>
      <c r="C191">
        <v>164</v>
      </c>
      <c r="D191">
        <v>429</v>
      </c>
      <c r="E191">
        <v>430</v>
      </c>
      <c r="F191">
        <v>163</v>
      </c>
      <c r="G191">
        <v>0</v>
      </c>
      <c r="H191">
        <v>0</v>
      </c>
      <c r="I191">
        <v>0</v>
      </c>
      <c r="J191">
        <v>0</v>
      </c>
      <c r="K191">
        <v>1</v>
      </c>
      <c r="L191" t="str">
        <f>IF(AND(OR(G191=6,H191=6,I191=6,J191=6),OR(G191=7,H191=7,I191=7,J191=7)),IF(MAX($L$2:L190)&lt;$B$2,MAX($L$2:L190)+1,""),"")</f>
        <v/>
      </c>
      <c r="M191" t="str">
        <f t="shared" si="46"/>
        <v/>
      </c>
      <c r="N191" t="str">
        <f t="shared" si="47"/>
        <v/>
      </c>
      <c r="O191" t="str">
        <f t="shared" si="48"/>
        <v/>
      </c>
      <c r="P191" t="str">
        <f t="shared" si="49"/>
        <v/>
      </c>
      <c r="Q191" t="str">
        <f t="shared" si="50"/>
        <v/>
      </c>
      <c r="R191" t="str">
        <f>IF(M191="","",MAX($R$2:R190)+1)</f>
        <v/>
      </c>
      <c r="S191" t="str">
        <f>IF(N191="","",IF(MAX($S$2:S190)&lt;MAX(R:R),MAX(R:R)+1,MAX($S$2:S190)+1))</f>
        <v/>
      </c>
      <c r="T191" t="str">
        <f>IF(O191="","",IF(MAX($T$2:T190)&lt;MAX(S:S),MAX(S:S)+1,MAX($T$2:T190)+1))</f>
        <v/>
      </c>
      <c r="U191" t="str">
        <f>IF(P191="","",IF(MAX($U$2:U190)&lt;MAX(T:T),MAX(T:T)+1,MAX($U$2:U190)+1))</f>
        <v/>
      </c>
      <c r="V191" t="str">
        <f t="shared" si="34"/>
        <v/>
      </c>
      <c r="W191" t="str">
        <f t="shared" si="35"/>
        <v/>
      </c>
      <c r="X191" t="str">
        <f t="shared" si="36"/>
        <v/>
      </c>
      <c r="Y191" t="str">
        <f t="shared" si="37"/>
        <v/>
      </c>
      <c r="AB191" t="str">
        <f t="shared" si="38"/>
        <v/>
      </c>
      <c r="AC191" t="str">
        <f t="shared" si="39"/>
        <v/>
      </c>
      <c r="AD191" t="str">
        <f t="shared" si="40"/>
        <v/>
      </c>
      <c r="AE191" t="str">
        <f t="shared" si="41"/>
        <v/>
      </c>
      <c r="AF191" s="4" t="str">
        <f>IF(AB191="","",MAX($AF$2:AF190)+1)</f>
        <v/>
      </c>
      <c r="AG191" t="str">
        <f>IF(AC191="","",IF(MAX($AG$2:AG190)&lt;MAX(AF:AF),MAX(AF:AF)+1,MAX($AG$2:AG190)+1))</f>
        <v/>
      </c>
      <c r="AH191" t="str">
        <f>IF(AD191="","",IF(MAX($AH$2:AH190)&lt;MAX(AG:AG),MAX(AG:AG)+1,MAX($AH$2:AH190)+1))</f>
        <v/>
      </c>
      <c r="AI191" t="str">
        <f>IF(AE191="","",IF(MAX($AI$2:AI190)&lt;MAX(AH:AH),MAX(AH:AH)+1,MAX($AI$2:AI190)+1))</f>
        <v/>
      </c>
      <c r="AJ191" t="str">
        <f t="shared" si="42"/>
        <v/>
      </c>
      <c r="AK191" t="str">
        <f t="shared" si="43"/>
        <v/>
      </c>
      <c r="AL191" t="str">
        <f t="shared" si="44"/>
        <v/>
      </c>
      <c r="AM191" t="str">
        <f t="shared" si="45"/>
        <v/>
      </c>
    </row>
    <row r="192" spans="2:39" x14ac:dyDescent="0.3">
      <c r="B192">
        <v>190</v>
      </c>
      <c r="C192">
        <v>429</v>
      </c>
      <c r="D192">
        <v>160</v>
      </c>
      <c r="E192">
        <v>159</v>
      </c>
      <c r="F192">
        <v>430</v>
      </c>
      <c r="G192">
        <v>0</v>
      </c>
      <c r="H192">
        <v>1</v>
      </c>
      <c r="I192">
        <v>0</v>
      </c>
      <c r="J192">
        <v>0</v>
      </c>
      <c r="K192">
        <v>1</v>
      </c>
      <c r="L192" t="str">
        <f>IF(AND(OR(G192=6,H192=6,I192=6,J192=6),OR(G192=7,H192=7,I192=7,J192=7)),IF(MAX($L$2:L191)&lt;$B$2,MAX($L$2:L191)+1,""),"")</f>
        <v/>
      </c>
      <c r="M192" t="str">
        <f t="shared" si="46"/>
        <v/>
      </c>
      <c r="N192" t="str">
        <f t="shared" si="47"/>
        <v/>
      </c>
      <c r="O192" t="str">
        <f t="shared" si="48"/>
        <v/>
      </c>
      <c r="P192" t="str">
        <f t="shared" si="49"/>
        <v/>
      </c>
      <c r="Q192" t="str">
        <f t="shared" si="50"/>
        <v/>
      </c>
      <c r="R192" t="str">
        <f>IF(M192="","",MAX($R$2:R191)+1)</f>
        <v/>
      </c>
      <c r="S192" t="str">
        <f>IF(N192="","",IF(MAX($S$2:S191)&lt;MAX(R:R),MAX(R:R)+1,MAX($S$2:S191)+1))</f>
        <v/>
      </c>
      <c r="T192" t="str">
        <f>IF(O192="","",IF(MAX($T$2:T191)&lt;MAX(S:S),MAX(S:S)+1,MAX($T$2:T191)+1))</f>
        <v/>
      </c>
      <c r="U192" t="str">
        <f>IF(P192="","",IF(MAX($U$2:U191)&lt;MAX(T:T),MAX(T:T)+1,MAX($U$2:U191)+1))</f>
        <v/>
      </c>
      <c r="V192" t="str">
        <f t="shared" si="34"/>
        <v/>
      </c>
      <c r="W192" t="str">
        <f t="shared" si="35"/>
        <v/>
      </c>
      <c r="X192" t="str">
        <f t="shared" si="36"/>
        <v/>
      </c>
      <c r="Y192" t="str">
        <f t="shared" si="37"/>
        <v/>
      </c>
      <c r="AB192" t="str">
        <f t="shared" si="38"/>
        <v/>
      </c>
      <c r="AC192" t="str">
        <f t="shared" si="39"/>
        <v/>
      </c>
      <c r="AD192" t="str">
        <f t="shared" si="40"/>
        <v/>
      </c>
      <c r="AE192" t="str">
        <f t="shared" si="41"/>
        <v/>
      </c>
      <c r="AF192" s="4" t="str">
        <f>IF(AB192="","",MAX($AF$2:AF191)+1)</f>
        <v/>
      </c>
      <c r="AG192" t="str">
        <f>IF(AC192="","",IF(MAX($AG$2:AG191)&lt;MAX(AF:AF),MAX(AF:AF)+1,MAX($AG$2:AG191)+1))</f>
        <v/>
      </c>
      <c r="AH192" t="str">
        <f>IF(AD192="","",IF(MAX($AH$2:AH191)&lt;MAX(AG:AG),MAX(AG:AG)+1,MAX($AH$2:AH191)+1))</f>
        <v/>
      </c>
      <c r="AI192" t="str">
        <f>IF(AE192="","",IF(MAX($AI$2:AI191)&lt;MAX(AH:AH),MAX(AH:AH)+1,MAX($AI$2:AI191)+1))</f>
        <v/>
      </c>
      <c r="AJ192" t="str">
        <f t="shared" si="42"/>
        <v/>
      </c>
      <c r="AK192" t="str">
        <f t="shared" si="43"/>
        <v/>
      </c>
      <c r="AL192" t="str">
        <f t="shared" si="44"/>
        <v/>
      </c>
      <c r="AM192" t="str">
        <f t="shared" si="45"/>
        <v/>
      </c>
    </row>
    <row r="193" spans="2:39" x14ac:dyDescent="0.3">
      <c r="B193">
        <v>191</v>
      </c>
      <c r="C193">
        <v>163</v>
      </c>
      <c r="D193">
        <v>430</v>
      </c>
      <c r="E193">
        <v>296</v>
      </c>
      <c r="F193">
        <v>78</v>
      </c>
      <c r="G193">
        <v>0</v>
      </c>
      <c r="H193">
        <v>0</v>
      </c>
      <c r="I193">
        <v>0</v>
      </c>
      <c r="J193">
        <v>0</v>
      </c>
      <c r="K193">
        <v>1</v>
      </c>
      <c r="L193" t="str">
        <f>IF(AND(OR(G193=6,H193=6,I193=6,J193=6),OR(G193=7,H193=7,I193=7,J193=7)),IF(MAX($L$2:L192)&lt;$B$2,MAX($L$2:L192)+1,""),"")</f>
        <v/>
      </c>
      <c r="M193" t="str">
        <f t="shared" si="46"/>
        <v/>
      </c>
      <c r="N193" t="str">
        <f t="shared" si="47"/>
        <v/>
      </c>
      <c r="O193" t="str">
        <f t="shared" si="48"/>
        <v/>
      </c>
      <c r="P193" t="str">
        <f t="shared" si="49"/>
        <v/>
      </c>
      <c r="Q193" t="str">
        <f t="shared" si="50"/>
        <v/>
      </c>
      <c r="R193" t="str">
        <f>IF(M193="","",MAX($R$2:R192)+1)</f>
        <v/>
      </c>
      <c r="S193" t="str">
        <f>IF(N193="","",IF(MAX($S$2:S192)&lt;MAX(R:R),MAX(R:R)+1,MAX($S$2:S192)+1))</f>
        <v/>
      </c>
      <c r="T193" t="str">
        <f>IF(O193="","",IF(MAX($T$2:T192)&lt;MAX(S:S),MAX(S:S)+1,MAX($T$2:T192)+1))</f>
        <v/>
      </c>
      <c r="U193" t="str">
        <f>IF(P193="","",IF(MAX($U$2:U192)&lt;MAX(T:T),MAX(T:T)+1,MAX($U$2:U192)+1))</f>
        <v/>
      </c>
      <c r="V193" t="str">
        <f t="shared" si="34"/>
        <v/>
      </c>
      <c r="W193" t="str">
        <f t="shared" si="35"/>
        <v/>
      </c>
      <c r="X193" t="str">
        <f t="shared" si="36"/>
        <v/>
      </c>
      <c r="Y193" t="str">
        <f t="shared" si="37"/>
        <v/>
      </c>
      <c r="AB193" t="str">
        <f t="shared" si="38"/>
        <v/>
      </c>
      <c r="AC193" t="str">
        <f t="shared" si="39"/>
        <v/>
      </c>
      <c r="AD193" t="str">
        <f t="shared" si="40"/>
        <v/>
      </c>
      <c r="AE193" t="str">
        <f t="shared" si="41"/>
        <v/>
      </c>
      <c r="AF193" s="4" t="str">
        <f>IF(AB193="","",MAX($AF$2:AF192)+1)</f>
        <v/>
      </c>
      <c r="AG193" t="str">
        <f>IF(AC193="","",IF(MAX($AG$2:AG192)&lt;MAX(AF:AF),MAX(AF:AF)+1,MAX($AG$2:AG192)+1))</f>
        <v/>
      </c>
      <c r="AH193" t="str">
        <f>IF(AD193="","",IF(MAX($AH$2:AH192)&lt;MAX(AG:AG),MAX(AG:AG)+1,MAX($AH$2:AH192)+1))</f>
        <v/>
      </c>
      <c r="AI193" t="str">
        <f>IF(AE193="","",IF(MAX($AI$2:AI192)&lt;MAX(AH:AH),MAX(AH:AH)+1,MAX($AI$2:AI192)+1))</f>
        <v/>
      </c>
      <c r="AJ193" t="str">
        <f t="shared" si="42"/>
        <v/>
      </c>
      <c r="AK193" t="str">
        <f t="shared" si="43"/>
        <v/>
      </c>
      <c r="AL193" t="str">
        <f t="shared" si="44"/>
        <v/>
      </c>
      <c r="AM193" t="str">
        <f t="shared" si="45"/>
        <v/>
      </c>
    </row>
    <row r="194" spans="2:39" x14ac:dyDescent="0.3">
      <c r="B194">
        <v>192</v>
      </c>
      <c r="C194">
        <v>430</v>
      </c>
      <c r="D194">
        <v>159</v>
      </c>
      <c r="E194">
        <v>12</v>
      </c>
      <c r="F194">
        <v>296</v>
      </c>
      <c r="G194">
        <v>0</v>
      </c>
      <c r="H194">
        <v>1</v>
      </c>
      <c r="I194">
        <v>0</v>
      </c>
      <c r="J194">
        <v>0</v>
      </c>
      <c r="K194">
        <v>1</v>
      </c>
      <c r="L194" t="str">
        <f>IF(AND(OR(G194=6,H194=6,I194=6,J194=6),OR(G194=7,H194=7,I194=7,J194=7)),IF(MAX($L$2:L193)&lt;$B$2,MAX($L$2:L193)+1,""),"")</f>
        <v/>
      </c>
      <c r="M194" t="str">
        <f t="shared" si="46"/>
        <v/>
      </c>
      <c r="N194" t="str">
        <f t="shared" si="47"/>
        <v/>
      </c>
      <c r="O194" t="str">
        <f t="shared" si="48"/>
        <v/>
      </c>
      <c r="P194" t="str">
        <f t="shared" si="49"/>
        <v/>
      </c>
      <c r="Q194" t="str">
        <f t="shared" si="50"/>
        <v/>
      </c>
      <c r="R194" t="str">
        <f>IF(M194="","",MAX($R$2:R193)+1)</f>
        <v/>
      </c>
      <c r="S194" t="str">
        <f>IF(N194="","",IF(MAX($S$2:S193)&lt;MAX(R:R),MAX(R:R)+1,MAX($S$2:S193)+1))</f>
        <v/>
      </c>
      <c r="T194" t="str">
        <f>IF(O194="","",IF(MAX($T$2:T193)&lt;MAX(S:S),MAX(S:S)+1,MAX($T$2:T193)+1))</f>
        <v/>
      </c>
      <c r="U194" t="str">
        <f>IF(P194="","",IF(MAX($U$2:U193)&lt;MAX(T:T),MAX(T:T)+1,MAX($U$2:U193)+1))</f>
        <v/>
      </c>
      <c r="V194" t="str">
        <f t="shared" si="34"/>
        <v/>
      </c>
      <c r="W194" t="str">
        <f t="shared" si="35"/>
        <v/>
      </c>
      <c r="X194" t="str">
        <f t="shared" si="36"/>
        <v/>
      </c>
      <c r="Y194" t="str">
        <f t="shared" si="37"/>
        <v/>
      </c>
      <c r="AB194" t="str">
        <f t="shared" si="38"/>
        <v/>
      </c>
      <c r="AC194" t="str">
        <f t="shared" si="39"/>
        <v/>
      </c>
      <c r="AD194" t="str">
        <f t="shared" si="40"/>
        <v/>
      </c>
      <c r="AE194" t="str">
        <f t="shared" si="41"/>
        <v/>
      </c>
      <c r="AF194" s="4" t="str">
        <f>IF(AB194="","",MAX($AF$2:AF193)+1)</f>
        <v/>
      </c>
      <c r="AG194" t="str">
        <f>IF(AC194="","",IF(MAX($AG$2:AG193)&lt;MAX(AF:AF),MAX(AF:AF)+1,MAX($AG$2:AG193)+1))</f>
        <v/>
      </c>
      <c r="AH194" t="str">
        <f>IF(AD194="","",IF(MAX($AH$2:AH193)&lt;MAX(AG:AG),MAX(AG:AG)+1,MAX($AH$2:AH193)+1))</f>
        <v/>
      </c>
      <c r="AI194" t="str">
        <f>IF(AE194="","",IF(MAX($AI$2:AI193)&lt;MAX(AH:AH),MAX(AH:AH)+1,MAX($AI$2:AI193)+1))</f>
        <v/>
      </c>
      <c r="AJ194" t="str">
        <f t="shared" si="42"/>
        <v/>
      </c>
      <c r="AK194" t="str">
        <f t="shared" si="43"/>
        <v/>
      </c>
      <c r="AL194" t="str">
        <f t="shared" si="44"/>
        <v/>
      </c>
      <c r="AM194" t="str">
        <f t="shared" si="45"/>
        <v/>
      </c>
    </row>
    <row r="195" spans="2:39" x14ac:dyDescent="0.3">
      <c r="B195">
        <v>193</v>
      </c>
      <c r="C195">
        <v>161</v>
      </c>
      <c r="D195">
        <v>431</v>
      </c>
      <c r="E195">
        <v>292</v>
      </c>
      <c r="F195">
        <v>12</v>
      </c>
      <c r="G195">
        <v>0</v>
      </c>
      <c r="H195">
        <v>0</v>
      </c>
      <c r="I195">
        <v>0</v>
      </c>
      <c r="J195">
        <v>1</v>
      </c>
      <c r="K195">
        <v>1</v>
      </c>
      <c r="L195" t="str">
        <f>IF(AND(OR(G195=6,H195=6,I195=6,J195=6),OR(G195=7,H195=7,I195=7,J195=7)),IF(MAX($L$2:L194)&lt;$B$2,MAX($L$2:L194)+1,""),"")</f>
        <v/>
      </c>
      <c r="M195" t="str">
        <f t="shared" si="46"/>
        <v/>
      </c>
      <c r="N195" t="str">
        <f t="shared" si="47"/>
        <v/>
      </c>
      <c r="O195" t="str">
        <f t="shared" si="48"/>
        <v/>
      </c>
      <c r="P195" t="str">
        <f t="shared" si="49"/>
        <v/>
      </c>
      <c r="Q195" t="str">
        <f t="shared" si="50"/>
        <v/>
      </c>
      <c r="R195" t="str">
        <f>IF(M195="","",MAX($R$2:R194)+1)</f>
        <v/>
      </c>
      <c r="S195" t="str">
        <f>IF(N195="","",IF(MAX($S$2:S194)&lt;MAX(R:R),MAX(R:R)+1,MAX($S$2:S194)+1))</f>
        <v/>
      </c>
      <c r="T195" t="str">
        <f>IF(O195="","",IF(MAX($T$2:T194)&lt;MAX(S:S),MAX(S:S)+1,MAX($T$2:T194)+1))</f>
        <v/>
      </c>
      <c r="U195" t="str">
        <f>IF(P195="","",IF(MAX($U$2:U194)&lt;MAX(T:T),MAX(T:T)+1,MAX($U$2:U194)+1))</f>
        <v/>
      </c>
      <c r="V195" t="str">
        <f t="shared" ref="V195:V258" si="51">IF(R195="","",B195)</f>
        <v/>
      </c>
      <c r="W195" t="str">
        <f t="shared" ref="W195:W258" si="52">IF(S195="","",B195)</f>
        <v/>
      </c>
      <c r="X195" t="str">
        <f t="shared" ref="X195:X258" si="53">IF(T195="","",B195)</f>
        <v/>
      </c>
      <c r="Y195" t="str">
        <f t="shared" ref="Y195:Y258" si="54">IF(U195="","",B195)</f>
        <v/>
      </c>
      <c r="AB195" t="str">
        <f t="shared" ref="AB195:AB258" si="55">IF(L195="","",IF(OR(G195=7,J195=7),C195,""))</f>
        <v/>
      </c>
      <c r="AC195" t="str">
        <f t="shared" ref="AC195:AC258" si="56">IF(L195="","",IF(OR(G195=7,H195=7),D195,""))</f>
        <v/>
      </c>
      <c r="AD195" t="str">
        <f t="shared" ref="AD195:AD258" si="57">IF(L195="","",IF(OR(H195=7,I195=7),E195,""))</f>
        <v/>
      </c>
      <c r="AE195" t="str">
        <f t="shared" ref="AE195:AE258" si="58">IF(L195="","",IF(OR(I195=7,J195=7),F195,""))</f>
        <v/>
      </c>
      <c r="AF195" s="4" t="str">
        <f>IF(AB195="","",MAX($AF$2:AF194)+1)</f>
        <v/>
      </c>
      <c r="AG195" t="str">
        <f>IF(AC195="","",IF(MAX($AG$2:AG194)&lt;MAX(AF:AF),MAX(AF:AF)+1,MAX($AG$2:AG194)+1))</f>
        <v/>
      </c>
      <c r="AH195" t="str">
        <f>IF(AD195="","",IF(MAX($AH$2:AH194)&lt;MAX(AG:AG),MAX(AG:AG)+1,MAX($AH$2:AH194)+1))</f>
        <v/>
      </c>
      <c r="AI195" t="str">
        <f>IF(AE195="","",IF(MAX($AI$2:AI194)&lt;MAX(AH:AH),MAX(AH:AH)+1,MAX($AI$2:AI194)+1))</f>
        <v/>
      </c>
      <c r="AJ195" t="str">
        <f t="shared" ref="AJ195:AJ258" si="59">IF(AF195="","",B195)</f>
        <v/>
      </c>
      <c r="AK195" t="str">
        <f t="shared" ref="AK195:AK258" si="60">IF(AG195="","",B195)</f>
        <v/>
      </c>
      <c r="AL195" t="str">
        <f t="shared" ref="AL195:AL258" si="61">IF(AH195="","",B195)</f>
        <v/>
      </c>
      <c r="AM195" t="str">
        <f t="shared" ref="AM195:AM258" si="62">IF(AI195="","",B195)</f>
        <v/>
      </c>
    </row>
    <row r="196" spans="2:39" x14ac:dyDescent="0.3">
      <c r="B196">
        <v>194</v>
      </c>
      <c r="C196">
        <v>431</v>
      </c>
      <c r="D196">
        <v>172</v>
      </c>
      <c r="E196">
        <v>77</v>
      </c>
      <c r="F196">
        <v>292</v>
      </c>
      <c r="G196">
        <v>0</v>
      </c>
      <c r="H196">
        <v>0</v>
      </c>
      <c r="I196">
        <v>0</v>
      </c>
      <c r="J196">
        <v>0</v>
      </c>
      <c r="K196">
        <v>1</v>
      </c>
      <c r="L196" t="str">
        <f>IF(AND(OR(G196=6,H196=6,I196=6,J196=6),OR(G196=7,H196=7,I196=7,J196=7)),IF(MAX($L$2:L195)&lt;$B$2,MAX($L$2:L195)+1,""),"")</f>
        <v/>
      </c>
      <c r="M196" t="str">
        <f t="shared" ref="M196:M259" si="63">IF(L196="","",IF(OR(G196=6,J196=6),C196,""))</f>
        <v/>
      </c>
      <c r="N196" t="str">
        <f t="shared" ref="N196:N259" si="64">IF(L196="","",IF(OR(G196=6,H196=6),D196,""))</f>
        <v/>
      </c>
      <c r="O196" t="str">
        <f t="shared" ref="O196:O259" si="65">IF(L196="","",IF(OR(H196=6,I196=6),E196,""))</f>
        <v/>
      </c>
      <c r="P196" t="str">
        <f t="shared" ref="P196:P259" si="66">IF(L196="","",IF(OR(I196=6,J196=6),F196,""))</f>
        <v/>
      </c>
      <c r="Q196" t="str">
        <f t="shared" ref="Q196:Q259" si="67">M196</f>
        <v/>
      </c>
      <c r="R196" t="str">
        <f>IF(M196="","",MAX($R$2:R195)+1)</f>
        <v/>
      </c>
      <c r="S196" t="str">
        <f>IF(N196="","",IF(MAX($S$2:S195)&lt;MAX(R:R),MAX(R:R)+1,MAX($S$2:S195)+1))</f>
        <v/>
      </c>
      <c r="T196" t="str">
        <f>IF(O196="","",IF(MAX($T$2:T195)&lt;MAX(S:S),MAX(S:S)+1,MAX($T$2:T195)+1))</f>
        <v/>
      </c>
      <c r="U196" t="str">
        <f>IF(P196="","",IF(MAX($U$2:U195)&lt;MAX(T:T),MAX(T:T)+1,MAX($U$2:U195)+1))</f>
        <v/>
      </c>
      <c r="V196" t="str">
        <f t="shared" si="51"/>
        <v/>
      </c>
      <c r="W196" t="str">
        <f t="shared" si="52"/>
        <v/>
      </c>
      <c r="X196" t="str">
        <f t="shared" si="53"/>
        <v/>
      </c>
      <c r="Y196" t="str">
        <f t="shared" si="54"/>
        <v/>
      </c>
      <c r="AB196" t="str">
        <f t="shared" si="55"/>
        <v/>
      </c>
      <c r="AC196" t="str">
        <f t="shared" si="56"/>
        <v/>
      </c>
      <c r="AD196" t="str">
        <f t="shared" si="57"/>
        <v/>
      </c>
      <c r="AE196" t="str">
        <f t="shared" si="58"/>
        <v/>
      </c>
      <c r="AF196" s="4" t="str">
        <f>IF(AB196="","",MAX($AF$2:AF195)+1)</f>
        <v/>
      </c>
      <c r="AG196" t="str">
        <f>IF(AC196="","",IF(MAX($AG$2:AG195)&lt;MAX(AF:AF),MAX(AF:AF)+1,MAX($AG$2:AG195)+1))</f>
        <v/>
      </c>
      <c r="AH196" t="str">
        <f>IF(AD196="","",IF(MAX($AH$2:AH195)&lt;MAX(AG:AG),MAX(AG:AG)+1,MAX($AH$2:AH195)+1))</f>
        <v/>
      </c>
      <c r="AI196" t="str">
        <f>IF(AE196="","",IF(MAX($AI$2:AI195)&lt;MAX(AH:AH),MAX(AH:AH)+1,MAX($AI$2:AI195)+1))</f>
        <v/>
      </c>
      <c r="AJ196" t="str">
        <f t="shared" si="59"/>
        <v/>
      </c>
      <c r="AK196" t="str">
        <f t="shared" si="60"/>
        <v/>
      </c>
      <c r="AL196" t="str">
        <f t="shared" si="61"/>
        <v/>
      </c>
      <c r="AM196" t="str">
        <f t="shared" si="62"/>
        <v/>
      </c>
    </row>
    <row r="197" spans="2:39" x14ac:dyDescent="0.3">
      <c r="B197">
        <v>195</v>
      </c>
      <c r="C197">
        <v>162</v>
      </c>
      <c r="D197">
        <v>432</v>
      </c>
      <c r="E197">
        <v>431</v>
      </c>
      <c r="F197">
        <v>161</v>
      </c>
      <c r="G197">
        <v>0</v>
      </c>
      <c r="H197">
        <v>0</v>
      </c>
      <c r="I197">
        <v>0</v>
      </c>
      <c r="J197">
        <v>1</v>
      </c>
      <c r="K197">
        <v>1</v>
      </c>
      <c r="L197" t="str">
        <f>IF(AND(OR(G197=6,H197=6,I197=6,J197=6),OR(G197=7,H197=7,I197=7,J197=7)),IF(MAX($L$2:L196)&lt;$B$2,MAX($L$2:L196)+1,""),"")</f>
        <v/>
      </c>
      <c r="M197" t="str">
        <f t="shared" si="63"/>
        <v/>
      </c>
      <c r="N197" t="str">
        <f t="shared" si="64"/>
        <v/>
      </c>
      <c r="O197" t="str">
        <f t="shared" si="65"/>
        <v/>
      </c>
      <c r="P197" t="str">
        <f t="shared" si="66"/>
        <v/>
      </c>
      <c r="Q197" t="str">
        <f t="shared" si="67"/>
        <v/>
      </c>
      <c r="R197" t="str">
        <f>IF(M197="","",MAX($R$2:R196)+1)</f>
        <v/>
      </c>
      <c r="S197" t="str">
        <f>IF(N197="","",IF(MAX($S$2:S196)&lt;MAX(R:R),MAX(R:R)+1,MAX($S$2:S196)+1))</f>
        <v/>
      </c>
      <c r="T197" t="str">
        <f>IF(O197="","",IF(MAX($T$2:T196)&lt;MAX(S:S),MAX(S:S)+1,MAX($T$2:T196)+1))</f>
        <v/>
      </c>
      <c r="U197" t="str">
        <f>IF(P197="","",IF(MAX($U$2:U196)&lt;MAX(T:T),MAX(T:T)+1,MAX($U$2:U196)+1))</f>
        <v/>
      </c>
      <c r="V197" t="str">
        <f t="shared" si="51"/>
        <v/>
      </c>
      <c r="W197" t="str">
        <f t="shared" si="52"/>
        <v/>
      </c>
      <c r="X197" t="str">
        <f t="shared" si="53"/>
        <v/>
      </c>
      <c r="Y197" t="str">
        <f t="shared" si="54"/>
        <v/>
      </c>
      <c r="AB197" t="str">
        <f t="shared" si="55"/>
        <v/>
      </c>
      <c r="AC197" t="str">
        <f t="shared" si="56"/>
        <v/>
      </c>
      <c r="AD197" t="str">
        <f t="shared" si="57"/>
        <v/>
      </c>
      <c r="AE197" t="str">
        <f t="shared" si="58"/>
        <v/>
      </c>
      <c r="AF197" s="4" t="str">
        <f>IF(AB197="","",MAX($AF$2:AF196)+1)</f>
        <v/>
      </c>
      <c r="AG197" t="str">
        <f>IF(AC197="","",IF(MAX($AG$2:AG196)&lt;MAX(AF:AF),MAX(AF:AF)+1,MAX($AG$2:AG196)+1))</f>
        <v/>
      </c>
      <c r="AH197" t="str">
        <f>IF(AD197="","",IF(MAX($AH$2:AH196)&lt;MAX(AG:AG),MAX(AG:AG)+1,MAX($AH$2:AH196)+1))</f>
        <v/>
      </c>
      <c r="AI197" t="str">
        <f>IF(AE197="","",IF(MAX($AI$2:AI196)&lt;MAX(AH:AH),MAX(AH:AH)+1,MAX($AI$2:AI196)+1))</f>
        <v/>
      </c>
      <c r="AJ197" t="str">
        <f t="shared" si="59"/>
        <v/>
      </c>
      <c r="AK197" t="str">
        <f t="shared" si="60"/>
        <v/>
      </c>
      <c r="AL197" t="str">
        <f t="shared" si="61"/>
        <v/>
      </c>
      <c r="AM197" t="str">
        <f t="shared" si="62"/>
        <v/>
      </c>
    </row>
    <row r="198" spans="2:39" x14ac:dyDescent="0.3">
      <c r="B198">
        <v>196</v>
      </c>
      <c r="C198">
        <v>432</v>
      </c>
      <c r="D198">
        <v>171</v>
      </c>
      <c r="E198">
        <v>172</v>
      </c>
      <c r="F198">
        <v>431</v>
      </c>
      <c r="G198">
        <v>0</v>
      </c>
      <c r="H198">
        <v>0</v>
      </c>
      <c r="I198">
        <v>0</v>
      </c>
      <c r="J198">
        <v>0</v>
      </c>
      <c r="K198">
        <v>1</v>
      </c>
      <c r="L198" t="str">
        <f>IF(AND(OR(G198=6,H198=6,I198=6,J198=6),OR(G198=7,H198=7,I198=7,J198=7)),IF(MAX($L$2:L197)&lt;$B$2,MAX($L$2:L197)+1,""),"")</f>
        <v/>
      </c>
      <c r="M198" t="str">
        <f t="shared" si="63"/>
        <v/>
      </c>
      <c r="N198" t="str">
        <f t="shared" si="64"/>
        <v/>
      </c>
      <c r="O198" t="str">
        <f t="shared" si="65"/>
        <v/>
      </c>
      <c r="P198" t="str">
        <f t="shared" si="66"/>
        <v/>
      </c>
      <c r="Q198" t="str">
        <f t="shared" si="67"/>
        <v/>
      </c>
      <c r="R198" t="str">
        <f>IF(M198="","",MAX($R$2:R197)+1)</f>
        <v/>
      </c>
      <c r="S198" t="str">
        <f>IF(N198="","",IF(MAX($S$2:S197)&lt;MAX(R:R),MAX(R:R)+1,MAX($S$2:S197)+1))</f>
        <v/>
      </c>
      <c r="T198" t="str">
        <f>IF(O198="","",IF(MAX($T$2:T197)&lt;MAX(S:S),MAX(S:S)+1,MAX($T$2:T197)+1))</f>
        <v/>
      </c>
      <c r="U198" t="str">
        <f>IF(P198="","",IF(MAX($U$2:U197)&lt;MAX(T:T),MAX(T:T)+1,MAX($U$2:U197)+1))</f>
        <v/>
      </c>
      <c r="V198" t="str">
        <f t="shared" si="51"/>
        <v/>
      </c>
      <c r="W198" t="str">
        <f t="shared" si="52"/>
        <v/>
      </c>
      <c r="X198" t="str">
        <f t="shared" si="53"/>
        <v/>
      </c>
      <c r="Y198" t="str">
        <f t="shared" si="54"/>
        <v/>
      </c>
      <c r="AB198" t="str">
        <f t="shared" si="55"/>
        <v/>
      </c>
      <c r="AC198" t="str">
        <f t="shared" si="56"/>
        <v/>
      </c>
      <c r="AD198" t="str">
        <f t="shared" si="57"/>
        <v/>
      </c>
      <c r="AE198" t="str">
        <f t="shared" si="58"/>
        <v/>
      </c>
      <c r="AF198" s="4" t="str">
        <f>IF(AB198="","",MAX($AF$2:AF197)+1)</f>
        <v/>
      </c>
      <c r="AG198" t="str">
        <f>IF(AC198="","",IF(MAX($AG$2:AG197)&lt;MAX(AF:AF),MAX(AF:AF)+1,MAX($AG$2:AG197)+1))</f>
        <v/>
      </c>
      <c r="AH198" t="str">
        <f>IF(AD198="","",IF(MAX($AH$2:AH197)&lt;MAX(AG:AG),MAX(AG:AG)+1,MAX($AH$2:AH197)+1))</f>
        <v/>
      </c>
      <c r="AI198" t="str">
        <f>IF(AE198="","",IF(MAX($AI$2:AI197)&lt;MAX(AH:AH),MAX(AH:AH)+1,MAX($AI$2:AI197)+1))</f>
        <v/>
      </c>
      <c r="AJ198" t="str">
        <f t="shared" si="59"/>
        <v/>
      </c>
      <c r="AK198" t="str">
        <f t="shared" si="60"/>
        <v/>
      </c>
      <c r="AL198" t="str">
        <f t="shared" si="61"/>
        <v/>
      </c>
      <c r="AM198" t="str">
        <f t="shared" si="62"/>
        <v/>
      </c>
    </row>
    <row r="199" spans="2:39" x14ac:dyDescent="0.3">
      <c r="B199">
        <v>197</v>
      </c>
      <c r="C199">
        <v>11</v>
      </c>
      <c r="D199">
        <v>433</v>
      </c>
      <c r="E199">
        <v>432</v>
      </c>
      <c r="F199">
        <v>162</v>
      </c>
      <c r="G199">
        <v>0</v>
      </c>
      <c r="H199">
        <v>0</v>
      </c>
      <c r="I199">
        <v>0</v>
      </c>
      <c r="J199">
        <v>1</v>
      </c>
      <c r="K199">
        <v>1</v>
      </c>
      <c r="L199" t="str">
        <f>IF(AND(OR(G199=6,H199=6,I199=6,J199=6),OR(G199=7,H199=7,I199=7,J199=7)),IF(MAX($L$2:L198)&lt;$B$2,MAX($L$2:L198)+1,""),"")</f>
        <v/>
      </c>
      <c r="M199" t="str">
        <f t="shared" si="63"/>
        <v/>
      </c>
      <c r="N199" t="str">
        <f t="shared" si="64"/>
        <v/>
      </c>
      <c r="O199" t="str">
        <f t="shared" si="65"/>
        <v/>
      </c>
      <c r="P199" t="str">
        <f t="shared" si="66"/>
        <v/>
      </c>
      <c r="Q199" t="str">
        <f t="shared" si="67"/>
        <v/>
      </c>
      <c r="R199" t="str">
        <f>IF(M199="","",MAX($R$2:R198)+1)</f>
        <v/>
      </c>
      <c r="S199" t="str">
        <f>IF(N199="","",IF(MAX($S$2:S198)&lt;MAX(R:R),MAX(R:R)+1,MAX($S$2:S198)+1))</f>
        <v/>
      </c>
      <c r="T199" t="str">
        <f>IF(O199="","",IF(MAX($T$2:T198)&lt;MAX(S:S),MAX(S:S)+1,MAX($T$2:T198)+1))</f>
        <v/>
      </c>
      <c r="U199" t="str">
        <f>IF(P199="","",IF(MAX($U$2:U198)&lt;MAX(T:T),MAX(T:T)+1,MAX($U$2:U198)+1))</f>
        <v/>
      </c>
      <c r="V199" t="str">
        <f t="shared" si="51"/>
        <v/>
      </c>
      <c r="W199" t="str">
        <f t="shared" si="52"/>
        <v/>
      </c>
      <c r="X199" t="str">
        <f t="shared" si="53"/>
        <v/>
      </c>
      <c r="Y199" t="str">
        <f t="shared" si="54"/>
        <v/>
      </c>
      <c r="AB199" t="str">
        <f t="shared" si="55"/>
        <v/>
      </c>
      <c r="AC199" t="str">
        <f t="shared" si="56"/>
        <v/>
      </c>
      <c r="AD199" t="str">
        <f t="shared" si="57"/>
        <v/>
      </c>
      <c r="AE199" t="str">
        <f t="shared" si="58"/>
        <v/>
      </c>
      <c r="AF199" s="4" t="str">
        <f>IF(AB199="","",MAX($AF$2:AF198)+1)</f>
        <v/>
      </c>
      <c r="AG199" t="str">
        <f>IF(AC199="","",IF(MAX($AG$2:AG198)&lt;MAX(AF:AF),MAX(AF:AF)+1,MAX($AG$2:AG198)+1))</f>
        <v/>
      </c>
      <c r="AH199" t="str">
        <f>IF(AD199="","",IF(MAX($AH$2:AH198)&lt;MAX(AG:AG),MAX(AG:AG)+1,MAX($AH$2:AH198)+1))</f>
        <v/>
      </c>
      <c r="AI199" t="str">
        <f>IF(AE199="","",IF(MAX($AI$2:AI198)&lt;MAX(AH:AH),MAX(AH:AH)+1,MAX($AI$2:AI198)+1))</f>
        <v/>
      </c>
      <c r="AJ199" t="str">
        <f t="shared" si="59"/>
        <v/>
      </c>
      <c r="AK199" t="str">
        <f t="shared" si="60"/>
        <v/>
      </c>
      <c r="AL199" t="str">
        <f t="shared" si="61"/>
        <v/>
      </c>
      <c r="AM199" t="str">
        <f t="shared" si="62"/>
        <v/>
      </c>
    </row>
    <row r="200" spans="2:39" x14ac:dyDescent="0.3">
      <c r="B200">
        <v>198</v>
      </c>
      <c r="C200">
        <v>433</v>
      </c>
      <c r="D200">
        <v>34</v>
      </c>
      <c r="E200">
        <v>171</v>
      </c>
      <c r="F200">
        <v>432</v>
      </c>
      <c r="G200">
        <v>0</v>
      </c>
      <c r="H200">
        <v>0</v>
      </c>
      <c r="I200">
        <v>0</v>
      </c>
      <c r="J200">
        <v>0</v>
      </c>
      <c r="K200">
        <v>1</v>
      </c>
      <c r="L200" t="str">
        <f>IF(AND(OR(G200=6,H200=6,I200=6,J200=6),OR(G200=7,H200=7,I200=7,J200=7)),IF(MAX($L$2:L199)&lt;$B$2,MAX($L$2:L199)+1,""),"")</f>
        <v/>
      </c>
      <c r="M200" t="str">
        <f t="shared" si="63"/>
        <v/>
      </c>
      <c r="N200" t="str">
        <f t="shared" si="64"/>
        <v/>
      </c>
      <c r="O200" t="str">
        <f t="shared" si="65"/>
        <v/>
      </c>
      <c r="P200" t="str">
        <f t="shared" si="66"/>
        <v/>
      </c>
      <c r="Q200" t="str">
        <f t="shared" si="67"/>
        <v/>
      </c>
      <c r="R200" t="str">
        <f>IF(M200="","",MAX($R$2:R199)+1)</f>
        <v/>
      </c>
      <c r="S200" t="str">
        <f>IF(N200="","",IF(MAX($S$2:S199)&lt;MAX(R:R),MAX(R:R)+1,MAX($S$2:S199)+1))</f>
        <v/>
      </c>
      <c r="T200" t="str">
        <f>IF(O200="","",IF(MAX($T$2:T199)&lt;MAX(S:S),MAX(S:S)+1,MAX($T$2:T199)+1))</f>
        <v/>
      </c>
      <c r="U200" t="str">
        <f>IF(P200="","",IF(MAX($U$2:U199)&lt;MAX(T:T),MAX(T:T)+1,MAX($U$2:U199)+1))</f>
        <v/>
      </c>
      <c r="V200" t="str">
        <f t="shared" si="51"/>
        <v/>
      </c>
      <c r="W200" t="str">
        <f t="shared" si="52"/>
        <v/>
      </c>
      <c r="X200" t="str">
        <f t="shared" si="53"/>
        <v/>
      </c>
      <c r="Y200" t="str">
        <f t="shared" si="54"/>
        <v/>
      </c>
      <c r="AB200" t="str">
        <f t="shared" si="55"/>
        <v/>
      </c>
      <c r="AC200" t="str">
        <f t="shared" si="56"/>
        <v/>
      </c>
      <c r="AD200" t="str">
        <f t="shared" si="57"/>
        <v/>
      </c>
      <c r="AE200" t="str">
        <f t="shared" si="58"/>
        <v/>
      </c>
      <c r="AF200" s="4" t="str">
        <f>IF(AB200="","",MAX($AF$2:AF199)+1)</f>
        <v/>
      </c>
      <c r="AG200" t="str">
        <f>IF(AC200="","",IF(MAX($AG$2:AG199)&lt;MAX(AF:AF),MAX(AF:AF)+1,MAX($AG$2:AG199)+1))</f>
        <v/>
      </c>
      <c r="AH200" t="str">
        <f>IF(AD200="","",IF(MAX($AH$2:AH199)&lt;MAX(AG:AG),MAX(AG:AG)+1,MAX($AH$2:AH199)+1))</f>
        <v/>
      </c>
      <c r="AI200" t="str">
        <f>IF(AE200="","",IF(MAX($AI$2:AI199)&lt;MAX(AH:AH),MAX(AH:AH)+1,MAX($AI$2:AI199)+1))</f>
        <v/>
      </c>
      <c r="AJ200" t="str">
        <f t="shared" si="59"/>
        <v/>
      </c>
      <c r="AK200" t="str">
        <f t="shared" si="60"/>
        <v/>
      </c>
      <c r="AL200" t="str">
        <f t="shared" si="61"/>
        <v/>
      </c>
      <c r="AM200" t="str">
        <f t="shared" si="62"/>
        <v/>
      </c>
    </row>
    <row r="201" spans="2:39" x14ac:dyDescent="0.3">
      <c r="B201">
        <v>199</v>
      </c>
      <c r="C201">
        <v>326</v>
      </c>
      <c r="D201">
        <v>434</v>
      </c>
      <c r="E201">
        <v>433</v>
      </c>
      <c r="F201">
        <v>11</v>
      </c>
      <c r="G201">
        <v>0</v>
      </c>
      <c r="H201">
        <v>0</v>
      </c>
      <c r="I201">
        <v>0</v>
      </c>
      <c r="J201">
        <v>1</v>
      </c>
      <c r="K201">
        <v>1</v>
      </c>
      <c r="L201" t="str">
        <f>IF(AND(OR(G201=6,H201=6,I201=6,J201=6),OR(G201=7,H201=7,I201=7,J201=7)),IF(MAX($L$2:L200)&lt;$B$2,MAX($L$2:L200)+1,""),"")</f>
        <v/>
      </c>
      <c r="M201" t="str">
        <f t="shared" si="63"/>
        <v/>
      </c>
      <c r="N201" t="str">
        <f t="shared" si="64"/>
        <v/>
      </c>
      <c r="O201" t="str">
        <f t="shared" si="65"/>
        <v/>
      </c>
      <c r="P201" t="str">
        <f t="shared" si="66"/>
        <v/>
      </c>
      <c r="Q201" t="str">
        <f t="shared" si="67"/>
        <v/>
      </c>
      <c r="R201" t="str">
        <f>IF(M201="","",MAX($R$2:R200)+1)</f>
        <v/>
      </c>
      <c r="S201" t="str">
        <f>IF(N201="","",IF(MAX($S$2:S200)&lt;MAX(R:R),MAX(R:R)+1,MAX($S$2:S200)+1))</f>
        <v/>
      </c>
      <c r="T201" t="str">
        <f>IF(O201="","",IF(MAX($T$2:T200)&lt;MAX(S:S),MAX(S:S)+1,MAX($T$2:T200)+1))</f>
        <v/>
      </c>
      <c r="U201" t="str">
        <f>IF(P201="","",IF(MAX($U$2:U200)&lt;MAX(T:T),MAX(T:T)+1,MAX($U$2:U200)+1))</f>
        <v/>
      </c>
      <c r="V201" t="str">
        <f t="shared" si="51"/>
        <v/>
      </c>
      <c r="W201" t="str">
        <f t="shared" si="52"/>
        <v/>
      </c>
      <c r="X201" t="str">
        <f t="shared" si="53"/>
        <v/>
      </c>
      <c r="Y201" t="str">
        <f t="shared" si="54"/>
        <v/>
      </c>
      <c r="AB201" t="str">
        <f t="shared" si="55"/>
        <v/>
      </c>
      <c r="AC201" t="str">
        <f t="shared" si="56"/>
        <v/>
      </c>
      <c r="AD201" t="str">
        <f t="shared" si="57"/>
        <v/>
      </c>
      <c r="AE201" t="str">
        <f t="shared" si="58"/>
        <v/>
      </c>
      <c r="AF201" s="4" t="str">
        <f>IF(AB201="","",MAX($AF$2:AF200)+1)</f>
        <v/>
      </c>
      <c r="AG201" t="str">
        <f>IF(AC201="","",IF(MAX($AG$2:AG200)&lt;MAX(AF:AF),MAX(AF:AF)+1,MAX($AG$2:AG200)+1))</f>
        <v/>
      </c>
      <c r="AH201" t="str">
        <f>IF(AD201="","",IF(MAX($AH$2:AH200)&lt;MAX(AG:AG),MAX(AG:AG)+1,MAX($AH$2:AH200)+1))</f>
        <v/>
      </c>
      <c r="AI201" t="str">
        <f>IF(AE201="","",IF(MAX($AI$2:AI200)&lt;MAX(AH:AH),MAX(AH:AH)+1,MAX($AI$2:AI200)+1))</f>
        <v/>
      </c>
      <c r="AJ201" t="str">
        <f t="shared" si="59"/>
        <v/>
      </c>
      <c r="AK201" t="str">
        <f t="shared" si="60"/>
        <v/>
      </c>
      <c r="AL201" t="str">
        <f t="shared" si="61"/>
        <v/>
      </c>
      <c r="AM201" t="str">
        <f t="shared" si="62"/>
        <v/>
      </c>
    </row>
    <row r="202" spans="2:39" x14ac:dyDescent="0.3">
      <c r="B202">
        <v>200</v>
      </c>
      <c r="C202">
        <v>434</v>
      </c>
      <c r="D202">
        <v>304</v>
      </c>
      <c r="E202">
        <v>34</v>
      </c>
      <c r="F202">
        <v>433</v>
      </c>
      <c r="G202">
        <v>0</v>
      </c>
      <c r="H202">
        <v>0</v>
      </c>
      <c r="I202">
        <v>0</v>
      </c>
      <c r="J202">
        <v>0</v>
      </c>
      <c r="K202">
        <v>1</v>
      </c>
      <c r="L202" t="str">
        <f>IF(AND(OR(G202=6,H202=6,I202=6,J202=6),OR(G202=7,H202=7,I202=7,J202=7)),IF(MAX($L$2:L201)&lt;$B$2,MAX($L$2:L201)+1,""),"")</f>
        <v/>
      </c>
      <c r="M202" t="str">
        <f t="shared" si="63"/>
        <v/>
      </c>
      <c r="N202" t="str">
        <f t="shared" si="64"/>
        <v/>
      </c>
      <c r="O202" t="str">
        <f t="shared" si="65"/>
        <v/>
      </c>
      <c r="P202" t="str">
        <f t="shared" si="66"/>
        <v/>
      </c>
      <c r="Q202" t="str">
        <f t="shared" si="67"/>
        <v/>
      </c>
      <c r="R202" t="str">
        <f>IF(M202="","",MAX($R$2:R201)+1)</f>
        <v/>
      </c>
      <c r="S202" t="str">
        <f>IF(N202="","",IF(MAX($S$2:S201)&lt;MAX(R:R),MAX(R:R)+1,MAX($S$2:S201)+1))</f>
        <v/>
      </c>
      <c r="T202" t="str">
        <f>IF(O202="","",IF(MAX($T$2:T201)&lt;MAX(S:S),MAX(S:S)+1,MAX($T$2:T201)+1))</f>
        <v/>
      </c>
      <c r="U202" t="str">
        <f>IF(P202="","",IF(MAX($U$2:U201)&lt;MAX(T:T),MAX(T:T)+1,MAX($U$2:U201)+1))</f>
        <v/>
      </c>
      <c r="V202" t="str">
        <f t="shared" si="51"/>
        <v/>
      </c>
      <c r="W202" t="str">
        <f t="shared" si="52"/>
        <v/>
      </c>
      <c r="X202" t="str">
        <f t="shared" si="53"/>
        <v/>
      </c>
      <c r="Y202" t="str">
        <f t="shared" si="54"/>
        <v/>
      </c>
      <c r="AB202" t="str">
        <f t="shared" si="55"/>
        <v/>
      </c>
      <c r="AC202" t="str">
        <f t="shared" si="56"/>
        <v/>
      </c>
      <c r="AD202" t="str">
        <f t="shared" si="57"/>
        <v/>
      </c>
      <c r="AE202" t="str">
        <f t="shared" si="58"/>
        <v/>
      </c>
      <c r="AF202" s="4" t="str">
        <f>IF(AB202="","",MAX($AF$2:AF201)+1)</f>
        <v/>
      </c>
      <c r="AG202" t="str">
        <f>IF(AC202="","",IF(MAX($AG$2:AG201)&lt;MAX(AF:AF),MAX(AF:AF)+1,MAX($AG$2:AG201)+1))</f>
        <v/>
      </c>
      <c r="AH202" t="str">
        <f>IF(AD202="","",IF(MAX($AH$2:AH201)&lt;MAX(AG:AG),MAX(AG:AG)+1,MAX($AH$2:AH201)+1))</f>
        <v/>
      </c>
      <c r="AI202" t="str">
        <f>IF(AE202="","",IF(MAX($AI$2:AI201)&lt;MAX(AH:AH),MAX(AH:AH)+1,MAX($AI$2:AI201)+1))</f>
        <v/>
      </c>
      <c r="AJ202" t="str">
        <f t="shared" si="59"/>
        <v/>
      </c>
      <c r="AK202" t="str">
        <f t="shared" si="60"/>
        <v/>
      </c>
      <c r="AL202" t="str">
        <f t="shared" si="61"/>
        <v/>
      </c>
      <c r="AM202" t="str">
        <f t="shared" si="62"/>
        <v/>
      </c>
    </row>
    <row r="203" spans="2:39" x14ac:dyDescent="0.3">
      <c r="B203">
        <v>201</v>
      </c>
      <c r="C203">
        <v>10</v>
      </c>
      <c r="D203">
        <v>435</v>
      </c>
      <c r="E203">
        <v>434</v>
      </c>
      <c r="F203">
        <v>326</v>
      </c>
      <c r="G203">
        <v>0</v>
      </c>
      <c r="H203">
        <v>0</v>
      </c>
      <c r="I203">
        <v>0</v>
      </c>
      <c r="J203">
        <v>1</v>
      </c>
      <c r="K203">
        <v>1</v>
      </c>
      <c r="L203" t="str">
        <f>IF(AND(OR(G203=6,H203=6,I203=6,J203=6),OR(G203=7,H203=7,I203=7,J203=7)),IF(MAX($L$2:L202)&lt;$B$2,MAX($L$2:L202)+1,""),"")</f>
        <v/>
      </c>
      <c r="M203" t="str">
        <f t="shared" si="63"/>
        <v/>
      </c>
      <c r="N203" t="str">
        <f t="shared" si="64"/>
        <v/>
      </c>
      <c r="O203" t="str">
        <f t="shared" si="65"/>
        <v/>
      </c>
      <c r="P203" t="str">
        <f t="shared" si="66"/>
        <v/>
      </c>
      <c r="Q203" t="str">
        <f t="shared" si="67"/>
        <v/>
      </c>
      <c r="R203" t="str">
        <f>IF(M203="","",MAX($R$2:R202)+1)</f>
        <v/>
      </c>
      <c r="S203" t="str">
        <f>IF(N203="","",IF(MAX($S$2:S202)&lt;MAX(R:R),MAX(R:R)+1,MAX($S$2:S202)+1))</f>
        <v/>
      </c>
      <c r="T203" t="str">
        <f>IF(O203="","",IF(MAX($T$2:T202)&lt;MAX(S:S),MAX(S:S)+1,MAX($T$2:T202)+1))</f>
        <v/>
      </c>
      <c r="U203" t="str">
        <f>IF(P203="","",IF(MAX($U$2:U202)&lt;MAX(T:T),MAX(T:T)+1,MAX($U$2:U202)+1))</f>
        <v/>
      </c>
      <c r="V203" t="str">
        <f t="shared" si="51"/>
        <v/>
      </c>
      <c r="W203" t="str">
        <f t="shared" si="52"/>
        <v/>
      </c>
      <c r="X203" t="str">
        <f t="shared" si="53"/>
        <v/>
      </c>
      <c r="Y203" t="str">
        <f t="shared" si="54"/>
        <v/>
      </c>
      <c r="AB203" t="str">
        <f t="shared" si="55"/>
        <v/>
      </c>
      <c r="AC203" t="str">
        <f t="shared" si="56"/>
        <v/>
      </c>
      <c r="AD203" t="str">
        <f t="shared" si="57"/>
        <v/>
      </c>
      <c r="AE203" t="str">
        <f t="shared" si="58"/>
        <v/>
      </c>
      <c r="AF203" s="4" t="str">
        <f>IF(AB203="","",MAX($AF$2:AF202)+1)</f>
        <v/>
      </c>
      <c r="AG203" t="str">
        <f>IF(AC203="","",IF(MAX($AG$2:AG202)&lt;MAX(AF:AF),MAX(AF:AF)+1,MAX($AG$2:AG202)+1))</f>
        <v/>
      </c>
      <c r="AH203" t="str">
        <f>IF(AD203="","",IF(MAX($AH$2:AH202)&lt;MAX(AG:AG),MAX(AG:AG)+1,MAX($AH$2:AH202)+1))</f>
        <v/>
      </c>
      <c r="AI203" t="str">
        <f>IF(AE203="","",IF(MAX($AI$2:AI202)&lt;MAX(AH:AH),MAX(AH:AH)+1,MAX($AI$2:AI202)+1))</f>
        <v/>
      </c>
      <c r="AJ203" t="str">
        <f t="shared" si="59"/>
        <v/>
      </c>
      <c r="AK203" t="str">
        <f t="shared" si="60"/>
        <v/>
      </c>
      <c r="AL203" t="str">
        <f t="shared" si="61"/>
        <v/>
      </c>
      <c r="AM203" t="str">
        <f t="shared" si="62"/>
        <v/>
      </c>
    </row>
    <row r="204" spans="2:39" x14ac:dyDescent="0.3">
      <c r="B204">
        <v>202</v>
      </c>
      <c r="C204">
        <v>435</v>
      </c>
      <c r="D204">
        <v>42</v>
      </c>
      <c r="E204">
        <v>304</v>
      </c>
      <c r="F204">
        <v>434</v>
      </c>
      <c r="G204">
        <v>0</v>
      </c>
      <c r="H204">
        <v>0</v>
      </c>
      <c r="I204">
        <v>0</v>
      </c>
      <c r="J204">
        <v>0</v>
      </c>
      <c r="K204">
        <v>1</v>
      </c>
      <c r="L204" t="str">
        <f>IF(AND(OR(G204=6,H204=6,I204=6,J204=6),OR(G204=7,H204=7,I204=7,J204=7)),IF(MAX($L$2:L203)&lt;$B$2,MAX($L$2:L203)+1,""),"")</f>
        <v/>
      </c>
      <c r="M204" t="str">
        <f t="shared" si="63"/>
        <v/>
      </c>
      <c r="N204" t="str">
        <f t="shared" si="64"/>
        <v/>
      </c>
      <c r="O204" t="str">
        <f t="shared" si="65"/>
        <v/>
      </c>
      <c r="P204" t="str">
        <f t="shared" si="66"/>
        <v/>
      </c>
      <c r="Q204" t="str">
        <f t="shared" si="67"/>
        <v/>
      </c>
      <c r="R204" t="str">
        <f>IF(M204="","",MAX($R$2:R203)+1)</f>
        <v/>
      </c>
      <c r="S204" t="str">
        <f>IF(N204="","",IF(MAX($S$2:S203)&lt;MAX(R:R),MAX(R:R)+1,MAX($S$2:S203)+1))</f>
        <v/>
      </c>
      <c r="T204" t="str">
        <f>IF(O204="","",IF(MAX($T$2:T203)&lt;MAX(S:S),MAX(S:S)+1,MAX($T$2:T203)+1))</f>
        <v/>
      </c>
      <c r="U204" t="str">
        <f>IF(P204="","",IF(MAX($U$2:U203)&lt;MAX(T:T),MAX(T:T)+1,MAX($U$2:U203)+1))</f>
        <v/>
      </c>
      <c r="V204" t="str">
        <f t="shared" si="51"/>
        <v/>
      </c>
      <c r="W204" t="str">
        <f t="shared" si="52"/>
        <v/>
      </c>
      <c r="X204" t="str">
        <f t="shared" si="53"/>
        <v/>
      </c>
      <c r="Y204" t="str">
        <f t="shared" si="54"/>
        <v/>
      </c>
      <c r="AB204" t="str">
        <f t="shared" si="55"/>
        <v/>
      </c>
      <c r="AC204" t="str">
        <f t="shared" si="56"/>
        <v/>
      </c>
      <c r="AD204" t="str">
        <f t="shared" si="57"/>
        <v/>
      </c>
      <c r="AE204" t="str">
        <f t="shared" si="58"/>
        <v/>
      </c>
      <c r="AF204" s="4" t="str">
        <f>IF(AB204="","",MAX($AF$2:AF203)+1)</f>
        <v/>
      </c>
      <c r="AG204" t="str">
        <f>IF(AC204="","",IF(MAX($AG$2:AG203)&lt;MAX(AF:AF),MAX(AF:AF)+1,MAX($AG$2:AG203)+1))</f>
        <v/>
      </c>
      <c r="AH204" t="str">
        <f>IF(AD204="","",IF(MAX($AH$2:AH203)&lt;MAX(AG:AG),MAX(AG:AG)+1,MAX($AH$2:AH203)+1))</f>
        <v/>
      </c>
      <c r="AI204" t="str">
        <f>IF(AE204="","",IF(MAX($AI$2:AI203)&lt;MAX(AH:AH),MAX(AH:AH)+1,MAX($AI$2:AI203)+1))</f>
        <v/>
      </c>
      <c r="AJ204" t="str">
        <f t="shared" si="59"/>
        <v/>
      </c>
      <c r="AK204" t="str">
        <f t="shared" si="60"/>
        <v/>
      </c>
      <c r="AL204" t="str">
        <f t="shared" si="61"/>
        <v/>
      </c>
      <c r="AM204" t="str">
        <f t="shared" si="62"/>
        <v/>
      </c>
    </row>
    <row r="205" spans="2:39" x14ac:dyDescent="0.3">
      <c r="B205">
        <v>203</v>
      </c>
      <c r="C205">
        <v>325</v>
      </c>
      <c r="D205">
        <v>436</v>
      </c>
      <c r="E205">
        <v>435</v>
      </c>
      <c r="F205">
        <v>10</v>
      </c>
      <c r="G205">
        <v>0</v>
      </c>
      <c r="H205">
        <v>0</v>
      </c>
      <c r="I205">
        <v>0</v>
      </c>
      <c r="J205">
        <v>1</v>
      </c>
      <c r="K205">
        <v>1</v>
      </c>
      <c r="L205" t="str">
        <f>IF(AND(OR(G205=6,H205=6,I205=6,J205=6),OR(G205=7,H205=7,I205=7,J205=7)),IF(MAX($L$2:L204)&lt;$B$2,MAX($L$2:L204)+1,""),"")</f>
        <v/>
      </c>
      <c r="M205" t="str">
        <f t="shared" si="63"/>
        <v/>
      </c>
      <c r="N205" t="str">
        <f t="shared" si="64"/>
        <v/>
      </c>
      <c r="O205" t="str">
        <f t="shared" si="65"/>
        <v/>
      </c>
      <c r="P205" t="str">
        <f t="shared" si="66"/>
        <v/>
      </c>
      <c r="Q205" t="str">
        <f t="shared" si="67"/>
        <v/>
      </c>
      <c r="R205" t="str">
        <f>IF(M205="","",MAX($R$2:R204)+1)</f>
        <v/>
      </c>
      <c r="S205" t="str">
        <f>IF(N205="","",IF(MAX($S$2:S204)&lt;MAX(R:R),MAX(R:R)+1,MAX($S$2:S204)+1))</f>
        <v/>
      </c>
      <c r="T205" t="str">
        <f>IF(O205="","",IF(MAX($T$2:T204)&lt;MAX(S:S),MAX(S:S)+1,MAX($T$2:T204)+1))</f>
        <v/>
      </c>
      <c r="U205" t="str">
        <f>IF(P205="","",IF(MAX($U$2:U204)&lt;MAX(T:T),MAX(T:T)+1,MAX($U$2:U204)+1))</f>
        <v/>
      </c>
      <c r="V205" t="str">
        <f t="shared" si="51"/>
        <v/>
      </c>
      <c r="W205" t="str">
        <f t="shared" si="52"/>
        <v/>
      </c>
      <c r="X205" t="str">
        <f t="shared" si="53"/>
        <v/>
      </c>
      <c r="Y205" t="str">
        <f t="shared" si="54"/>
        <v/>
      </c>
      <c r="AB205" t="str">
        <f t="shared" si="55"/>
        <v/>
      </c>
      <c r="AC205" t="str">
        <f t="shared" si="56"/>
        <v/>
      </c>
      <c r="AD205" t="str">
        <f t="shared" si="57"/>
        <v/>
      </c>
      <c r="AE205" t="str">
        <f t="shared" si="58"/>
        <v/>
      </c>
      <c r="AF205" s="4" t="str">
        <f>IF(AB205="","",MAX($AF$2:AF204)+1)</f>
        <v/>
      </c>
      <c r="AG205" t="str">
        <f>IF(AC205="","",IF(MAX($AG$2:AG204)&lt;MAX(AF:AF),MAX(AF:AF)+1,MAX($AG$2:AG204)+1))</f>
        <v/>
      </c>
      <c r="AH205" t="str">
        <f>IF(AD205="","",IF(MAX($AH$2:AH204)&lt;MAX(AG:AG),MAX(AG:AG)+1,MAX($AH$2:AH204)+1))</f>
        <v/>
      </c>
      <c r="AI205" t="str">
        <f>IF(AE205="","",IF(MAX($AI$2:AI204)&lt;MAX(AH:AH),MAX(AH:AH)+1,MAX($AI$2:AI204)+1))</f>
        <v/>
      </c>
      <c r="AJ205" t="str">
        <f t="shared" si="59"/>
        <v/>
      </c>
      <c r="AK205" t="str">
        <f t="shared" si="60"/>
        <v/>
      </c>
      <c r="AL205" t="str">
        <f t="shared" si="61"/>
        <v/>
      </c>
      <c r="AM205" t="str">
        <f t="shared" si="62"/>
        <v/>
      </c>
    </row>
    <row r="206" spans="2:39" x14ac:dyDescent="0.3">
      <c r="B206">
        <v>204</v>
      </c>
      <c r="C206">
        <v>436</v>
      </c>
      <c r="D206">
        <v>303</v>
      </c>
      <c r="E206">
        <v>42</v>
      </c>
      <c r="F206">
        <v>435</v>
      </c>
      <c r="G206">
        <v>0</v>
      </c>
      <c r="H206">
        <v>0</v>
      </c>
      <c r="I206">
        <v>0</v>
      </c>
      <c r="J206">
        <v>0</v>
      </c>
      <c r="K206">
        <v>1</v>
      </c>
      <c r="L206" t="str">
        <f>IF(AND(OR(G206=6,H206=6,I206=6,J206=6),OR(G206=7,H206=7,I206=7,J206=7)),IF(MAX($L$2:L205)&lt;$B$2,MAX($L$2:L205)+1,""),"")</f>
        <v/>
      </c>
      <c r="M206" t="str">
        <f t="shared" si="63"/>
        <v/>
      </c>
      <c r="N206" t="str">
        <f t="shared" si="64"/>
        <v/>
      </c>
      <c r="O206" t="str">
        <f t="shared" si="65"/>
        <v/>
      </c>
      <c r="P206" t="str">
        <f t="shared" si="66"/>
        <v/>
      </c>
      <c r="Q206" t="str">
        <f t="shared" si="67"/>
        <v/>
      </c>
      <c r="R206" t="str">
        <f>IF(M206="","",MAX($R$2:R205)+1)</f>
        <v/>
      </c>
      <c r="S206" t="str">
        <f>IF(N206="","",IF(MAX($S$2:S205)&lt;MAX(R:R),MAX(R:R)+1,MAX($S$2:S205)+1))</f>
        <v/>
      </c>
      <c r="T206" t="str">
        <f>IF(O206="","",IF(MAX($T$2:T205)&lt;MAX(S:S),MAX(S:S)+1,MAX($T$2:T205)+1))</f>
        <v/>
      </c>
      <c r="U206" t="str">
        <f>IF(P206="","",IF(MAX($U$2:U205)&lt;MAX(T:T),MAX(T:T)+1,MAX($U$2:U205)+1))</f>
        <v/>
      </c>
      <c r="V206" t="str">
        <f t="shared" si="51"/>
        <v/>
      </c>
      <c r="W206" t="str">
        <f t="shared" si="52"/>
        <v/>
      </c>
      <c r="X206" t="str">
        <f t="shared" si="53"/>
        <v/>
      </c>
      <c r="Y206" t="str">
        <f t="shared" si="54"/>
        <v/>
      </c>
      <c r="AB206" t="str">
        <f t="shared" si="55"/>
        <v/>
      </c>
      <c r="AC206" t="str">
        <f t="shared" si="56"/>
        <v/>
      </c>
      <c r="AD206" t="str">
        <f t="shared" si="57"/>
        <v/>
      </c>
      <c r="AE206" t="str">
        <f t="shared" si="58"/>
        <v/>
      </c>
      <c r="AF206" s="4" t="str">
        <f>IF(AB206="","",MAX($AF$2:AF205)+1)</f>
        <v/>
      </c>
      <c r="AG206" t="str">
        <f>IF(AC206="","",IF(MAX($AG$2:AG205)&lt;MAX(AF:AF),MAX(AF:AF)+1,MAX($AG$2:AG205)+1))</f>
        <v/>
      </c>
      <c r="AH206" t="str">
        <f>IF(AD206="","",IF(MAX($AH$2:AH205)&lt;MAX(AG:AG),MAX(AG:AG)+1,MAX($AH$2:AH205)+1))</f>
        <v/>
      </c>
      <c r="AI206" t="str">
        <f>IF(AE206="","",IF(MAX($AI$2:AI205)&lt;MAX(AH:AH),MAX(AH:AH)+1,MAX($AI$2:AI205)+1))</f>
        <v/>
      </c>
      <c r="AJ206" t="str">
        <f t="shared" si="59"/>
        <v/>
      </c>
      <c r="AK206" t="str">
        <f t="shared" si="60"/>
        <v/>
      </c>
      <c r="AL206" t="str">
        <f t="shared" si="61"/>
        <v/>
      </c>
      <c r="AM206" t="str">
        <f t="shared" si="62"/>
        <v/>
      </c>
    </row>
    <row r="207" spans="2:39" x14ac:dyDescent="0.3">
      <c r="B207">
        <v>205</v>
      </c>
      <c r="C207">
        <v>9</v>
      </c>
      <c r="D207">
        <v>437</v>
      </c>
      <c r="E207">
        <v>436</v>
      </c>
      <c r="F207">
        <v>325</v>
      </c>
      <c r="G207">
        <v>0</v>
      </c>
      <c r="H207">
        <v>0</v>
      </c>
      <c r="I207">
        <v>0</v>
      </c>
      <c r="J207">
        <v>1</v>
      </c>
      <c r="K207">
        <v>1</v>
      </c>
      <c r="L207" t="str">
        <f>IF(AND(OR(G207=6,H207=6,I207=6,J207=6),OR(G207=7,H207=7,I207=7,J207=7)),IF(MAX($L$2:L206)&lt;$B$2,MAX($L$2:L206)+1,""),"")</f>
        <v/>
      </c>
      <c r="M207" t="str">
        <f t="shared" si="63"/>
        <v/>
      </c>
      <c r="N207" t="str">
        <f t="shared" si="64"/>
        <v/>
      </c>
      <c r="O207" t="str">
        <f t="shared" si="65"/>
        <v/>
      </c>
      <c r="P207" t="str">
        <f t="shared" si="66"/>
        <v/>
      </c>
      <c r="Q207" t="str">
        <f t="shared" si="67"/>
        <v/>
      </c>
      <c r="R207" t="str">
        <f>IF(M207="","",MAX($R$2:R206)+1)</f>
        <v/>
      </c>
      <c r="S207" t="str">
        <f>IF(N207="","",IF(MAX($S$2:S206)&lt;MAX(R:R),MAX(R:R)+1,MAX($S$2:S206)+1))</f>
        <v/>
      </c>
      <c r="T207" t="str">
        <f>IF(O207="","",IF(MAX($T$2:T206)&lt;MAX(S:S),MAX(S:S)+1,MAX($T$2:T206)+1))</f>
        <v/>
      </c>
      <c r="U207" t="str">
        <f>IF(P207="","",IF(MAX($U$2:U206)&lt;MAX(T:T),MAX(T:T)+1,MAX($U$2:U206)+1))</f>
        <v/>
      </c>
      <c r="V207" t="str">
        <f t="shared" si="51"/>
        <v/>
      </c>
      <c r="W207" t="str">
        <f t="shared" si="52"/>
        <v/>
      </c>
      <c r="X207" t="str">
        <f t="shared" si="53"/>
        <v/>
      </c>
      <c r="Y207" t="str">
        <f t="shared" si="54"/>
        <v/>
      </c>
      <c r="AB207" t="str">
        <f t="shared" si="55"/>
        <v/>
      </c>
      <c r="AC207" t="str">
        <f t="shared" si="56"/>
        <v/>
      </c>
      <c r="AD207" t="str">
        <f t="shared" si="57"/>
        <v/>
      </c>
      <c r="AE207" t="str">
        <f t="shared" si="58"/>
        <v/>
      </c>
      <c r="AF207" s="4" t="str">
        <f>IF(AB207="","",MAX($AF$2:AF206)+1)</f>
        <v/>
      </c>
      <c r="AG207" t="str">
        <f>IF(AC207="","",IF(MAX($AG$2:AG206)&lt;MAX(AF:AF),MAX(AF:AF)+1,MAX($AG$2:AG206)+1))</f>
        <v/>
      </c>
      <c r="AH207" t="str">
        <f>IF(AD207="","",IF(MAX($AH$2:AH206)&lt;MAX(AG:AG),MAX(AG:AG)+1,MAX($AH$2:AH206)+1))</f>
        <v/>
      </c>
      <c r="AI207" t="str">
        <f>IF(AE207="","",IF(MAX($AI$2:AI206)&lt;MAX(AH:AH),MAX(AH:AH)+1,MAX($AI$2:AI206)+1))</f>
        <v/>
      </c>
      <c r="AJ207" t="str">
        <f t="shared" si="59"/>
        <v/>
      </c>
      <c r="AK207" t="str">
        <f t="shared" si="60"/>
        <v/>
      </c>
      <c r="AL207" t="str">
        <f t="shared" si="61"/>
        <v/>
      </c>
      <c r="AM207" t="str">
        <f t="shared" si="62"/>
        <v/>
      </c>
    </row>
    <row r="208" spans="2:39" x14ac:dyDescent="0.3">
      <c r="B208">
        <v>206</v>
      </c>
      <c r="C208">
        <v>437</v>
      </c>
      <c r="D208">
        <v>50</v>
      </c>
      <c r="E208">
        <v>303</v>
      </c>
      <c r="F208">
        <v>436</v>
      </c>
      <c r="G208">
        <v>0</v>
      </c>
      <c r="H208">
        <v>0</v>
      </c>
      <c r="I208">
        <v>0</v>
      </c>
      <c r="J208">
        <v>0</v>
      </c>
      <c r="K208">
        <v>1</v>
      </c>
      <c r="L208" t="str">
        <f>IF(AND(OR(G208=6,H208=6,I208=6,J208=6),OR(G208=7,H208=7,I208=7,J208=7)),IF(MAX($L$2:L207)&lt;$B$2,MAX($L$2:L207)+1,""),"")</f>
        <v/>
      </c>
      <c r="M208" t="str">
        <f t="shared" si="63"/>
        <v/>
      </c>
      <c r="N208" t="str">
        <f t="shared" si="64"/>
        <v/>
      </c>
      <c r="O208" t="str">
        <f t="shared" si="65"/>
        <v/>
      </c>
      <c r="P208" t="str">
        <f t="shared" si="66"/>
        <v/>
      </c>
      <c r="Q208" t="str">
        <f t="shared" si="67"/>
        <v/>
      </c>
      <c r="R208" t="str">
        <f>IF(M208="","",MAX($R$2:R207)+1)</f>
        <v/>
      </c>
      <c r="S208" t="str">
        <f>IF(N208="","",IF(MAX($S$2:S207)&lt;MAX(R:R),MAX(R:R)+1,MAX($S$2:S207)+1))</f>
        <v/>
      </c>
      <c r="T208" t="str">
        <f>IF(O208="","",IF(MAX($T$2:T207)&lt;MAX(S:S),MAX(S:S)+1,MAX($T$2:T207)+1))</f>
        <v/>
      </c>
      <c r="U208" t="str">
        <f>IF(P208="","",IF(MAX($U$2:U207)&lt;MAX(T:T),MAX(T:T)+1,MAX($U$2:U207)+1))</f>
        <v/>
      </c>
      <c r="V208" t="str">
        <f t="shared" si="51"/>
        <v/>
      </c>
      <c r="W208" t="str">
        <f t="shared" si="52"/>
        <v/>
      </c>
      <c r="X208" t="str">
        <f t="shared" si="53"/>
        <v/>
      </c>
      <c r="Y208" t="str">
        <f t="shared" si="54"/>
        <v/>
      </c>
      <c r="AB208" t="str">
        <f t="shared" si="55"/>
        <v/>
      </c>
      <c r="AC208" t="str">
        <f t="shared" si="56"/>
        <v/>
      </c>
      <c r="AD208" t="str">
        <f t="shared" si="57"/>
        <v/>
      </c>
      <c r="AE208" t="str">
        <f t="shared" si="58"/>
        <v/>
      </c>
      <c r="AF208" s="4" t="str">
        <f>IF(AB208="","",MAX($AF$2:AF207)+1)</f>
        <v/>
      </c>
      <c r="AG208" t="str">
        <f>IF(AC208="","",IF(MAX($AG$2:AG207)&lt;MAX(AF:AF),MAX(AF:AF)+1,MAX($AG$2:AG207)+1))</f>
        <v/>
      </c>
      <c r="AH208" t="str">
        <f>IF(AD208="","",IF(MAX($AH$2:AH207)&lt;MAX(AG:AG),MAX(AG:AG)+1,MAX($AH$2:AH207)+1))</f>
        <v/>
      </c>
      <c r="AI208" t="str">
        <f>IF(AE208="","",IF(MAX($AI$2:AI207)&lt;MAX(AH:AH),MAX(AH:AH)+1,MAX($AI$2:AI207)+1))</f>
        <v/>
      </c>
      <c r="AJ208" t="str">
        <f t="shared" si="59"/>
        <v/>
      </c>
      <c r="AK208" t="str">
        <f t="shared" si="60"/>
        <v/>
      </c>
      <c r="AL208" t="str">
        <f t="shared" si="61"/>
        <v/>
      </c>
      <c r="AM208" t="str">
        <f t="shared" si="62"/>
        <v/>
      </c>
    </row>
    <row r="209" spans="2:39" x14ac:dyDescent="0.3">
      <c r="B209">
        <v>207</v>
      </c>
      <c r="C209">
        <v>324</v>
      </c>
      <c r="D209">
        <v>438</v>
      </c>
      <c r="E209">
        <v>437</v>
      </c>
      <c r="F209">
        <v>9</v>
      </c>
      <c r="G209">
        <v>0</v>
      </c>
      <c r="H209">
        <v>0</v>
      </c>
      <c r="I209">
        <v>0</v>
      </c>
      <c r="J209">
        <v>1</v>
      </c>
      <c r="K209">
        <v>1</v>
      </c>
      <c r="L209" t="str">
        <f>IF(AND(OR(G209=6,H209=6,I209=6,J209=6),OR(G209=7,H209=7,I209=7,J209=7)),IF(MAX($L$2:L208)&lt;$B$2,MAX($L$2:L208)+1,""),"")</f>
        <v/>
      </c>
      <c r="M209" t="str">
        <f t="shared" si="63"/>
        <v/>
      </c>
      <c r="N209" t="str">
        <f t="shared" si="64"/>
        <v/>
      </c>
      <c r="O209" t="str">
        <f t="shared" si="65"/>
        <v/>
      </c>
      <c r="P209" t="str">
        <f t="shared" si="66"/>
        <v/>
      </c>
      <c r="Q209" t="str">
        <f t="shared" si="67"/>
        <v/>
      </c>
      <c r="R209" t="str">
        <f>IF(M209="","",MAX($R$2:R208)+1)</f>
        <v/>
      </c>
      <c r="S209" t="str">
        <f>IF(N209="","",IF(MAX($S$2:S208)&lt;MAX(R:R),MAX(R:R)+1,MAX($S$2:S208)+1))</f>
        <v/>
      </c>
      <c r="T209" t="str">
        <f>IF(O209="","",IF(MAX($T$2:T208)&lt;MAX(S:S),MAX(S:S)+1,MAX($T$2:T208)+1))</f>
        <v/>
      </c>
      <c r="U209" t="str">
        <f>IF(P209="","",IF(MAX($U$2:U208)&lt;MAX(T:T),MAX(T:T)+1,MAX($U$2:U208)+1))</f>
        <v/>
      </c>
      <c r="V209" t="str">
        <f t="shared" si="51"/>
        <v/>
      </c>
      <c r="W209" t="str">
        <f t="shared" si="52"/>
        <v/>
      </c>
      <c r="X209" t="str">
        <f t="shared" si="53"/>
        <v/>
      </c>
      <c r="Y209" t="str">
        <f t="shared" si="54"/>
        <v/>
      </c>
      <c r="AB209" t="str">
        <f t="shared" si="55"/>
        <v/>
      </c>
      <c r="AC209" t="str">
        <f t="shared" si="56"/>
        <v/>
      </c>
      <c r="AD209" t="str">
        <f t="shared" si="57"/>
        <v/>
      </c>
      <c r="AE209" t="str">
        <f t="shared" si="58"/>
        <v/>
      </c>
      <c r="AF209" s="4" t="str">
        <f>IF(AB209="","",MAX($AF$2:AF208)+1)</f>
        <v/>
      </c>
      <c r="AG209" t="str">
        <f>IF(AC209="","",IF(MAX($AG$2:AG208)&lt;MAX(AF:AF),MAX(AF:AF)+1,MAX($AG$2:AG208)+1))</f>
        <v/>
      </c>
      <c r="AH209" t="str">
        <f>IF(AD209="","",IF(MAX($AH$2:AH208)&lt;MAX(AG:AG),MAX(AG:AG)+1,MAX($AH$2:AH208)+1))</f>
        <v/>
      </c>
      <c r="AI209" t="str">
        <f>IF(AE209="","",IF(MAX($AI$2:AI208)&lt;MAX(AH:AH),MAX(AH:AH)+1,MAX($AI$2:AI208)+1))</f>
        <v/>
      </c>
      <c r="AJ209" t="str">
        <f t="shared" si="59"/>
        <v/>
      </c>
      <c r="AK209" t="str">
        <f t="shared" si="60"/>
        <v/>
      </c>
      <c r="AL209" t="str">
        <f t="shared" si="61"/>
        <v/>
      </c>
      <c r="AM209" t="str">
        <f t="shared" si="62"/>
        <v/>
      </c>
    </row>
    <row r="210" spans="2:39" x14ac:dyDescent="0.3">
      <c r="B210">
        <v>208</v>
      </c>
      <c r="C210">
        <v>438</v>
      </c>
      <c r="D210">
        <v>302</v>
      </c>
      <c r="E210">
        <v>50</v>
      </c>
      <c r="F210">
        <v>437</v>
      </c>
      <c r="G210">
        <v>0</v>
      </c>
      <c r="H210">
        <v>0</v>
      </c>
      <c r="I210">
        <v>0</v>
      </c>
      <c r="J210">
        <v>0</v>
      </c>
      <c r="K210">
        <v>1</v>
      </c>
      <c r="L210" t="str">
        <f>IF(AND(OR(G210=6,H210=6,I210=6,J210=6),OR(G210=7,H210=7,I210=7,J210=7)),IF(MAX($L$2:L209)&lt;$B$2,MAX($L$2:L209)+1,""),"")</f>
        <v/>
      </c>
      <c r="M210" t="str">
        <f t="shared" si="63"/>
        <v/>
      </c>
      <c r="N210" t="str">
        <f t="shared" si="64"/>
        <v/>
      </c>
      <c r="O210" t="str">
        <f t="shared" si="65"/>
        <v/>
      </c>
      <c r="P210" t="str">
        <f t="shared" si="66"/>
        <v/>
      </c>
      <c r="Q210" t="str">
        <f t="shared" si="67"/>
        <v/>
      </c>
      <c r="R210" t="str">
        <f>IF(M210="","",MAX($R$2:R209)+1)</f>
        <v/>
      </c>
      <c r="S210" t="str">
        <f>IF(N210="","",IF(MAX($S$2:S209)&lt;MAX(R:R),MAX(R:R)+1,MAX($S$2:S209)+1))</f>
        <v/>
      </c>
      <c r="T210" t="str">
        <f>IF(O210="","",IF(MAX($T$2:T209)&lt;MAX(S:S),MAX(S:S)+1,MAX($T$2:T209)+1))</f>
        <v/>
      </c>
      <c r="U210" t="str">
        <f>IF(P210="","",IF(MAX($U$2:U209)&lt;MAX(T:T),MAX(T:T)+1,MAX($U$2:U209)+1))</f>
        <v/>
      </c>
      <c r="V210" t="str">
        <f t="shared" si="51"/>
        <v/>
      </c>
      <c r="W210" t="str">
        <f t="shared" si="52"/>
        <v/>
      </c>
      <c r="X210" t="str">
        <f t="shared" si="53"/>
        <v/>
      </c>
      <c r="Y210" t="str">
        <f t="shared" si="54"/>
        <v/>
      </c>
      <c r="AB210" t="str">
        <f t="shared" si="55"/>
        <v/>
      </c>
      <c r="AC210" t="str">
        <f t="shared" si="56"/>
        <v/>
      </c>
      <c r="AD210" t="str">
        <f t="shared" si="57"/>
        <v/>
      </c>
      <c r="AE210" t="str">
        <f t="shared" si="58"/>
        <v/>
      </c>
      <c r="AF210" s="4" t="str">
        <f>IF(AB210="","",MAX($AF$2:AF209)+1)</f>
        <v/>
      </c>
      <c r="AG210" t="str">
        <f>IF(AC210="","",IF(MAX($AG$2:AG209)&lt;MAX(AF:AF),MAX(AF:AF)+1,MAX($AG$2:AG209)+1))</f>
        <v/>
      </c>
      <c r="AH210" t="str">
        <f>IF(AD210="","",IF(MAX($AH$2:AH209)&lt;MAX(AG:AG),MAX(AG:AG)+1,MAX($AH$2:AH209)+1))</f>
        <v/>
      </c>
      <c r="AI210" t="str">
        <f>IF(AE210="","",IF(MAX($AI$2:AI209)&lt;MAX(AH:AH),MAX(AH:AH)+1,MAX($AI$2:AI209)+1))</f>
        <v/>
      </c>
      <c r="AJ210" t="str">
        <f t="shared" si="59"/>
        <v/>
      </c>
      <c r="AK210" t="str">
        <f t="shared" si="60"/>
        <v/>
      </c>
      <c r="AL210" t="str">
        <f t="shared" si="61"/>
        <v/>
      </c>
      <c r="AM210" t="str">
        <f t="shared" si="62"/>
        <v/>
      </c>
    </row>
    <row r="211" spans="2:39" x14ac:dyDescent="0.3">
      <c r="B211">
        <v>209</v>
      </c>
      <c r="C211">
        <v>8</v>
      </c>
      <c r="D211">
        <v>439</v>
      </c>
      <c r="E211">
        <v>438</v>
      </c>
      <c r="F211">
        <v>324</v>
      </c>
      <c r="G211">
        <v>0</v>
      </c>
      <c r="H211">
        <v>0</v>
      </c>
      <c r="I211">
        <v>0</v>
      </c>
      <c r="J211">
        <v>1</v>
      </c>
      <c r="K211">
        <v>1</v>
      </c>
      <c r="L211" t="str">
        <f>IF(AND(OR(G211=6,H211=6,I211=6,J211=6),OR(G211=7,H211=7,I211=7,J211=7)),IF(MAX($L$2:L210)&lt;$B$2,MAX($L$2:L210)+1,""),"")</f>
        <v/>
      </c>
      <c r="M211" t="str">
        <f t="shared" si="63"/>
        <v/>
      </c>
      <c r="N211" t="str">
        <f t="shared" si="64"/>
        <v/>
      </c>
      <c r="O211" t="str">
        <f t="shared" si="65"/>
        <v/>
      </c>
      <c r="P211" t="str">
        <f t="shared" si="66"/>
        <v/>
      </c>
      <c r="Q211" t="str">
        <f t="shared" si="67"/>
        <v/>
      </c>
      <c r="R211" t="str">
        <f>IF(M211="","",MAX($R$2:R210)+1)</f>
        <v/>
      </c>
      <c r="S211" t="str">
        <f>IF(N211="","",IF(MAX($S$2:S210)&lt;MAX(R:R),MAX(R:R)+1,MAX($S$2:S210)+1))</f>
        <v/>
      </c>
      <c r="T211" t="str">
        <f>IF(O211="","",IF(MAX($T$2:T210)&lt;MAX(S:S),MAX(S:S)+1,MAX($T$2:T210)+1))</f>
        <v/>
      </c>
      <c r="U211" t="str">
        <f>IF(P211="","",IF(MAX($U$2:U210)&lt;MAX(T:T),MAX(T:T)+1,MAX($U$2:U210)+1))</f>
        <v/>
      </c>
      <c r="V211" t="str">
        <f t="shared" si="51"/>
        <v/>
      </c>
      <c r="W211" t="str">
        <f t="shared" si="52"/>
        <v/>
      </c>
      <c r="X211" t="str">
        <f t="shared" si="53"/>
        <v/>
      </c>
      <c r="Y211" t="str">
        <f t="shared" si="54"/>
        <v/>
      </c>
      <c r="AB211" t="str">
        <f t="shared" si="55"/>
        <v/>
      </c>
      <c r="AC211" t="str">
        <f t="shared" si="56"/>
        <v/>
      </c>
      <c r="AD211" t="str">
        <f t="shared" si="57"/>
        <v/>
      </c>
      <c r="AE211" t="str">
        <f t="shared" si="58"/>
        <v/>
      </c>
      <c r="AF211" s="4" t="str">
        <f>IF(AB211="","",MAX($AF$2:AF210)+1)</f>
        <v/>
      </c>
      <c r="AG211" t="str">
        <f>IF(AC211="","",IF(MAX($AG$2:AG210)&lt;MAX(AF:AF),MAX(AF:AF)+1,MAX($AG$2:AG210)+1))</f>
        <v/>
      </c>
      <c r="AH211" t="str">
        <f>IF(AD211="","",IF(MAX($AH$2:AH210)&lt;MAX(AG:AG),MAX(AG:AG)+1,MAX($AH$2:AH210)+1))</f>
        <v/>
      </c>
      <c r="AI211" t="str">
        <f>IF(AE211="","",IF(MAX($AI$2:AI210)&lt;MAX(AH:AH),MAX(AH:AH)+1,MAX($AI$2:AI210)+1))</f>
        <v/>
      </c>
      <c r="AJ211" t="str">
        <f t="shared" si="59"/>
        <v/>
      </c>
      <c r="AK211" t="str">
        <f t="shared" si="60"/>
        <v/>
      </c>
      <c r="AL211" t="str">
        <f t="shared" si="61"/>
        <v/>
      </c>
      <c r="AM211" t="str">
        <f t="shared" si="62"/>
        <v/>
      </c>
    </row>
    <row r="212" spans="2:39" x14ac:dyDescent="0.3">
      <c r="B212">
        <v>210</v>
      </c>
      <c r="C212">
        <v>439</v>
      </c>
      <c r="D212">
        <v>27</v>
      </c>
      <c r="E212">
        <v>302</v>
      </c>
      <c r="F212">
        <v>438</v>
      </c>
      <c r="G212">
        <v>0</v>
      </c>
      <c r="H212">
        <v>0</v>
      </c>
      <c r="I212">
        <v>0</v>
      </c>
      <c r="J212">
        <v>0</v>
      </c>
      <c r="K212">
        <v>1</v>
      </c>
      <c r="L212" t="str">
        <f>IF(AND(OR(G212=6,H212=6,I212=6,J212=6),OR(G212=7,H212=7,I212=7,J212=7)),IF(MAX($L$2:L211)&lt;$B$2,MAX($L$2:L211)+1,""),"")</f>
        <v/>
      </c>
      <c r="M212" t="str">
        <f t="shared" si="63"/>
        <v/>
      </c>
      <c r="N212" t="str">
        <f t="shared" si="64"/>
        <v/>
      </c>
      <c r="O212" t="str">
        <f t="shared" si="65"/>
        <v/>
      </c>
      <c r="P212" t="str">
        <f t="shared" si="66"/>
        <v/>
      </c>
      <c r="Q212" t="str">
        <f t="shared" si="67"/>
        <v/>
      </c>
      <c r="R212" t="str">
        <f>IF(M212="","",MAX($R$2:R211)+1)</f>
        <v/>
      </c>
      <c r="S212" t="str">
        <f>IF(N212="","",IF(MAX($S$2:S211)&lt;MAX(R:R),MAX(R:R)+1,MAX($S$2:S211)+1))</f>
        <v/>
      </c>
      <c r="T212" t="str">
        <f>IF(O212="","",IF(MAX($T$2:T211)&lt;MAX(S:S),MAX(S:S)+1,MAX($T$2:T211)+1))</f>
        <v/>
      </c>
      <c r="U212" t="str">
        <f>IF(P212="","",IF(MAX($U$2:U211)&lt;MAX(T:T),MAX(T:T)+1,MAX($U$2:U211)+1))</f>
        <v/>
      </c>
      <c r="V212" t="str">
        <f t="shared" si="51"/>
        <v/>
      </c>
      <c r="W212" t="str">
        <f t="shared" si="52"/>
        <v/>
      </c>
      <c r="X212" t="str">
        <f t="shared" si="53"/>
        <v/>
      </c>
      <c r="Y212" t="str">
        <f t="shared" si="54"/>
        <v/>
      </c>
      <c r="AB212" t="str">
        <f t="shared" si="55"/>
        <v/>
      </c>
      <c r="AC212" t="str">
        <f t="shared" si="56"/>
        <v/>
      </c>
      <c r="AD212" t="str">
        <f t="shared" si="57"/>
        <v/>
      </c>
      <c r="AE212" t="str">
        <f t="shared" si="58"/>
        <v/>
      </c>
      <c r="AF212" s="4" t="str">
        <f>IF(AB212="","",MAX($AF$2:AF211)+1)</f>
        <v/>
      </c>
      <c r="AG212" t="str">
        <f>IF(AC212="","",IF(MAX($AG$2:AG211)&lt;MAX(AF:AF),MAX(AF:AF)+1,MAX($AG$2:AG211)+1))</f>
        <v/>
      </c>
      <c r="AH212" t="str">
        <f>IF(AD212="","",IF(MAX($AH$2:AH211)&lt;MAX(AG:AG),MAX(AG:AG)+1,MAX($AH$2:AH211)+1))</f>
        <v/>
      </c>
      <c r="AI212" t="str">
        <f>IF(AE212="","",IF(MAX($AI$2:AI211)&lt;MAX(AH:AH),MAX(AH:AH)+1,MAX($AI$2:AI211)+1))</f>
        <v/>
      </c>
      <c r="AJ212" t="str">
        <f t="shared" si="59"/>
        <v/>
      </c>
      <c r="AK212" t="str">
        <f t="shared" si="60"/>
        <v/>
      </c>
      <c r="AL212" t="str">
        <f t="shared" si="61"/>
        <v/>
      </c>
      <c r="AM212" t="str">
        <f t="shared" si="62"/>
        <v/>
      </c>
    </row>
    <row r="213" spans="2:39" x14ac:dyDescent="0.3">
      <c r="B213">
        <v>211</v>
      </c>
      <c r="C213">
        <v>323</v>
      </c>
      <c r="D213">
        <v>440</v>
      </c>
      <c r="E213">
        <v>439</v>
      </c>
      <c r="F213">
        <v>8</v>
      </c>
      <c r="G213">
        <v>0</v>
      </c>
      <c r="H213">
        <v>0</v>
      </c>
      <c r="I213">
        <v>0</v>
      </c>
      <c r="J213">
        <v>1</v>
      </c>
      <c r="K213">
        <v>1</v>
      </c>
      <c r="L213" t="str">
        <f>IF(AND(OR(G213=6,H213=6,I213=6,J213=6),OR(G213=7,H213=7,I213=7,J213=7)),IF(MAX($L$2:L212)&lt;$B$2,MAX($L$2:L212)+1,""),"")</f>
        <v/>
      </c>
      <c r="M213" t="str">
        <f t="shared" si="63"/>
        <v/>
      </c>
      <c r="N213" t="str">
        <f t="shared" si="64"/>
        <v/>
      </c>
      <c r="O213" t="str">
        <f t="shared" si="65"/>
        <v/>
      </c>
      <c r="P213" t="str">
        <f t="shared" si="66"/>
        <v/>
      </c>
      <c r="Q213" t="str">
        <f t="shared" si="67"/>
        <v/>
      </c>
      <c r="R213" t="str">
        <f>IF(M213="","",MAX($R$2:R212)+1)</f>
        <v/>
      </c>
      <c r="S213" t="str">
        <f>IF(N213="","",IF(MAX($S$2:S212)&lt;MAX(R:R),MAX(R:R)+1,MAX($S$2:S212)+1))</f>
        <v/>
      </c>
      <c r="T213" t="str">
        <f>IF(O213="","",IF(MAX($T$2:T212)&lt;MAX(S:S),MAX(S:S)+1,MAX($T$2:T212)+1))</f>
        <v/>
      </c>
      <c r="U213" t="str">
        <f>IF(P213="","",IF(MAX($U$2:U212)&lt;MAX(T:T),MAX(T:T)+1,MAX($U$2:U212)+1))</f>
        <v/>
      </c>
      <c r="V213" t="str">
        <f t="shared" si="51"/>
        <v/>
      </c>
      <c r="W213" t="str">
        <f t="shared" si="52"/>
        <v/>
      </c>
      <c r="X213" t="str">
        <f t="shared" si="53"/>
        <v/>
      </c>
      <c r="Y213" t="str">
        <f t="shared" si="54"/>
        <v/>
      </c>
      <c r="AB213" t="str">
        <f t="shared" si="55"/>
        <v/>
      </c>
      <c r="AC213" t="str">
        <f t="shared" si="56"/>
        <v/>
      </c>
      <c r="AD213" t="str">
        <f t="shared" si="57"/>
        <v/>
      </c>
      <c r="AE213" t="str">
        <f t="shared" si="58"/>
        <v/>
      </c>
      <c r="AF213" s="4" t="str">
        <f>IF(AB213="","",MAX($AF$2:AF212)+1)</f>
        <v/>
      </c>
      <c r="AG213" t="str">
        <f>IF(AC213="","",IF(MAX($AG$2:AG212)&lt;MAX(AF:AF),MAX(AF:AF)+1,MAX($AG$2:AG212)+1))</f>
        <v/>
      </c>
      <c r="AH213" t="str">
        <f>IF(AD213="","",IF(MAX($AH$2:AH212)&lt;MAX(AG:AG),MAX(AG:AG)+1,MAX($AH$2:AH212)+1))</f>
        <v/>
      </c>
      <c r="AI213" t="str">
        <f>IF(AE213="","",IF(MAX($AI$2:AI212)&lt;MAX(AH:AH),MAX(AH:AH)+1,MAX($AI$2:AI212)+1))</f>
        <v/>
      </c>
      <c r="AJ213" t="str">
        <f t="shared" si="59"/>
        <v/>
      </c>
      <c r="AK213" t="str">
        <f t="shared" si="60"/>
        <v/>
      </c>
      <c r="AL213" t="str">
        <f t="shared" si="61"/>
        <v/>
      </c>
      <c r="AM213" t="str">
        <f t="shared" si="62"/>
        <v/>
      </c>
    </row>
    <row r="214" spans="2:39" x14ac:dyDescent="0.3">
      <c r="B214">
        <v>212</v>
      </c>
      <c r="C214">
        <v>440</v>
      </c>
      <c r="D214">
        <v>301</v>
      </c>
      <c r="E214">
        <v>27</v>
      </c>
      <c r="F214">
        <v>439</v>
      </c>
      <c r="G214">
        <v>0</v>
      </c>
      <c r="H214">
        <v>0</v>
      </c>
      <c r="I214">
        <v>0</v>
      </c>
      <c r="J214">
        <v>0</v>
      </c>
      <c r="K214">
        <v>1</v>
      </c>
      <c r="L214" t="str">
        <f>IF(AND(OR(G214=6,H214=6,I214=6,J214=6),OR(G214=7,H214=7,I214=7,J214=7)),IF(MAX($L$2:L213)&lt;$B$2,MAX($L$2:L213)+1,""),"")</f>
        <v/>
      </c>
      <c r="M214" t="str">
        <f t="shared" si="63"/>
        <v/>
      </c>
      <c r="N214" t="str">
        <f t="shared" si="64"/>
        <v/>
      </c>
      <c r="O214" t="str">
        <f t="shared" si="65"/>
        <v/>
      </c>
      <c r="P214" t="str">
        <f t="shared" si="66"/>
        <v/>
      </c>
      <c r="Q214" t="str">
        <f t="shared" si="67"/>
        <v/>
      </c>
      <c r="R214" t="str">
        <f>IF(M214="","",MAX($R$2:R213)+1)</f>
        <v/>
      </c>
      <c r="S214" t="str">
        <f>IF(N214="","",IF(MAX($S$2:S213)&lt;MAX(R:R),MAX(R:R)+1,MAX($S$2:S213)+1))</f>
        <v/>
      </c>
      <c r="T214" t="str">
        <f>IF(O214="","",IF(MAX($T$2:T213)&lt;MAX(S:S),MAX(S:S)+1,MAX($T$2:T213)+1))</f>
        <v/>
      </c>
      <c r="U214" t="str">
        <f>IF(P214="","",IF(MAX($U$2:U213)&lt;MAX(T:T),MAX(T:T)+1,MAX($U$2:U213)+1))</f>
        <v/>
      </c>
      <c r="V214" t="str">
        <f t="shared" si="51"/>
        <v/>
      </c>
      <c r="W214" t="str">
        <f t="shared" si="52"/>
        <v/>
      </c>
      <c r="X214" t="str">
        <f t="shared" si="53"/>
        <v/>
      </c>
      <c r="Y214" t="str">
        <f t="shared" si="54"/>
        <v/>
      </c>
      <c r="AB214" t="str">
        <f t="shared" si="55"/>
        <v/>
      </c>
      <c r="AC214" t="str">
        <f t="shared" si="56"/>
        <v/>
      </c>
      <c r="AD214" t="str">
        <f t="shared" si="57"/>
        <v/>
      </c>
      <c r="AE214" t="str">
        <f t="shared" si="58"/>
        <v/>
      </c>
      <c r="AF214" s="4" t="str">
        <f>IF(AB214="","",MAX($AF$2:AF213)+1)</f>
        <v/>
      </c>
      <c r="AG214" t="str">
        <f>IF(AC214="","",IF(MAX($AG$2:AG213)&lt;MAX(AF:AF),MAX(AF:AF)+1,MAX($AG$2:AG213)+1))</f>
        <v/>
      </c>
      <c r="AH214" t="str">
        <f>IF(AD214="","",IF(MAX($AH$2:AH213)&lt;MAX(AG:AG),MAX(AG:AG)+1,MAX($AH$2:AH213)+1))</f>
        <v/>
      </c>
      <c r="AI214" t="str">
        <f>IF(AE214="","",IF(MAX($AI$2:AI213)&lt;MAX(AH:AH),MAX(AH:AH)+1,MAX($AI$2:AI213)+1))</f>
        <v/>
      </c>
      <c r="AJ214" t="str">
        <f t="shared" si="59"/>
        <v/>
      </c>
      <c r="AK214" t="str">
        <f t="shared" si="60"/>
        <v/>
      </c>
      <c r="AL214" t="str">
        <f t="shared" si="61"/>
        <v/>
      </c>
      <c r="AM214" t="str">
        <f t="shared" si="62"/>
        <v/>
      </c>
    </row>
    <row r="215" spans="2:39" x14ac:dyDescent="0.3">
      <c r="B215">
        <v>213</v>
      </c>
      <c r="C215">
        <v>80</v>
      </c>
      <c r="D215">
        <v>441</v>
      </c>
      <c r="E215">
        <v>440</v>
      </c>
      <c r="F215">
        <v>323</v>
      </c>
      <c r="G215">
        <v>0</v>
      </c>
      <c r="H215">
        <v>0</v>
      </c>
      <c r="I215">
        <v>0</v>
      </c>
      <c r="J215">
        <v>1</v>
      </c>
      <c r="K215">
        <v>1</v>
      </c>
      <c r="L215" t="str">
        <f>IF(AND(OR(G215=6,H215=6,I215=6,J215=6),OR(G215=7,H215=7,I215=7,J215=7)),IF(MAX($L$2:L214)&lt;$B$2,MAX($L$2:L214)+1,""),"")</f>
        <v/>
      </c>
      <c r="M215" t="str">
        <f t="shared" si="63"/>
        <v/>
      </c>
      <c r="N215" t="str">
        <f t="shared" si="64"/>
        <v/>
      </c>
      <c r="O215" t="str">
        <f t="shared" si="65"/>
        <v/>
      </c>
      <c r="P215" t="str">
        <f t="shared" si="66"/>
        <v/>
      </c>
      <c r="Q215" t="str">
        <f t="shared" si="67"/>
        <v/>
      </c>
      <c r="R215" t="str">
        <f>IF(M215="","",MAX($R$2:R214)+1)</f>
        <v/>
      </c>
      <c r="S215" t="str">
        <f>IF(N215="","",IF(MAX($S$2:S214)&lt;MAX(R:R),MAX(R:R)+1,MAX($S$2:S214)+1))</f>
        <v/>
      </c>
      <c r="T215" t="str">
        <f>IF(O215="","",IF(MAX($T$2:T214)&lt;MAX(S:S),MAX(S:S)+1,MAX($T$2:T214)+1))</f>
        <v/>
      </c>
      <c r="U215" t="str">
        <f>IF(P215="","",IF(MAX($U$2:U214)&lt;MAX(T:T),MAX(T:T)+1,MAX($U$2:U214)+1))</f>
        <v/>
      </c>
      <c r="V215" t="str">
        <f t="shared" si="51"/>
        <v/>
      </c>
      <c r="W215" t="str">
        <f t="shared" si="52"/>
        <v/>
      </c>
      <c r="X215" t="str">
        <f t="shared" si="53"/>
        <v/>
      </c>
      <c r="Y215" t="str">
        <f t="shared" si="54"/>
        <v/>
      </c>
      <c r="AB215" t="str">
        <f t="shared" si="55"/>
        <v/>
      </c>
      <c r="AC215" t="str">
        <f t="shared" si="56"/>
        <v/>
      </c>
      <c r="AD215" t="str">
        <f t="shared" si="57"/>
        <v/>
      </c>
      <c r="AE215" t="str">
        <f t="shared" si="58"/>
        <v/>
      </c>
      <c r="AF215" s="4" t="str">
        <f>IF(AB215="","",MAX($AF$2:AF214)+1)</f>
        <v/>
      </c>
      <c r="AG215" t="str">
        <f>IF(AC215="","",IF(MAX($AG$2:AG214)&lt;MAX(AF:AF),MAX(AF:AF)+1,MAX($AG$2:AG214)+1))</f>
        <v/>
      </c>
      <c r="AH215" t="str">
        <f>IF(AD215="","",IF(MAX($AH$2:AH214)&lt;MAX(AG:AG),MAX(AG:AG)+1,MAX($AH$2:AH214)+1))</f>
        <v/>
      </c>
      <c r="AI215" t="str">
        <f>IF(AE215="","",IF(MAX($AI$2:AI214)&lt;MAX(AH:AH),MAX(AH:AH)+1,MAX($AI$2:AI214)+1))</f>
        <v/>
      </c>
      <c r="AJ215" t="str">
        <f t="shared" si="59"/>
        <v/>
      </c>
      <c r="AK215" t="str">
        <f t="shared" si="60"/>
        <v/>
      </c>
      <c r="AL215" t="str">
        <f t="shared" si="61"/>
        <v/>
      </c>
      <c r="AM215" t="str">
        <f t="shared" si="62"/>
        <v/>
      </c>
    </row>
    <row r="216" spans="2:39" x14ac:dyDescent="0.3">
      <c r="B216">
        <v>214</v>
      </c>
      <c r="C216">
        <v>441</v>
      </c>
      <c r="D216">
        <v>61</v>
      </c>
      <c r="E216">
        <v>301</v>
      </c>
      <c r="F216">
        <v>440</v>
      </c>
      <c r="G216">
        <v>0</v>
      </c>
      <c r="H216">
        <v>0</v>
      </c>
      <c r="I216">
        <v>0</v>
      </c>
      <c r="J216">
        <v>0</v>
      </c>
      <c r="K216">
        <v>1</v>
      </c>
      <c r="L216" t="str">
        <f>IF(AND(OR(G216=6,H216=6,I216=6,J216=6),OR(G216=7,H216=7,I216=7,J216=7)),IF(MAX($L$2:L215)&lt;$B$2,MAX($L$2:L215)+1,""),"")</f>
        <v/>
      </c>
      <c r="M216" t="str">
        <f t="shared" si="63"/>
        <v/>
      </c>
      <c r="N216" t="str">
        <f t="shared" si="64"/>
        <v/>
      </c>
      <c r="O216" t="str">
        <f t="shared" si="65"/>
        <v/>
      </c>
      <c r="P216" t="str">
        <f t="shared" si="66"/>
        <v/>
      </c>
      <c r="Q216" t="str">
        <f t="shared" si="67"/>
        <v/>
      </c>
      <c r="R216" t="str">
        <f>IF(M216="","",MAX($R$2:R215)+1)</f>
        <v/>
      </c>
      <c r="S216" t="str">
        <f>IF(N216="","",IF(MAX($S$2:S215)&lt;MAX(R:R),MAX(R:R)+1,MAX($S$2:S215)+1))</f>
        <v/>
      </c>
      <c r="T216" t="str">
        <f>IF(O216="","",IF(MAX($T$2:T215)&lt;MAX(S:S),MAX(S:S)+1,MAX($T$2:T215)+1))</f>
        <v/>
      </c>
      <c r="U216" t="str">
        <f>IF(P216="","",IF(MAX($U$2:U215)&lt;MAX(T:T),MAX(T:T)+1,MAX($U$2:U215)+1))</f>
        <v/>
      </c>
      <c r="V216" t="str">
        <f t="shared" si="51"/>
        <v/>
      </c>
      <c r="W216" t="str">
        <f t="shared" si="52"/>
        <v/>
      </c>
      <c r="X216" t="str">
        <f t="shared" si="53"/>
        <v/>
      </c>
      <c r="Y216" t="str">
        <f t="shared" si="54"/>
        <v/>
      </c>
      <c r="AB216" t="str">
        <f t="shared" si="55"/>
        <v/>
      </c>
      <c r="AC216" t="str">
        <f t="shared" si="56"/>
        <v/>
      </c>
      <c r="AD216" t="str">
        <f t="shared" si="57"/>
        <v/>
      </c>
      <c r="AE216" t="str">
        <f t="shared" si="58"/>
        <v/>
      </c>
      <c r="AF216" s="4" t="str">
        <f>IF(AB216="","",MAX($AF$2:AF215)+1)</f>
        <v/>
      </c>
      <c r="AG216" t="str">
        <f>IF(AC216="","",IF(MAX($AG$2:AG215)&lt;MAX(AF:AF),MAX(AF:AF)+1,MAX($AG$2:AG215)+1))</f>
        <v/>
      </c>
      <c r="AH216" t="str">
        <f>IF(AD216="","",IF(MAX($AH$2:AH215)&lt;MAX(AG:AG),MAX(AG:AG)+1,MAX($AH$2:AH215)+1))</f>
        <v/>
      </c>
      <c r="AI216" t="str">
        <f>IF(AE216="","",IF(MAX($AI$2:AI215)&lt;MAX(AH:AH),MAX(AH:AH)+1,MAX($AI$2:AI215)+1))</f>
        <v/>
      </c>
      <c r="AJ216" t="str">
        <f t="shared" si="59"/>
        <v/>
      </c>
      <c r="AK216" t="str">
        <f t="shared" si="60"/>
        <v/>
      </c>
      <c r="AL216" t="str">
        <f t="shared" si="61"/>
        <v/>
      </c>
      <c r="AM216" t="str">
        <f t="shared" si="62"/>
        <v/>
      </c>
    </row>
    <row r="217" spans="2:39" x14ac:dyDescent="0.3">
      <c r="B217">
        <v>215</v>
      </c>
      <c r="C217">
        <v>322</v>
      </c>
      <c r="D217">
        <v>442</v>
      </c>
      <c r="E217">
        <v>441</v>
      </c>
      <c r="F217">
        <v>80</v>
      </c>
      <c r="G217">
        <v>0</v>
      </c>
      <c r="H217">
        <v>0</v>
      </c>
      <c r="I217">
        <v>0</v>
      </c>
      <c r="J217">
        <v>1</v>
      </c>
      <c r="K217">
        <v>1</v>
      </c>
      <c r="L217" t="str">
        <f>IF(AND(OR(G217=6,H217=6,I217=6,J217=6),OR(G217=7,H217=7,I217=7,J217=7)),IF(MAX($L$2:L216)&lt;$B$2,MAX($L$2:L216)+1,""),"")</f>
        <v/>
      </c>
      <c r="M217" t="str">
        <f t="shared" si="63"/>
        <v/>
      </c>
      <c r="N217" t="str">
        <f t="shared" si="64"/>
        <v/>
      </c>
      <c r="O217" t="str">
        <f t="shared" si="65"/>
        <v/>
      </c>
      <c r="P217" t="str">
        <f t="shared" si="66"/>
        <v/>
      </c>
      <c r="Q217" t="str">
        <f t="shared" si="67"/>
        <v/>
      </c>
      <c r="R217" t="str">
        <f>IF(M217="","",MAX($R$2:R216)+1)</f>
        <v/>
      </c>
      <c r="S217" t="str">
        <f>IF(N217="","",IF(MAX($S$2:S216)&lt;MAX(R:R),MAX(R:R)+1,MAX($S$2:S216)+1))</f>
        <v/>
      </c>
      <c r="T217" t="str">
        <f>IF(O217="","",IF(MAX($T$2:T216)&lt;MAX(S:S),MAX(S:S)+1,MAX($T$2:T216)+1))</f>
        <v/>
      </c>
      <c r="U217" t="str">
        <f>IF(P217="","",IF(MAX($U$2:U216)&lt;MAX(T:T),MAX(T:T)+1,MAX($U$2:U216)+1))</f>
        <v/>
      </c>
      <c r="V217" t="str">
        <f t="shared" si="51"/>
        <v/>
      </c>
      <c r="W217" t="str">
        <f t="shared" si="52"/>
        <v/>
      </c>
      <c r="X217" t="str">
        <f t="shared" si="53"/>
        <v/>
      </c>
      <c r="Y217" t="str">
        <f t="shared" si="54"/>
        <v/>
      </c>
      <c r="AB217" t="str">
        <f t="shared" si="55"/>
        <v/>
      </c>
      <c r="AC217" t="str">
        <f t="shared" si="56"/>
        <v/>
      </c>
      <c r="AD217" t="str">
        <f t="shared" si="57"/>
        <v/>
      </c>
      <c r="AE217" t="str">
        <f t="shared" si="58"/>
        <v/>
      </c>
      <c r="AF217" s="4" t="str">
        <f>IF(AB217="","",MAX($AF$2:AF216)+1)</f>
        <v/>
      </c>
      <c r="AG217" t="str">
        <f>IF(AC217="","",IF(MAX($AG$2:AG216)&lt;MAX(AF:AF),MAX(AF:AF)+1,MAX($AG$2:AG216)+1))</f>
        <v/>
      </c>
      <c r="AH217" t="str">
        <f>IF(AD217="","",IF(MAX($AH$2:AH216)&lt;MAX(AG:AG),MAX(AG:AG)+1,MAX($AH$2:AH216)+1))</f>
        <v/>
      </c>
      <c r="AI217" t="str">
        <f>IF(AE217="","",IF(MAX($AI$2:AI216)&lt;MAX(AH:AH),MAX(AH:AH)+1,MAX($AI$2:AI216)+1))</f>
        <v/>
      </c>
      <c r="AJ217" t="str">
        <f t="shared" si="59"/>
        <v/>
      </c>
      <c r="AK217" t="str">
        <f t="shared" si="60"/>
        <v/>
      </c>
      <c r="AL217" t="str">
        <f t="shared" si="61"/>
        <v/>
      </c>
      <c r="AM217" t="str">
        <f t="shared" si="62"/>
        <v/>
      </c>
    </row>
    <row r="218" spans="2:39" x14ac:dyDescent="0.3">
      <c r="B218">
        <v>216</v>
      </c>
      <c r="C218">
        <v>442</v>
      </c>
      <c r="D218">
        <v>300</v>
      </c>
      <c r="E218">
        <v>61</v>
      </c>
      <c r="F218">
        <v>441</v>
      </c>
      <c r="G218">
        <v>0</v>
      </c>
      <c r="H218">
        <v>0</v>
      </c>
      <c r="I218">
        <v>0</v>
      </c>
      <c r="J218">
        <v>0</v>
      </c>
      <c r="K218">
        <v>1</v>
      </c>
      <c r="L218" t="str">
        <f>IF(AND(OR(G218=6,H218=6,I218=6,J218=6),OR(G218=7,H218=7,I218=7,J218=7)),IF(MAX($L$2:L217)&lt;$B$2,MAX($L$2:L217)+1,""),"")</f>
        <v/>
      </c>
      <c r="M218" t="str">
        <f t="shared" si="63"/>
        <v/>
      </c>
      <c r="N218" t="str">
        <f t="shared" si="64"/>
        <v/>
      </c>
      <c r="O218" t="str">
        <f t="shared" si="65"/>
        <v/>
      </c>
      <c r="P218" t="str">
        <f t="shared" si="66"/>
        <v/>
      </c>
      <c r="Q218" t="str">
        <f t="shared" si="67"/>
        <v/>
      </c>
      <c r="R218" t="str">
        <f>IF(M218="","",MAX($R$2:R217)+1)</f>
        <v/>
      </c>
      <c r="S218" t="str">
        <f>IF(N218="","",IF(MAX($S$2:S217)&lt;MAX(R:R),MAX(R:R)+1,MAX($S$2:S217)+1))</f>
        <v/>
      </c>
      <c r="T218" t="str">
        <f>IF(O218="","",IF(MAX($T$2:T217)&lt;MAX(S:S),MAX(S:S)+1,MAX($T$2:T217)+1))</f>
        <v/>
      </c>
      <c r="U218" t="str">
        <f>IF(P218="","",IF(MAX($U$2:U217)&lt;MAX(T:T),MAX(T:T)+1,MAX($U$2:U217)+1))</f>
        <v/>
      </c>
      <c r="V218" t="str">
        <f t="shared" si="51"/>
        <v/>
      </c>
      <c r="W218" t="str">
        <f t="shared" si="52"/>
        <v/>
      </c>
      <c r="X218" t="str">
        <f t="shared" si="53"/>
        <v/>
      </c>
      <c r="Y218" t="str">
        <f t="shared" si="54"/>
        <v/>
      </c>
      <c r="AB218" t="str">
        <f t="shared" si="55"/>
        <v/>
      </c>
      <c r="AC218" t="str">
        <f t="shared" si="56"/>
        <v/>
      </c>
      <c r="AD218" t="str">
        <f t="shared" si="57"/>
        <v/>
      </c>
      <c r="AE218" t="str">
        <f t="shared" si="58"/>
        <v/>
      </c>
      <c r="AF218" s="4" t="str">
        <f>IF(AB218="","",MAX($AF$2:AF217)+1)</f>
        <v/>
      </c>
      <c r="AG218" t="str">
        <f>IF(AC218="","",IF(MAX($AG$2:AG217)&lt;MAX(AF:AF),MAX(AF:AF)+1,MAX($AG$2:AG217)+1))</f>
        <v/>
      </c>
      <c r="AH218" t="str">
        <f>IF(AD218="","",IF(MAX($AH$2:AH217)&lt;MAX(AG:AG),MAX(AG:AG)+1,MAX($AH$2:AH217)+1))</f>
        <v/>
      </c>
      <c r="AI218" t="str">
        <f>IF(AE218="","",IF(MAX($AI$2:AI217)&lt;MAX(AH:AH),MAX(AH:AH)+1,MAX($AI$2:AI217)+1))</f>
        <v/>
      </c>
      <c r="AJ218" t="str">
        <f t="shared" si="59"/>
        <v/>
      </c>
      <c r="AK218" t="str">
        <f t="shared" si="60"/>
        <v/>
      </c>
      <c r="AL218" t="str">
        <f t="shared" si="61"/>
        <v/>
      </c>
      <c r="AM218" t="str">
        <f t="shared" si="62"/>
        <v/>
      </c>
    </row>
    <row r="219" spans="2:39" x14ac:dyDescent="0.3">
      <c r="B219">
        <v>217</v>
      </c>
      <c r="C219">
        <v>7</v>
      </c>
      <c r="D219">
        <v>443</v>
      </c>
      <c r="E219">
        <v>442</v>
      </c>
      <c r="F219">
        <v>322</v>
      </c>
      <c r="G219">
        <v>0</v>
      </c>
      <c r="H219">
        <v>0</v>
      </c>
      <c r="I219">
        <v>0</v>
      </c>
      <c r="J219">
        <v>1</v>
      </c>
      <c r="K219">
        <v>1</v>
      </c>
      <c r="L219" t="str">
        <f>IF(AND(OR(G219=6,H219=6,I219=6,J219=6),OR(G219=7,H219=7,I219=7,J219=7)),IF(MAX($L$2:L218)&lt;$B$2,MAX($L$2:L218)+1,""),"")</f>
        <v/>
      </c>
      <c r="M219" t="str">
        <f t="shared" si="63"/>
        <v/>
      </c>
      <c r="N219" t="str">
        <f t="shared" si="64"/>
        <v/>
      </c>
      <c r="O219" t="str">
        <f t="shared" si="65"/>
        <v/>
      </c>
      <c r="P219" t="str">
        <f t="shared" si="66"/>
        <v/>
      </c>
      <c r="Q219" t="str">
        <f t="shared" si="67"/>
        <v/>
      </c>
      <c r="R219" t="str">
        <f>IF(M219="","",MAX($R$2:R218)+1)</f>
        <v/>
      </c>
      <c r="S219" t="str">
        <f>IF(N219="","",IF(MAX($S$2:S218)&lt;MAX(R:R),MAX(R:R)+1,MAX($S$2:S218)+1))</f>
        <v/>
      </c>
      <c r="T219" t="str">
        <f>IF(O219="","",IF(MAX($T$2:T218)&lt;MAX(S:S),MAX(S:S)+1,MAX($T$2:T218)+1))</f>
        <v/>
      </c>
      <c r="U219" t="str">
        <f>IF(P219="","",IF(MAX($U$2:U218)&lt;MAX(T:T),MAX(T:T)+1,MAX($U$2:U218)+1))</f>
        <v/>
      </c>
      <c r="V219" t="str">
        <f t="shared" si="51"/>
        <v/>
      </c>
      <c r="W219" t="str">
        <f t="shared" si="52"/>
        <v/>
      </c>
      <c r="X219" t="str">
        <f t="shared" si="53"/>
        <v/>
      </c>
      <c r="Y219" t="str">
        <f t="shared" si="54"/>
        <v/>
      </c>
      <c r="AB219" t="str">
        <f t="shared" si="55"/>
        <v/>
      </c>
      <c r="AC219" t="str">
        <f t="shared" si="56"/>
        <v/>
      </c>
      <c r="AD219" t="str">
        <f t="shared" si="57"/>
        <v/>
      </c>
      <c r="AE219" t="str">
        <f t="shared" si="58"/>
        <v/>
      </c>
      <c r="AF219" s="4" t="str">
        <f>IF(AB219="","",MAX($AF$2:AF218)+1)</f>
        <v/>
      </c>
      <c r="AG219" t="str">
        <f>IF(AC219="","",IF(MAX($AG$2:AG218)&lt;MAX(AF:AF),MAX(AF:AF)+1,MAX($AG$2:AG218)+1))</f>
        <v/>
      </c>
      <c r="AH219" t="str">
        <f>IF(AD219="","",IF(MAX($AH$2:AH218)&lt;MAX(AG:AG),MAX(AG:AG)+1,MAX($AH$2:AH218)+1))</f>
        <v/>
      </c>
      <c r="AI219" t="str">
        <f>IF(AE219="","",IF(MAX($AI$2:AI218)&lt;MAX(AH:AH),MAX(AH:AH)+1,MAX($AI$2:AI218)+1))</f>
        <v/>
      </c>
      <c r="AJ219" t="str">
        <f t="shared" si="59"/>
        <v/>
      </c>
      <c r="AK219" t="str">
        <f t="shared" si="60"/>
        <v/>
      </c>
      <c r="AL219" t="str">
        <f t="shared" si="61"/>
        <v/>
      </c>
      <c r="AM219" t="str">
        <f t="shared" si="62"/>
        <v/>
      </c>
    </row>
    <row r="220" spans="2:39" x14ac:dyDescent="0.3">
      <c r="B220">
        <v>218</v>
      </c>
      <c r="C220">
        <v>443</v>
      </c>
      <c r="D220">
        <v>57</v>
      </c>
      <c r="E220">
        <v>300</v>
      </c>
      <c r="F220">
        <v>442</v>
      </c>
      <c r="G220">
        <v>0</v>
      </c>
      <c r="H220">
        <v>0</v>
      </c>
      <c r="I220">
        <v>0</v>
      </c>
      <c r="J220">
        <v>0</v>
      </c>
      <c r="K220">
        <v>1</v>
      </c>
      <c r="L220" t="str">
        <f>IF(AND(OR(G220=6,H220=6,I220=6,J220=6),OR(G220=7,H220=7,I220=7,J220=7)),IF(MAX($L$2:L219)&lt;$B$2,MAX($L$2:L219)+1,""),"")</f>
        <v/>
      </c>
      <c r="M220" t="str">
        <f t="shared" si="63"/>
        <v/>
      </c>
      <c r="N220" t="str">
        <f t="shared" si="64"/>
        <v/>
      </c>
      <c r="O220" t="str">
        <f t="shared" si="65"/>
        <v/>
      </c>
      <c r="P220" t="str">
        <f t="shared" si="66"/>
        <v/>
      </c>
      <c r="Q220" t="str">
        <f t="shared" si="67"/>
        <v/>
      </c>
      <c r="R220" t="str">
        <f>IF(M220="","",MAX($R$2:R219)+1)</f>
        <v/>
      </c>
      <c r="S220" t="str">
        <f>IF(N220="","",IF(MAX($S$2:S219)&lt;MAX(R:R),MAX(R:R)+1,MAX($S$2:S219)+1))</f>
        <v/>
      </c>
      <c r="T220" t="str">
        <f>IF(O220="","",IF(MAX($T$2:T219)&lt;MAX(S:S),MAX(S:S)+1,MAX($T$2:T219)+1))</f>
        <v/>
      </c>
      <c r="U220" t="str">
        <f>IF(P220="","",IF(MAX($U$2:U219)&lt;MAX(T:T),MAX(T:T)+1,MAX($U$2:U219)+1))</f>
        <v/>
      </c>
      <c r="V220" t="str">
        <f t="shared" si="51"/>
        <v/>
      </c>
      <c r="W220" t="str">
        <f t="shared" si="52"/>
        <v/>
      </c>
      <c r="X220" t="str">
        <f t="shared" si="53"/>
        <v/>
      </c>
      <c r="Y220" t="str">
        <f t="shared" si="54"/>
        <v/>
      </c>
      <c r="AB220" t="str">
        <f t="shared" si="55"/>
        <v/>
      </c>
      <c r="AC220" t="str">
        <f t="shared" si="56"/>
        <v/>
      </c>
      <c r="AD220" t="str">
        <f t="shared" si="57"/>
        <v/>
      </c>
      <c r="AE220" t="str">
        <f t="shared" si="58"/>
        <v/>
      </c>
      <c r="AF220" s="4" t="str">
        <f>IF(AB220="","",MAX($AF$2:AF219)+1)</f>
        <v/>
      </c>
      <c r="AG220" t="str">
        <f>IF(AC220="","",IF(MAX($AG$2:AG219)&lt;MAX(AF:AF),MAX(AF:AF)+1,MAX($AG$2:AG219)+1))</f>
        <v/>
      </c>
      <c r="AH220" t="str">
        <f>IF(AD220="","",IF(MAX($AH$2:AH219)&lt;MAX(AG:AG),MAX(AG:AG)+1,MAX($AH$2:AH219)+1))</f>
        <v/>
      </c>
      <c r="AI220" t="str">
        <f>IF(AE220="","",IF(MAX($AI$2:AI219)&lt;MAX(AH:AH),MAX(AH:AH)+1,MAX($AI$2:AI219)+1))</f>
        <v/>
      </c>
      <c r="AJ220" t="str">
        <f t="shared" si="59"/>
        <v/>
      </c>
      <c r="AK220" t="str">
        <f t="shared" si="60"/>
        <v/>
      </c>
      <c r="AL220" t="str">
        <f t="shared" si="61"/>
        <v/>
      </c>
      <c r="AM220" t="str">
        <f t="shared" si="62"/>
        <v/>
      </c>
    </row>
    <row r="221" spans="2:39" x14ac:dyDescent="0.3">
      <c r="B221">
        <v>219</v>
      </c>
      <c r="C221">
        <v>321</v>
      </c>
      <c r="D221">
        <v>444</v>
      </c>
      <c r="E221">
        <v>443</v>
      </c>
      <c r="F221">
        <v>7</v>
      </c>
      <c r="G221">
        <v>0</v>
      </c>
      <c r="H221">
        <v>0</v>
      </c>
      <c r="I221">
        <v>0</v>
      </c>
      <c r="J221">
        <v>1</v>
      </c>
      <c r="K221">
        <v>1</v>
      </c>
      <c r="L221" t="str">
        <f>IF(AND(OR(G221=6,H221=6,I221=6,J221=6),OR(G221=7,H221=7,I221=7,J221=7)),IF(MAX($L$2:L220)&lt;$B$2,MAX($L$2:L220)+1,""),"")</f>
        <v/>
      </c>
      <c r="M221" t="str">
        <f t="shared" si="63"/>
        <v/>
      </c>
      <c r="N221" t="str">
        <f t="shared" si="64"/>
        <v/>
      </c>
      <c r="O221" t="str">
        <f t="shared" si="65"/>
        <v/>
      </c>
      <c r="P221" t="str">
        <f t="shared" si="66"/>
        <v/>
      </c>
      <c r="Q221" t="str">
        <f t="shared" si="67"/>
        <v/>
      </c>
      <c r="R221" t="str">
        <f>IF(M221="","",MAX($R$2:R220)+1)</f>
        <v/>
      </c>
      <c r="S221" t="str">
        <f>IF(N221="","",IF(MAX($S$2:S220)&lt;MAX(R:R),MAX(R:R)+1,MAX($S$2:S220)+1))</f>
        <v/>
      </c>
      <c r="T221" t="str">
        <f>IF(O221="","",IF(MAX($T$2:T220)&lt;MAX(S:S),MAX(S:S)+1,MAX($T$2:T220)+1))</f>
        <v/>
      </c>
      <c r="U221" t="str">
        <f>IF(P221="","",IF(MAX($U$2:U220)&lt;MAX(T:T),MAX(T:T)+1,MAX($U$2:U220)+1))</f>
        <v/>
      </c>
      <c r="V221" t="str">
        <f t="shared" si="51"/>
        <v/>
      </c>
      <c r="W221" t="str">
        <f t="shared" si="52"/>
        <v/>
      </c>
      <c r="X221" t="str">
        <f t="shared" si="53"/>
        <v/>
      </c>
      <c r="Y221" t="str">
        <f t="shared" si="54"/>
        <v/>
      </c>
      <c r="AB221" t="str">
        <f t="shared" si="55"/>
        <v/>
      </c>
      <c r="AC221" t="str">
        <f t="shared" si="56"/>
        <v/>
      </c>
      <c r="AD221" t="str">
        <f t="shared" si="57"/>
        <v/>
      </c>
      <c r="AE221" t="str">
        <f t="shared" si="58"/>
        <v/>
      </c>
      <c r="AF221" s="4" t="str">
        <f>IF(AB221="","",MAX($AF$2:AF220)+1)</f>
        <v/>
      </c>
      <c r="AG221" t="str">
        <f>IF(AC221="","",IF(MAX($AG$2:AG220)&lt;MAX(AF:AF),MAX(AF:AF)+1,MAX($AG$2:AG220)+1))</f>
        <v/>
      </c>
      <c r="AH221" t="str">
        <f>IF(AD221="","",IF(MAX($AH$2:AH220)&lt;MAX(AG:AG),MAX(AG:AG)+1,MAX($AH$2:AH220)+1))</f>
        <v/>
      </c>
      <c r="AI221" t="str">
        <f>IF(AE221="","",IF(MAX($AI$2:AI220)&lt;MAX(AH:AH),MAX(AH:AH)+1,MAX($AI$2:AI220)+1))</f>
        <v/>
      </c>
      <c r="AJ221" t="str">
        <f t="shared" si="59"/>
        <v/>
      </c>
      <c r="AK221" t="str">
        <f t="shared" si="60"/>
        <v/>
      </c>
      <c r="AL221" t="str">
        <f t="shared" si="61"/>
        <v/>
      </c>
      <c r="AM221" t="str">
        <f t="shared" si="62"/>
        <v/>
      </c>
    </row>
    <row r="222" spans="2:39" x14ac:dyDescent="0.3">
      <c r="B222">
        <v>220</v>
      </c>
      <c r="C222">
        <v>444</v>
      </c>
      <c r="D222">
        <v>279</v>
      </c>
      <c r="E222">
        <v>57</v>
      </c>
      <c r="F222">
        <v>443</v>
      </c>
      <c r="G222">
        <v>0</v>
      </c>
      <c r="H222">
        <v>0</v>
      </c>
      <c r="I222">
        <v>0</v>
      </c>
      <c r="J222">
        <v>0</v>
      </c>
      <c r="K222">
        <v>1</v>
      </c>
      <c r="L222" t="str">
        <f>IF(AND(OR(G222=6,H222=6,I222=6,J222=6),OR(G222=7,H222=7,I222=7,J222=7)),IF(MAX($L$2:L221)&lt;$B$2,MAX($L$2:L221)+1,""),"")</f>
        <v/>
      </c>
      <c r="M222" t="str">
        <f t="shared" si="63"/>
        <v/>
      </c>
      <c r="N222" t="str">
        <f t="shared" si="64"/>
        <v/>
      </c>
      <c r="O222" t="str">
        <f t="shared" si="65"/>
        <v/>
      </c>
      <c r="P222" t="str">
        <f t="shared" si="66"/>
        <v/>
      </c>
      <c r="Q222" t="str">
        <f t="shared" si="67"/>
        <v/>
      </c>
      <c r="R222" t="str">
        <f>IF(M222="","",MAX($R$2:R221)+1)</f>
        <v/>
      </c>
      <c r="S222" t="str">
        <f>IF(N222="","",IF(MAX($S$2:S221)&lt;MAX(R:R),MAX(R:R)+1,MAX($S$2:S221)+1))</f>
        <v/>
      </c>
      <c r="T222" t="str">
        <f>IF(O222="","",IF(MAX($T$2:T221)&lt;MAX(S:S),MAX(S:S)+1,MAX($T$2:T221)+1))</f>
        <v/>
      </c>
      <c r="U222" t="str">
        <f>IF(P222="","",IF(MAX($U$2:U221)&lt;MAX(T:T),MAX(T:T)+1,MAX($U$2:U221)+1))</f>
        <v/>
      </c>
      <c r="V222" t="str">
        <f t="shared" si="51"/>
        <v/>
      </c>
      <c r="W222" t="str">
        <f t="shared" si="52"/>
        <v/>
      </c>
      <c r="X222" t="str">
        <f t="shared" si="53"/>
        <v/>
      </c>
      <c r="Y222" t="str">
        <f t="shared" si="54"/>
        <v/>
      </c>
      <c r="AB222" t="str">
        <f t="shared" si="55"/>
        <v/>
      </c>
      <c r="AC222" t="str">
        <f t="shared" si="56"/>
        <v/>
      </c>
      <c r="AD222" t="str">
        <f t="shared" si="57"/>
        <v/>
      </c>
      <c r="AE222" t="str">
        <f t="shared" si="58"/>
        <v/>
      </c>
      <c r="AF222" s="4" t="str">
        <f>IF(AB222="","",MAX($AF$2:AF221)+1)</f>
        <v/>
      </c>
      <c r="AG222" t="str">
        <f>IF(AC222="","",IF(MAX($AG$2:AG221)&lt;MAX(AF:AF),MAX(AF:AF)+1,MAX($AG$2:AG221)+1))</f>
        <v/>
      </c>
      <c r="AH222" t="str">
        <f>IF(AD222="","",IF(MAX($AH$2:AH221)&lt;MAX(AG:AG),MAX(AG:AG)+1,MAX($AH$2:AH221)+1))</f>
        <v/>
      </c>
      <c r="AI222" t="str">
        <f>IF(AE222="","",IF(MAX($AI$2:AI221)&lt;MAX(AH:AH),MAX(AH:AH)+1,MAX($AI$2:AI221)+1))</f>
        <v/>
      </c>
      <c r="AJ222" t="str">
        <f t="shared" si="59"/>
        <v/>
      </c>
      <c r="AK222" t="str">
        <f t="shared" si="60"/>
        <v/>
      </c>
      <c r="AL222" t="str">
        <f t="shared" si="61"/>
        <v/>
      </c>
      <c r="AM222" t="str">
        <f t="shared" si="62"/>
        <v/>
      </c>
    </row>
    <row r="223" spans="2:39" x14ac:dyDescent="0.3">
      <c r="B223">
        <v>221</v>
      </c>
      <c r="C223">
        <v>6</v>
      </c>
      <c r="D223">
        <v>445</v>
      </c>
      <c r="E223">
        <v>444</v>
      </c>
      <c r="F223">
        <v>321</v>
      </c>
      <c r="G223">
        <v>0</v>
      </c>
      <c r="H223">
        <v>0</v>
      </c>
      <c r="I223">
        <v>0</v>
      </c>
      <c r="J223">
        <v>1</v>
      </c>
      <c r="K223">
        <v>1</v>
      </c>
      <c r="L223" t="str">
        <f>IF(AND(OR(G223=6,H223=6,I223=6,J223=6),OR(G223=7,H223=7,I223=7,J223=7)),IF(MAX($L$2:L222)&lt;$B$2,MAX($L$2:L222)+1,""),"")</f>
        <v/>
      </c>
      <c r="M223" t="str">
        <f t="shared" si="63"/>
        <v/>
      </c>
      <c r="N223" t="str">
        <f t="shared" si="64"/>
        <v/>
      </c>
      <c r="O223" t="str">
        <f t="shared" si="65"/>
        <v/>
      </c>
      <c r="P223" t="str">
        <f t="shared" si="66"/>
        <v/>
      </c>
      <c r="Q223" t="str">
        <f t="shared" si="67"/>
        <v/>
      </c>
      <c r="R223" t="str">
        <f>IF(M223="","",MAX($R$2:R222)+1)</f>
        <v/>
      </c>
      <c r="S223" t="str">
        <f>IF(N223="","",IF(MAX($S$2:S222)&lt;MAX(R:R),MAX(R:R)+1,MAX($S$2:S222)+1))</f>
        <v/>
      </c>
      <c r="T223" t="str">
        <f>IF(O223="","",IF(MAX($T$2:T222)&lt;MAX(S:S),MAX(S:S)+1,MAX($T$2:T222)+1))</f>
        <v/>
      </c>
      <c r="U223" t="str">
        <f>IF(P223="","",IF(MAX($U$2:U222)&lt;MAX(T:T),MAX(T:T)+1,MAX($U$2:U222)+1))</f>
        <v/>
      </c>
      <c r="V223" t="str">
        <f t="shared" si="51"/>
        <v/>
      </c>
      <c r="W223" t="str">
        <f t="shared" si="52"/>
        <v/>
      </c>
      <c r="X223" t="str">
        <f t="shared" si="53"/>
        <v/>
      </c>
      <c r="Y223" t="str">
        <f t="shared" si="54"/>
        <v/>
      </c>
      <c r="AB223" t="str">
        <f t="shared" si="55"/>
        <v/>
      </c>
      <c r="AC223" t="str">
        <f t="shared" si="56"/>
        <v/>
      </c>
      <c r="AD223" t="str">
        <f t="shared" si="57"/>
        <v/>
      </c>
      <c r="AE223" t="str">
        <f t="shared" si="58"/>
        <v/>
      </c>
      <c r="AF223" s="4" t="str">
        <f>IF(AB223="","",MAX($AF$2:AF222)+1)</f>
        <v/>
      </c>
      <c r="AG223" t="str">
        <f>IF(AC223="","",IF(MAX($AG$2:AG222)&lt;MAX(AF:AF),MAX(AF:AF)+1,MAX($AG$2:AG222)+1))</f>
        <v/>
      </c>
      <c r="AH223" t="str">
        <f>IF(AD223="","",IF(MAX($AH$2:AH222)&lt;MAX(AG:AG),MAX(AG:AG)+1,MAX($AH$2:AH222)+1))</f>
        <v/>
      </c>
      <c r="AI223" t="str">
        <f>IF(AE223="","",IF(MAX($AI$2:AI222)&lt;MAX(AH:AH),MAX(AH:AH)+1,MAX($AI$2:AI222)+1))</f>
        <v/>
      </c>
      <c r="AJ223" t="str">
        <f t="shared" si="59"/>
        <v/>
      </c>
      <c r="AK223" t="str">
        <f t="shared" si="60"/>
        <v/>
      </c>
      <c r="AL223" t="str">
        <f t="shared" si="61"/>
        <v/>
      </c>
      <c r="AM223" t="str">
        <f t="shared" si="62"/>
        <v/>
      </c>
    </row>
    <row r="224" spans="2:39" x14ac:dyDescent="0.3">
      <c r="B224">
        <v>222</v>
      </c>
      <c r="C224">
        <v>445</v>
      </c>
      <c r="D224">
        <v>54</v>
      </c>
      <c r="E224">
        <v>279</v>
      </c>
      <c r="F224">
        <v>444</v>
      </c>
      <c r="G224">
        <v>0</v>
      </c>
      <c r="H224">
        <v>0</v>
      </c>
      <c r="I224">
        <v>0</v>
      </c>
      <c r="J224">
        <v>0</v>
      </c>
      <c r="K224">
        <v>1</v>
      </c>
      <c r="L224" t="str">
        <f>IF(AND(OR(G224=6,H224=6,I224=6,J224=6),OR(G224=7,H224=7,I224=7,J224=7)),IF(MAX($L$2:L223)&lt;$B$2,MAX($L$2:L223)+1,""),"")</f>
        <v/>
      </c>
      <c r="M224" t="str">
        <f t="shared" si="63"/>
        <v/>
      </c>
      <c r="N224" t="str">
        <f t="shared" si="64"/>
        <v/>
      </c>
      <c r="O224" t="str">
        <f t="shared" si="65"/>
        <v/>
      </c>
      <c r="P224" t="str">
        <f t="shared" si="66"/>
        <v/>
      </c>
      <c r="Q224" t="str">
        <f t="shared" si="67"/>
        <v/>
      </c>
      <c r="R224" t="str">
        <f>IF(M224="","",MAX($R$2:R223)+1)</f>
        <v/>
      </c>
      <c r="S224" t="str">
        <f>IF(N224="","",IF(MAX($S$2:S223)&lt;MAX(R:R),MAX(R:R)+1,MAX($S$2:S223)+1))</f>
        <v/>
      </c>
      <c r="T224" t="str">
        <f>IF(O224="","",IF(MAX($T$2:T223)&lt;MAX(S:S),MAX(S:S)+1,MAX($T$2:T223)+1))</f>
        <v/>
      </c>
      <c r="U224" t="str">
        <f>IF(P224="","",IF(MAX($U$2:U223)&lt;MAX(T:T),MAX(T:T)+1,MAX($U$2:U223)+1))</f>
        <v/>
      </c>
      <c r="V224" t="str">
        <f t="shared" si="51"/>
        <v/>
      </c>
      <c r="W224" t="str">
        <f t="shared" si="52"/>
        <v/>
      </c>
      <c r="X224" t="str">
        <f t="shared" si="53"/>
        <v/>
      </c>
      <c r="Y224" t="str">
        <f t="shared" si="54"/>
        <v/>
      </c>
      <c r="AB224" t="str">
        <f t="shared" si="55"/>
        <v/>
      </c>
      <c r="AC224" t="str">
        <f t="shared" si="56"/>
        <v/>
      </c>
      <c r="AD224" t="str">
        <f t="shared" si="57"/>
        <v/>
      </c>
      <c r="AE224" t="str">
        <f t="shared" si="58"/>
        <v/>
      </c>
      <c r="AF224" s="4" t="str">
        <f>IF(AB224="","",MAX($AF$2:AF223)+1)</f>
        <v/>
      </c>
      <c r="AG224" t="str">
        <f>IF(AC224="","",IF(MAX($AG$2:AG223)&lt;MAX(AF:AF),MAX(AF:AF)+1,MAX($AG$2:AG223)+1))</f>
        <v/>
      </c>
      <c r="AH224" t="str">
        <f>IF(AD224="","",IF(MAX($AH$2:AH223)&lt;MAX(AG:AG),MAX(AG:AG)+1,MAX($AH$2:AH223)+1))</f>
        <v/>
      </c>
      <c r="AI224" t="str">
        <f>IF(AE224="","",IF(MAX($AI$2:AI223)&lt;MAX(AH:AH),MAX(AH:AH)+1,MAX($AI$2:AI223)+1))</f>
        <v/>
      </c>
      <c r="AJ224" t="str">
        <f t="shared" si="59"/>
        <v/>
      </c>
      <c r="AK224" t="str">
        <f t="shared" si="60"/>
        <v/>
      </c>
      <c r="AL224" t="str">
        <f t="shared" si="61"/>
        <v/>
      </c>
      <c r="AM224" t="str">
        <f t="shared" si="62"/>
        <v/>
      </c>
    </row>
    <row r="225" spans="2:39" x14ac:dyDescent="0.3">
      <c r="B225">
        <v>223</v>
      </c>
      <c r="C225">
        <v>320</v>
      </c>
      <c r="D225">
        <v>446</v>
      </c>
      <c r="E225">
        <v>445</v>
      </c>
      <c r="F225">
        <v>6</v>
      </c>
      <c r="G225">
        <v>0</v>
      </c>
      <c r="H225">
        <v>0</v>
      </c>
      <c r="I225">
        <v>0</v>
      </c>
      <c r="J225">
        <v>1</v>
      </c>
      <c r="K225">
        <v>1</v>
      </c>
      <c r="L225" t="str">
        <f>IF(AND(OR(G225=6,H225=6,I225=6,J225=6),OR(G225=7,H225=7,I225=7,J225=7)),IF(MAX($L$2:L224)&lt;$B$2,MAX($L$2:L224)+1,""),"")</f>
        <v/>
      </c>
      <c r="M225" t="str">
        <f t="shared" si="63"/>
        <v/>
      </c>
      <c r="N225" t="str">
        <f t="shared" si="64"/>
        <v/>
      </c>
      <c r="O225" t="str">
        <f t="shared" si="65"/>
        <v/>
      </c>
      <c r="P225" t="str">
        <f t="shared" si="66"/>
        <v/>
      </c>
      <c r="Q225" t="str">
        <f t="shared" si="67"/>
        <v/>
      </c>
      <c r="R225" t="str">
        <f>IF(M225="","",MAX($R$2:R224)+1)</f>
        <v/>
      </c>
      <c r="S225" t="str">
        <f>IF(N225="","",IF(MAX($S$2:S224)&lt;MAX(R:R),MAX(R:R)+1,MAX($S$2:S224)+1))</f>
        <v/>
      </c>
      <c r="T225" t="str">
        <f>IF(O225="","",IF(MAX($T$2:T224)&lt;MAX(S:S),MAX(S:S)+1,MAX($T$2:T224)+1))</f>
        <v/>
      </c>
      <c r="U225" t="str">
        <f>IF(P225="","",IF(MAX($U$2:U224)&lt;MAX(T:T),MAX(T:T)+1,MAX($U$2:U224)+1))</f>
        <v/>
      </c>
      <c r="V225" t="str">
        <f t="shared" si="51"/>
        <v/>
      </c>
      <c r="W225" t="str">
        <f t="shared" si="52"/>
        <v/>
      </c>
      <c r="X225" t="str">
        <f t="shared" si="53"/>
        <v/>
      </c>
      <c r="Y225" t="str">
        <f t="shared" si="54"/>
        <v/>
      </c>
      <c r="AB225" t="str">
        <f t="shared" si="55"/>
        <v/>
      </c>
      <c r="AC225" t="str">
        <f t="shared" si="56"/>
        <v/>
      </c>
      <c r="AD225" t="str">
        <f t="shared" si="57"/>
        <v/>
      </c>
      <c r="AE225" t="str">
        <f t="shared" si="58"/>
        <v/>
      </c>
      <c r="AF225" s="4" t="str">
        <f>IF(AB225="","",MAX($AF$2:AF224)+1)</f>
        <v/>
      </c>
      <c r="AG225" t="str">
        <f>IF(AC225="","",IF(MAX($AG$2:AG224)&lt;MAX(AF:AF),MAX(AF:AF)+1,MAX($AG$2:AG224)+1))</f>
        <v/>
      </c>
      <c r="AH225" t="str">
        <f>IF(AD225="","",IF(MAX($AH$2:AH224)&lt;MAX(AG:AG),MAX(AG:AG)+1,MAX($AH$2:AH224)+1))</f>
        <v/>
      </c>
      <c r="AI225" t="str">
        <f>IF(AE225="","",IF(MAX($AI$2:AI224)&lt;MAX(AH:AH),MAX(AH:AH)+1,MAX($AI$2:AI224)+1))</f>
        <v/>
      </c>
      <c r="AJ225" t="str">
        <f t="shared" si="59"/>
        <v/>
      </c>
      <c r="AK225" t="str">
        <f t="shared" si="60"/>
        <v/>
      </c>
      <c r="AL225" t="str">
        <f t="shared" si="61"/>
        <v/>
      </c>
      <c r="AM225" t="str">
        <f t="shared" si="62"/>
        <v/>
      </c>
    </row>
    <row r="226" spans="2:39" x14ac:dyDescent="0.3">
      <c r="B226">
        <v>224</v>
      </c>
      <c r="C226">
        <v>446</v>
      </c>
      <c r="D226">
        <v>307</v>
      </c>
      <c r="E226">
        <v>54</v>
      </c>
      <c r="F226">
        <v>445</v>
      </c>
      <c r="G226">
        <v>0</v>
      </c>
      <c r="H226">
        <v>0</v>
      </c>
      <c r="I226">
        <v>0</v>
      </c>
      <c r="J226">
        <v>0</v>
      </c>
      <c r="K226">
        <v>1</v>
      </c>
      <c r="L226" t="str">
        <f>IF(AND(OR(G226=6,H226=6,I226=6,J226=6),OR(G226=7,H226=7,I226=7,J226=7)),IF(MAX($L$2:L225)&lt;$B$2,MAX($L$2:L225)+1,""),"")</f>
        <v/>
      </c>
      <c r="M226" t="str">
        <f t="shared" si="63"/>
        <v/>
      </c>
      <c r="N226" t="str">
        <f t="shared" si="64"/>
        <v/>
      </c>
      <c r="O226" t="str">
        <f t="shared" si="65"/>
        <v/>
      </c>
      <c r="P226" t="str">
        <f t="shared" si="66"/>
        <v/>
      </c>
      <c r="Q226" t="str">
        <f t="shared" si="67"/>
        <v/>
      </c>
      <c r="R226" t="str">
        <f>IF(M226="","",MAX($R$2:R225)+1)</f>
        <v/>
      </c>
      <c r="S226" t="str">
        <f>IF(N226="","",IF(MAX($S$2:S225)&lt;MAX(R:R),MAX(R:R)+1,MAX($S$2:S225)+1))</f>
        <v/>
      </c>
      <c r="T226" t="str">
        <f>IF(O226="","",IF(MAX($T$2:T225)&lt;MAX(S:S),MAX(S:S)+1,MAX($T$2:T225)+1))</f>
        <v/>
      </c>
      <c r="U226" t="str">
        <f>IF(P226="","",IF(MAX($U$2:U225)&lt;MAX(T:T),MAX(T:T)+1,MAX($U$2:U225)+1))</f>
        <v/>
      </c>
      <c r="V226" t="str">
        <f t="shared" si="51"/>
        <v/>
      </c>
      <c r="W226" t="str">
        <f t="shared" si="52"/>
        <v/>
      </c>
      <c r="X226" t="str">
        <f t="shared" si="53"/>
        <v/>
      </c>
      <c r="Y226" t="str">
        <f t="shared" si="54"/>
        <v/>
      </c>
      <c r="AB226" t="str">
        <f t="shared" si="55"/>
        <v/>
      </c>
      <c r="AC226" t="str">
        <f t="shared" si="56"/>
        <v/>
      </c>
      <c r="AD226" t="str">
        <f t="shared" si="57"/>
        <v/>
      </c>
      <c r="AE226" t="str">
        <f t="shared" si="58"/>
        <v/>
      </c>
      <c r="AF226" s="4" t="str">
        <f>IF(AB226="","",MAX($AF$2:AF225)+1)</f>
        <v/>
      </c>
      <c r="AG226" t="str">
        <f>IF(AC226="","",IF(MAX($AG$2:AG225)&lt;MAX(AF:AF),MAX(AF:AF)+1,MAX($AG$2:AG225)+1))</f>
        <v/>
      </c>
      <c r="AH226" t="str">
        <f>IF(AD226="","",IF(MAX($AH$2:AH225)&lt;MAX(AG:AG),MAX(AG:AG)+1,MAX($AH$2:AH225)+1))</f>
        <v/>
      </c>
      <c r="AI226" t="str">
        <f>IF(AE226="","",IF(MAX($AI$2:AI225)&lt;MAX(AH:AH),MAX(AH:AH)+1,MAX($AI$2:AI225)+1))</f>
        <v/>
      </c>
      <c r="AJ226" t="str">
        <f t="shared" si="59"/>
        <v/>
      </c>
      <c r="AK226" t="str">
        <f t="shared" si="60"/>
        <v/>
      </c>
      <c r="AL226" t="str">
        <f t="shared" si="61"/>
        <v/>
      </c>
      <c r="AM226" t="str">
        <f t="shared" si="62"/>
        <v/>
      </c>
    </row>
    <row r="227" spans="2:39" x14ac:dyDescent="0.3">
      <c r="B227">
        <v>225</v>
      </c>
      <c r="C227">
        <v>15</v>
      </c>
      <c r="D227">
        <v>293</v>
      </c>
      <c r="E227">
        <v>446</v>
      </c>
      <c r="F227">
        <v>320</v>
      </c>
      <c r="G227">
        <v>0</v>
      </c>
      <c r="H227">
        <v>0</v>
      </c>
      <c r="I227">
        <v>0</v>
      </c>
      <c r="J227">
        <v>1</v>
      </c>
      <c r="K227">
        <v>1</v>
      </c>
      <c r="L227" t="str">
        <f>IF(AND(OR(G227=6,H227=6,I227=6,J227=6),OR(G227=7,H227=7,I227=7,J227=7)),IF(MAX($L$2:L226)&lt;$B$2,MAX($L$2:L226)+1,""),"")</f>
        <v/>
      </c>
      <c r="M227" t="str">
        <f t="shared" si="63"/>
        <v/>
      </c>
      <c r="N227" t="str">
        <f t="shared" si="64"/>
        <v/>
      </c>
      <c r="O227" t="str">
        <f t="shared" si="65"/>
        <v/>
      </c>
      <c r="P227" t="str">
        <f t="shared" si="66"/>
        <v/>
      </c>
      <c r="Q227" t="str">
        <f t="shared" si="67"/>
        <v/>
      </c>
      <c r="R227" t="str">
        <f>IF(M227="","",MAX($R$2:R226)+1)</f>
        <v/>
      </c>
      <c r="S227" t="str">
        <f>IF(N227="","",IF(MAX($S$2:S226)&lt;MAX(R:R),MAX(R:R)+1,MAX($S$2:S226)+1))</f>
        <v/>
      </c>
      <c r="T227" t="str">
        <f>IF(O227="","",IF(MAX($T$2:T226)&lt;MAX(S:S),MAX(S:S)+1,MAX($T$2:T226)+1))</f>
        <v/>
      </c>
      <c r="U227" t="str">
        <f>IF(P227="","",IF(MAX($U$2:U226)&lt;MAX(T:T),MAX(T:T)+1,MAX($U$2:U226)+1))</f>
        <v/>
      </c>
      <c r="V227" t="str">
        <f t="shared" si="51"/>
        <v/>
      </c>
      <c r="W227" t="str">
        <f t="shared" si="52"/>
        <v/>
      </c>
      <c r="X227" t="str">
        <f t="shared" si="53"/>
        <v/>
      </c>
      <c r="Y227" t="str">
        <f t="shared" si="54"/>
        <v/>
      </c>
      <c r="AB227" t="str">
        <f t="shared" si="55"/>
        <v/>
      </c>
      <c r="AC227" t="str">
        <f t="shared" si="56"/>
        <v/>
      </c>
      <c r="AD227" t="str">
        <f t="shared" si="57"/>
        <v/>
      </c>
      <c r="AE227" t="str">
        <f t="shared" si="58"/>
        <v/>
      </c>
      <c r="AF227" s="4" t="str">
        <f>IF(AB227="","",MAX($AF$2:AF226)+1)</f>
        <v/>
      </c>
      <c r="AG227" t="str">
        <f>IF(AC227="","",IF(MAX($AG$2:AG226)&lt;MAX(AF:AF),MAX(AF:AF)+1,MAX($AG$2:AG226)+1))</f>
        <v/>
      </c>
      <c r="AH227" t="str">
        <f>IF(AD227="","",IF(MAX($AH$2:AH226)&lt;MAX(AG:AG),MAX(AG:AG)+1,MAX($AH$2:AH226)+1))</f>
        <v/>
      </c>
      <c r="AI227" t="str">
        <f>IF(AE227="","",IF(MAX($AI$2:AI226)&lt;MAX(AH:AH),MAX(AH:AH)+1,MAX($AI$2:AI226)+1))</f>
        <v/>
      </c>
      <c r="AJ227" t="str">
        <f t="shared" si="59"/>
        <v/>
      </c>
      <c r="AK227" t="str">
        <f t="shared" si="60"/>
        <v/>
      </c>
      <c r="AL227" t="str">
        <f t="shared" si="61"/>
        <v/>
      </c>
      <c r="AM227" t="str">
        <f t="shared" si="62"/>
        <v/>
      </c>
    </row>
    <row r="228" spans="2:39" x14ac:dyDescent="0.3">
      <c r="B228">
        <v>226</v>
      </c>
      <c r="C228">
        <v>293</v>
      </c>
      <c r="D228">
        <v>119</v>
      </c>
      <c r="E228">
        <v>307</v>
      </c>
      <c r="F228">
        <v>446</v>
      </c>
      <c r="G228">
        <v>0</v>
      </c>
      <c r="H228">
        <v>0</v>
      </c>
      <c r="I228">
        <v>0</v>
      </c>
      <c r="J228">
        <v>0</v>
      </c>
      <c r="K228">
        <v>1</v>
      </c>
      <c r="L228" t="str">
        <f>IF(AND(OR(G228=6,H228=6,I228=6,J228=6),OR(G228=7,H228=7,I228=7,J228=7)),IF(MAX($L$2:L227)&lt;$B$2,MAX($L$2:L227)+1,""),"")</f>
        <v/>
      </c>
      <c r="M228" t="str">
        <f t="shared" si="63"/>
        <v/>
      </c>
      <c r="N228" t="str">
        <f t="shared" si="64"/>
        <v/>
      </c>
      <c r="O228" t="str">
        <f t="shared" si="65"/>
        <v/>
      </c>
      <c r="P228" t="str">
        <f t="shared" si="66"/>
        <v/>
      </c>
      <c r="Q228" t="str">
        <f t="shared" si="67"/>
        <v/>
      </c>
      <c r="R228" t="str">
        <f>IF(M228="","",MAX($R$2:R227)+1)</f>
        <v/>
      </c>
      <c r="S228" t="str">
        <f>IF(N228="","",IF(MAX($S$2:S227)&lt;MAX(R:R),MAX(R:R)+1,MAX($S$2:S227)+1))</f>
        <v/>
      </c>
      <c r="T228" t="str">
        <f>IF(O228="","",IF(MAX($T$2:T227)&lt;MAX(S:S),MAX(S:S)+1,MAX($T$2:T227)+1))</f>
        <v/>
      </c>
      <c r="U228" t="str">
        <f>IF(P228="","",IF(MAX($U$2:U227)&lt;MAX(T:T),MAX(T:T)+1,MAX($U$2:U227)+1))</f>
        <v/>
      </c>
      <c r="V228" t="str">
        <f t="shared" si="51"/>
        <v/>
      </c>
      <c r="W228" t="str">
        <f t="shared" si="52"/>
        <v/>
      </c>
      <c r="X228" t="str">
        <f t="shared" si="53"/>
        <v/>
      </c>
      <c r="Y228" t="str">
        <f t="shared" si="54"/>
        <v/>
      </c>
      <c r="AB228" t="str">
        <f t="shared" si="55"/>
        <v/>
      </c>
      <c r="AC228" t="str">
        <f t="shared" si="56"/>
        <v/>
      </c>
      <c r="AD228" t="str">
        <f t="shared" si="57"/>
        <v/>
      </c>
      <c r="AE228" t="str">
        <f t="shared" si="58"/>
        <v/>
      </c>
      <c r="AF228" s="4" t="str">
        <f>IF(AB228="","",MAX($AF$2:AF227)+1)</f>
        <v/>
      </c>
      <c r="AG228" t="str">
        <f>IF(AC228="","",IF(MAX($AG$2:AG227)&lt;MAX(AF:AF),MAX(AF:AF)+1,MAX($AG$2:AG227)+1))</f>
        <v/>
      </c>
      <c r="AH228" t="str">
        <f>IF(AD228="","",IF(MAX($AH$2:AH227)&lt;MAX(AG:AG),MAX(AG:AG)+1,MAX($AH$2:AH227)+1))</f>
        <v/>
      </c>
      <c r="AI228" t="str">
        <f>IF(AE228="","",IF(MAX($AI$2:AI227)&lt;MAX(AH:AH),MAX(AH:AH)+1,MAX($AI$2:AI227)+1))</f>
        <v/>
      </c>
      <c r="AJ228" t="str">
        <f t="shared" si="59"/>
        <v/>
      </c>
      <c r="AK228" t="str">
        <f t="shared" si="60"/>
        <v/>
      </c>
      <c r="AL228" t="str">
        <f t="shared" si="61"/>
        <v/>
      </c>
      <c r="AM228" t="str">
        <f t="shared" si="62"/>
        <v/>
      </c>
    </row>
    <row r="229" spans="2:39" x14ac:dyDescent="0.3">
      <c r="B229">
        <v>227</v>
      </c>
      <c r="C229">
        <v>14</v>
      </c>
      <c r="D229">
        <v>294</v>
      </c>
      <c r="E229">
        <v>447</v>
      </c>
      <c r="F229">
        <v>174</v>
      </c>
      <c r="G229">
        <v>0</v>
      </c>
      <c r="H229">
        <v>0</v>
      </c>
      <c r="I229">
        <v>0</v>
      </c>
      <c r="J229">
        <v>1</v>
      </c>
      <c r="K229">
        <v>1</v>
      </c>
      <c r="L229" t="str">
        <f>IF(AND(OR(G229=6,H229=6,I229=6,J229=6),OR(G229=7,H229=7,I229=7,J229=7)),IF(MAX($L$2:L228)&lt;$B$2,MAX($L$2:L228)+1,""),"")</f>
        <v/>
      </c>
      <c r="M229" t="str">
        <f t="shared" si="63"/>
        <v/>
      </c>
      <c r="N229" t="str">
        <f t="shared" si="64"/>
        <v/>
      </c>
      <c r="O229" t="str">
        <f t="shared" si="65"/>
        <v/>
      </c>
      <c r="P229" t="str">
        <f t="shared" si="66"/>
        <v/>
      </c>
      <c r="Q229" t="str">
        <f t="shared" si="67"/>
        <v/>
      </c>
      <c r="R229" t="str">
        <f>IF(M229="","",MAX($R$2:R228)+1)</f>
        <v/>
      </c>
      <c r="S229" t="str">
        <f>IF(N229="","",IF(MAX($S$2:S228)&lt;MAX(R:R),MAX(R:R)+1,MAX($S$2:S228)+1))</f>
        <v/>
      </c>
      <c r="T229" t="str">
        <f>IF(O229="","",IF(MAX($T$2:T228)&lt;MAX(S:S),MAX(S:S)+1,MAX($T$2:T228)+1))</f>
        <v/>
      </c>
      <c r="U229" t="str">
        <f>IF(P229="","",IF(MAX($U$2:U228)&lt;MAX(T:T),MAX(T:T)+1,MAX($U$2:U228)+1))</f>
        <v/>
      </c>
      <c r="V229" t="str">
        <f t="shared" si="51"/>
        <v/>
      </c>
      <c r="W229" t="str">
        <f t="shared" si="52"/>
        <v/>
      </c>
      <c r="X229" t="str">
        <f t="shared" si="53"/>
        <v/>
      </c>
      <c r="Y229" t="str">
        <f t="shared" si="54"/>
        <v/>
      </c>
      <c r="AB229" t="str">
        <f t="shared" si="55"/>
        <v/>
      </c>
      <c r="AC229" t="str">
        <f t="shared" si="56"/>
        <v/>
      </c>
      <c r="AD229" t="str">
        <f t="shared" si="57"/>
        <v/>
      </c>
      <c r="AE229" t="str">
        <f t="shared" si="58"/>
        <v/>
      </c>
      <c r="AF229" s="4" t="str">
        <f>IF(AB229="","",MAX($AF$2:AF228)+1)</f>
        <v/>
      </c>
      <c r="AG229" t="str">
        <f>IF(AC229="","",IF(MAX($AG$2:AG228)&lt;MAX(AF:AF),MAX(AF:AF)+1,MAX($AG$2:AG228)+1))</f>
        <v/>
      </c>
      <c r="AH229" t="str">
        <f>IF(AD229="","",IF(MAX($AH$2:AH228)&lt;MAX(AG:AG),MAX(AG:AG)+1,MAX($AH$2:AH228)+1))</f>
        <v/>
      </c>
      <c r="AI229" t="str">
        <f>IF(AE229="","",IF(MAX($AI$2:AI228)&lt;MAX(AH:AH),MAX(AH:AH)+1,MAX($AI$2:AI228)+1))</f>
        <v/>
      </c>
      <c r="AJ229" t="str">
        <f t="shared" si="59"/>
        <v/>
      </c>
      <c r="AK229" t="str">
        <f t="shared" si="60"/>
        <v/>
      </c>
      <c r="AL229" t="str">
        <f t="shared" si="61"/>
        <v/>
      </c>
      <c r="AM229" t="str">
        <f t="shared" si="62"/>
        <v/>
      </c>
    </row>
    <row r="230" spans="2:39" x14ac:dyDescent="0.3">
      <c r="B230">
        <v>228</v>
      </c>
      <c r="C230">
        <v>294</v>
      </c>
      <c r="D230">
        <v>17</v>
      </c>
      <c r="E230">
        <v>173</v>
      </c>
      <c r="F230">
        <v>447</v>
      </c>
      <c r="G230">
        <v>0</v>
      </c>
      <c r="H230">
        <v>0</v>
      </c>
      <c r="I230">
        <v>0</v>
      </c>
      <c r="J230">
        <v>0</v>
      </c>
      <c r="K230">
        <v>1</v>
      </c>
      <c r="L230" t="str">
        <f>IF(AND(OR(G230=6,H230=6,I230=6,J230=6),OR(G230=7,H230=7,I230=7,J230=7)),IF(MAX($L$2:L229)&lt;$B$2,MAX($L$2:L229)+1,""),"")</f>
        <v/>
      </c>
      <c r="M230" t="str">
        <f t="shared" si="63"/>
        <v/>
      </c>
      <c r="N230" t="str">
        <f t="shared" si="64"/>
        <v/>
      </c>
      <c r="O230" t="str">
        <f t="shared" si="65"/>
        <v/>
      </c>
      <c r="P230" t="str">
        <f t="shared" si="66"/>
        <v/>
      </c>
      <c r="Q230" t="str">
        <f t="shared" si="67"/>
        <v/>
      </c>
      <c r="R230" t="str">
        <f>IF(M230="","",MAX($R$2:R229)+1)</f>
        <v/>
      </c>
      <c r="S230" t="str">
        <f>IF(N230="","",IF(MAX($S$2:S229)&lt;MAX(R:R),MAX(R:R)+1,MAX($S$2:S229)+1))</f>
        <v/>
      </c>
      <c r="T230" t="str">
        <f>IF(O230="","",IF(MAX($T$2:T229)&lt;MAX(S:S),MAX(S:S)+1,MAX($T$2:T229)+1))</f>
        <v/>
      </c>
      <c r="U230" t="str">
        <f>IF(P230="","",IF(MAX($U$2:U229)&lt;MAX(T:T),MAX(T:T)+1,MAX($U$2:U229)+1))</f>
        <v/>
      </c>
      <c r="V230" t="str">
        <f t="shared" si="51"/>
        <v/>
      </c>
      <c r="W230" t="str">
        <f t="shared" si="52"/>
        <v/>
      </c>
      <c r="X230" t="str">
        <f t="shared" si="53"/>
        <v/>
      </c>
      <c r="Y230" t="str">
        <f t="shared" si="54"/>
        <v/>
      </c>
      <c r="AB230" t="str">
        <f t="shared" si="55"/>
        <v/>
      </c>
      <c r="AC230" t="str">
        <f t="shared" si="56"/>
        <v/>
      </c>
      <c r="AD230" t="str">
        <f t="shared" si="57"/>
        <v/>
      </c>
      <c r="AE230" t="str">
        <f t="shared" si="58"/>
        <v/>
      </c>
      <c r="AF230" s="4" t="str">
        <f>IF(AB230="","",MAX($AF$2:AF229)+1)</f>
        <v/>
      </c>
      <c r="AG230" t="str">
        <f>IF(AC230="","",IF(MAX($AG$2:AG229)&lt;MAX(AF:AF),MAX(AF:AF)+1,MAX($AG$2:AG229)+1))</f>
        <v/>
      </c>
      <c r="AH230" t="str">
        <f>IF(AD230="","",IF(MAX($AH$2:AH229)&lt;MAX(AG:AG),MAX(AG:AG)+1,MAX($AH$2:AH229)+1))</f>
        <v/>
      </c>
      <c r="AI230" t="str">
        <f>IF(AE230="","",IF(MAX($AI$2:AI229)&lt;MAX(AH:AH),MAX(AH:AH)+1,MAX($AI$2:AI229)+1))</f>
        <v/>
      </c>
      <c r="AJ230" t="str">
        <f t="shared" si="59"/>
        <v/>
      </c>
      <c r="AK230" t="str">
        <f t="shared" si="60"/>
        <v/>
      </c>
      <c r="AL230" t="str">
        <f t="shared" si="61"/>
        <v/>
      </c>
      <c r="AM230" t="str">
        <f t="shared" si="62"/>
        <v/>
      </c>
    </row>
    <row r="231" spans="2:39" x14ac:dyDescent="0.3">
      <c r="B231">
        <v>229</v>
      </c>
      <c r="C231">
        <v>174</v>
      </c>
      <c r="D231">
        <v>447</v>
      </c>
      <c r="E231">
        <v>293</v>
      </c>
      <c r="F231">
        <v>15</v>
      </c>
      <c r="G231">
        <v>0</v>
      </c>
      <c r="H231">
        <v>0</v>
      </c>
      <c r="I231">
        <v>0</v>
      </c>
      <c r="J231">
        <v>1</v>
      </c>
      <c r="K231">
        <v>1</v>
      </c>
      <c r="L231" t="str">
        <f>IF(AND(OR(G231=6,H231=6,I231=6,J231=6),OR(G231=7,H231=7,I231=7,J231=7)),IF(MAX($L$2:L230)&lt;$B$2,MAX($L$2:L230)+1,""),"")</f>
        <v/>
      </c>
      <c r="M231" t="str">
        <f t="shared" si="63"/>
        <v/>
      </c>
      <c r="N231" t="str">
        <f t="shared" si="64"/>
        <v/>
      </c>
      <c r="O231" t="str">
        <f t="shared" si="65"/>
        <v/>
      </c>
      <c r="P231" t="str">
        <f t="shared" si="66"/>
        <v/>
      </c>
      <c r="Q231" t="str">
        <f t="shared" si="67"/>
        <v/>
      </c>
      <c r="R231" t="str">
        <f>IF(M231="","",MAX($R$2:R230)+1)</f>
        <v/>
      </c>
      <c r="S231" t="str">
        <f>IF(N231="","",IF(MAX($S$2:S230)&lt;MAX(R:R),MAX(R:R)+1,MAX($S$2:S230)+1))</f>
        <v/>
      </c>
      <c r="T231" t="str">
        <f>IF(O231="","",IF(MAX($T$2:T230)&lt;MAX(S:S),MAX(S:S)+1,MAX($T$2:T230)+1))</f>
        <v/>
      </c>
      <c r="U231" t="str">
        <f>IF(P231="","",IF(MAX($U$2:U230)&lt;MAX(T:T),MAX(T:T)+1,MAX($U$2:U230)+1))</f>
        <v/>
      </c>
      <c r="V231" t="str">
        <f t="shared" si="51"/>
        <v/>
      </c>
      <c r="W231" t="str">
        <f t="shared" si="52"/>
        <v/>
      </c>
      <c r="X231" t="str">
        <f t="shared" si="53"/>
        <v/>
      </c>
      <c r="Y231" t="str">
        <f t="shared" si="54"/>
        <v/>
      </c>
      <c r="AB231" t="str">
        <f t="shared" si="55"/>
        <v/>
      </c>
      <c r="AC231" t="str">
        <f t="shared" si="56"/>
        <v/>
      </c>
      <c r="AD231" t="str">
        <f t="shared" si="57"/>
        <v/>
      </c>
      <c r="AE231" t="str">
        <f t="shared" si="58"/>
        <v/>
      </c>
      <c r="AF231" s="4" t="str">
        <f>IF(AB231="","",MAX($AF$2:AF230)+1)</f>
        <v/>
      </c>
      <c r="AG231" t="str">
        <f>IF(AC231="","",IF(MAX($AG$2:AG230)&lt;MAX(AF:AF),MAX(AF:AF)+1,MAX($AG$2:AG230)+1))</f>
        <v/>
      </c>
      <c r="AH231" t="str">
        <f>IF(AD231="","",IF(MAX($AH$2:AH230)&lt;MAX(AG:AG),MAX(AG:AG)+1,MAX($AH$2:AH230)+1))</f>
        <v/>
      </c>
      <c r="AI231" t="str">
        <f>IF(AE231="","",IF(MAX($AI$2:AI230)&lt;MAX(AH:AH),MAX(AH:AH)+1,MAX($AI$2:AI230)+1))</f>
        <v/>
      </c>
      <c r="AJ231" t="str">
        <f t="shared" si="59"/>
        <v/>
      </c>
      <c r="AK231" t="str">
        <f t="shared" si="60"/>
        <v/>
      </c>
      <c r="AL231" t="str">
        <f t="shared" si="61"/>
        <v/>
      </c>
      <c r="AM231" t="str">
        <f t="shared" si="62"/>
        <v/>
      </c>
    </row>
    <row r="232" spans="2:39" x14ac:dyDescent="0.3">
      <c r="B232">
        <v>230</v>
      </c>
      <c r="C232">
        <v>447</v>
      </c>
      <c r="D232">
        <v>173</v>
      </c>
      <c r="E232">
        <v>119</v>
      </c>
      <c r="F232">
        <v>293</v>
      </c>
      <c r="G232">
        <v>0</v>
      </c>
      <c r="H232">
        <v>0</v>
      </c>
      <c r="I232">
        <v>0</v>
      </c>
      <c r="J232">
        <v>0</v>
      </c>
      <c r="K232">
        <v>1</v>
      </c>
      <c r="L232" t="str">
        <f>IF(AND(OR(G232=6,H232=6,I232=6,J232=6),OR(G232=7,H232=7,I232=7,J232=7)),IF(MAX($L$2:L231)&lt;$B$2,MAX($L$2:L231)+1,""),"")</f>
        <v/>
      </c>
      <c r="M232" t="str">
        <f t="shared" si="63"/>
        <v/>
      </c>
      <c r="N232" t="str">
        <f t="shared" si="64"/>
        <v/>
      </c>
      <c r="O232" t="str">
        <f t="shared" si="65"/>
        <v/>
      </c>
      <c r="P232" t="str">
        <f t="shared" si="66"/>
        <v/>
      </c>
      <c r="Q232" t="str">
        <f t="shared" si="67"/>
        <v/>
      </c>
      <c r="R232" t="str">
        <f>IF(M232="","",MAX($R$2:R231)+1)</f>
        <v/>
      </c>
      <c r="S232" t="str">
        <f>IF(N232="","",IF(MAX($S$2:S231)&lt;MAX(R:R),MAX(R:R)+1,MAX($S$2:S231)+1))</f>
        <v/>
      </c>
      <c r="T232" t="str">
        <f>IF(O232="","",IF(MAX($T$2:T231)&lt;MAX(S:S),MAX(S:S)+1,MAX($T$2:T231)+1))</f>
        <v/>
      </c>
      <c r="U232" t="str">
        <f>IF(P232="","",IF(MAX($U$2:U231)&lt;MAX(T:T),MAX(T:T)+1,MAX($U$2:U231)+1))</f>
        <v/>
      </c>
      <c r="V232" t="str">
        <f t="shared" si="51"/>
        <v/>
      </c>
      <c r="W232" t="str">
        <f t="shared" si="52"/>
        <v/>
      </c>
      <c r="X232" t="str">
        <f t="shared" si="53"/>
        <v/>
      </c>
      <c r="Y232" t="str">
        <f t="shared" si="54"/>
        <v/>
      </c>
      <c r="AB232" t="str">
        <f t="shared" si="55"/>
        <v/>
      </c>
      <c r="AC232" t="str">
        <f t="shared" si="56"/>
        <v/>
      </c>
      <c r="AD232" t="str">
        <f t="shared" si="57"/>
        <v/>
      </c>
      <c r="AE232" t="str">
        <f t="shared" si="58"/>
        <v/>
      </c>
      <c r="AF232" s="4" t="str">
        <f>IF(AB232="","",MAX($AF$2:AF231)+1)</f>
        <v/>
      </c>
      <c r="AG232" t="str">
        <f>IF(AC232="","",IF(MAX($AG$2:AG231)&lt;MAX(AF:AF),MAX(AF:AF)+1,MAX($AG$2:AG231)+1))</f>
        <v/>
      </c>
      <c r="AH232" t="str">
        <f>IF(AD232="","",IF(MAX($AH$2:AH231)&lt;MAX(AG:AG),MAX(AG:AG)+1,MAX($AH$2:AH231)+1))</f>
        <v/>
      </c>
      <c r="AI232" t="str">
        <f>IF(AE232="","",IF(MAX($AI$2:AI231)&lt;MAX(AH:AH),MAX(AH:AH)+1,MAX($AI$2:AI231)+1))</f>
        <v/>
      </c>
      <c r="AJ232" t="str">
        <f t="shared" si="59"/>
        <v/>
      </c>
      <c r="AK232" t="str">
        <f t="shared" si="60"/>
        <v/>
      </c>
      <c r="AL232" t="str">
        <f t="shared" si="61"/>
        <v/>
      </c>
      <c r="AM232" t="str">
        <f t="shared" si="62"/>
        <v/>
      </c>
    </row>
    <row r="233" spans="2:39" x14ac:dyDescent="0.3">
      <c r="B233">
        <v>231</v>
      </c>
      <c r="C233">
        <v>13</v>
      </c>
      <c r="D233">
        <v>295</v>
      </c>
      <c r="E233">
        <v>448</v>
      </c>
      <c r="F233">
        <v>175</v>
      </c>
      <c r="G233">
        <v>0</v>
      </c>
      <c r="H233">
        <v>0</v>
      </c>
      <c r="I233">
        <v>0</v>
      </c>
      <c r="J233">
        <v>1</v>
      </c>
      <c r="K233">
        <v>1</v>
      </c>
      <c r="L233" t="str">
        <f>IF(AND(OR(G233=6,H233=6,I233=6,J233=6),OR(G233=7,H233=7,I233=7,J233=7)),IF(MAX($L$2:L232)&lt;$B$2,MAX($L$2:L232)+1,""),"")</f>
        <v/>
      </c>
      <c r="M233" t="str">
        <f t="shared" si="63"/>
        <v/>
      </c>
      <c r="N233" t="str">
        <f t="shared" si="64"/>
        <v/>
      </c>
      <c r="O233" t="str">
        <f t="shared" si="65"/>
        <v/>
      </c>
      <c r="P233" t="str">
        <f t="shared" si="66"/>
        <v/>
      </c>
      <c r="Q233" t="str">
        <f t="shared" si="67"/>
        <v/>
      </c>
      <c r="R233" t="str">
        <f>IF(M233="","",MAX($R$2:R232)+1)</f>
        <v/>
      </c>
      <c r="S233" t="str">
        <f>IF(N233="","",IF(MAX($S$2:S232)&lt;MAX(R:R),MAX(R:R)+1,MAX($S$2:S232)+1))</f>
        <v/>
      </c>
      <c r="T233" t="str">
        <f>IF(O233="","",IF(MAX($T$2:T232)&lt;MAX(S:S),MAX(S:S)+1,MAX($T$2:T232)+1))</f>
        <v/>
      </c>
      <c r="U233" t="str">
        <f>IF(P233="","",IF(MAX($U$2:U232)&lt;MAX(T:T),MAX(T:T)+1,MAX($U$2:U232)+1))</f>
        <v/>
      </c>
      <c r="V233" t="str">
        <f t="shared" si="51"/>
        <v/>
      </c>
      <c r="W233" t="str">
        <f t="shared" si="52"/>
        <v/>
      </c>
      <c r="X233" t="str">
        <f t="shared" si="53"/>
        <v/>
      </c>
      <c r="Y233" t="str">
        <f t="shared" si="54"/>
        <v/>
      </c>
      <c r="AB233" t="str">
        <f t="shared" si="55"/>
        <v/>
      </c>
      <c r="AC233" t="str">
        <f t="shared" si="56"/>
        <v/>
      </c>
      <c r="AD233" t="str">
        <f t="shared" si="57"/>
        <v/>
      </c>
      <c r="AE233" t="str">
        <f t="shared" si="58"/>
        <v/>
      </c>
      <c r="AF233" s="4" t="str">
        <f>IF(AB233="","",MAX($AF$2:AF232)+1)</f>
        <v/>
      </c>
      <c r="AG233" t="str">
        <f>IF(AC233="","",IF(MAX($AG$2:AG232)&lt;MAX(AF:AF),MAX(AF:AF)+1,MAX($AG$2:AG232)+1))</f>
        <v/>
      </c>
      <c r="AH233" t="str">
        <f>IF(AD233="","",IF(MAX($AH$2:AH232)&lt;MAX(AG:AG),MAX(AG:AG)+1,MAX($AH$2:AH232)+1))</f>
        <v/>
      </c>
      <c r="AI233" t="str">
        <f>IF(AE233="","",IF(MAX($AI$2:AI232)&lt;MAX(AH:AH),MAX(AH:AH)+1,MAX($AI$2:AI232)+1))</f>
        <v/>
      </c>
      <c r="AJ233" t="str">
        <f t="shared" si="59"/>
        <v/>
      </c>
      <c r="AK233" t="str">
        <f t="shared" si="60"/>
        <v/>
      </c>
      <c r="AL233" t="str">
        <f t="shared" si="61"/>
        <v/>
      </c>
      <c r="AM233" t="str">
        <f t="shared" si="62"/>
        <v/>
      </c>
    </row>
    <row r="234" spans="2:39" x14ac:dyDescent="0.3">
      <c r="B234">
        <v>232</v>
      </c>
      <c r="C234">
        <v>295</v>
      </c>
      <c r="D234">
        <v>118</v>
      </c>
      <c r="E234">
        <v>176</v>
      </c>
      <c r="F234">
        <v>448</v>
      </c>
      <c r="G234">
        <v>0</v>
      </c>
      <c r="H234">
        <v>0</v>
      </c>
      <c r="I234">
        <v>0</v>
      </c>
      <c r="J234">
        <v>0</v>
      </c>
      <c r="K234">
        <v>1</v>
      </c>
      <c r="L234" t="str">
        <f>IF(AND(OR(G234=6,H234=6,I234=6,J234=6),OR(G234=7,H234=7,I234=7,J234=7)),IF(MAX($L$2:L233)&lt;$B$2,MAX($L$2:L233)+1,""),"")</f>
        <v/>
      </c>
      <c r="M234" t="str">
        <f t="shared" si="63"/>
        <v/>
      </c>
      <c r="N234" t="str">
        <f t="shared" si="64"/>
        <v/>
      </c>
      <c r="O234" t="str">
        <f t="shared" si="65"/>
        <v/>
      </c>
      <c r="P234" t="str">
        <f t="shared" si="66"/>
        <v/>
      </c>
      <c r="Q234" t="str">
        <f t="shared" si="67"/>
        <v/>
      </c>
      <c r="R234" t="str">
        <f>IF(M234="","",MAX($R$2:R233)+1)</f>
        <v/>
      </c>
      <c r="S234" t="str">
        <f>IF(N234="","",IF(MAX($S$2:S233)&lt;MAX(R:R),MAX(R:R)+1,MAX($S$2:S233)+1))</f>
        <v/>
      </c>
      <c r="T234" t="str">
        <f>IF(O234="","",IF(MAX($T$2:T233)&lt;MAX(S:S),MAX(S:S)+1,MAX($T$2:T233)+1))</f>
        <v/>
      </c>
      <c r="U234" t="str">
        <f>IF(P234="","",IF(MAX($U$2:U233)&lt;MAX(T:T),MAX(T:T)+1,MAX($U$2:U233)+1))</f>
        <v/>
      </c>
      <c r="V234" t="str">
        <f t="shared" si="51"/>
        <v/>
      </c>
      <c r="W234" t="str">
        <f t="shared" si="52"/>
        <v/>
      </c>
      <c r="X234" t="str">
        <f t="shared" si="53"/>
        <v/>
      </c>
      <c r="Y234" t="str">
        <f t="shared" si="54"/>
        <v/>
      </c>
      <c r="AB234" t="str">
        <f t="shared" si="55"/>
        <v/>
      </c>
      <c r="AC234" t="str">
        <f t="shared" si="56"/>
        <v/>
      </c>
      <c r="AD234" t="str">
        <f t="shared" si="57"/>
        <v/>
      </c>
      <c r="AE234" t="str">
        <f t="shared" si="58"/>
        <v/>
      </c>
      <c r="AF234" s="4" t="str">
        <f>IF(AB234="","",MAX($AF$2:AF233)+1)</f>
        <v/>
      </c>
      <c r="AG234" t="str">
        <f>IF(AC234="","",IF(MAX($AG$2:AG233)&lt;MAX(AF:AF),MAX(AF:AF)+1,MAX($AG$2:AG233)+1))</f>
        <v/>
      </c>
      <c r="AH234" t="str">
        <f>IF(AD234="","",IF(MAX($AH$2:AH233)&lt;MAX(AG:AG),MAX(AG:AG)+1,MAX($AH$2:AH233)+1))</f>
        <v/>
      </c>
      <c r="AI234" t="str">
        <f>IF(AE234="","",IF(MAX($AI$2:AI233)&lt;MAX(AH:AH),MAX(AH:AH)+1,MAX($AI$2:AI233)+1))</f>
        <v/>
      </c>
      <c r="AJ234" t="str">
        <f t="shared" si="59"/>
        <v/>
      </c>
      <c r="AK234" t="str">
        <f t="shared" si="60"/>
        <v/>
      </c>
      <c r="AL234" t="str">
        <f t="shared" si="61"/>
        <v/>
      </c>
      <c r="AM234" t="str">
        <f t="shared" si="62"/>
        <v/>
      </c>
    </row>
    <row r="235" spans="2:39" x14ac:dyDescent="0.3">
      <c r="B235">
        <v>233</v>
      </c>
      <c r="C235">
        <v>175</v>
      </c>
      <c r="D235">
        <v>448</v>
      </c>
      <c r="E235">
        <v>294</v>
      </c>
      <c r="F235">
        <v>14</v>
      </c>
      <c r="G235">
        <v>0</v>
      </c>
      <c r="H235">
        <v>0</v>
      </c>
      <c r="I235">
        <v>0</v>
      </c>
      <c r="J235">
        <v>1</v>
      </c>
      <c r="K235">
        <v>1</v>
      </c>
      <c r="L235" t="str">
        <f>IF(AND(OR(G235=6,H235=6,I235=6,J235=6),OR(G235=7,H235=7,I235=7,J235=7)),IF(MAX($L$2:L234)&lt;$B$2,MAX($L$2:L234)+1,""),"")</f>
        <v/>
      </c>
      <c r="M235" t="str">
        <f t="shared" si="63"/>
        <v/>
      </c>
      <c r="N235" t="str">
        <f t="shared" si="64"/>
        <v/>
      </c>
      <c r="O235" t="str">
        <f t="shared" si="65"/>
        <v/>
      </c>
      <c r="P235" t="str">
        <f t="shared" si="66"/>
        <v/>
      </c>
      <c r="Q235" t="str">
        <f t="shared" si="67"/>
        <v/>
      </c>
      <c r="R235" t="str">
        <f>IF(M235="","",MAX($R$2:R234)+1)</f>
        <v/>
      </c>
      <c r="S235" t="str">
        <f>IF(N235="","",IF(MAX($S$2:S234)&lt;MAX(R:R),MAX(R:R)+1,MAX($S$2:S234)+1))</f>
        <v/>
      </c>
      <c r="T235" t="str">
        <f>IF(O235="","",IF(MAX($T$2:T234)&lt;MAX(S:S),MAX(S:S)+1,MAX($T$2:T234)+1))</f>
        <v/>
      </c>
      <c r="U235" t="str">
        <f>IF(P235="","",IF(MAX($U$2:U234)&lt;MAX(T:T),MAX(T:T)+1,MAX($U$2:U234)+1))</f>
        <v/>
      </c>
      <c r="V235" t="str">
        <f t="shared" si="51"/>
        <v/>
      </c>
      <c r="W235" t="str">
        <f t="shared" si="52"/>
        <v/>
      </c>
      <c r="X235" t="str">
        <f t="shared" si="53"/>
        <v/>
      </c>
      <c r="Y235" t="str">
        <f t="shared" si="54"/>
        <v/>
      </c>
      <c r="AB235" t="str">
        <f t="shared" si="55"/>
        <v/>
      </c>
      <c r="AC235" t="str">
        <f t="shared" si="56"/>
        <v/>
      </c>
      <c r="AD235" t="str">
        <f t="shared" si="57"/>
        <v/>
      </c>
      <c r="AE235" t="str">
        <f t="shared" si="58"/>
        <v/>
      </c>
      <c r="AF235" s="4" t="str">
        <f>IF(AB235="","",MAX($AF$2:AF234)+1)</f>
        <v/>
      </c>
      <c r="AG235" t="str">
        <f>IF(AC235="","",IF(MAX($AG$2:AG234)&lt;MAX(AF:AF),MAX(AF:AF)+1,MAX($AG$2:AG234)+1))</f>
        <v/>
      </c>
      <c r="AH235" t="str">
        <f>IF(AD235="","",IF(MAX($AH$2:AH234)&lt;MAX(AG:AG),MAX(AG:AG)+1,MAX($AH$2:AH234)+1))</f>
        <v/>
      </c>
      <c r="AI235" t="str">
        <f>IF(AE235="","",IF(MAX($AI$2:AI234)&lt;MAX(AH:AH),MAX(AH:AH)+1,MAX($AI$2:AI234)+1))</f>
        <v/>
      </c>
      <c r="AJ235" t="str">
        <f t="shared" si="59"/>
        <v/>
      </c>
      <c r="AK235" t="str">
        <f t="shared" si="60"/>
        <v/>
      </c>
      <c r="AL235" t="str">
        <f t="shared" si="61"/>
        <v/>
      </c>
      <c r="AM235" t="str">
        <f t="shared" si="62"/>
        <v/>
      </c>
    </row>
    <row r="236" spans="2:39" x14ac:dyDescent="0.3">
      <c r="B236">
        <v>234</v>
      </c>
      <c r="C236">
        <v>448</v>
      </c>
      <c r="D236">
        <v>176</v>
      </c>
      <c r="E236">
        <v>17</v>
      </c>
      <c r="F236">
        <v>294</v>
      </c>
      <c r="G236">
        <v>0</v>
      </c>
      <c r="H236">
        <v>0</v>
      </c>
      <c r="I236">
        <v>0</v>
      </c>
      <c r="J236">
        <v>0</v>
      </c>
      <c r="K236">
        <v>1</v>
      </c>
      <c r="L236" t="str">
        <f>IF(AND(OR(G236=6,H236=6,I236=6,J236=6),OR(G236=7,H236=7,I236=7,J236=7)),IF(MAX($L$2:L235)&lt;$B$2,MAX($L$2:L235)+1,""),"")</f>
        <v/>
      </c>
      <c r="M236" t="str">
        <f t="shared" si="63"/>
        <v/>
      </c>
      <c r="N236" t="str">
        <f t="shared" si="64"/>
        <v/>
      </c>
      <c r="O236" t="str">
        <f t="shared" si="65"/>
        <v/>
      </c>
      <c r="P236" t="str">
        <f t="shared" si="66"/>
        <v/>
      </c>
      <c r="Q236" t="str">
        <f t="shared" si="67"/>
        <v/>
      </c>
      <c r="R236" t="str">
        <f>IF(M236="","",MAX($R$2:R235)+1)</f>
        <v/>
      </c>
      <c r="S236" t="str">
        <f>IF(N236="","",IF(MAX($S$2:S235)&lt;MAX(R:R),MAX(R:R)+1,MAX($S$2:S235)+1))</f>
        <v/>
      </c>
      <c r="T236" t="str">
        <f>IF(O236="","",IF(MAX($T$2:T235)&lt;MAX(S:S),MAX(S:S)+1,MAX($T$2:T235)+1))</f>
        <v/>
      </c>
      <c r="U236" t="str">
        <f>IF(P236="","",IF(MAX($U$2:U235)&lt;MAX(T:T),MAX(T:T)+1,MAX($U$2:U235)+1))</f>
        <v/>
      </c>
      <c r="V236" t="str">
        <f t="shared" si="51"/>
        <v/>
      </c>
      <c r="W236" t="str">
        <f t="shared" si="52"/>
        <v/>
      </c>
      <c r="X236" t="str">
        <f t="shared" si="53"/>
        <v/>
      </c>
      <c r="Y236" t="str">
        <f t="shared" si="54"/>
        <v/>
      </c>
      <c r="AB236" t="str">
        <f t="shared" si="55"/>
        <v/>
      </c>
      <c r="AC236" t="str">
        <f t="shared" si="56"/>
        <v/>
      </c>
      <c r="AD236" t="str">
        <f t="shared" si="57"/>
        <v/>
      </c>
      <c r="AE236" t="str">
        <f t="shared" si="58"/>
        <v/>
      </c>
      <c r="AF236" s="4" t="str">
        <f>IF(AB236="","",MAX($AF$2:AF235)+1)</f>
        <v/>
      </c>
      <c r="AG236" t="str">
        <f>IF(AC236="","",IF(MAX($AG$2:AG235)&lt;MAX(AF:AF),MAX(AF:AF)+1,MAX($AG$2:AG235)+1))</f>
        <v/>
      </c>
      <c r="AH236" t="str">
        <f>IF(AD236="","",IF(MAX($AH$2:AH235)&lt;MAX(AG:AG),MAX(AG:AG)+1,MAX($AH$2:AH235)+1))</f>
        <v/>
      </c>
      <c r="AI236" t="str">
        <f>IF(AE236="","",IF(MAX($AI$2:AI235)&lt;MAX(AH:AH),MAX(AH:AH)+1,MAX($AI$2:AI235)+1))</f>
        <v/>
      </c>
      <c r="AJ236" t="str">
        <f t="shared" si="59"/>
        <v/>
      </c>
      <c r="AK236" t="str">
        <f t="shared" si="60"/>
        <v/>
      </c>
      <c r="AL236" t="str">
        <f t="shared" si="61"/>
        <v/>
      </c>
      <c r="AM236" t="str">
        <f t="shared" si="62"/>
        <v/>
      </c>
    </row>
    <row r="237" spans="2:39" x14ac:dyDescent="0.3">
      <c r="B237">
        <v>235</v>
      </c>
      <c r="C237">
        <v>308</v>
      </c>
      <c r="D237">
        <v>449</v>
      </c>
      <c r="E237">
        <v>157</v>
      </c>
      <c r="F237">
        <v>118</v>
      </c>
      <c r="G237">
        <v>0</v>
      </c>
      <c r="H237">
        <v>0</v>
      </c>
      <c r="I237">
        <v>0</v>
      </c>
      <c r="J237">
        <v>0</v>
      </c>
      <c r="K237">
        <v>1</v>
      </c>
      <c r="L237" t="str">
        <f>IF(AND(OR(G237=6,H237=6,I237=6,J237=6),OR(G237=7,H237=7,I237=7,J237=7)),IF(MAX($L$2:L236)&lt;$B$2,MAX($L$2:L236)+1,""),"")</f>
        <v/>
      </c>
      <c r="M237" t="str">
        <f t="shared" si="63"/>
        <v/>
      </c>
      <c r="N237" t="str">
        <f t="shared" si="64"/>
        <v/>
      </c>
      <c r="O237" t="str">
        <f t="shared" si="65"/>
        <v/>
      </c>
      <c r="P237" t="str">
        <f t="shared" si="66"/>
        <v/>
      </c>
      <c r="Q237" t="str">
        <f t="shared" si="67"/>
        <v/>
      </c>
      <c r="R237" t="str">
        <f>IF(M237="","",MAX($R$2:R236)+1)</f>
        <v/>
      </c>
      <c r="S237" t="str">
        <f>IF(N237="","",IF(MAX($S$2:S236)&lt;MAX(R:R),MAX(R:R)+1,MAX($S$2:S236)+1))</f>
        <v/>
      </c>
      <c r="T237" t="str">
        <f>IF(O237="","",IF(MAX($T$2:T236)&lt;MAX(S:S),MAX(S:S)+1,MAX($T$2:T236)+1))</f>
        <v/>
      </c>
      <c r="U237" t="str">
        <f>IF(P237="","",IF(MAX($U$2:U236)&lt;MAX(T:T),MAX(T:T)+1,MAX($U$2:U236)+1))</f>
        <v/>
      </c>
      <c r="V237" t="str">
        <f t="shared" si="51"/>
        <v/>
      </c>
      <c r="W237" t="str">
        <f t="shared" si="52"/>
        <v/>
      </c>
      <c r="X237" t="str">
        <f t="shared" si="53"/>
        <v/>
      </c>
      <c r="Y237" t="str">
        <f t="shared" si="54"/>
        <v/>
      </c>
      <c r="AB237" t="str">
        <f t="shared" si="55"/>
        <v/>
      </c>
      <c r="AC237" t="str">
        <f t="shared" si="56"/>
        <v/>
      </c>
      <c r="AD237" t="str">
        <f t="shared" si="57"/>
        <v/>
      </c>
      <c r="AE237" t="str">
        <f t="shared" si="58"/>
        <v/>
      </c>
      <c r="AF237" s="4" t="str">
        <f>IF(AB237="","",MAX($AF$2:AF236)+1)</f>
        <v/>
      </c>
      <c r="AG237" t="str">
        <f>IF(AC237="","",IF(MAX($AG$2:AG236)&lt;MAX(AF:AF),MAX(AF:AF)+1,MAX($AG$2:AG236)+1))</f>
        <v/>
      </c>
      <c r="AH237" t="str">
        <f>IF(AD237="","",IF(MAX($AH$2:AH236)&lt;MAX(AG:AG),MAX(AG:AG)+1,MAX($AH$2:AH236)+1))</f>
        <v/>
      </c>
      <c r="AI237" t="str">
        <f>IF(AE237="","",IF(MAX($AI$2:AI236)&lt;MAX(AH:AH),MAX(AH:AH)+1,MAX($AI$2:AI236)+1))</f>
        <v/>
      </c>
      <c r="AJ237" t="str">
        <f t="shared" si="59"/>
        <v/>
      </c>
      <c r="AK237" t="str">
        <f t="shared" si="60"/>
        <v/>
      </c>
      <c r="AL237" t="str">
        <f t="shared" si="61"/>
        <v/>
      </c>
      <c r="AM237" t="str">
        <f t="shared" si="62"/>
        <v/>
      </c>
    </row>
    <row r="238" spans="2:39" x14ac:dyDescent="0.3">
      <c r="B238">
        <v>236</v>
      </c>
      <c r="C238">
        <v>449</v>
      </c>
      <c r="D238">
        <v>460</v>
      </c>
      <c r="E238">
        <v>158</v>
      </c>
      <c r="F238">
        <v>157</v>
      </c>
      <c r="G238">
        <v>0</v>
      </c>
      <c r="H238">
        <v>0</v>
      </c>
      <c r="I238">
        <v>0</v>
      </c>
      <c r="J238">
        <v>0</v>
      </c>
      <c r="K238">
        <v>1</v>
      </c>
      <c r="L238" t="str">
        <f>IF(AND(OR(G238=6,H238=6,I238=6,J238=6),OR(G238=7,H238=7,I238=7,J238=7)),IF(MAX($L$2:L237)&lt;$B$2,MAX($L$2:L237)+1,""),"")</f>
        <v/>
      </c>
      <c r="M238" t="str">
        <f t="shared" si="63"/>
        <v/>
      </c>
      <c r="N238" t="str">
        <f t="shared" si="64"/>
        <v/>
      </c>
      <c r="O238" t="str">
        <f t="shared" si="65"/>
        <v/>
      </c>
      <c r="P238" t="str">
        <f t="shared" si="66"/>
        <v/>
      </c>
      <c r="Q238" t="str">
        <f t="shared" si="67"/>
        <v/>
      </c>
      <c r="R238" t="str">
        <f>IF(M238="","",MAX($R$2:R237)+1)</f>
        <v/>
      </c>
      <c r="S238" t="str">
        <f>IF(N238="","",IF(MAX($S$2:S237)&lt;MAX(R:R),MAX(R:R)+1,MAX($S$2:S237)+1))</f>
        <v/>
      </c>
      <c r="T238" t="str">
        <f>IF(O238="","",IF(MAX($T$2:T237)&lt;MAX(S:S),MAX(S:S)+1,MAX($T$2:T237)+1))</f>
        <v/>
      </c>
      <c r="U238" t="str">
        <f>IF(P238="","",IF(MAX($U$2:U237)&lt;MAX(T:T),MAX(T:T)+1,MAX($U$2:U237)+1))</f>
        <v/>
      </c>
      <c r="V238" t="str">
        <f t="shared" si="51"/>
        <v/>
      </c>
      <c r="W238" t="str">
        <f t="shared" si="52"/>
        <v/>
      </c>
      <c r="X238" t="str">
        <f t="shared" si="53"/>
        <v/>
      </c>
      <c r="Y238" t="str">
        <f t="shared" si="54"/>
        <v/>
      </c>
      <c r="AB238" t="str">
        <f t="shared" si="55"/>
        <v/>
      </c>
      <c r="AC238" t="str">
        <f t="shared" si="56"/>
        <v/>
      </c>
      <c r="AD238" t="str">
        <f t="shared" si="57"/>
        <v/>
      </c>
      <c r="AE238" t="str">
        <f t="shared" si="58"/>
        <v/>
      </c>
      <c r="AF238" s="4" t="str">
        <f>IF(AB238="","",MAX($AF$2:AF237)+1)</f>
        <v/>
      </c>
      <c r="AG238" t="str">
        <f>IF(AC238="","",IF(MAX($AG$2:AG237)&lt;MAX(AF:AF),MAX(AF:AF)+1,MAX($AG$2:AG237)+1))</f>
        <v/>
      </c>
      <c r="AH238" t="str">
        <f>IF(AD238="","",IF(MAX($AH$2:AH237)&lt;MAX(AG:AG),MAX(AG:AG)+1,MAX($AH$2:AH237)+1))</f>
        <v/>
      </c>
      <c r="AI238" t="str">
        <f>IF(AE238="","",IF(MAX($AI$2:AI237)&lt;MAX(AH:AH),MAX(AH:AH)+1,MAX($AI$2:AI237)+1))</f>
        <v/>
      </c>
      <c r="AJ238" t="str">
        <f t="shared" si="59"/>
        <v/>
      </c>
      <c r="AK238" t="str">
        <f t="shared" si="60"/>
        <v/>
      </c>
      <c r="AL238" t="str">
        <f t="shared" si="61"/>
        <v/>
      </c>
      <c r="AM238" t="str">
        <f t="shared" si="62"/>
        <v/>
      </c>
    </row>
    <row r="239" spans="2:39" x14ac:dyDescent="0.3">
      <c r="B239">
        <v>237</v>
      </c>
      <c r="C239">
        <v>460</v>
      </c>
      <c r="D239">
        <v>272</v>
      </c>
      <c r="E239">
        <v>120</v>
      </c>
      <c r="F239">
        <v>158</v>
      </c>
      <c r="G239">
        <v>0</v>
      </c>
      <c r="H239">
        <v>0</v>
      </c>
      <c r="I239">
        <v>0</v>
      </c>
      <c r="J239">
        <v>0</v>
      </c>
      <c r="K239">
        <v>1</v>
      </c>
      <c r="L239" t="str">
        <f>IF(AND(OR(G239=6,H239=6,I239=6,J239=6),OR(G239=7,H239=7,I239=7,J239=7)),IF(MAX($L$2:L238)&lt;$B$2,MAX($L$2:L238)+1,""),"")</f>
        <v/>
      </c>
      <c r="M239" t="str">
        <f t="shared" si="63"/>
        <v/>
      </c>
      <c r="N239" t="str">
        <f t="shared" si="64"/>
        <v/>
      </c>
      <c r="O239" t="str">
        <f t="shared" si="65"/>
        <v/>
      </c>
      <c r="P239" t="str">
        <f t="shared" si="66"/>
        <v/>
      </c>
      <c r="Q239" t="str">
        <f t="shared" si="67"/>
        <v/>
      </c>
      <c r="R239" t="str">
        <f>IF(M239="","",MAX($R$2:R238)+1)</f>
        <v/>
      </c>
      <c r="S239" t="str">
        <f>IF(N239="","",IF(MAX($S$2:S238)&lt;MAX(R:R),MAX(R:R)+1,MAX($S$2:S238)+1))</f>
        <v/>
      </c>
      <c r="T239" t="str">
        <f>IF(O239="","",IF(MAX($T$2:T238)&lt;MAX(S:S),MAX(S:S)+1,MAX($T$2:T238)+1))</f>
        <v/>
      </c>
      <c r="U239" t="str">
        <f>IF(P239="","",IF(MAX($U$2:U238)&lt;MAX(T:T),MAX(T:T)+1,MAX($U$2:U238)+1))</f>
        <v/>
      </c>
      <c r="V239" t="str">
        <f t="shared" si="51"/>
        <v/>
      </c>
      <c r="W239" t="str">
        <f t="shared" si="52"/>
        <v/>
      </c>
      <c r="X239" t="str">
        <f t="shared" si="53"/>
        <v/>
      </c>
      <c r="Y239" t="str">
        <f t="shared" si="54"/>
        <v/>
      </c>
      <c r="AB239" t="str">
        <f t="shared" si="55"/>
        <v/>
      </c>
      <c r="AC239" t="str">
        <f t="shared" si="56"/>
        <v/>
      </c>
      <c r="AD239" t="str">
        <f t="shared" si="57"/>
        <v/>
      </c>
      <c r="AE239" t="str">
        <f t="shared" si="58"/>
        <v/>
      </c>
      <c r="AF239" s="4" t="str">
        <f>IF(AB239="","",MAX($AF$2:AF238)+1)</f>
        <v/>
      </c>
      <c r="AG239" t="str">
        <f>IF(AC239="","",IF(MAX($AG$2:AG238)&lt;MAX(AF:AF),MAX(AF:AF)+1,MAX($AG$2:AG238)+1))</f>
        <v/>
      </c>
      <c r="AH239" t="str">
        <f>IF(AD239="","",IF(MAX($AH$2:AH238)&lt;MAX(AG:AG),MAX(AG:AG)+1,MAX($AH$2:AH238)+1))</f>
        <v/>
      </c>
      <c r="AI239" t="str">
        <f>IF(AE239="","",IF(MAX($AI$2:AI238)&lt;MAX(AH:AH),MAX(AH:AH)+1,MAX($AI$2:AI238)+1))</f>
        <v/>
      </c>
      <c r="AJ239" t="str">
        <f t="shared" si="59"/>
        <v/>
      </c>
      <c r="AK239" t="str">
        <f t="shared" si="60"/>
        <v/>
      </c>
      <c r="AL239" t="str">
        <f t="shared" si="61"/>
        <v/>
      </c>
      <c r="AM239" t="str">
        <f t="shared" si="62"/>
        <v/>
      </c>
    </row>
    <row r="240" spans="2:39" x14ac:dyDescent="0.3">
      <c r="B240">
        <v>238</v>
      </c>
      <c r="C240">
        <v>31</v>
      </c>
      <c r="D240">
        <v>450</v>
      </c>
      <c r="E240">
        <v>449</v>
      </c>
      <c r="F240">
        <v>308</v>
      </c>
      <c r="G240">
        <v>0</v>
      </c>
      <c r="H240">
        <v>0</v>
      </c>
      <c r="I240">
        <v>0</v>
      </c>
      <c r="J240">
        <v>0</v>
      </c>
      <c r="K240">
        <v>1</v>
      </c>
      <c r="L240" t="str">
        <f>IF(AND(OR(G240=6,H240=6,I240=6,J240=6),OR(G240=7,H240=7,I240=7,J240=7)),IF(MAX($L$2:L239)&lt;$B$2,MAX($L$2:L239)+1,""),"")</f>
        <v/>
      </c>
      <c r="M240" t="str">
        <f t="shared" si="63"/>
        <v/>
      </c>
      <c r="N240" t="str">
        <f t="shared" si="64"/>
        <v/>
      </c>
      <c r="O240" t="str">
        <f t="shared" si="65"/>
        <v/>
      </c>
      <c r="P240" t="str">
        <f t="shared" si="66"/>
        <v/>
      </c>
      <c r="Q240" t="str">
        <f t="shared" si="67"/>
        <v/>
      </c>
      <c r="R240" t="str">
        <f>IF(M240="","",MAX($R$2:R239)+1)</f>
        <v/>
      </c>
      <c r="S240" t="str">
        <f>IF(N240="","",IF(MAX($S$2:S239)&lt;MAX(R:R),MAX(R:R)+1,MAX($S$2:S239)+1))</f>
        <v/>
      </c>
      <c r="T240" t="str">
        <f>IF(O240="","",IF(MAX($T$2:T239)&lt;MAX(S:S),MAX(S:S)+1,MAX($T$2:T239)+1))</f>
        <v/>
      </c>
      <c r="U240" t="str">
        <f>IF(P240="","",IF(MAX($U$2:U239)&lt;MAX(T:T),MAX(T:T)+1,MAX($U$2:U239)+1))</f>
        <v/>
      </c>
      <c r="V240" t="str">
        <f t="shared" si="51"/>
        <v/>
      </c>
      <c r="W240" t="str">
        <f t="shared" si="52"/>
        <v/>
      </c>
      <c r="X240" t="str">
        <f t="shared" si="53"/>
        <v/>
      </c>
      <c r="Y240" t="str">
        <f t="shared" si="54"/>
        <v/>
      </c>
      <c r="AB240" t="str">
        <f t="shared" si="55"/>
        <v/>
      </c>
      <c r="AC240" t="str">
        <f t="shared" si="56"/>
        <v/>
      </c>
      <c r="AD240" t="str">
        <f t="shared" si="57"/>
        <v/>
      </c>
      <c r="AE240" t="str">
        <f t="shared" si="58"/>
        <v/>
      </c>
      <c r="AF240" s="4" t="str">
        <f>IF(AB240="","",MAX($AF$2:AF239)+1)</f>
        <v/>
      </c>
      <c r="AG240" t="str">
        <f>IF(AC240="","",IF(MAX($AG$2:AG239)&lt;MAX(AF:AF),MAX(AF:AF)+1,MAX($AG$2:AG239)+1))</f>
        <v/>
      </c>
      <c r="AH240" t="str">
        <f>IF(AD240="","",IF(MAX($AH$2:AH239)&lt;MAX(AG:AG),MAX(AG:AG)+1,MAX($AH$2:AH239)+1))</f>
        <v/>
      </c>
      <c r="AI240" t="str">
        <f>IF(AE240="","",IF(MAX($AI$2:AI239)&lt;MAX(AH:AH),MAX(AH:AH)+1,MAX($AI$2:AI239)+1))</f>
        <v/>
      </c>
      <c r="AJ240" t="str">
        <f t="shared" si="59"/>
        <v/>
      </c>
      <c r="AK240" t="str">
        <f t="shared" si="60"/>
        <v/>
      </c>
      <c r="AL240" t="str">
        <f t="shared" si="61"/>
        <v/>
      </c>
      <c r="AM240" t="str">
        <f t="shared" si="62"/>
        <v/>
      </c>
    </row>
    <row r="241" spans="2:39" x14ac:dyDescent="0.3">
      <c r="B241">
        <v>239</v>
      </c>
      <c r="C241">
        <v>450</v>
      </c>
      <c r="D241">
        <v>461</v>
      </c>
      <c r="E241">
        <v>460</v>
      </c>
      <c r="F241">
        <v>449</v>
      </c>
      <c r="G241">
        <v>0</v>
      </c>
      <c r="H241">
        <v>0</v>
      </c>
      <c r="I241">
        <v>0</v>
      </c>
      <c r="J241">
        <v>0</v>
      </c>
      <c r="K241">
        <v>1</v>
      </c>
      <c r="L241" t="str">
        <f>IF(AND(OR(G241=6,H241=6,I241=6,J241=6),OR(G241=7,H241=7,I241=7,J241=7)),IF(MAX($L$2:L240)&lt;$B$2,MAX($L$2:L240)+1,""),"")</f>
        <v/>
      </c>
      <c r="M241" t="str">
        <f t="shared" si="63"/>
        <v/>
      </c>
      <c r="N241" t="str">
        <f t="shared" si="64"/>
        <v/>
      </c>
      <c r="O241" t="str">
        <f t="shared" si="65"/>
        <v/>
      </c>
      <c r="P241" t="str">
        <f t="shared" si="66"/>
        <v/>
      </c>
      <c r="Q241" t="str">
        <f t="shared" si="67"/>
        <v/>
      </c>
      <c r="R241" t="str">
        <f>IF(M241="","",MAX($R$2:R240)+1)</f>
        <v/>
      </c>
      <c r="S241" t="str">
        <f>IF(N241="","",IF(MAX($S$2:S240)&lt;MAX(R:R),MAX(R:R)+1,MAX($S$2:S240)+1))</f>
        <v/>
      </c>
      <c r="T241" t="str">
        <f>IF(O241="","",IF(MAX($T$2:T240)&lt;MAX(S:S),MAX(S:S)+1,MAX($T$2:T240)+1))</f>
        <v/>
      </c>
      <c r="U241" t="str">
        <f>IF(P241="","",IF(MAX($U$2:U240)&lt;MAX(T:T),MAX(T:T)+1,MAX($U$2:U240)+1))</f>
        <v/>
      </c>
      <c r="V241" t="str">
        <f t="shared" si="51"/>
        <v/>
      </c>
      <c r="W241" t="str">
        <f t="shared" si="52"/>
        <v/>
      </c>
      <c r="X241" t="str">
        <f t="shared" si="53"/>
        <v/>
      </c>
      <c r="Y241" t="str">
        <f t="shared" si="54"/>
        <v/>
      </c>
      <c r="AB241" t="str">
        <f t="shared" si="55"/>
        <v/>
      </c>
      <c r="AC241" t="str">
        <f t="shared" si="56"/>
        <v/>
      </c>
      <c r="AD241" t="str">
        <f t="shared" si="57"/>
        <v/>
      </c>
      <c r="AE241" t="str">
        <f t="shared" si="58"/>
        <v/>
      </c>
      <c r="AF241" s="4" t="str">
        <f>IF(AB241="","",MAX($AF$2:AF240)+1)</f>
        <v/>
      </c>
      <c r="AG241" t="str">
        <f>IF(AC241="","",IF(MAX($AG$2:AG240)&lt;MAX(AF:AF),MAX(AF:AF)+1,MAX($AG$2:AG240)+1))</f>
        <v/>
      </c>
      <c r="AH241" t="str">
        <f>IF(AD241="","",IF(MAX($AH$2:AH240)&lt;MAX(AG:AG),MAX(AG:AG)+1,MAX($AH$2:AH240)+1))</f>
        <v/>
      </c>
      <c r="AI241" t="str">
        <f>IF(AE241="","",IF(MAX($AI$2:AI240)&lt;MAX(AH:AH),MAX(AH:AH)+1,MAX($AI$2:AI240)+1))</f>
        <v/>
      </c>
      <c r="AJ241" t="str">
        <f t="shared" si="59"/>
        <v/>
      </c>
      <c r="AK241" t="str">
        <f t="shared" si="60"/>
        <v/>
      </c>
      <c r="AL241" t="str">
        <f t="shared" si="61"/>
        <v/>
      </c>
      <c r="AM241" t="str">
        <f t="shared" si="62"/>
        <v/>
      </c>
    </row>
    <row r="242" spans="2:39" x14ac:dyDescent="0.3">
      <c r="B242">
        <v>240</v>
      </c>
      <c r="C242">
        <v>461</v>
      </c>
      <c r="D242">
        <v>32</v>
      </c>
      <c r="E242">
        <v>272</v>
      </c>
      <c r="F242">
        <v>460</v>
      </c>
      <c r="G242">
        <v>0</v>
      </c>
      <c r="H242">
        <v>0</v>
      </c>
      <c r="I242">
        <v>0</v>
      </c>
      <c r="J242">
        <v>0</v>
      </c>
      <c r="K242">
        <v>1</v>
      </c>
      <c r="L242" t="str">
        <f>IF(AND(OR(G242=6,H242=6,I242=6,J242=6),OR(G242=7,H242=7,I242=7,J242=7)),IF(MAX($L$2:L241)&lt;$B$2,MAX($L$2:L241)+1,""),"")</f>
        <v/>
      </c>
      <c r="M242" t="str">
        <f t="shared" si="63"/>
        <v/>
      </c>
      <c r="N242" t="str">
        <f t="shared" si="64"/>
        <v/>
      </c>
      <c r="O242" t="str">
        <f t="shared" si="65"/>
        <v/>
      </c>
      <c r="P242" t="str">
        <f t="shared" si="66"/>
        <v/>
      </c>
      <c r="Q242" t="str">
        <f t="shared" si="67"/>
        <v/>
      </c>
      <c r="R242" t="str">
        <f>IF(M242="","",MAX($R$2:R241)+1)</f>
        <v/>
      </c>
      <c r="S242" t="str">
        <f>IF(N242="","",IF(MAX($S$2:S241)&lt;MAX(R:R),MAX(R:R)+1,MAX($S$2:S241)+1))</f>
        <v/>
      </c>
      <c r="T242" t="str">
        <f>IF(O242="","",IF(MAX($T$2:T241)&lt;MAX(S:S),MAX(S:S)+1,MAX($T$2:T241)+1))</f>
        <v/>
      </c>
      <c r="U242" t="str">
        <f>IF(P242="","",IF(MAX($U$2:U241)&lt;MAX(T:T),MAX(T:T)+1,MAX($U$2:U241)+1))</f>
        <v/>
      </c>
      <c r="V242" t="str">
        <f t="shared" si="51"/>
        <v/>
      </c>
      <c r="W242" t="str">
        <f t="shared" si="52"/>
        <v/>
      </c>
      <c r="X242" t="str">
        <f t="shared" si="53"/>
        <v/>
      </c>
      <c r="Y242" t="str">
        <f t="shared" si="54"/>
        <v/>
      </c>
      <c r="AB242" t="str">
        <f t="shared" si="55"/>
        <v/>
      </c>
      <c r="AC242" t="str">
        <f t="shared" si="56"/>
        <v/>
      </c>
      <c r="AD242" t="str">
        <f t="shared" si="57"/>
        <v/>
      </c>
      <c r="AE242" t="str">
        <f t="shared" si="58"/>
        <v/>
      </c>
      <c r="AF242" s="4" t="str">
        <f>IF(AB242="","",MAX($AF$2:AF241)+1)</f>
        <v/>
      </c>
      <c r="AG242" t="str">
        <f>IF(AC242="","",IF(MAX($AG$2:AG241)&lt;MAX(AF:AF),MAX(AF:AF)+1,MAX($AG$2:AG241)+1))</f>
        <v/>
      </c>
      <c r="AH242" t="str">
        <f>IF(AD242="","",IF(MAX($AH$2:AH241)&lt;MAX(AG:AG),MAX(AG:AG)+1,MAX($AH$2:AH241)+1))</f>
        <v/>
      </c>
      <c r="AI242" t="str">
        <f>IF(AE242="","",IF(MAX($AI$2:AI241)&lt;MAX(AH:AH),MAX(AH:AH)+1,MAX($AI$2:AI241)+1))</f>
        <v/>
      </c>
      <c r="AJ242" t="str">
        <f t="shared" si="59"/>
        <v/>
      </c>
      <c r="AK242" t="str">
        <f t="shared" si="60"/>
        <v/>
      </c>
      <c r="AL242" t="str">
        <f t="shared" si="61"/>
        <v/>
      </c>
      <c r="AM242" t="str">
        <f t="shared" si="62"/>
        <v/>
      </c>
    </row>
    <row r="243" spans="2:39" x14ac:dyDescent="0.3">
      <c r="B243">
        <v>241</v>
      </c>
      <c r="C243">
        <v>309</v>
      </c>
      <c r="D243">
        <v>451</v>
      </c>
      <c r="E243">
        <v>450</v>
      </c>
      <c r="F243">
        <v>31</v>
      </c>
      <c r="G243">
        <v>0</v>
      </c>
      <c r="H243">
        <v>0</v>
      </c>
      <c r="I243">
        <v>0</v>
      </c>
      <c r="J243">
        <v>0</v>
      </c>
      <c r="K243">
        <v>1</v>
      </c>
      <c r="L243" t="str">
        <f>IF(AND(OR(G243=6,H243=6,I243=6,J243=6),OR(G243=7,H243=7,I243=7,J243=7)),IF(MAX($L$2:L242)&lt;$B$2,MAX($L$2:L242)+1,""),"")</f>
        <v/>
      </c>
      <c r="M243" t="str">
        <f t="shared" si="63"/>
        <v/>
      </c>
      <c r="N243" t="str">
        <f t="shared" si="64"/>
        <v/>
      </c>
      <c r="O243" t="str">
        <f t="shared" si="65"/>
        <v/>
      </c>
      <c r="P243" t="str">
        <f t="shared" si="66"/>
        <v/>
      </c>
      <c r="Q243" t="str">
        <f t="shared" si="67"/>
        <v/>
      </c>
      <c r="R243" t="str">
        <f>IF(M243="","",MAX($R$2:R242)+1)</f>
        <v/>
      </c>
      <c r="S243" t="str">
        <f>IF(N243="","",IF(MAX($S$2:S242)&lt;MAX(R:R),MAX(R:R)+1,MAX($S$2:S242)+1))</f>
        <v/>
      </c>
      <c r="T243" t="str">
        <f>IF(O243="","",IF(MAX($T$2:T242)&lt;MAX(S:S),MAX(S:S)+1,MAX($T$2:T242)+1))</f>
        <v/>
      </c>
      <c r="U243" t="str">
        <f>IF(P243="","",IF(MAX($U$2:U242)&lt;MAX(T:T),MAX(T:T)+1,MAX($U$2:U242)+1))</f>
        <v/>
      </c>
      <c r="V243" t="str">
        <f t="shared" si="51"/>
        <v/>
      </c>
      <c r="W243" t="str">
        <f t="shared" si="52"/>
        <v/>
      </c>
      <c r="X243" t="str">
        <f t="shared" si="53"/>
        <v/>
      </c>
      <c r="Y243" t="str">
        <f t="shared" si="54"/>
        <v/>
      </c>
      <c r="AB243" t="str">
        <f t="shared" si="55"/>
        <v/>
      </c>
      <c r="AC243" t="str">
        <f t="shared" si="56"/>
        <v/>
      </c>
      <c r="AD243" t="str">
        <f t="shared" si="57"/>
        <v/>
      </c>
      <c r="AE243" t="str">
        <f t="shared" si="58"/>
        <v/>
      </c>
      <c r="AF243" s="4" t="str">
        <f>IF(AB243="","",MAX($AF$2:AF242)+1)</f>
        <v/>
      </c>
      <c r="AG243" t="str">
        <f>IF(AC243="","",IF(MAX($AG$2:AG242)&lt;MAX(AF:AF),MAX(AF:AF)+1,MAX($AG$2:AG242)+1))</f>
        <v/>
      </c>
      <c r="AH243" t="str">
        <f>IF(AD243="","",IF(MAX($AH$2:AH242)&lt;MAX(AG:AG),MAX(AG:AG)+1,MAX($AH$2:AH242)+1))</f>
        <v/>
      </c>
      <c r="AI243" t="str">
        <f>IF(AE243="","",IF(MAX($AI$2:AI242)&lt;MAX(AH:AH),MAX(AH:AH)+1,MAX($AI$2:AI242)+1))</f>
        <v/>
      </c>
      <c r="AJ243" t="str">
        <f t="shared" si="59"/>
        <v/>
      </c>
      <c r="AK243" t="str">
        <f t="shared" si="60"/>
        <v/>
      </c>
      <c r="AL243" t="str">
        <f t="shared" si="61"/>
        <v/>
      </c>
      <c r="AM243" t="str">
        <f t="shared" si="62"/>
        <v/>
      </c>
    </row>
    <row r="244" spans="2:39" x14ac:dyDescent="0.3">
      <c r="B244">
        <v>242</v>
      </c>
      <c r="C244">
        <v>451</v>
      </c>
      <c r="D244">
        <v>462</v>
      </c>
      <c r="E244">
        <v>461</v>
      </c>
      <c r="F244">
        <v>450</v>
      </c>
      <c r="G244">
        <v>0</v>
      </c>
      <c r="H244">
        <v>0</v>
      </c>
      <c r="I244">
        <v>0</v>
      </c>
      <c r="J244">
        <v>0</v>
      </c>
      <c r="K244">
        <v>1</v>
      </c>
      <c r="L244" t="str">
        <f>IF(AND(OR(G244=6,H244=6,I244=6,J244=6),OR(G244=7,H244=7,I244=7,J244=7)),IF(MAX($L$2:L243)&lt;$B$2,MAX($L$2:L243)+1,""),"")</f>
        <v/>
      </c>
      <c r="M244" t="str">
        <f t="shared" si="63"/>
        <v/>
      </c>
      <c r="N244" t="str">
        <f t="shared" si="64"/>
        <v/>
      </c>
      <c r="O244" t="str">
        <f t="shared" si="65"/>
        <v/>
      </c>
      <c r="P244" t="str">
        <f t="shared" si="66"/>
        <v/>
      </c>
      <c r="Q244" t="str">
        <f t="shared" si="67"/>
        <v/>
      </c>
      <c r="R244" t="str">
        <f>IF(M244="","",MAX($R$2:R243)+1)</f>
        <v/>
      </c>
      <c r="S244" t="str">
        <f>IF(N244="","",IF(MAX($S$2:S243)&lt;MAX(R:R),MAX(R:R)+1,MAX($S$2:S243)+1))</f>
        <v/>
      </c>
      <c r="T244" t="str">
        <f>IF(O244="","",IF(MAX($T$2:T243)&lt;MAX(S:S),MAX(S:S)+1,MAX($T$2:T243)+1))</f>
        <v/>
      </c>
      <c r="U244" t="str">
        <f>IF(P244="","",IF(MAX($U$2:U243)&lt;MAX(T:T),MAX(T:T)+1,MAX($U$2:U243)+1))</f>
        <v/>
      </c>
      <c r="V244" t="str">
        <f t="shared" si="51"/>
        <v/>
      </c>
      <c r="W244" t="str">
        <f t="shared" si="52"/>
        <v/>
      </c>
      <c r="X244" t="str">
        <f t="shared" si="53"/>
        <v/>
      </c>
      <c r="Y244" t="str">
        <f t="shared" si="54"/>
        <v/>
      </c>
      <c r="AB244" t="str">
        <f t="shared" si="55"/>
        <v/>
      </c>
      <c r="AC244" t="str">
        <f t="shared" si="56"/>
        <v/>
      </c>
      <c r="AD244" t="str">
        <f t="shared" si="57"/>
        <v/>
      </c>
      <c r="AE244" t="str">
        <f t="shared" si="58"/>
        <v/>
      </c>
      <c r="AF244" s="4" t="str">
        <f>IF(AB244="","",MAX($AF$2:AF243)+1)</f>
        <v/>
      </c>
      <c r="AG244" t="str">
        <f>IF(AC244="","",IF(MAX($AG$2:AG243)&lt;MAX(AF:AF),MAX(AF:AF)+1,MAX($AG$2:AG243)+1))</f>
        <v/>
      </c>
      <c r="AH244" t="str">
        <f>IF(AD244="","",IF(MAX($AH$2:AH243)&lt;MAX(AG:AG),MAX(AG:AG)+1,MAX($AH$2:AH243)+1))</f>
        <v/>
      </c>
      <c r="AI244" t="str">
        <f>IF(AE244="","",IF(MAX($AI$2:AI243)&lt;MAX(AH:AH),MAX(AH:AH)+1,MAX($AI$2:AI243)+1))</f>
        <v/>
      </c>
      <c r="AJ244" t="str">
        <f t="shared" si="59"/>
        <v/>
      </c>
      <c r="AK244" t="str">
        <f t="shared" si="60"/>
        <v/>
      </c>
      <c r="AL244" t="str">
        <f t="shared" si="61"/>
        <v/>
      </c>
      <c r="AM244" t="str">
        <f t="shared" si="62"/>
        <v/>
      </c>
    </row>
    <row r="245" spans="2:39" x14ac:dyDescent="0.3">
      <c r="B245">
        <v>243</v>
      </c>
      <c r="C245">
        <v>462</v>
      </c>
      <c r="D245">
        <v>265</v>
      </c>
      <c r="E245">
        <v>32</v>
      </c>
      <c r="F245">
        <v>461</v>
      </c>
      <c r="G245">
        <v>0</v>
      </c>
      <c r="H245">
        <v>0</v>
      </c>
      <c r="I245">
        <v>0</v>
      </c>
      <c r="J245">
        <v>0</v>
      </c>
      <c r="K245">
        <v>1</v>
      </c>
      <c r="L245" t="str">
        <f>IF(AND(OR(G245=6,H245=6,I245=6,J245=6),OR(G245=7,H245=7,I245=7,J245=7)),IF(MAX($L$2:L244)&lt;$B$2,MAX($L$2:L244)+1,""),"")</f>
        <v/>
      </c>
      <c r="M245" t="str">
        <f t="shared" si="63"/>
        <v/>
      </c>
      <c r="N245" t="str">
        <f t="shared" si="64"/>
        <v/>
      </c>
      <c r="O245" t="str">
        <f t="shared" si="65"/>
        <v/>
      </c>
      <c r="P245" t="str">
        <f t="shared" si="66"/>
        <v/>
      </c>
      <c r="Q245" t="str">
        <f t="shared" si="67"/>
        <v/>
      </c>
      <c r="R245" t="str">
        <f>IF(M245="","",MAX($R$2:R244)+1)</f>
        <v/>
      </c>
      <c r="S245" t="str">
        <f>IF(N245="","",IF(MAX($S$2:S244)&lt;MAX(R:R),MAX(R:R)+1,MAX($S$2:S244)+1))</f>
        <v/>
      </c>
      <c r="T245" t="str">
        <f>IF(O245="","",IF(MAX($T$2:T244)&lt;MAX(S:S),MAX(S:S)+1,MAX($T$2:T244)+1))</f>
        <v/>
      </c>
      <c r="U245" t="str">
        <f>IF(P245="","",IF(MAX($U$2:U244)&lt;MAX(T:T),MAX(T:T)+1,MAX($U$2:U244)+1))</f>
        <v/>
      </c>
      <c r="V245" t="str">
        <f t="shared" si="51"/>
        <v/>
      </c>
      <c r="W245" t="str">
        <f t="shared" si="52"/>
        <v/>
      </c>
      <c r="X245" t="str">
        <f t="shared" si="53"/>
        <v/>
      </c>
      <c r="Y245" t="str">
        <f t="shared" si="54"/>
        <v/>
      </c>
      <c r="AB245" t="str">
        <f t="shared" si="55"/>
        <v/>
      </c>
      <c r="AC245" t="str">
        <f t="shared" si="56"/>
        <v/>
      </c>
      <c r="AD245" t="str">
        <f t="shared" si="57"/>
        <v/>
      </c>
      <c r="AE245" t="str">
        <f t="shared" si="58"/>
        <v/>
      </c>
      <c r="AF245" s="4" t="str">
        <f>IF(AB245="","",MAX($AF$2:AF244)+1)</f>
        <v/>
      </c>
      <c r="AG245" t="str">
        <f>IF(AC245="","",IF(MAX($AG$2:AG244)&lt;MAX(AF:AF),MAX(AF:AF)+1,MAX($AG$2:AG244)+1))</f>
        <v/>
      </c>
      <c r="AH245" t="str">
        <f>IF(AD245="","",IF(MAX($AH$2:AH244)&lt;MAX(AG:AG),MAX(AG:AG)+1,MAX($AH$2:AH244)+1))</f>
        <v/>
      </c>
      <c r="AI245" t="str">
        <f>IF(AE245="","",IF(MAX($AI$2:AI244)&lt;MAX(AH:AH),MAX(AH:AH)+1,MAX($AI$2:AI244)+1))</f>
        <v/>
      </c>
      <c r="AJ245" t="str">
        <f t="shared" si="59"/>
        <v/>
      </c>
      <c r="AK245" t="str">
        <f t="shared" si="60"/>
        <v/>
      </c>
      <c r="AL245" t="str">
        <f t="shared" si="61"/>
        <v/>
      </c>
      <c r="AM245" t="str">
        <f t="shared" si="62"/>
        <v/>
      </c>
    </row>
    <row r="246" spans="2:39" x14ac:dyDescent="0.3">
      <c r="B246">
        <v>244</v>
      </c>
      <c r="C246">
        <v>38</v>
      </c>
      <c r="D246">
        <v>452</v>
      </c>
      <c r="E246">
        <v>451</v>
      </c>
      <c r="F246">
        <v>309</v>
      </c>
      <c r="G246">
        <v>0</v>
      </c>
      <c r="H246">
        <v>0</v>
      </c>
      <c r="I246">
        <v>0</v>
      </c>
      <c r="J246">
        <v>0</v>
      </c>
      <c r="K246">
        <v>1</v>
      </c>
      <c r="L246" t="str">
        <f>IF(AND(OR(G246=6,H246=6,I246=6,J246=6),OR(G246=7,H246=7,I246=7,J246=7)),IF(MAX($L$2:L245)&lt;$B$2,MAX($L$2:L245)+1,""),"")</f>
        <v/>
      </c>
      <c r="M246" t="str">
        <f t="shared" si="63"/>
        <v/>
      </c>
      <c r="N246" t="str">
        <f t="shared" si="64"/>
        <v/>
      </c>
      <c r="O246" t="str">
        <f t="shared" si="65"/>
        <v/>
      </c>
      <c r="P246" t="str">
        <f t="shared" si="66"/>
        <v/>
      </c>
      <c r="Q246" t="str">
        <f t="shared" si="67"/>
        <v/>
      </c>
      <c r="R246" t="str">
        <f>IF(M246="","",MAX($R$2:R245)+1)</f>
        <v/>
      </c>
      <c r="S246" t="str">
        <f>IF(N246="","",IF(MAX($S$2:S245)&lt;MAX(R:R),MAX(R:R)+1,MAX($S$2:S245)+1))</f>
        <v/>
      </c>
      <c r="T246" t="str">
        <f>IF(O246="","",IF(MAX($T$2:T245)&lt;MAX(S:S),MAX(S:S)+1,MAX($T$2:T245)+1))</f>
        <v/>
      </c>
      <c r="U246" t="str">
        <f>IF(P246="","",IF(MAX($U$2:U245)&lt;MAX(T:T),MAX(T:T)+1,MAX($U$2:U245)+1))</f>
        <v/>
      </c>
      <c r="V246" t="str">
        <f t="shared" si="51"/>
        <v/>
      </c>
      <c r="W246" t="str">
        <f t="shared" si="52"/>
        <v/>
      </c>
      <c r="X246" t="str">
        <f t="shared" si="53"/>
        <v/>
      </c>
      <c r="Y246" t="str">
        <f t="shared" si="54"/>
        <v/>
      </c>
      <c r="AB246" t="str">
        <f t="shared" si="55"/>
        <v/>
      </c>
      <c r="AC246" t="str">
        <f t="shared" si="56"/>
        <v/>
      </c>
      <c r="AD246" t="str">
        <f t="shared" si="57"/>
        <v/>
      </c>
      <c r="AE246" t="str">
        <f t="shared" si="58"/>
        <v/>
      </c>
      <c r="AF246" s="4" t="str">
        <f>IF(AB246="","",MAX($AF$2:AF245)+1)</f>
        <v/>
      </c>
      <c r="AG246" t="str">
        <f>IF(AC246="","",IF(MAX($AG$2:AG245)&lt;MAX(AF:AF),MAX(AF:AF)+1,MAX($AG$2:AG245)+1))</f>
        <v/>
      </c>
      <c r="AH246" t="str">
        <f>IF(AD246="","",IF(MAX($AH$2:AH245)&lt;MAX(AG:AG),MAX(AG:AG)+1,MAX($AH$2:AH245)+1))</f>
        <v/>
      </c>
      <c r="AI246" t="str">
        <f>IF(AE246="","",IF(MAX($AI$2:AI245)&lt;MAX(AH:AH),MAX(AH:AH)+1,MAX($AI$2:AI245)+1))</f>
        <v/>
      </c>
      <c r="AJ246" t="str">
        <f t="shared" si="59"/>
        <v/>
      </c>
      <c r="AK246" t="str">
        <f t="shared" si="60"/>
        <v/>
      </c>
      <c r="AL246" t="str">
        <f t="shared" si="61"/>
        <v/>
      </c>
      <c r="AM246" t="str">
        <f t="shared" si="62"/>
        <v/>
      </c>
    </row>
    <row r="247" spans="2:39" x14ac:dyDescent="0.3">
      <c r="B247">
        <v>245</v>
      </c>
      <c r="C247">
        <v>452</v>
      </c>
      <c r="D247">
        <v>463</v>
      </c>
      <c r="E247">
        <v>462</v>
      </c>
      <c r="F247">
        <v>451</v>
      </c>
      <c r="G247">
        <v>0</v>
      </c>
      <c r="H247">
        <v>0</v>
      </c>
      <c r="I247">
        <v>0</v>
      </c>
      <c r="J247">
        <v>0</v>
      </c>
      <c r="K247">
        <v>1</v>
      </c>
      <c r="L247" t="str">
        <f>IF(AND(OR(G247=6,H247=6,I247=6,J247=6),OR(G247=7,H247=7,I247=7,J247=7)),IF(MAX($L$2:L246)&lt;$B$2,MAX($L$2:L246)+1,""),"")</f>
        <v/>
      </c>
      <c r="M247" t="str">
        <f t="shared" si="63"/>
        <v/>
      </c>
      <c r="N247" t="str">
        <f t="shared" si="64"/>
        <v/>
      </c>
      <c r="O247" t="str">
        <f t="shared" si="65"/>
        <v/>
      </c>
      <c r="P247" t="str">
        <f t="shared" si="66"/>
        <v/>
      </c>
      <c r="Q247" t="str">
        <f t="shared" si="67"/>
        <v/>
      </c>
      <c r="R247" t="str">
        <f>IF(M247="","",MAX($R$2:R246)+1)</f>
        <v/>
      </c>
      <c r="S247" t="str">
        <f>IF(N247="","",IF(MAX($S$2:S246)&lt;MAX(R:R),MAX(R:R)+1,MAX($S$2:S246)+1))</f>
        <v/>
      </c>
      <c r="T247" t="str">
        <f>IF(O247="","",IF(MAX($T$2:T246)&lt;MAX(S:S),MAX(S:S)+1,MAX($T$2:T246)+1))</f>
        <v/>
      </c>
      <c r="U247" t="str">
        <f>IF(P247="","",IF(MAX($U$2:U246)&lt;MAX(T:T),MAX(T:T)+1,MAX($U$2:U246)+1))</f>
        <v/>
      </c>
      <c r="V247" t="str">
        <f t="shared" si="51"/>
        <v/>
      </c>
      <c r="W247" t="str">
        <f t="shared" si="52"/>
        <v/>
      </c>
      <c r="X247" t="str">
        <f t="shared" si="53"/>
        <v/>
      </c>
      <c r="Y247" t="str">
        <f t="shared" si="54"/>
        <v/>
      </c>
      <c r="AB247" t="str">
        <f t="shared" si="55"/>
        <v/>
      </c>
      <c r="AC247" t="str">
        <f t="shared" si="56"/>
        <v/>
      </c>
      <c r="AD247" t="str">
        <f t="shared" si="57"/>
        <v/>
      </c>
      <c r="AE247" t="str">
        <f t="shared" si="58"/>
        <v/>
      </c>
      <c r="AF247" s="4" t="str">
        <f>IF(AB247="","",MAX($AF$2:AF246)+1)</f>
        <v/>
      </c>
      <c r="AG247" t="str">
        <f>IF(AC247="","",IF(MAX($AG$2:AG246)&lt;MAX(AF:AF),MAX(AF:AF)+1,MAX($AG$2:AG246)+1))</f>
        <v/>
      </c>
      <c r="AH247" t="str">
        <f>IF(AD247="","",IF(MAX($AH$2:AH246)&lt;MAX(AG:AG),MAX(AG:AG)+1,MAX($AH$2:AH246)+1))</f>
        <v/>
      </c>
      <c r="AI247" t="str">
        <f>IF(AE247="","",IF(MAX($AI$2:AI246)&lt;MAX(AH:AH),MAX(AH:AH)+1,MAX($AI$2:AI246)+1))</f>
        <v/>
      </c>
      <c r="AJ247" t="str">
        <f t="shared" si="59"/>
        <v/>
      </c>
      <c r="AK247" t="str">
        <f t="shared" si="60"/>
        <v/>
      </c>
      <c r="AL247" t="str">
        <f t="shared" si="61"/>
        <v/>
      </c>
      <c r="AM247" t="str">
        <f t="shared" si="62"/>
        <v/>
      </c>
    </row>
    <row r="248" spans="2:39" x14ac:dyDescent="0.3">
      <c r="B248">
        <v>246</v>
      </c>
      <c r="C248">
        <v>463</v>
      </c>
      <c r="D248">
        <v>39</v>
      </c>
      <c r="E248">
        <v>265</v>
      </c>
      <c r="F248">
        <v>462</v>
      </c>
      <c r="G248">
        <v>0</v>
      </c>
      <c r="H248">
        <v>0</v>
      </c>
      <c r="I248">
        <v>0</v>
      </c>
      <c r="J248">
        <v>0</v>
      </c>
      <c r="K248">
        <v>1</v>
      </c>
      <c r="L248" t="str">
        <f>IF(AND(OR(G248=6,H248=6,I248=6,J248=6),OR(G248=7,H248=7,I248=7,J248=7)),IF(MAX($L$2:L247)&lt;$B$2,MAX($L$2:L247)+1,""),"")</f>
        <v/>
      </c>
      <c r="M248" t="str">
        <f t="shared" si="63"/>
        <v/>
      </c>
      <c r="N248" t="str">
        <f t="shared" si="64"/>
        <v/>
      </c>
      <c r="O248" t="str">
        <f t="shared" si="65"/>
        <v/>
      </c>
      <c r="P248" t="str">
        <f t="shared" si="66"/>
        <v/>
      </c>
      <c r="Q248" t="str">
        <f t="shared" si="67"/>
        <v/>
      </c>
      <c r="R248" t="str">
        <f>IF(M248="","",MAX($R$2:R247)+1)</f>
        <v/>
      </c>
      <c r="S248" t="str">
        <f>IF(N248="","",IF(MAX($S$2:S247)&lt;MAX(R:R),MAX(R:R)+1,MAX($S$2:S247)+1))</f>
        <v/>
      </c>
      <c r="T248" t="str">
        <f>IF(O248="","",IF(MAX($T$2:T247)&lt;MAX(S:S),MAX(S:S)+1,MAX($T$2:T247)+1))</f>
        <v/>
      </c>
      <c r="U248" t="str">
        <f>IF(P248="","",IF(MAX($U$2:U247)&lt;MAX(T:T),MAX(T:T)+1,MAX($U$2:U247)+1))</f>
        <v/>
      </c>
      <c r="V248" t="str">
        <f t="shared" si="51"/>
        <v/>
      </c>
      <c r="W248" t="str">
        <f t="shared" si="52"/>
        <v/>
      </c>
      <c r="X248" t="str">
        <f t="shared" si="53"/>
        <v/>
      </c>
      <c r="Y248" t="str">
        <f t="shared" si="54"/>
        <v/>
      </c>
      <c r="AB248" t="str">
        <f t="shared" si="55"/>
        <v/>
      </c>
      <c r="AC248" t="str">
        <f t="shared" si="56"/>
        <v/>
      </c>
      <c r="AD248" t="str">
        <f t="shared" si="57"/>
        <v/>
      </c>
      <c r="AE248" t="str">
        <f t="shared" si="58"/>
        <v/>
      </c>
      <c r="AF248" s="4" t="str">
        <f>IF(AB248="","",MAX($AF$2:AF247)+1)</f>
        <v/>
      </c>
      <c r="AG248" t="str">
        <f>IF(AC248="","",IF(MAX($AG$2:AG247)&lt;MAX(AF:AF),MAX(AF:AF)+1,MAX($AG$2:AG247)+1))</f>
        <v/>
      </c>
      <c r="AH248" t="str">
        <f>IF(AD248="","",IF(MAX($AH$2:AH247)&lt;MAX(AG:AG),MAX(AG:AG)+1,MAX($AH$2:AH247)+1))</f>
        <v/>
      </c>
      <c r="AI248" t="str">
        <f>IF(AE248="","",IF(MAX($AI$2:AI247)&lt;MAX(AH:AH),MAX(AH:AH)+1,MAX($AI$2:AI247)+1))</f>
        <v/>
      </c>
      <c r="AJ248" t="str">
        <f t="shared" si="59"/>
        <v/>
      </c>
      <c r="AK248" t="str">
        <f t="shared" si="60"/>
        <v/>
      </c>
      <c r="AL248" t="str">
        <f t="shared" si="61"/>
        <v/>
      </c>
      <c r="AM248" t="str">
        <f t="shared" si="62"/>
        <v/>
      </c>
    </row>
    <row r="249" spans="2:39" x14ac:dyDescent="0.3">
      <c r="B249">
        <v>247</v>
      </c>
      <c r="C249">
        <v>310</v>
      </c>
      <c r="D249">
        <v>453</v>
      </c>
      <c r="E249">
        <v>452</v>
      </c>
      <c r="F249">
        <v>38</v>
      </c>
      <c r="G249">
        <v>0</v>
      </c>
      <c r="H249">
        <v>0</v>
      </c>
      <c r="I249">
        <v>0</v>
      </c>
      <c r="J249">
        <v>0</v>
      </c>
      <c r="K249">
        <v>1</v>
      </c>
      <c r="L249" t="str">
        <f>IF(AND(OR(G249=6,H249=6,I249=6,J249=6),OR(G249=7,H249=7,I249=7,J249=7)),IF(MAX($L$2:L248)&lt;$B$2,MAX($L$2:L248)+1,""),"")</f>
        <v/>
      </c>
      <c r="M249" t="str">
        <f t="shared" si="63"/>
        <v/>
      </c>
      <c r="N249" t="str">
        <f t="shared" si="64"/>
        <v/>
      </c>
      <c r="O249" t="str">
        <f t="shared" si="65"/>
        <v/>
      </c>
      <c r="P249" t="str">
        <f t="shared" si="66"/>
        <v/>
      </c>
      <c r="Q249" t="str">
        <f t="shared" si="67"/>
        <v/>
      </c>
      <c r="R249" t="str">
        <f>IF(M249="","",MAX($R$2:R248)+1)</f>
        <v/>
      </c>
      <c r="S249" t="str">
        <f>IF(N249="","",IF(MAX($S$2:S248)&lt;MAX(R:R),MAX(R:R)+1,MAX($S$2:S248)+1))</f>
        <v/>
      </c>
      <c r="T249" t="str">
        <f>IF(O249="","",IF(MAX($T$2:T248)&lt;MAX(S:S),MAX(S:S)+1,MAX($T$2:T248)+1))</f>
        <v/>
      </c>
      <c r="U249" t="str">
        <f>IF(P249="","",IF(MAX($U$2:U248)&lt;MAX(T:T),MAX(T:T)+1,MAX($U$2:U248)+1))</f>
        <v/>
      </c>
      <c r="V249" t="str">
        <f t="shared" si="51"/>
        <v/>
      </c>
      <c r="W249" t="str">
        <f t="shared" si="52"/>
        <v/>
      </c>
      <c r="X249" t="str">
        <f t="shared" si="53"/>
        <v/>
      </c>
      <c r="Y249" t="str">
        <f t="shared" si="54"/>
        <v/>
      </c>
      <c r="AB249" t="str">
        <f t="shared" si="55"/>
        <v/>
      </c>
      <c r="AC249" t="str">
        <f t="shared" si="56"/>
        <v/>
      </c>
      <c r="AD249" t="str">
        <f t="shared" si="57"/>
        <v/>
      </c>
      <c r="AE249" t="str">
        <f t="shared" si="58"/>
        <v/>
      </c>
      <c r="AF249" s="4" t="str">
        <f>IF(AB249="","",MAX($AF$2:AF248)+1)</f>
        <v/>
      </c>
      <c r="AG249" t="str">
        <f>IF(AC249="","",IF(MAX($AG$2:AG248)&lt;MAX(AF:AF),MAX(AF:AF)+1,MAX($AG$2:AG248)+1))</f>
        <v/>
      </c>
      <c r="AH249" t="str">
        <f>IF(AD249="","",IF(MAX($AH$2:AH248)&lt;MAX(AG:AG),MAX(AG:AG)+1,MAX($AH$2:AH248)+1))</f>
        <v/>
      </c>
      <c r="AI249" t="str">
        <f>IF(AE249="","",IF(MAX($AI$2:AI248)&lt;MAX(AH:AH),MAX(AH:AH)+1,MAX($AI$2:AI248)+1))</f>
        <v/>
      </c>
      <c r="AJ249" t="str">
        <f t="shared" si="59"/>
        <v/>
      </c>
      <c r="AK249" t="str">
        <f t="shared" si="60"/>
        <v/>
      </c>
      <c r="AL249" t="str">
        <f t="shared" si="61"/>
        <v/>
      </c>
      <c r="AM249" t="str">
        <f t="shared" si="62"/>
        <v/>
      </c>
    </row>
    <row r="250" spans="2:39" x14ac:dyDescent="0.3">
      <c r="B250">
        <v>248</v>
      </c>
      <c r="C250">
        <v>453</v>
      </c>
      <c r="D250">
        <v>464</v>
      </c>
      <c r="E250">
        <v>463</v>
      </c>
      <c r="F250">
        <v>452</v>
      </c>
      <c r="G250">
        <v>0</v>
      </c>
      <c r="H250">
        <v>0</v>
      </c>
      <c r="I250">
        <v>0</v>
      </c>
      <c r="J250">
        <v>0</v>
      </c>
      <c r="K250">
        <v>1</v>
      </c>
      <c r="L250" t="str">
        <f>IF(AND(OR(G250=6,H250=6,I250=6,J250=6),OR(G250=7,H250=7,I250=7,J250=7)),IF(MAX($L$2:L249)&lt;$B$2,MAX($L$2:L249)+1,""),"")</f>
        <v/>
      </c>
      <c r="M250" t="str">
        <f t="shared" si="63"/>
        <v/>
      </c>
      <c r="N250" t="str">
        <f t="shared" si="64"/>
        <v/>
      </c>
      <c r="O250" t="str">
        <f t="shared" si="65"/>
        <v/>
      </c>
      <c r="P250" t="str">
        <f t="shared" si="66"/>
        <v/>
      </c>
      <c r="Q250" t="str">
        <f t="shared" si="67"/>
        <v/>
      </c>
      <c r="R250" t="str">
        <f>IF(M250="","",MAX($R$2:R249)+1)</f>
        <v/>
      </c>
      <c r="S250" t="str">
        <f>IF(N250="","",IF(MAX($S$2:S249)&lt;MAX(R:R),MAX(R:R)+1,MAX($S$2:S249)+1))</f>
        <v/>
      </c>
      <c r="T250" t="str">
        <f>IF(O250="","",IF(MAX($T$2:T249)&lt;MAX(S:S),MAX(S:S)+1,MAX($T$2:T249)+1))</f>
        <v/>
      </c>
      <c r="U250" t="str">
        <f>IF(P250="","",IF(MAX($U$2:U249)&lt;MAX(T:T),MAX(T:T)+1,MAX($U$2:U249)+1))</f>
        <v/>
      </c>
      <c r="V250" t="str">
        <f t="shared" si="51"/>
        <v/>
      </c>
      <c r="W250" t="str">
        <f t="shared" si="52"/>
        <v/>
      </c>
      <c r="X250" t="str">
        <f t="shared" si="53"/>
        <v/>
      </c>
      <c r="Y250" t="str">
        <f t="shared" si="54"/>
        <v/>
      </c>
      <c r="AB250" t="str">
        <f t="shared" si="55"/>
        <v/>
      </c>
      <c r="AC250" t="str">
        <f t="shared" si="56"/>
        <v/>
      </c>
      <c r="AD250" t="str">
        <f t="shared" si="57"/>
        <v/>
      </c>
      <c r="AE250" t="str">
        <f t="shared" si="58"/>
        <v/>
      </c>
      <c r="AF250" s="4" t="str">
        <f>IF(AB250="","",MAX($AF$2:AF249)+1)</f>
        <v/>
      </c>
      <c r="AG250" t="str">
        <f>IF(AC250="","",IF(MAX($AG$2:AG249)&lt;MAX(AF:AF),MAX(AF:AF)+1,MAX($AG$2:AG249)+1))</f>
        <v/>
      </c>
      <c r="AH250" t="str">
        <f>IF(AD250="","",IF(MAX($AH$2:AH249)&lt;MAX(AG:AG),MAX(AG:AG)+1,MAX($AH$2:AH249)+1))</f>
        <v/>
      </c>
      <c r="AI250" t="str">
        <f>IF(AE250="","",IF(MAX($AI$2:AI249)&lt;MAX(AH:AH),MAX(AH:AH)+1,MAX($AI$2:AI249)+1))</f>
        <v/>
      </c>
      <c r="AJ250" t="str">
        <f t="shared" si="59"/>
        <v/>
      </c>
      <c r="AK250" t="str">
        <f t="shared" si="60"/>
        <v/>
      </c>
      <c r="AL250" t="str">
        <f t="shared" si="61"/>
        <v/>
      </c>
      <c r="AM250" t="str">
        <f t="shared" si="62"/>
        <v/>
      </c>
    </row>
    <row r="251" spans="2:39" x14ac:dyDescent="0.3">
      <c r="B251">
        <v>249</v>
      </c>
      <c r="C251">
        <v>464</v>
      </c>
      <c r="D251">
        <v>273</v>
      </c>
      <c r="E251">
        <v>39</v>
      </c>
      <c r="F251">
        <v>463</v>
      </c>
      <c r="G251">
        <v>0</v>
      </c>
      <c r="H251">
        <v>0</v>
      </c>
      <c r="I251">
        <v>0</v>
      </c>
      <c r="J251">
        <v>0</v>
      </c>
      <c r="K251">
        <v>1</v>
      </c>
      <c r="L251" t="str">
        <f>IF(AND(OR(G251=6,H251=6,I251=6,J251=6),OR(G251=7,H251=7,I251=7,J251=7)),IF(MAX($L$2:L250)&lt;$B$2,MAX($L$2:L250)+1,""),"")</f>
        <v/>
      </c>
      <c r="M251" t="str">
        <f t="shared" si="63"/>
        <v/>
      </c>
      <c r="N251" t="str">
        <f t="shared" si="64"/>
        <v/>
      </c>
      <c r="O251" t="str">
        <f t="shared" si="65"/>
        <v/>
      </c>
      <c r="P251" t="str">
        <f t="shared" si="66"/>
        <v/>
      </c>
      <c r="Q251" t="str">
        <f t="shared" si="67"/>
        <v/>
      </c>
      <c r="R251" t="str">
        <f>IF(M251="","",MAX($R$2:R250)+1)</f>
        <v/>
      </c>
      <c r="S251" t="str">
        <f>IF(N251="","",IF(MAX($S$2:S250)&lt;MAX(R:R),MAX(R:R)+1,MAX($S$2:S250)+1))</f>
        <v/>
      </c>
      <c r="T251" t="str">
        <f>IF(O251="","",IF(MAX($T$2:T250)&lt;MAX(S:S),MAX(S:S)+1,MAX($T$2:T250)+1))</f>
        <v/>
      </c>
      <c r="U251" t="str">
        <f>IF(P251="","",IF(MAX($U$2:U250)&lt;MAX(T:T),MAX(T:T)+1,MAX($U$2:U250)+1))</f>
        <v/>
      </c>
      <c r="V251" t="str">
        <f t="shared" si="51"/>
        <v/>
      </c>
      <c r="W251" t="str">
        <f t="shared" si="52"/>
        <v/>
      </c>
      <c r="X251" t="str">
        <f t="shared" si="53"/>
        <v/>
      </c>
      <c r="Y251" t="str">
        <f t="shared" si="54"/>
        <v/>
      </c>
      <c r="AB251" t="str">
        <f t="shared" si="55"/>
        <v/>
      </c>
      <c r="AC251" t="str">
        <f t="shared" si="56"/>
        <v/>
      </c>
      <c r="AD251" t="str">
        <f t="shared" si="57"/>
        <v/>
      </c>
      <c r="AE251" t="str">
        <f t="shared" si="58"/>
        <v/>
      </c>
      <c r="AF251" s="4" t="str">
        <f>IF(AB251="","",MAX($AF$2:AF250)+1)</f>
        <v/>
      </c>
      <c r="AG251" t="str">
        <f>IF(AC251="","",IF(MAX($AG$2:AG250)&lt;MAX(AF:AF),MAX(AF:AF)+1,MAX($AG$2:AG250)+1))</f>
        <v/>
      </c>
      <c r="AH251" t="str">
        <f>IF(AD251="","",IF(MAX($AH$2:AH250)&lt;MAX(AG:AG),MAX(AG:AG)+1,MAX($AH$2:AH250)+1))</f>
        <v/>
      </c>
      <c r="AI251" t="str">
        <f>IF(AE251="","",IF(MAX($AI$2:AI250)&lt;MAX(AH:AH),MAX(AH:AH)+1,MAX($AI$2:AI250)+1))</f>
        <v/>
      </c>
      <c r="AJ251" t="str">
        <f t="shared" si="59"/>
        <v/>
      </c>
      <c r="AK251" t="str">
        <f t="shared" si="60"/>
        <v/>
      </c>
      <c r="AL251" t="str">
        <f t="shared" si="61"/>
        <v/>
      </c>
      <c r="AM251" t="str">
        <f t="shared" si="62"/>
        <v/>
      </c>
    </row>
    <row r="252" spans="2:39" x14ac:dyDescent="0.3">
      <c r="B252">
        <v>250</v>
      </c>
      <c r="C252">
        <v>46</v>
      </c>
      <c r="D252">
        <v>454</v>
      </c>
      <c r="E252">
        <v>453</v>
      </c>
      <c r="F252">
        <v>310</v>
      </c>
      <c r="G252">
        <v>0</v>
      </c>
      <c r="H252">
        <v>0</v>
      </c>
      <c r="I252">
        <v>0</v>
      </c>
      <c r="J252">
        <v>0</v>
      </c>
      <c r="K252">
        <v>1</v>
      </c>
      <c r="L252" t="str">
        <f>IF(AND(OR(G252=6,H252=6,I252=6,J252=6),OR(G252=7,H252=7,I252=7,J252=7)),IF(MAX($L$2:L251)&lt;$B$2,MAX($L$2:L251)+1,""),"")</f>
        <v/>
      </c>
      <c r="M252" t="str">
        <f t="shared" si="63"/>
        <v/>
      </c>
      <c r="N252" t="str">
        <f t="shared" si="64"/>
        <v/>
      </c>
      <c r="O252" t="str">
        <f t="shared" si="65"/>
        <v/>
      </c>
      <c r="P252" t="str">
        <f t="shared" si="66"/>
        <v/>
      </c>
      <c r="Q252" t="str">
        <f t="shared" si="67"/>
        <v/>
      </c>
      <c r="R252" t="str">
        <f>IF(M252="","",MAX($R$2:R251)+1)</f>
        <v/>
      </c>
      <c r="S252" t="str">
        <f>IF(N252="","",IF(MAX($S$2:S251)&lt;MAX(R:R),MAX(R:R)+1,MAX($S$2:S251)+1))</f>
        <v/>
      </c>
      <c r="T252" t="str">
        <f>IF(O252="","",IF(MAX($T$2:T251)&lt;MAX(S:S),MAX(S:S)+1,MAX($T$2:T251)+1))</f>
        <v/>
      </c>
      <c r="U252" t="str">
        <f>IF(P252="","",IF(MAX($U$2:U251)&lt;MAX(T:T),MAX(T:T)+1,MAX($U$2:U251)+1))</f>
        <v/>
      </c>
      <c r="V252" t="str">
        <f t="shared" si="51"/>
        <v/>
      </c>
      <c r="W252" t="str">
        <f t="shared" si="52"/>
        <v/>
      </c>
      <c r="X252" t="str">
        <f t="shared" si="53"/>
        <v/>
      </c>
      <c r="Y252" t="str">
        <f t="shared" si="54"/>
        <v/>
      </c>
      <c r="AB252" t="str">
        <f t="shared" si="55"/>
        <v/>
      </c>
      <c r="AC252" t="str">
        <f t="shared" si="56"/>
        <v/>
      </c>
      <c r="AD252" t="str">
        <f t="shared" si="57"/>
        <v/>
      </c>
      <c r="AE252" t="str">
        <f t="shared" si="58"/>
        <v/>
      </c>
      <c r="AF252" s="4" t="str">
        <f>IF(AB252="","",MAX($AF$2:AF251)+1)</f>
        <v/>
      </c>
      <c r="AG252" t="str">
        <f>IF(AC252="","",IF(MAX($AG$2:AG251)&lt;MAX(AF:AF),MAX(AF:AF)+1,MAX($AG$2:AG251)+1))</f>
        <v/>
      </c>
      <c r="AH252" t="str">
        <f>IF(AD252="","",IF(MAX($AH$2:AH251)&lt;MAX(AG:AG),MAX(AG:AG)+1,MAX($AH$2:AH251)+1))</f>
        <v/>
      </c>
      <c r="AI252" t="str">
        <f>IF(AE252="","",IF(MAX($AI$2:AI251)&lt;MAX(AH:AH),MAX(AH:AH)+1,MAX($AI$2:AI251)+1))</f>
        <v/>
      </c>
      <c r="AJ252" t="str">
        <f t="shared" si="59"/>
        <v/>
      </c>
      <c r="AK252" t="str">
        <f t="shared" si="60"/>
        <v/>
      </c>
      <c r="AL252" t="str">
        <f t="shared" si="61"/>
        <v/>
      </c>
      <c r="AM252" t="str">
        <f t="shared" si="62"/>
        <v/>
      </c>
    </row>
    <row r="253" spans="2:39" x14ac:dyDescent="0.3">
      <c r="B253">
        <v>251</v>
      </c>
      <c r="C253">
        <v>454</v>
      </c>
      <c r="D253">
        <v>465</v>
      </c>
      <c r="E253">
        <v>464</v>
      </c>
      <c r="F253">
        <v>453</v>
      </c>
      <c r="G253">
        <v>0</v>
      </c>
      <c r="H253">
        <v>0</v>
      </c>
      <c r="I253">
        <v>0</v>
      </c>
      <c r="J253">
        <v>0</v>
      </c>
      <c r="K253">
        <v>1</v>
      </c>
      <c r="L253" t="str">
        <f>IF(AND(OR(G253=6,H253=6,I253=6,J253=6),OR(G253=7,H253=7,I253=7,J253=7)),IF(MAX($L$2:L252)&lt;$B$2,MAX($L$2:L252)+1,""),"")</f>
        <v/>
      </c>
      <c r="M253" t="str">
        <f t="shared" si="63"/>
        <v/>
      </c>
      <c r="N253" t="str">
        <f t="shared" si="64"/>
        <v/>
      </c>
      <c r="O253" t="str">
        <f t="shared" si="65"/>
        <v/>
      </c>
      <c r="P253" t="str">
        <f t="shared" si="66"/>
        <v/>
      </c>
      <c r="Q253" t="str">
        <f t="shared" si="67"/>
        <v/>
      </c>
      <c r="R253" t="str">
        <f>IF(M253="","",MAX($R$2:R252)+1)</f>
        <v/>
      </c>
      <c r="S253" t="str">
        <f>IF(N253="","",IF(MAX($S$2:S252)&lt;MAX(R:R),MAX(R:R)+1,MAX($S$2:S252)+1))</f>
        <v/>
      </c>
      <c r="T253" t="str">
        <f>IF(O253="","",IF(MAX($T$2:T252)&lt;MAX(S:S),MAX(S:S)+1,MAX($T$2:T252)+1))</f>
        <v/>
      </c>
      <c r="U253" t="str">
        <f>IF(P253="","",IF(MAX($U$2:U252)&lt;MAX(T:T),MAX(T:T)+1,MAX($U$2:U252)+1))</f>
        <v/>
      </c>
      <c r="V253" t="str">
        <f t="shared" si="51"/>
        <v/>
      </c>
      <c r="W253" t="str">
        <f t="shared" si="52"/>
        <v/>
      </c>
      <c r="X253" t="str">
        <f t="shared" si="53"/>
        <v/>
      </c>
      <c r="Y253" t="str">
        <f t="shared" si="54"/>
        <v/>
      </c>
      <c r="AB253" t="str">
        <f t="shared" si="55"/>
        <v/>
      </c>
      <c r="AC253" t="str">
        <f t="shared" si="56"/>
        <v/>
      </c>
      <c r="AD253" t="str">
        <f t="shared" si="57"/>
        <v/>
      </c>
      <c r="AE253" t="str">
        <f t="shared" si="58"/>
        <v/>
      </c>
      <c r="AF253" s="4" t="str">
        <f>IF(AB253="","",MAX($AF$2:AF252)+1)</f>
        <v/>
      </c>
      <c r="AG253" t="str">
        <f>IF(AC253="","",IF(MAX($AG$2:AG252)&lt;MAX(AF:AF),MAX(AF:AF)+1,MAX($AG$2:AG252)+1))</f>
        <v/>
      </c>
      <c r="AH253" t="str">
        <f>IF(AD253="","",IF(MAX($AH$2:AH252)&lt;MAX(AG:AG),MAX(AG:AG)+1,MAX($AH$2:AH252)+1))</f>
        <v/>
      </c>
      <c r="AI253" t="str">
        <f>IF(AE253="","",IF(MAX($AI$2:AI252)&lt;MAX(AH:AH),MAX(AH:AH)+1,MAX($AI$2:AI252)+1))</f>
        <v/>
      </c>
      <c r="AJ253" t="str">
        <f t="shared" si="59"/>
        <v/>
      </c>
      <c r="AK253" t="str">
        <f t="shared" si="60"/>
        <v/>
      </c>
      <c r="AL253" t="str">
        <f t="shared" si="61"/>
        <v/>
      </c>
      <c r="AM253" t="str">
        <f t="shared" si="62"/>
        <v/>
      </c>
    </row>
    <row r="254" spans="2:39" x14ac:dyDescent="0.3">
      <c r="B254">
        <v>252</v>
      </c>
      <c r="C254">
        <v>465</v>
      </c>
      <c r="D254">
        <v>47</v>
      </c>
      <c r="E254">
        <v>273</v>
      </c>
      <c r="F254">
        <v>464</v>
      </c>
      <c r="G254">
        <v>0</v>
      </c>
      <c r="H254">
        <v>0</v>
      </c>
      <c r="I254">
        <v>0</v>
      </c>
      <c r="J254">
        <v>0</v>
      </c>
      <c r="K254">
        <v>1</v>
      </c>
      <c r="L254" t="str">
        <f>IF(AND(OR(G254=6,H254=6,I254=6,J254=6),OR(G254=7,H254=7,I254=7,J254=7)),IF(MAX($L$2:L253)&lt;$B$2,MAX($L$2:L253)+1,""),"")</f>
        <v/>
      </c>
      <c r="M254" t="str">
        <f t="shared" si="63"/>
        <v/>
      </c>
      <c r="N254" t="str">
        <f t="shared" si="64"/>
        <v/>
      </c>
      <c r="O254" t="str">
        <f t="shared" si="65"/>
        <v/>
      </c>
      <c r="P254" t="str">
        <f t="shared" si="66"/>
        <v/>
      </c>
      <c r="Q254" t="str">
        <f t="shared" si="67"/>
        <v/>
      </c>
      <c r="R254" t="str">
        <f>IF(M254="","",MAX($R$2:R253)+1)</f>
        <v/>
      </c>
      <c r="S254" t="str">
        <f>IF(N254="","",IF(MAX($S$2:S253)&lt;MAX(R:R),MAX(R:R)+1,MAX($S$2:S253)+1))</f>
        <v/>
      </c>
      <c r="T254" t="str">
        <f>IF(O254="","",IF(MAX($T$2:T253)&lt;MAX(S:S),MAX(S:S)+1,MAX($T$2:T253)+1))</f>
        <v/>
      </c>
      <c r="U254" t="str">
        <f>IF(P254="","",IF(MAX($U$2:U253)&lt;MAX(T:T),MAX(T:T)+1,MAX($U$2:U253)+1))</f>
        <v/>
      </c>
      <c r="V254" t="str">
        <f t="shared" si="51"/>
        <v/>
      </c>
      <c r="W254" t="str">
        <f t="shared" si="52"/>
        <v/>
      </c>
      <c r="X254" t="str">
        <f t="shared" si="53"/>
        <v/>
      </c>
      <c r="Y254" t="str">
        <f t="shared" si="54"/>
        <v/>
      </c>
      <c r="AB254" t="str">
        <f t="shared" si="55"/>
        <v/>
      </c>
      <c r="AC254" t="str">
        <f t="shared" si="56"/>
        <v/>
      </c>
      <c r="AD254" t="str">
        <f t="shared" si="57"/>
        <v/>
      </c>
      <c r="AE254" t="str">
        <f t="shared" si="58"/>
        <v/>
      </c>
      <c r="AF254" s="4" t="str">
        <f>IF(AB254="","",MAX($AF$2:AF253)+1)</f>
        <v/>
      </c>
      <c r="AG254" t="str">
        <f>IF(AC254="","",IF(MAX($AG$2:AG253)&lt;MAX(AF:AF),MAX(AF:AF)+1,MAX($AG$2:AG253)+1))</f>
        <v/>
      </c>
      <c r="AH254" t="str">
        <f>IF(AD254="","",IF(MAX($AH$2:AH253)&lt;MAX(AG:AG),MAX(AG:AG)+1,MAX($AH$2:AH253)+1))</f>
        <v/>
      </c>
      <c r="AI254" t="str">
        <f>IF(AE254="","",IF(MAX($AI$2:AI253)&lt;MAX(AH:AH),MAX(AH:AH)+1,MAX($AI$2:AI253)+1))</f>
        <v/>
      </c>
      <c r="AJ254" t="str">
        <f t="shared" si="59"/>
        <v/>
      </c>
      <c r="AK254" t="str">
        <f t="shared" si="60"/>
        <v/>
      </c>
      <c r="AL254" t="str">
        <f t="shared" si="61"/>
        <v/>
      </c>
      <c r="AM254" t="str">
        <f t="shared" si="62"/>
        <v/>
      </c>
    </row>
    <row r="255" spans="2:39" x14ac:dyDescent="0.3">
      <c r="B255">
        <v>253</v>
      </c>
      <c r="C255">
        <v>311</v>
      </c>
      <c r="D255">
        <v>455</v>
      </c>
      <c r="E255">
        <v>454</v>
      </c>
      <c r="F255">
        <v>46</v>
      </c>
      <c r="G255">
        <v>0</v>
      </c>
      <c r="H255">
        <v>0</v>
      </c>
      <c r="I255">
        <v>0</v>
      </c>
      <c r="J255">
        <v>0</v>
      </c>
      <c r="K255">
        <v>1</v>
      </c>
      <c r="L255" t="str">
        <f>IF(AND(OR(G255=6,H255=6,I255=6,J255=6),OR(G255=7,H255=7,I255=7,J255=7)),IF(MAX($L$2:L254)&lt;$B$2,MAX($L$2:L254)+1,""),"")</f>
        <v/>
      </c>
      <c r="M255" t="str">
        <f t="shared" si="63"/>
        <v/>
      </c>
      <c r="N255" t="str">
        <f t="shared" si="64"/>
        <v/>
      </c>
      <c r="O255" t="str">
        <f t="shared" si="65"/>
        <v/>
      </c>
      <c r="P255" t="str">
        <f t="shared" si="66"/>
        <v/>
      </c>
      <c r="Q255" t="str">
        <f t="shared" si="67"/>
        <v/>
      </c>
      <c r="R255" t="str">
        <f>IF(M255="","",MAX($R$2:R254)+1)</f>
        <v/>
      </c>
      <c r="S255" t="str">
        <f>IF(N255="","",IF(MAX($S$2:S254)&lt;MAX(R:R),MAX(R:R)+1,MAX($S$2:S254)+1))</f>
        <v/>
      </c>
      <c r="T255" t="str">
        <f>IF(O255="","",IF(MAX($T$2:T254)&lt;MAX(S:S),MAX(S:S)+1,MAX($T$2:T254)+1))</f>
        <v/>
      </c>
      <c r="U255" t="str">
        <f>IF(P255="","",IF(MAX($U$2:U254)&lt;MAX(T:T),MAX(T:T)+1,MAX($U$2:U254)+1))</f>
        <v/>
      </c>
      <c r="V255" t="str">
        <f t="shared" si="51"/>
        <v/>
      </c>
      <c r="W255" t="str">
        <f t="shared" si="52"/>
        <v/>
      </c>
      <c r="X255" t="str">
        <f t="shared" si="53"/>
        <v/>
      </c>
      <c r="Y255" t="str">
        <f t="shared" si="54"/>
        <v/>
      </c>
      <c r="AB255" t="str">
        <f t="shared" si="55"/>
        <v/>
      </c>
      <c r="AC255" t="str">
        <f t="shared" si="56"/>
        <v/>
      </c>
      <c r="AD255" t="str">
        <f t="shared" si="57"/>
        <v/>
      </c>
      <c r="AE255" t="str">
        <f t="shared" si="58"/>
        <v/>
      </c>
      <c r="AF255" s="4" t="str">
        <f>IF(AB255="","",MAX($AF$2:AF254)+1)</f>
        <v/>
      </c>
      <c r="AG255" t="str">
        <f>IF(AC255="","",IF(MAX($AG$2:AG254)&lt;MAX(AF:AF),MAX(AF:AF)+1,MAX($AG$2:AG254)+1))</f>
        <v/>
      </c>
      <c r="AH255" t="str">
        <f>IF(AD255="","",IF(MAX($AH$2:AH254)&lt;MAX(AG:AG),MAX(AG:AG)+1,MAX($AH$2:AH254)+1))</f>
        <v/>
      </c>
      <c r="AI255" t="str">
        <f>IF(AE255="","",IF(MAX($AI$2:AI254)&lt;MAX(AH:AH),MAX(AH:AH)+1,MAX($AI$2:AI254)+1))</f>
        <v/>
      </c>
      <c r="AJ255" t="str">
        <f t="shared" si="59"/>
        <v/>
      </c>
      <c r="AK255" t="str">
        <f t="shared" si="60"/>
        <v/>
      </c>
      <c r="AL255" t="str">
        <f t="shared" si="61"/>
        <v/>
      </c>
      <c r="AM255" t="str">
        <f t="shared" si="62"/>
        <v/>
      </c>
    </row>
    <row r="256" spans="2:39" x14ac:dyDescent="0.3">
      <c r="B256">
        <v>254</v>
      </c>
      <c r="C256">
        <v>455</v>
      </c>
      <c r="D256">
        <v>466</v>
      </c>
      <c r="E256">
        <v>465</v>
      </c>
      <c r="F256">
        <v>454</v>
      </c>
      <c r="G256">
        <v>0</v>
      </c>
      <c r="H256">
        <v>0</v>
      </c>
      <c r="I256">
        <v>0</v>
      </c>
      <c r="J256">
        <v>0</v>
      </c>
      <c r="K256">
        <v>1</v>
      </c>
      <c r="L256" t="str">
        <f>IF(AND(OR(G256=6,H256=6,I256=6,J256=6),OR(G256=7,H256=7,I256=7,J256=7)),IF(MAX($L$2:L255)&lt;$B$2,MAX($L$2:L255)+1,""),"")</f>
        <v/>
      </c>
      <c r="M256" t="str">
        <f t="shared" si="63"/>
        <v/>
      </c>
      <c r="N256" t="str">
        <f t="shared" si="64"/>
        <v/>
      </c>
      <c r="O256" t="str">
        <f t="shared" si="65"/>
        <v/>
      </c>
      <c r="P256" t="str">
        <f t="shared" si="66"/>
        <v/>
      </c>
      <c r="Q256" t="str">
        <f t="shared" si="67"/>
        <v/>
      </c>
      <c r="R256" t="str">
        <f>IF(M256="","",MAX($R$2:R255)+1)</f>
        <v/>
      </c>
      <c r="S256" t="str">
        <f>IF(N256="","",IF(MAX($S$2:S255)&lt;MAX(R:R),MAX(R:R)+1,MAX($S$2:S255)+1))</f>
        <v/>
      </c>
      <c r="T256" t="str">
        <f>IF(O256="","",IF(MAX($T$2:T255)&lt;MAX(S:S),MAX(S:S)+1,MAX($T$2:T255)+1))</f>
        <v/>
      </c>
      <c r="U256" t="str">
        <f>IF(P256="","",IF(MAX($U$2:U255)&lt;MAX(T:T),MAX(T:T)+1,MAX($U$2:U255)+1))</f>
        <v/>
      </c>
      <c r="V256" t="str">
        <f t="shared" si="51"/>
        <v/>
      </c>
      <c r="W256" t="str">
        <f t="shared" si="52"/>
        <v/>
      </c>
      <c r="X256" t="str">
        <f t="shared" si="53"/>
        <v/>
      </c>
      <c r="Y256" t="str">
        <f t="shared" si="54"/>
        <v/>
      </c>
      <c r="AB256" t="str">
        <f t="shared" si="55"/>
        <v/>
      </c>
      <c r="AC256" t="str">
        <f t="shared" si="56"/>
        <v/>
      </c>
      <c r="AD256" t="str">
        <f t="shared" si="57"/>
        <v/>
      </c>
      <c r="AE256" t="str">
        <f t="shared" si="58"/>
        <v/>
      </c>
      <c r="AF256" s="4" t="str">
        <f>IF(AB256="","",MAX($AF$2:AF255)+1)</f>
        <v/>
      </c>
      <c r="AG256" t="str">
        <f>IF(AC256="","",IF(MAX($AG$2:AG255)&lt;MAX(AF:AF),MAX(AF:AF)+1,MAX($AG$2:AG255)+1))</f>
        <v/>
      </c>
      <c r="AH256" t="str">
        <f>IF(AD256="","",IF(MAX($AH$2:AH255)&lt;MAX(AG:AG),MAX(AG:AG)+1,MAX($AH$2:AH255)+1))</f>
        <v/>
      </c>
      <c r="AI256" t="str">
        <f>IF(AE256="","",IF(MAX($AI$2:AI255)&lt;MAX(AH:AH),MAX(AH:AH)+1,MAX($AI$2:AI255)+1))</f>
        <v/>
      </c>
      <c r="AJ256" t="str">
        <f t="shared" si="59"/>
        <v/>
      </c>
      <c r="AK256" t="str">
        <f t="shared" si="60"/>
        <v/>
      </c>
      <c r="AL256" t="str">
        <f t="shared" si="61"/>
        <v/>
      </c>
      <c r="AM256" t="str">
        <f t="shared" si="62"/>
        <v/>
      </c>
    </row>
    <row r="257" spans="2:39" x14ac:dyDescent="0.3">
      <c r="B257">
        <v>255</v>
      </c>
      <c r="C257">
        <v>466</v>
      </c>
      <c r="D257">
        <v>274</v>
      </c>
      <c r="E257">
        <v>47</v>
      </c>
      <c r="F257">
        <v>465</v>
      </c>
      <c r="G257">
        <v>0</v>
      </c>
      <c r="H257">
        <v>0</v>
      </c>
      <c r="I257">
        <v>0</v>
      </c>
      <c r="J257">
        <v>0</v>
      </c>
      <c r="K257">
        <v>1</v>
      </c>
      <c r="L257" t="str">
        <f>IF(AND(OR(G257=6,H257=6,I257=6,J257=6),OR(G257=7,H257=7,I257=7,J257=7)),IF(MAX($L$2:L256)&lt;$B$2,MAX($L$2:L256)+1,""),"")</f>
        <v/>
      </c>
      <c r="M257" t="str">
        <f t="shared" si="63"/>
        <v/>
      </c>
      <c r="N257" t="str">
        <f t="shared" si="64"/>
        <v/>
      </c>
      <c r="O257" t="str">
        <f t="shared" si="65"/>
        <v/>
      </c>
      <c r="P257" t="str">
        <f t="shared" si="66"/>
        <v/>
      </c>
      <c r="Q257" t="str">
        <f t="shared" si="67"/>
        <v/>
      </c>
      <c r="R257" t="str">
        <f>IF(M257="","",MAX($R$2:R256)+1)</f>
        <v/>
      </c>
      <c r="S257" t="str">
        <f>IF(N257="","",IF(MAX($S$2:S256)&lt;MAX(R:R),MAX(R:R)+1,MAX($S$2:S256)+1))</f>
        <v/>
      </c>
      <c r="T257" t="str">
        <f>IF(O257="","",IF(MAX($T$2:T256)&lt;MAX(S:S),MAX(S:S)+1,MAX($T$2:T256)+1))</f>
        <v/>
      </c>
      <c r="U257" t="str">
        <f>IF(P257="","",IF(MAX($U$2:U256)&lt;MAX(T:T),MAX(T:T)+1,MAX($U$2:U256)+1))</f>
        <v/>
      </c>
      <c r="V257" t="str">
        <f t="shared" si="51"/>
        <v/>
      </c>
      <c r="W257" t="str">
        <f t="shared" si="52"/>
        <v/>
      </c>
      <c r="X257" t="str">
        <f t="shared" si="53"/>
        <v/>
      </c>
      <c r="Y257" t="str">
        <f t="shared" si="54"/>
        <v/>
      </c>
      <c r="AB257" t="str">
        <f t="shared" si="55"/>
        <v/>
      </c>
      <c r="AC257" t="str">
        <f t="shared" si="56"/>
        <v/>
      </c>
      <c r="AD257" t="str">
        <f t="shared" si="57"/>
        <v/>
      </c>
      <c r="AE257" t="str">
        <f t="shared" si="58"/>
        <v/>
      </c>
      <c r="AF257" s="4" t="str">
        <f>IF(AB257="","",MAX($AF$2:AF256)+1)</f>
        <v/>
      </c>
      <c r="AG257" t="str">
        <f>IF(AC257="","",IF(MAX($AG$2:AG256)&lt;MAX(AF:AF),MAX(AF:AF)+1,MAX($AG$2:AG256)+1))</f>
        <v/>
      </c>
      <c r="AH257" t="str">
        <f>IF(AD257="","",IF(MAX($AH$2:AH256)&lt;MAX(AG:AG),MAX(AG:AG)+1,MAX($AH$2:AH256)+1))</f>
        <v/>
      </c>
      <c r="AI257" t="str">
        <f>IF(AE257="","",IF(MAX($AI$2:AI256)&lt;MAX(AH:AH),MAX(AH:AH)+1,MAX($AI$2:AI256)+1))</f>
        <v/>
      </c>
      <c r="AJ257" t="str">
        <f t="shared" si="59"/>
        <v/>
      </c>
      <c r="AK257" t="str">
        <f t="shared" si="60"/>
        <v/>
      </c>
      <c r="AL257" t="str">
        <f t="shared" si="61"/>
        <v/>
      </c>
      <c r="AM257" t="str">
        <f t="shared" si="62"/>
        <v/>
      </c>
    </row>
    <row r="258" spans="2:39" x14ac:dyDescent="0.3">
      <c r="B258">
        <v>256</v>
      </c>
      <c r="C258">
        <v>23</v>
      </c>
      <c r="D258">
        <v>456</v>
      </c>
      <c r="E258">
        <v>455</v>
      </c>
      <c r="F258">
        <v>311</v>
      </c>
      <c r="G258">
        <v>0</v>
      </c>
      <c r="H258">
        <v>0</v>
      </c>
      <c r="I258">
        <v>0</v>
      </c>
      <c r="J258">
        <v>0</v>
      </c>
      <c r="K258">
        <v>1</v>
      </c>
      <c r="L258" t="str">
        <f>IF(AND(OR(G258=6,H258=6,I258=6,J258=6),OR(G258=7,H258=7,I258=7,J258=7)),IF(MAX($L$2:L257)&lt;$B$2,MAX($L$2:L257)+1,""),"")</f>
        <v/>
      </c>
      <c r="M258" t="str">
        <f t="shared" si="63"/>
        <v/>
      </c>
      <c r="N258" t="str">
        <f t="shared" si="64"/>
        <v/>
      </c>
      <c r="O258" t="str">
        <f t="shared" si="65"/>
        <v/>
      </c>
      <c r="P258" t="str">
        <f t="shared" si="66"/>
        <v/>
      </c>
      <c r="Q258" t="str">
        <f t="shared" si="67"/>
        <v/>
      </c>
      <c r="R258" t="str">
        <f>IF(M258="","",MAX($R$2:R257)+1)</f>
        <v/>
      </c>
      <c r="S258" t="str">
        <f>IF(N258="","",IF(MAX($S$2:S257)&lt;MAX(R:R),MAX(R:R)+1,MAX($S$2:S257)+1))</f>
        <v/>
      </c>
      <c r="T258" t="str">
        <f>IF(O258="","",IF(MAX($T$2:T257)&lt;MAX(S:S),MAX(S:S)+1,MAX($T$2:T257)+1))</f>
        <v/>
      </c>
      <c r="U258" t="str">
        <f>IF(P258="","",IF(MAX($U$2:U257)&lt;MAX(T:T),MAX(T:T)+1,MAX($U$2:U257)+1))</f>
        <v/>
      </c>
      <c r="V258" t="str">
        <f t="shared" si="51"/>
        <v/>
      </c>
      <c r="W258" t="str">
        <f t="shared" si="52"/>
        <v/>
      </c>
      <c r="X258" t="str">
        <f t="shared" si="53"/>
        <v/>
      </c>
      <c r="Y258" t="str">
        <f t="shared" si="54"/>
        <v/>
      </c>
      <c r="AB258" t="str">
        <f t="shared" si="55"/>
        <v/>
      </c>
      <c r="AC258" t="str">
        <f t="shared" si="56"/>
        <v/>
      </c>
      <c r="AD258" t="str">
        <f t="shared" si="57"/>
        <v/>
      </c>
      <c r="AE258" t="str">
        <f t="shared" si="58"/>
        <v/>
      </c>
      <c r="AF258" s="4" t="str">
        <f>IF(AB258="","",MAX($AF$2:AF257)+1)</f>
        <v/>
      </c>
      <c r="AG258" t="str">
        <f>IF(AC258="","",IF(MAX($AG$2:AG257)&lt;MAX(AF:AF),MAX(AF:AF)+1,MAX($AG$2:AG257)+1))</f>
        <v/>
      </c>
      <c r="AH258" t="str">
        <f>IF(AD258="","",IF(MAX($AH$2:AH257)&lt;MAX(AG:AG),MAX(AG:AG)+1,MAX($AH$2:AH257)+1))</f>
        <v/>
      </c>
      <c r="AI258" t="str">
        <f>IF(AE258="","",IF(MAX($AI$2:AI257)&lt;MAX(AH:AH),MAX(AH:AH)+1,MAX($AI$2:AI257)+1))</f>
        <v/>
      </c>
      <c r="AJ258" t="str">
        <f t="shared" si="59"/>
        <v/>
      </c>
      <c r="AK258" t="str">
        <f t="shared" si="60"/>
        <v/>
      </c>
      <c r="AL258" t="str">
        <f t="shared" si="61"/>
        <v/>
      </c>
      <c r="AM258" t="str">
        <f t="shared" si="62"/>
        <v/>
      </c>
    </row>
    <row r="259" spans="2:39" x14ac:dyDescent="0.3">
      <c r="B259">
        <v>257</v>
      </c>
      <c r="C259">
        <v>456</v>
      </c>
      <c r="D259">
        <v>467</v>
      </c>
      <c r="E259">
        <v>466</v>
      </c>
      <c r="F259">
        <v>455</v>
      </c>
      <c r="G259">
        <v>0</v>
      </c>
      <c r="H259">
        <v>0</v>
      </c>
      <c r="I259">
        <v>0</v>
      </c>
      <c r="J259">
        <v>0</v>
      </c>
      <c r="K259">
        <v>1</v>
      </c>
      <c r="L259" t="str">
        <f>IF(AND(OR(G259=6,H259=6,I259=6,J259=6),OR(G259=7,H259=7,I259=7,J259=7)),IF(MAX($L$2:L258)&lt;$B$2,MAX($L$2:L258)+1,""),"")</f>
        <v/>
      </c>
      <c r="M259" t="str">
        <f t="shared" si="63"/>
        <v/>
      </c>
      <c r="N259" t="str">
        <f t="shared" si="64"/>
        <v/>
      </c>
      <c r="O259" t="str">
        <f t="shared" si="65"/>
        <v/>
      </c>
      <c r="P259" t="str">
        <f t="shared" si="66"/>
        <v/>
      </c>
      <c r="Q259" t="str">
        <f t="shared" si="67"/>
        <v/>
      </c>
      <c r="R259" t="str">
        <f>IF(M259="","",MAX($R$2:R258)+1)</f>
        <v/>
      </c>
      <c r="S259" t="str">
        <f>IF(N259="","",IF(MAX($S$2:S258)&lt;MAX(R:R),MAX(R:R)+1,MAX($S$2:S258)+1))</f>
        <v/>
      </c>
      <c r="T259" t="str">
        <f>IF(O259="","",IF(MAX($T$2:T258)&lt;MAX(S:S),MAX(S:S)+1,MAX($T$2:T258)+1))</f>
        <v/>
      </c>
      <c r="U259" t="str">
        <f>IF(P259="","",IF(MAX($U$2:U258)&lt;MAX(T:T),MAX(T:T)+1,MAX($U$2:U258)+1))</f>
        <v/>
      </c>
      <c r="V259" t="str">
        <f t="shared" ref="V259:V322" si="68">IF(R259="","",B259)</f>
        <v/>
      </c>
      <c r="W259" t="str">
        <f t="shared" ref="W259:W322" si="69">IF(S259="","",B259)</f>
        <v/>
      </c>
      <c r="X259" t="str">
        <f t="shared" ref="X259:X322" si="70">IF(T259="","",B259)</f>
        <v/>
      </c>
      <c r="Y259" t="str">
        <f t="shared" ref="Y259:Y322" si="71">IF(U259="","",B259)</f>
        <v/>
      </c>
      <c r="AB259" t="str">
        <f t="shared" ref="AB259:AB322" si="72">IF(L259="","",IF(OR(G259=7,J259=7),C259,""))</f>
        <v/>
      </c>
      <c r="AC259" t="str">
        <f t="shared" ref="AC259:AC322" si="73">IF(L259="","",IF(OR(G259=7,H259=7),D259,""))</f>
        <v/>
      </c>
      <c r="AD259" t="str">
        <f t="shared" ref="AD259:AD322" si="74">IF(L259="","",IF(OR(H259=7,I259=7),E259,""))</f>
        <v/>
      </c>
      <c r="AE259" t="str">
        <f t="shared" ref="AE259:AE322" si="75">IF(L259="","",IF(OR(I259=7,J259=7),F259,""))</f>
        <v/>
      </c>
      <c r="AF259" s="4" t="str">
        <f>IF(AB259="","",MAX($AF$2:AF258)+1)</f>
        <v/>
      </c>
      <c r="AG259" t="str">
        <f>IF(AC259="","",IF(MAX($AG$2:AG258)&lt;MAX(AF:AF),MAX(AF:AF)+1,MAX($AG$2:AG258)+1))</f>
        <v/>
      </c>
      <c r="AH259" t="str">
        <f>IF(AD259="","",IF(MAX($AH$2:AH258)&lt;MAX(AG:AG),MAX(AG:AG)+1,MAX($AH$2:AH258)+1))</f>
        <v/>
      </c>
      <c r="AI259" t="str">
        <f>IF(AE259="","",IF(MAX($AI$2:AI258)&lt;MAX(AH:AH),MAX(AH:AH)+1,MAX($AI$2:AI258)+1))</f>
        <v/>
      </c>
      <c r="AJ259" t="str">
        <f t="shared" ref="AJ259:AJ322" si="76">IF(AF259="","",B259)</f>
        <v/>
      </c>
      <c r="AK259" t="str">
        <f t="shared" ref="AK259:AK322" si="77">IF(AG259="","",B259)</f>
        <v/>
      </c>
      <c r="AL259" t="str">
        <f t="shared" ref="AL259:AL322" si="78">IF(AH259="","",B259)</f>
        <v/>
      </c>
      <c r="AM259" t="str">
        <f t="shared" ref="AM259:AM322" si="79">IF(AI259="","",B259)</f>
        <v/>
      </c>
    </row>
    <row r="260" spans="2:39" x14ac:dyDescent="0.3">
      <c r="B260">
        <v>258</v>
      </c>
      <c r="C260">
        <v>467</v>
      </c>
      <c r="D260">
        <v>24</v>
      </c>
      <c r="E260">
        <v>274</v>
      </c>
      <c r="F260">
        <v>466</v>
      </c>
      <c r="G260">
        <v>0</v>
      </c>
      <c r="H260">
        <v>0</v>
      </c>
      <c r="I260">
        <v>0</v>
      </c>
      <c r="J260">
        <v>0</v>
      </c>
      <c r="K260">
        <v>1</v>
      </c>
      <c r="L260" t="str">
        <f>IF(AND(OR(G260=6,H260=6,I260=6,J260=6),OR(G260=7,H260=7,I260=7,J260=7)),IF(MAX($L$2:L259)&lt;$B$2,MAX($L$2:L259)+1,""),"")</f>
        <v/>
      </c>
      <c r="M260" t="str">
        <f t="shared" ref="M260:M323" si="80">IF(L260="","",IF(OR(G260=6,J260=6),C260,""))</f>
        <v/>
      </c>
      <c r="N260" t="str">
        <f t="shared" ref="N260:N323" si="81">IF(L260="","",IF(OR(G260=6,H260=6),D260,""))</f>
        <v/>
      </c>
      <c r="O260" t="str">
        <f t="shared" ref="O260:O323" si="82">IF(L260="","",IF(OR(H260=6,I260=6),E260,""))</f>
        <v/>
      </c>
      <c r="P260" t="str">
        <f t="shared" ref="P260:P323" si="83">IF(L260="","",IF(OR(I260=6,J260=6),F260,""))</f>
        <v/>
      </c>
      <c r="Q260" t="str">
        <f t="shared" ref="Q260:Q323" si="84">M260</f>
        <v/>
      </c>
      <c r="R260" t="str">
        <f>IF(M260="","",MAX($R$2:R259)+1)</f>
        <v/>
      </c>
      <c r="S260" t="str">
        <f>IF(N260="","",IF(MAX($S$2:S259)&lt;MAX(R:R),MAX(R:R)+1,MAX($S$2:S259)+1))</f>
        <v/>
      </c>
      <c r="T260" t="str">
        <f>IF(O260="","",IF(MAX($T$2:T259)&lt;MAX(S:S),MAX(S:S)+1,MAX($T$2:T259)+1))</f>
        <v/>
      </c>
      <c r="U260" t="str">
        <f>IF(P260="","",IF(MAX($U$2:U259)&lt;MAX(T:T),MAX(T:T)+1,MAX($U$2:U259)+1))</f>
        <v/>
      </c>
      <c r="V260" t="str">
        <f t="shared" si="68"/>
        <v/>
      </c>
      <c r="W260" t="str">
        <f t="shared" si="69"/>
        <v/>
      </c>
      <c r="X260" t="str">
        <f t="shared" si="70"/>
        <v/>
      </c>
      <c r="Y260" t="str">
        <f t="shared" si="71"/>
        <v/>
      </c>
      <c r="AB260" t="str">
        <f t="shared" si="72"/>
        <v/>
      </c>
      <c r="AC260" t="str">
        <f t="shared" si="73"/>
        <v/>
      </c>
      <c r="AD260" t="str">
        <f t="shared" si="74"/>
        <v/>
      </c>
      <c r="AE260" t="str">
        <f t="shared" si="75"/>
        <v/>
      </c>
      <c r="AF260" s="4" t="str">
        <f>IF(AB260="","",MAX($AF$2:AF259)+1)</f>
        <v/>
      </c>
      <c r="AG260" t="str">
        <f>IF(AC260="","",IF(MAX($AG$2:AG259)&lt;MAX(AF:AF),MAX(AF:AF)+1,MAX($AG$2:AG259)+1))</f>
        <v/>
      </c>
      <c r="AH260" t="str">
        <f>IF(AD260="","",IF(MAX($AH$2:AH259)&lt;MAX(AG:AG),MAX(AG:AG)+1,MAX($AH$2:AH259)+1))</f>
        <v/>
      </c>
      <c r="AI260" t="str">
        <f>IF(AE260="","",IF(MAX($AI$2:AI259)&lt;MAX(AH:AH),MAX(AH:AH)+1,MAX($AI$2:AI259)+1))</f>
        <v/>
      </c>
      <c r="AJ260" t="str">
        <f t="shared" si="76"/>
        <v/>
      </c>
      <c r="AK260" t="str">
        <f t="shared" si="77"/>
        <v/>
      </c>
      <c r="AL260" t="str">
        <f t="shared" si="78"/>
        <v/>
      </c>
      <c r="AM260" t="str">
        <f t="shared" si="79"/>
        <v/>
      </c>
    </row>
    <row r="261" spans="2:39" x14ac:dyDescent="0.3">
      <c r="B261">
        <v>259</v>
      </c>
      <c r="C261">
        <v>312</v>
      </c>
      <c r="D261">
        <v>457</v>
      </c>
      <c r="E261">
        <v>456</v>
      </c>
      <c r="F261">
        <v>23</v>
      </c>
      <c r="G261">
        <v>0</v>
      </c>
      <c r="H261">
        <v>0</v>
      </c>
      <c r="I261">
        <v>0</v>
      </c>
      <c r="J261">
        <v>0</v>
      </c>
      <c r="K261">
        <v>1</v>
      </c>
      <c r="L261" t="str">
        <f>IF(AND(OR(G261=6,H261=6,I261=6,J261=6),OR(G261=7,H261=7,I261=7,J261=7)),IF(MAX($L$2:L260)&lt;$B$2,MAX($L$2:L260)+1,""),"")</f>
        <v/>
      </c>
      <c r="M261" t="str">
        <f t="shared" si="80"/>
        <v/>
      </c>
      <c r="N261" t="str">
        <f t="shared" si="81"/>
        <v/>
      </c>
      <c r="O261" t="str">
        <f t="shared" si="82"/>
        <v/>
      </c>
      <c r="P261" t="str">
        <f t="shared" si="83"/>
        <v/>
      </c>
      <c r="Q261" t="str">
        <f t="shared" si="84"/>
        <v/>
      </c>
      <c r="R261" t="str">
        <f>IF(M261="","",MAX($R$2:R260)+1)</f>
        <v/>
      </c>
      <c r="S261" t="str">
        <f>IF(N261="","",IF(MAX($S$2:S260)&lt;MAX(R:R),MAX(R:R)+1,MAX($S$2:S260)+1))</f>
        <v/>
      </c>
      <c r="T261" t="str">
        <f>IF(O261="","",IF(MAX($T$2:T260)&lt;MAX(S:S),MAX(S:S)+1,MAX($T$2:T260)+1))</f>
        <v/>
      </c>
      <c r="U261" t="str">
        <f>IF(P261="","",IF(MAX($U$2:U260)&lt;MAX(T:T),MAX(T:T)+1,MAX($U$2:U260)+1))</f>
        <v/>
      </c>
      <c r="V261" t="str">
        <f t="shared" si="68"/>
        <v/>
      </c>
      <c r="W261" t="str">
        <f t="shared" si="69"/>
        <v/>
      </c>
      <c r="X261" t="str">
        <f t="shared" si="70"/>
        <v/>
      </c>
      <c r="Y261" t="str">
        <f t="shared" si="71"/>
        <v/>
      </c>
      <c r="AB261" t="str">
        <f t="shared" si="72"/>
        <v/>
      </c>
      <c r="AC261" t="str">
        <f t="shared" si="73"/>
        <v/>
      </c>
      <c r="AD261" t="str">
        <f t="shared" si="74"/>
        <v/>
      </c>
      <c r="AE261" t="str">
        <f t="shared" si="75"/>
        <v/>
      </c>
      <c r="AF261" s="4" t="str">
        <f>IF(AB261="","",MAX($AF$2:AF260)+1)</f>
        <v/>
      </c>
      <c r="AG261" t="str">
        <f>IF(AC261="","",IF(MAX($AG$2:AG260)&lt;MAX(AF:AF),MAX(AF:AF)+1,MAX($AG$2:AG260)+1))</f>
        <v/>
      </c>
      <c r="AH261" t="str">
        <f>IF(AD261="","",IF(MAX($AH$2:AH260)&lt;MAX(AG:AG),MAX(AG:AG)+1,MAX($AH$2:AH260)+1))</f>
        <v/>
      </c>
      <c r="AI261" t="str">
        <f>IF(AE261="","",IF(MAX($AI$2:AI260)&lt;MAX(AH:AH),MAX(AH:AH)+1,MAX($AI$2:AI260)+1))</f>
        <v/>
      </c>
      <c r="AJ261" t="str">
        <f t="shared" si="76"/>
        <v/>
      </c>
      <c r="AK261" t="str">
        <f t="shared" si="77"/>
        <v/>
      </c>
      <c r="AL261" t="str">
        <f t="shared" si="78"/>
        <v/>
      </c>
      <c r="AM261" t="str">
        <f t="shared" si="79"/>
        <v/>
      </c>
    </row>
    <row r="262" spans="2:39" x14ac:dyDescent="0.3">
      <c r="B262">
        <v>260</v>
      </c>
      <c r="C262">
        <v>457</v>
      </c>
      <c r="D262">
        <v>468</v>
      </c>
      <c r="E262">
        <v>467</v>
      </c>
      <c r="F262">
        <v>456</v>
      </c>
      <c r="G262">
        <v>0</v>
      </c>
      <c r="H262">
        <v>0</v>
      </c>
      <c r="I262">
        <v>0</v>
      </c>
      <c r="J262">
        <v>0</v>
      </c>
      <c r="K262">
        <v>1</v>
      </c>
      <c r="L262" t="str">
        <f>IF(AND(OR(G262=6,H262=6,I262=6,J262=6),OR(G262=7,H262=7,I262=7,J262=7)),IF(MAX($L$2:L261)&lt;$B$2,MAX($L$2:L261)+1,""),"")</f>
        <v/>
      </c>
      <c r="M262" t="str">
        <f t="shared" si="80"/>
        <v/>
      </c>
      <c r="N262" t="str">
        <f t="shared" si="81"/>
        <v/>
      </c>
      <c r="O262" t="str">
        <f t="shared" si="82"/>
        <v/>
      </c>
      <c r="P262" t="str">
        <f t="shared" si="83"/>
        <v/>
      </c>
      <c r="Q262" t="str">
        <f t="shared" si="84"/>
        <v/>
      </c>
      <c r="R262" t="str">
        <f>IF(M262="","",MAX($R$2:R261)+1)</f>
        <v/>
      </c>
      <c r="S262" t="str">
        <f>IF(N262="","",IF(MAX($S$2:S261)&lt;MAX(R:R),MAX(R:R)+1,MAX($S$2:S261)+1))</f>
        <v/>
      </c>
      <c r="T262" t="str">
        <f>IF(O262="","",IF(MAX($T$2:T261)&lt;MAX(S:S),MAX(S:S)+1,MAX($T$2:T261)+1))</f>
        <v/>
      </c>
      <c r="U262" t="str">
        <f>IF(P262="","",IF(MAX($U$2:U261)&lt;MAX(T:T),MAX(T:T)+1,MAX($U$2:U261)+1))</f>
        <v/>
      </c>
      <c r="V262" t="str">
        <f t="shared" si="68"/>
        <v/>
      </c>
      <c r="W262" t="str">
        <f t="shared" si="69"/>
        <v/>
      </c>
      <c r="X262" t="str">
        <f t="shared" si="70"/>
        <v/>
      </c>
      <c r="Y262" t="str">
        <f t="shared" si="71"/>
        <v/>
      </c>
      <c r="AB262" t="str">
        <f t="shared" si="72"/>
        <v/>
      </c>
      <c r="AC262" t="str">
        <f t="shared" si="73"/>
        <v/>
      </c>
      <c r="AD262" t="str">
        <f t="shared" si="74"/>
        <v/>
      </c>
      <c r="AE262" t="str">
        <f t="shared" si="75"/>
        <v/>
      </c>
      <c r="AF262" s="4" t="str">
        <f>IF(AB262="","",MAX($AF$2:AF261)+1)</f>
        <v/>
      </c>
      <c r="AG262" t="str">
        <f>IF(AC262="","",IF(MAX($AG$2:AG261)&lt;MAX(AF:AF),MAX(AF:AF)+1,MAX($AG$2:AG261)+1))</f>
        <v/>
      </c>
      <c r="AH262" t="str">
        <f>IF(AD262="","",IF(MAX($AH$2:AH261)&lt;MAX(AG:AG),MAX(AG:AG)+1,MAX($AH$2:AH261)+1))</f>
        <v/>
      </c>
      <c r="AI262" t="str">
        <f>IF(AE262="","",IF(MAX($AI$2:AI261)&lt;MAX(AH:AH),MAX(AH:AH)+1,MAX($AI$2:AI261)+1))</f>
        <v/>
      </c>
      <c r="AJ262" t="str">
        <f t="shared" si="76"/>
        <v/>
      </c>
      <c r="AK262" t="str">
        <f t="shared" si="77"/>
        <v/>
      </c>
      <c r="AL262" t="str">
        <f t="shared" si="78"/>
        <v/>
      </c>
      <c r="AM262" t="str">
        <f t="shared" si="79"/>
        <v/>
      </c>
    </row>
    <row r="263" spans="2:39" x14ac:dyDescent="0.3">
      <c r="B263">
        <v>261</v>
      </c>
      <c r="C263">
        <v>468</v>
      </c>
      <c r="D263">
        <v>275</v>
      </c>
      <c r="E263">
        <v>24</v>
      </c>
      <c r="F263">
        <v>467</v>
      </c>
      <c r="G263">
        <v>0</v>
      </c>
      <c r="H263">
        <v>0</v>
      </c>
      <c r="I263">
        <v>0</v>
      </c>
      <c r="J263">
        <v>0</v>
      </c>
      <c r="K263">
        <v>1</v>
      </c>
      <c r="L263" t="str">
        <f>IF(AND(OR(G263=6,H263=6,I263=6,J263=6),OR(G263=7,H263=7,I263=7,J263=7)),IF(MAX($L$2:L262)&lt;$B$2,MAX($L$2:L262)+1,""),"")</f>
        <v/>
      </c>
      <c r="M263" t="str">
        <f t="shared" si="80"/>
        <v/>
      </c>
      <c r="N263" t="str">
        <f t="shared" si="81"/>
        <v/>
      </c>
      <c r="O263" t="str">
        <f t="shared" si="82"/>
        <v/>
      </c>
      <c r="P263" t="str">
        <f t="shared" si="83"/>
        <v/>
      </c>
      <c r="Q263" t="str">
        <f t="shared" si="84"/>
        <v/>
      </c>
      <c r="R263" t="str">
        <f>IF(M263="","",MAX($R$2:R262)+1)</f>
        <v/>
      </c>
      <c r="S263" t="str">
        <f>IF(N263="","",IF(MAX($S$2:S262)&lt;MAX(R:R),MAX(R:R)+1,MAX($S$2:S262)+1))</f>
        <v/>
      </c>
      <c r="T263" t="str">
        <f>IF(O263="","",IF(MAX($T$2:T262)&lt;MAX(S:S),MAX(S:S)+1,MAX($T$2:T262)+1))</f>
        <v/>
      </c>
      <c r="U263" t="str">
        <f>IF(P263="","",IF(MAX($U$2:U262)&lt;MAX(T:T),MAX(T:T)+1,MAX($U$2:U262)+1))</f>
        <v/>
      </c>
      <c r="V263" t="str">
        <f t="shared" si="68"/>
        <v/>
      </c>
      <c r="W263" t="str">
        <f t="shared" si="69"/>
        <v/>
      </c>
      <c r="X263" t="str">
        <f t="shared" si="70"/>
        <v/>
      </c>
      <c r="Y263" t="str">
        <f t="shared" si="71"/>
        <v/>
      </c>
      <c r="AB263" t="str">
        <f t="shared" si="72"/>
        <v/>
      </c>
      <c r="AC263" t="str">
        <f t="shared" si="73"/>
        <v/>
      </c>
      <c r="AD263" t="str">
        <f t="shared" si="74"/>
        <v/>
      </c>
      <c r="AE263" t="str">
        <f t="shared" si="75"/>
        <v/>
      </c>
      <c r="AF263" s="4" t="str">
        <f>IF(AB263="","",MAX($AF$2:AF262)+1)</f>
        <v/>
      </c>
      <c r="AG263" t="str">
        <f>IF(AC263="","",IF(MAX($AG$2:AG262)&lt;MAX(AF:AF),MAX(AF:AF)+1,MAX($AG$2:AG262)+1))</f>
        <v/>
      </c>
      <c r="AH263" t="str">
        <f>IF(AD263="","",IF(MAX($AH$2:AH262)&lt;MAX(AG:AG),MAX(AG:AG)+1,MAX($AH$2:AH262)+1))</f>
        <v/>
      </c>
      <c r="AI263" t="str">
        <f>IF(AE263="","",IF(MAX($AI$2:AI262)&lt;MAX(AH:AH),MAX(AH:AH)+1,MAX($AI$2:AI262)+1))</f>
        <v/>
      </c>
      <c r="AJ263" t="str">
        <f t="shared" si="76"/>
        <v/>
      </c>
      <c r="AK263" t="str">
        <f t="shared" si="77"/>
        <v/>
      </c>
      <c r="AL263" t="str">
        <f t="shared" si="78"/>
        <v/>
      </c>
      <c r="AM263" t="str">
        <f t="shared" si="79"/>
        <v/>
      </c>
    </row>
    <row r="264" spans="2:39" x14ac:dyDescent="0.3">
      <c r="B264">
        <v>262</v>
      </c>
      <c r="C264">
        <v>65</v>
      </c>
      <c r="D264">
        <v>458</v>
      </c>
      <c r="E264">
        <v>457</v>
      </c>
      <c r="F264">
        <v>312</v>
      </c>
      <c r="G264">
        <v>0</v>
      </c>
      <c r="H264">
        <v>0</v>
      </c>
      <c r="I264">
        <v>0</v>
      </c>
      <c r="J264">
        <v>0</v>
      </c>
      <c r="K264">
        <v>1</v>
      </c>
      <c r="L264" t="str">
        <f>IF(AND(OR(G264=6,H264=6,I264=6,J264=6),OR(G264=7,H264=7,I264=7,J264=7)),IF(MAX($L$2:L263)&lt;$B$2,MAX($L$2:L263)+1,""),"")</f>
        <v/>
      </c>
      <c r="M264" t="str">
        <f t="shared" si="80"/>
        <v/>
      </c>
      <c r="N264" t="str">
        <f t="shared" si="81"/>
        <v/>
      </c>
      <c r="O264" t="str">
        <f t="shared" si="82"/>
        <v/>
      </c>
      <c r="P264" t="str">
        <f t="shared" si="83"/>
        <v/>
      </c>
      <c r="Q264" t="str">
        <f t="shared" si="84"/>
        <v/>
      </c>
      <c r="R264" t="str">
        <f>IF(M264="","",MAX($R$2:R263)+1)</f>
        <v/>
      </c>
      <c r="S264" t="str">
        <f>IF(N264="","",IF(MAX($S$2:S263)&lt;MAX(R:R),MAX(R:R)+1,MAX($S$2:S263)+1))</f>
        <v/>
      </c>
      <c r="T264" t="str">
        <f>IF(O264="","",IF(MAX($T$2:T263)&lt;MAX(S:S),MAX(S:S)+1,MAX($T$2:T263)+1))</f>
        <v/>
      </c>
      <c r="U264" t="str">
        <f>IF(P264="","",IF(MAX($U$2:U263)&lt;MAX(T:T),MAX(T:T)+1,MAX($U$2:U263)+1))</f>
        <v/>
      </c>
      <c r="V264" t="str">
        <f t="shared" si="68"/>
        <v/>
      </c>
      <c r="W264" t="str">
        <f t="shared" si="69"/>
        <v/>
      </c>
      <c r="X264" t="str">
        <f t="shared" si="70"/>
        <v/>
      </c>
      <c r="Y264" t="str">
        <f t="shared" si="71"/>
        <v/>
      </c>
      <c r="AB264" t="str">
        <f t="shared" si="72"/>
        <v/>
      </c>
      <c r="AC264" t="str">
        <f t="shared" si="73"/>
        <v/>
      </c>
      <c r="AD264" t="str">
        <f t="shared" si="74"/>
        <v/>
      </c>
      <c r="AE264" t="str">
        <f t="shared" si="75"/>
        <v/>
      </c>
      <c r="AF264" s="4" t="str">
        <f>IF(AB264="","",MAX($AF$2:AF263)+1)</f>
        <v/>
      </c>
      <c r="AG264" t="str">
        <f>IF(AC264="","",IF(MAX($AG$2:AG263)&lt;MAX(AF:AF),MAX(AF:AF)+1,MAX($AG$2:AG263)+1))</f>
        <v/>
      </c>
      <c r="AH264" t="str">
        <f>IF(AD264="","",IF(MAX($AH$2:AH263)&lt;MAX(AG:AG),MAX(AG:AG)+1,MAX($AH$2:AH263)+1))</f>
        <v/>
      </c>
      <c r="AI264" t="str">
        <f>IF(AE264="","",IF(MAX($AI$2:AI263)&lt;MAX(AH:AH),MAX(AH:AH)+1,MAX($AI$2:AI263)+1))</f>
        <v/>
      </c>
      <c r="AJ264" t="str">
        <f t="shared" si="76"/>
        <v/>
      </c>
      <c r="AK264" t="str">
        <f t="shared" si="77"/>
        <v/>
      </c>
      <c r="AL264" t="str">
        <f t="shared" si="78"/>
        <v/>
      </c>
      <c r="AM264" t="str">
        <f t="shared" si="79"/>
        <v/>
      </c>
    </row>
    <row r="265" spans="2:39" x14ac:dyDescent="0.3">
      <c r="B265">
        <v>263</v>
      </c>
      <c r="C265">
        <v>458</v>
      </c>
      <c r="D265">
        <v>469</v>
      </c>
      <c r="E265">
        <v>468</v>
      </c>
      <c r="F265">
        <v>457</v>
      </c>
      <c r="G265">
        <v>0</v>
      </c>
      <c r="H265">
        <v>0</v>
      </c>
      <c r="I265">
        <v>0</v>
      </c>
      <c r="J265">
        <v>0</v>
      </c>
      <c r="K265">
        <v>1</v>
      </c>
      <c r="L265" t="str">
        <f>IF(AND(OR(G265=6,H265=6,I265=6,J265=6),OR(G265=7,H265=7,I265=7,J265=7)),IF(MAX($L$2:L264)&lt;$B$2,MAX($L$2:L264)+1,""),"")</f>
        <v/>
      </c>
      <c r="M265" t="str">
        <f t="shared" si="80"/>
        <v/>
      </c>
      <c r="N265" t="str">
        <f t="shared" si="81"/>
        <v/>
      </c>
      <c r="O265" t="str">
        <f t="shared" si="82"/>
        <v/>
      </c>
      <c r="P265" t="str">
        <f t="shared" si="83"/>
        <v/>
      </c>
      <c r="Q265" t="str">
        <f t="shared" si="84"/>
        <v/>
      </c>
      <c r="R265" t="str">
        <f>IF(M265="","",MAX($R$2:R264)+1)</f>
        <v/>
      </c>
      <c r="S265" t="str">
        <f>IF(N265="","",IF(MAX($S$2:S264)&lt;MAX(R:R),MAX(R:R)+1,MAX($S$2:S264)+1))</f>
        <v/>
      </c>
      <c r="T265" t="str">
        <f>IF(O265="","",IF(MAX($T$2:T264)&lt;MAX(S:S),MAX(S:S)+1,MAX($T$2:T264)+1))</f>
        <v/>
      </c>
      <c r="U265" t="str">
        <f>IF(P265="","",IF(MAX($U$2:U264)&lt;MAX(T:T),MAX(T:T)+1,MAX($U$2:U264)+1))</f>
        <v/>
      </c>
      <c r="V265" t="str">
        <f t="shared" si="68"/>
        <v/>
      </c>
      <c r="W265" t="str">
        <f t="shared" si="69"/>
        <v/>
      </c>
      <c r="X265" t="str">
        <f t="shared" si="70"/>
        <v/>
      </c>
      <c r="Y265" t="str">
        <f t="shared" si="71"/>
        <v/>
      </c>
      <c r="AB265" t="str">
        <f t="shared" si="72"/>
        <v/>
      </c>
      <c r="AC265" t="str">
        <f t="shared" si="73"/>
        <v/>
      </c>
      <c r="AD265" t="str">
        <f t="shared" si="74"/>
        <v/>
      </c>
      <c r="AE265" t="str">
        <f t="shared" si="75"/>
        <v/>
      </c>
      <c r="AF265" s="4" t="str">
        <f>IF(AB265="","",MAX($AF$2:AF264)+1)</f>
        <v/>
      </c>
      <c r="AG265" t="str">
        <f>IF(AC265="","",IF(MAX($AG$2:AG264)&lt;MAX(AF:AF),MAX(AF:AF)+1,MAX($AG$2:AG264)+1))</f>
        <v/>
      </c>
      <c r="AH265" t="str">
        <f>IF(AD265="","",IF(MAX($AH$2:AH264)&lt;MAX(AG:AG),MAX(AG:AG)+1,MAX($AH$2:AH264)+1))</f>
        <v/>
      </c>
      <c r="AI265" t="str">
        <f>IF(AE265="","",IF(MAX($AI$2:AI264)&lt;MAX(AH:AH),MAX(AH:AH)+1,MAX($AI$2:AI264)+1))</f>
        <v/>
      </c>
      <c r="AJ265" t="str">
        <f t="shared" si="76"/>
        <v/>
      </c>
      <c r="AK265" t="str">
        <f t="shared" si="77"/>
        <v/>
      </c>
      <c r="AL265" t="str">
        <f t="shared" si="78"/>
        <v/>
      </c>
      <c r="AM265" t="str">
        <f t="shared" si="79"/>
        <v/>
      </c>
    </row>
    <row r="266" spans="2:39" x14ac:dyDescent="0.3">
      <c r="B266">
        <v>264</v>
      </c>
      <c r="C266">
        <v>469</v>
      </c>
      <c r="D266">
        <v>66</v>
      </c>
      <c r="E266">
        <v>275</v>
      </c>
      <c r="F266">
        <v>468</v>
      </c>
      <c r="G266">
        <v>0</v>
      </c>
      <c r="H266">
        <v>0</v>
      </c>
      <c r="I266">
        <v>0</v>
      </c>
      <c r="J266">
        <v>0</v>
      </c>
      <c r="K266">
        <v>1</v>
      </c>
      <c r="L266" t="str">
        <f>IF(AND(OR(G266=6,H266=6,I266=6,J266=6),OR(G266=7,H266=7,I266=7,J266=7)),IF(MAX($L$2:L265)&lt;$B$2,MAX($L$2:L265)+1,""),"")</f>
        <v/>
      </c>
      <c r="M266" t="str">
        <f t="shared" si="80"/>
        <v/>
      </c>
      <c r="N266" t="str">
        <f t="shared" si="81"/>
        <v/>
      </c>
      <c r="O266" t="str">
        <f t="shared" si="82"/>
        <v/>
      </c>
      <c r="P266" t="str">
        <f t="shared" si="83"/>
        <v/>
      </c>
      <c r="Q266" t="str">
        <f t="shared" si="84"/>
        <v/>
      </c>
      <c r="R266" t="str">
        <f>IF(M266="","",MAX($R$2:R265)+1)</f>
        <v/>
      </c>
      <c r="S266" t="str">
        <f>IF(N266="","",IF(MAX($S$2:S265)&lt;MAX(R:R),MAX(R:R)+1,MAX($S$2:S265)+1))</f>
        <v/>
      </c>
      <c r="T266" t="str">
        <f>IF(O266="","",IF(MAX($T$2:T265)&lt;MAX(S:S),MAX(S:S)+1,MAX($T$2:T265)+1))</f>
        <v/>
      </c>
      <c r="U266" t="str">
        <f>IF(P266="","",IF(MAX($U$2:U265)&lt;MAX(T:T),MAX(T:T)+1,MAX($U$2:U265)+1))</f>
        <v/>
      </c>
      <c r="V266" t="str">
        <f t="shared" si="68"/>
        <v/>
      </c>
      <c r="W266" t="str">
        <f t="shared" si="69"/>
        <v/>
      </c>
      <c r="X266" t="str">
        <f t="shared" si="70"/>
        <v/>
      </c>
      <c r="Y266" t="str">
        <f t="shared" si="71"/>
        <v/>
      </c>
      <c r="AB266" t="str">
        <f t="shared" si="72"/>
        <v/>
      </c>
      <c r="AC266" t="str">
        <f t="shared" si="73"/>
        <v/>
      </c>
      <c r="AD266" t="str">
        <f t="shared" si="74"/>
        <v/>
      </c>
      <c r="AE266" t="str">
        <f t="shared" si="75"/>
        <v/>
      </c>
      <c r="AF266" s="4" t="str">
        <f>IF(AB266="","",MAX($AF$2:AF265)+1)</f>
        <v/>
      </c>
      <c r="AG266" t="str">
        <f>IF(AC266="","",IF(MAX($AG$2:AG265)&lt;MAX(AF:AF),MAX(AF:AF)+1,MAX($AG$2:AG265)+1))</f>
        <v/>
      </c>
      <c r="AH266" t="str">
        <f>IF(AD266="","",IF(MAX($AH$2:AH265)&lt;MAX(AG:AG),MAX(AG:AG)+1,MAX($AH$2:AH265)+1))</f>
        <v/>
      </c>
      <c r="AI266" t="str">
        <f>IF(AE266="","",IF(MAX($AI$2:AI265)&lt;MAX(AH:AH),MAX(AH:AH)+1,MAX($AI$2:AI265)+1))</f>
        <v/>
      </c>
      <c r="AJ266" t="str">
        <f t="shared" si="76"/>
        <v/>
      </c>
      <c r="AK266" t="str">
        <f t="shared" si="77"/>
        <v/>
      </c>
      <c r="AL266" t="str">
        <f t="shared" si="78"/>
        <v/>
      </c>
      <c r="AM266" t="str">
        <f t="shared" si="79"/>
        <v/>
      </c>
    </row>
    <row r="267" spans="2:39" x14ac:dyDescent="0.3">
      <c r="B267">
        <v>265</v>
      </c>
      <c r="C267">
        <v>327</v>
      </c>
      <c r="D267">
        <v>459</v>
      </c>
      <c r="E267">
        <v>458</v>
      </c>
      <c r="F267">
        <v>65</v>
      </c>
      <c r="G267">
        <v>0</v>
      </c>
      <c r="H267">
        <v>0</v>
      </c>
      <c r="I267">
        <v>0</v>
      </c>
      <c r="J267">
        <v>0</v>
      </c>
      <c r="K267">
        <v>1</v>
      </c>
      <c r="L267" t="str">
        <f>IF(AND(OR(G267=6,H267=6,I267=6,J267=6),OR(G267=7,H267=7,I267=7,J267=7)),IF(MAX($L$2:L266)&lt;$B$2,MAX($L$2:L266)+1,""),"")</f>
        <v/>
      </c>
      <c r="M267" t="str">
        <f t="shared" si="80"/>
        <v/>
      </c>
      <c r="N267" t="str">
        <f t="shared" si="81"/>
        <v/>
      </c>
      <c r="O267" t="str">
        <f t="shared" si="82"/>
        <v/>
      </c>
      <c r="P267" t="str">
        <f t="shared" si="83"/>
        <v/>
      </c>
      <c r="Q267" t="str">
        <f t="shared" si="84"/>
        <v/>
      </c>
      <c r="R267" t="str">
        <f>IF(M267="","",MAX($R$2:R266)+1)</f>
        <v/>
      </c>
      <c r="S267" t="str">
        <f>IF(N267="","",IF(MAX($S$2:S266)&lt;MAX(R:R),MAX(R:R)+1,MAX($S$2:S266)+1))</f>
        <v/>
      </c>
      <c r="T267" t="str">
        <f>IF(O267="","",IF(MAX($T$2:T266)&lt;MAX(S:S),MAX(S:S)+1,MAX($T$2:T266)+1))</f>
        <v/>
      </c>
      <c r="U267" t="str">
        <f>IF(P267="","",IF(MAX($U$2:U266)&lt;MAX(T:T),MAX(T:T)+1,MAX($U$2:U266)+1))</f>
        <v/>
      </c>
      <c r="V267" t="str">
        <f t="shared" si="68"/>
        <v/>
      </c>
      <c r="W267" t="str">
        <f t="shared" si="69"/>
        <v/>
      </c>
      <c r="X267" t="str">
        <f t="shared" si="70"/>
        <v/>
      </c>
      <c r="Y267" t="str">
        <f t="shared" si="71"/>
        <v/>
      </c>
      <c r="AB267" t="str">
        <f t="shared" si="72"/>
        <v/>
      </c>
      <c r="AC267" t="str">
        <f t="shared" si="73"/>
        <v/>
      </c>
      <c r="AD267" t="str">
        <f t="shared" si="74"/>
        <v/>
      </c>
      <c r="AE267" t="str">
        <f t="shared" si="75"/>
        <v/>
      </c>
      <c r="AF267" s="4" t="str">
        <f>IF(AB267="","",MAX($AF$2:AF266)+1)</f>
        <v/>
      </c>
      <c r="AG267" t="str">
        <f>IF(AC267="","",IF(MAX($AG$2:AG266)&lt;MAX(AF:AF),MAX(AF:AF)+1,MAX($AG$2:AG266)+1))</f>
        <v/>
      </c>
      <c r="AH267" t="str">
        <f>IF(AD267="","",IF(MAX($AH$2:AH266)&lt;MAX(AG:AG),MAX(AG:AG)+1,MAX($AH$2:AH266)+1))</f>
        <v/>
      </c>
      <c r="AI267" t="str">
        <f>IF(AE267="","",IF(MAX($AI$2:AI266)&lt;MAX(AH:AH),MAX(AH:AH)+1,MAX($AI$2:AI266)+1))</f>
        <v/>
      </c>
      <c r="AJ267" t="str">
        <f t="shared" si="76"/>
        <v/>
      </c>
      <c r="AK267" t="str">
        <f t="shared" si="77"/>
        <v/>
      </c>
      <c r="AL267" t="str">
        <f t="shared" si="78"/>
        <v/>
      </c>
      <c r="AM267" t="str">
        <f t="shared" si="79"/>
        <v/>
      </c>
    </row>
    <row r="268" spans="2:39" x14ac:dyDescent="0.3">
      <c r="B268">
        <v>266</v>
      </c>
      <c r="C268">
        <v>459</v>
      </c>
      <c r="D268">
        <v>470</v>
      </c>
      <c r="E268">
        <v>469</v>
      </c>
      <c r="F268">
        <v>458</v>
      </c>
      <c r="G268">
        <v>0</v>
      </c>
      <c r="H268">
        <v>0</v>
      </c>
      <c r="I268">
        <v>0</v>
      </c>
      <c r="J268">
        <v>0</v>
      </c>
      <c r="K268">
        <v>1</v>
      </c>
      <c r="L268" t="str">
        <f>IF(AND(OR(G268=6,H268=6,I268=6,J268=6),OR(G268=7,H268=7,I268=7,J268=7)),IF(MAX($L$2:L267)&lt;$B$2,MAX($L$2:L267)+1,""),"")</f>
        <v/>
      </c>
      <c r="M268" t="str">
        <f t="shared" si="80"/>
        <v/>
      </c>
      <c r="N268" t="str">
        <f t="shared" si="81"/>
        <v/>
      </c>
      <c r="O268" t="str">
        <f t="shared" si="82"/>
        <v/>
      </c>
      <c r="P268" t="str">
        <f t="shared" si="83"/>
        <v/>
      </c>
      <c r="Q268" t="str">
        <f t="shared" si="84"/>
        <v/>
      </c>
      <c r="R268" t="str">
        <f>IF(M268="","",MAX($R$2:R267)+1)</f>
        <v/>
      </c>
      <c r="S268" t="str">
        <f>IF(N268="","",IF(MAX($S$2:S267)&lt;MAX(R:R),MAX(R:R)+1,MAX($S$2:S267)+1))</f>
        <v/>
      </c>
      <c r="T268" t="str">
        <f>IF(O268="","",IF(MAX($T$2:T267)&lt;MAX(S:S),MAX(S:S)+1,MAX($T$2:T267)+1))</f>
        <v/>
      </c>
      <c r="U268" t="str">
        <f>IF(P268="","",IF(MAX($U$2:U267)&lt;MAX(T:T),MAX(T:T)+1,MAX($U$2:U267)+1))</f>
        <v/>
      </c>
      <c r="V268" t="str">
        <f t="shared" si="68"/>
        <v/>
      </c>
      <c r="W268" t="str">
        <f t="shared" si="69"/>
        <v/>
      </c>
      <c r="X268" t="str">
        <f t="shared" si="70"/>
        <v/>
      </c>
      <c r="Y268" t="str">
        <f t="shared" si="71"/>
        <v/>
      </c>
      <c r="AB268" t="str">
        <f t="shared" si="72"/>
        <v/>
      </c>
      <c r="AC268" t="str">
        <f t="shared" si="73"/>
        <v/>
      </c>
      <c r="AD268" t="str">
        <f t="shared" si="74"/>
        <v/>
      </c>
      <c r="AE268" t="str">
        <f t="shared" si="75"/>
        <v/>
      </c>
      <c r="AF268" s="4" t="str">
        <f>IF(AB268="","",MAX($AF$2:AF267)+1)</f>
        <v/>
      </c>
      <c r="AG268" t="str">
        <f>IF(AC268="","",IF(MAX($AG$2:AG267)&lt;MAX(AF:AF),MAX(AF:AF)+1,MAX($AG$2:AG267)+1))</f>
        <v/>
      </c>
      <c r="AH268" t="str">
        <f>IF(AD268="","",IF(MAX($AH$2:AH267)&lt;MAX(AG:AG),MAX(AG:AG)+1,MAX($AH$2:AH267)+1))</f>
        <v/>
      </c>
      <c r="AI268" t="str">
        <f>IF(AE268="","",IF(MAX($AI$2:AI267)&lt;MAX(AH:AH),MAX(AH:AH)+1,MAX($AI$2:AI267)+1))</f>
        <v/>
      </c>
      <c r="AJ268" t="str">
        <f t="shared" si="76"/>
        <v/>
      </c>
      <c r="AK268" t="str">
        <f t="shared" si="77"/>
        <v/>
      </c>
      <c r="AL268" t="str">
        <f t="shared" si="78"/>
        <v/>
      </c>
      <c r="AM268" t="str">
        <f t="shared" si="79"/>
        <v/>
      </c>
    </row>
    <row r="269" spans="2:39" x14ac:dyDescent="0.3">
      <c r="B269">
        <v>267</v>
      </c>
      <c r="C269">
        <v>470</v>
      </c>
      <c r="D269">
        <v>276</v>
      </c>
      <c r="E269">
        <v>66</v>
      </c>
      <c r="F269">
        <v>469</v>
      </c>
      <c r="G269">
        <v>0</v>
      </c>
      <c r="H269">
        <v>0</v>
      </c>
      <c r="I269">
        <v>0</v>
      </c>
      <c r="J269">
        <v>0</v>
      </c>
      <c r="K269">
        <v>1</v>
      </c>
      <c r="L269" t="str">
        <f>IF(AND(OR(G269=6,H269=6,I269=6,J269=6),OR(G269=7,H269=7,I269=7,J269=7)),IF(MAX($L$2:L268)&lt;$B$2,MAX($L$2:L268)+1,""),"")</f>
        <v/>
      </c>
      <c r="M269" t="str">
        <f t="shared" si="80"/>
        <v/>
      </c>
      <c r="N269" t="str">
        <f t="shared" si="81"/>
        <v/>
      </c>
      <c r="O269" t="str">
        <f t="shared" si="82"/>
        <v/>
      </c>
      <c r="P269" t="str">
        <f t="shared" si="83"/>
        <v/>
      </c>
      <c r="Q269" t="str">
        <f t="shared" si="84"/>
        <v/>
      </c>
      <c r="R269" t="str">
        <f>IF(M269="","",MAX($R$2:R268)+1)</f>
        <v/>
      </c>
      <c r="S269" t="str">
        <f>IF(N269="","",IF(MAX($S$2:S268)&lt;MAX(R:R),MAX(R:R)+1,MAX($S$2:S268)+1))</f>
        <v/>
      </c>
      <c r="T269" t="str">
        <f>IF(O269="","",IF(MAX($T$2:T268)&lt;MAX(S:S),MAX(S:S)+1,MAX($T$2:T268)+1))</f>
        <v/>
      </c>
      <c r="U269" t="str">
        <f>IF(P269="","",IF(MAX($U$2:U268)&lt;MAX(T:T),MAX(T:T)+1,MAX($U$2:U268)+1))</f>
        <v/>
      </c>
      <c r="V269" t="str">
        <f t="shared" si="68"/>
        <v/>
      </c>
      <c r="W269" t="str">
        <f t="shared" si="69"/>
        <v/>
      </c>
      <c r="X269" t="str">
        <f t="shared" si="70"/>
        <v/>
      </c>
      <c r="Y269" t="str">
        <f t="shared" si="71"/>
        <v/>
      </c>
      <c r="AB269" t="str">
        <f t="shared" si="72"/>
        <v/>
      </c>
      <c r="AC269" t="str">
        <f t="shared" si="73"/>
        <v/>
      </c>
      <c r="AD269" t="str">
        <f t="shared" si="74"/>
        <v/>
      </c>
      <c r="AE269" t="str">
        <f t="shared" si="75"/>
        <v/>
      </c>
      <c r="AF269" s="4" t="str">
        <f>IF(AB269="","",MAX($AF$2:AF268)+1)</f>
        <v/>
      </c>
      <c r="AG269" t="str">
        <f>IF(AC269="","",IF(MAX($AG$2:AG268)&lt;MAX(AF:AF),MAX(AF:AF)+1,MAX($AG$2:AG268)+1))</f>
        <v/>
      </c>
      <c r="AH269" t="str">
        <f>IF(AD269="","",IF(MAX($AH$2:AH268)&lt;MAX(AG:AG),MAX(AG:AG)+1,MAX($AH$2:AH268)+1))</f>
        <v/>
      </c>
      <c r="AI269" t="str">
        <f>IF(AE269="","",IF(MAX($AI$2:AI268)&lt;MAX(AH:AH),MAX(AH:AH)+1,MAX($AI$2:AI268)+1))</f>
        <v/>
      </c>
      <c r="AJ269" t="str">
        <f t="shared" si="76"/>
        <v/>
      </c>
      <c r="AK269" t="str">
        <f t="shared" si="77"/>
        <v/>
      </c>
      <c r="AL269" t="str">
        <f t="shared" si="78"/>
        <v/>
      </c>
      <c r="AM269" t="str">
        <f t="shared" si="79"/>
        <v/>
      </c>
    </row>
    <row r="270" spans="2:39" x14ac:dyDescent="0.3">
      <c r="B270">
        <v>268</v>
      </c>
      <c r="C270">
        <v>69</v>
      </c>
      <c r="D270">
        <v>151</v>
      </c>
      <c r="E270">
        <v>459</v>
      </c>
      <c r="F270">
        <v>327</v>
      </c>
      <c r="G270">
        <v>0</v>
      </c>
      <c r="H270">
        <v>0</v>
      </c>
      <c r="I270">
        <v>0</v>
      </c>
      <c r="J270">
        <v>0</v>
      </c>
      <c r="K270">
        <v>1</v>
      </c>
      <c r="L270" t="str">
        <f>IF(AND(OR(G270=6,H270=6,I270=6,J270=6),OR(G270=7,H270=7,I270=7,J270=7)),IF(MAX($L$2:L269)&lt;$B$2,MAX($L$2:L269)+1,""),"")</f>
        <v/>
      </c>
      <c r="M270" t="str">
        <f t="shared" si="80"/>
        <v/>
      </c>
      <c r="N270" t="str">
        <f t="shared" si="81"/>
        <v/>
      </c>
      <c r="O270" t="str">
        <f t="shared" si="82"/>
        <v/>
      </c>
      <c r="P270" t="str">
        <f t="shared" si="83"/>
        <v/>
      </c>
      <c r="Q270" t="str">
        <f t="shared" si="84"/>
        <v/>
      </c>
      <c r="R270" t="str">
        <f>IF(M270="","",MAX($R$2:R269)+1)</f>
        <v/>
      </c>
      <c r="S270" t="str">
        <f>IF(N270="","",IF(MAX($S$2:S269)&lt;MAX(R:R),MAX(R:R)+1,MAX($S$2:S269)+1))</f>
        <v/>
      </c>
      <c r="T270" t="str">
        <f>IF(O270="","",IF(MAX($T$2:T269)&lt;MAX(S:S),MAX(S:S)+1,MAX($T$2:T269)+1))</f>
        <v/>
      </c>
      <c r="U270" t="str">
        <f>IF(P270="","",IF(MAX($U$2:U269)&lt;MAX(T:T),MAX(T:T)+1,MAX($U$2:U269)+1))</f>
        <v/>
      </c>
      <c r="V270" t="str">
        <f t="shared" si="68"/>
        <v/>
      </c>
      <c r="W270" t="str">
        <f t="shared" si="69"/>
        <v/>
      </c>
      <c r="X270" t="str">
        <f t="shared" si="70"/>
        <v/>
      </c>
      <c r="Y270" t="str">
        <f t="shared" si="71"/>
        <v/>
      </c>
      <c r="AB270" t="str">
        <f t="shared" si="72"/>
        <v/>
      </c>
      <c r="AC270" t="str">
        <f t="shared" si="73"/>
        <v/>
      </c>
      <c r="AD270" t="str">
        <f t="shared" si="74"/>
        <v/>
      </c>
      <c r="AE270" t="str">
        <f t="shared" si="75"/>
        <v/>
      </c>
      <c r="AF270" s="4" t="str">
        <f>IF(AB270="","",MAX($AF$2:AF269)+1)</f>
        <v/>
      </c>
      <c r="AG270" t="str">
        <f>IF(AC270="","",IF(MAX($AG$2:AG269)&lt;MAX(AF:AF),MAX(AF:AF)+1,MAX($AG$2:AG269)+1))</f>
        <v/>
      </c>
      <c r="AH270" t="str">
        <f>IF(AD270="","",IF(MAX($AH$2:AH269)&lt;MAX(AG:AG),MAX(AG:AG)+1,MAX($AH$2:AH269)+1))</f>
        <v/>
      </c>
      <c r="AI270" t="str">
        <f>IF(AE270="","",IF(MAX($AI$2:AI269)&lt;MAX(AH:AH),MAX(AH:AH)+1,MAX($AI$2:AI269)+1))</f>
        <v/>
      </c>
      <c r="AJ270" t="str">
        <f t="shared" si="76"/>
        <v/>
      </c>
      <c r="AK270" t="str">
        <f t="shared" si="77"/>
        <v/>
      </c>
      <c r="AL270" t="str">
        <f t="shared" si="78"/>
        <v/>
      </c>
      <c r="AM270" t="str">
        <f t="shared" si="79"/>
        <v/>
      </c>
    </row>
    <row r="271" spans="2:39" x14ac:dyDescent="0.3">
      <c r="B271">
        <v>269</v>
      </c>
      <c r="C271">
        <v>151</v>
      </c>
      <c r="D271">
        <v>152</v>
      </c>
      <c r="E271">
        <v>470</v>
      </c>
      <c r="F271">
        <v>459</v>
      </c>
      <c r="G271">
        <v>0</v>
      </c>
      <c r="H271">
        <v>0</v>
      </c>
      <c r="I271">
        <v>0</v>
      </c>
      <c r="J271">
        <v>0</v>
      </c>
      <c r="K271">
        <v>1</v>
      </c>
      <c r="L271" t="str">
        <f>IF(AND(OR(G271=6,H271=6,I271=6,J271=6),OR(G271=7,H271=7,I271=7,J271=7)),IF(MAX($L$2:L270)&lt;$B$2,MAX($L$2:L270)+1,""),"")</f>
        <v/>
      </c>
      <c r="M271" t="str">
        <f t="shared" si="80"/>
        <v/>
      </c>
      <c r="N271" t="str">
        <f t="shared" si="81"/>
        <v/>
      </c>
      <c r="O271" t="str">
        <f t="shared" si="82"/>
        <v/>
      </c>
      <c r="P271" t="str">
        <f t="shared" si="83"/>
        <v/>
      </c>
      <c r="Q271" t="str">
        <f t="shared" si="84"/>
        <v/>
      </c>
      <c r="R271" t="str">
        <f>IF(M271="","",MAX($R$2:R270)+1)</f>
        <v/>
      </c>
      <c r="S271" t="str">
        <f>IF(N271="","",IF(MAX($S$2:S270)&lt;MAX(R:R),MAX(R:R)+1,MAX($S$2:S270)+1))</f>
        <v/>
      </c>
      <c r="T271" t="str">
        <f>IF(O271="","",IF(MAX($T$2:T270)&lt;MAX(S:S),MAX(S:S)+1,MAX($T$2:T270)+1))</f>
        <v/>
      </c>
      <c r="U271" t="str">
        <f>IF(P271="","",IF(MAX($U$2:U270)&lt;MAX(T:T),MAX(T:T)+1,MAX($U$2:U270)+1))</f>
        <v/>
      </c>
      <c r="V271" t="str">
        <f t="shared" si="68"/>
        <v/>
      </c>
      <c r="W271" t="str">
        <f t="shared" si="69"/>
        <v/>
      </c>
      <c r="X271" t="str">
        <f t="shared" si="70"/>
        <v/>
      </c>
      <c r="Y271" t="str">
        <f t="shared" si="71"/>
        <v/>
      </c>
      <c r="AB271" t="str">
        <f t="shared" si="72"/>
        <v/>
      </c>
      <c r="AC271" t="str">
        <f t="shared" si="73"/>
        <v/>
      </c>
      <c r="AD271" t="str">
        <f t="shared" si="74"/>
        <v/>
      </c>
      <c r="AE271" t="str">
        <f t="shared" si="75"/>
        <v/>
      </c>
      <c r="AF271" s="4" t="str">
        <f>IF(AB271="","",MAX($AF$2:AF270)+1)</f>
        <v/>
      </c>
      <c r="AG271" t="str">
        <f>IF(AC271="","",IF(MAX($AG$2:AG270)&lt;MAX(AF:AF),MAX(AF:AF)+1,MAX($AG$2:AG270)+1))</f>
        <v/>
      </c>
      <c r="AH271" t="str">
        <f>IF(AD271="","",IF(MAX($AH$2:AH270)&lt;MAX(AG:AG),MAX(AG:AG)+1,MAX($AH$2:AH270)+1))</f>
        <v/>
      </c>
      <c r="AI271" t="str">
        <f>IF(AE271="","",IF(MAX($AI$2:AI270)&lt;MAX(AH:AH),MAX(AH:AH)+1,MAX($AI$2:AI270)+1))</f>
        <v/>
      </c>
      <c r="AJ271" t="str">
        <f t="shared" si="76"/>
        <v/>
      </c>
      <c r="AK271" t="str">
        <f t="shared" si="77"/>
        <v/>
      </c>
      <c r="AL271" t="str">
        <f t="shared" si="78"/>
        <v/>
      </c>
      <c r="AM271" t="str">
        <f t="shared" si="79"/>
        <v/>
      </c>
    </row>
    <row r="272" spans="2:39" x14ac:dyDescent="0.3">
      <c r="B272">
        <v>270</v>
      </c>
      <c r="C272">
        <v>152</v>
      </c>
      <c r="D272">
        <v>70</v>
      </c>
      <c r="E272">
        <v>276</v>
      </c>
      <c r="F272">
        <v>470</v>
      </c>
      <c r="G272">
        <v>0</v>
      </c>
      <c r="H272">
        <v>0</v>
      </c>
      <c r="I272">
        <v>0</v>
      </c>
      <c r="J272">
        <v>0</v>
      </c>
      <c r="K272">
        <v>1</v>
      </c>
      <c r="L272" t="str">
        <f>IF(AND(OR(G272=6,H272=6,I272=6,J272=6),OR(G272=7,H272=7,I272=7,J272=7)),IF(MAX($L$2:L271)&lt;$B$2,MAX($L$2:L271)+1,""),"")</f>
        <v/>
      </c>
      <c r="M272" t="str">
        <f t="shared" si="80"/>
        <v/>
      </c>
      <c r="N272" t="str">
        <f t="shared" si="81"/>
        <v/>
      </c>
      <c r="O272" t="str">
        <f t="shared" si="82"/>
        <v/>
      </c>
      <c r="P272" t="str">
        <f t="shared" si="83"/>
        <v/>
      </c>
      <c r="Q272" t="str">
        <f t="shared" si="84"/>
        <v/>
      </c>
      <c r="R272" t="str">
        <f>IF(M272="","",MAX($R$2:R271)+1)</f>
        <v/>
      </c>
      <c r="S272" t="str">
        <f>IF(N272="","",IF(MAX($S$2:S271)&lt;MAX(R:R),MAX(R:R)+1,MAX($S$2:S271)+1))</f>
        <v/>
      </c>
      <c r="T272" t="str">
        <f>IF(O272="","",IF(MAX($T$2:T271)&lt;MAX(S:S),MAX(S:S)+1,MAX($T$2:T271)+1))</f>
        <v/>
      </c>
      <c r="U272" t="str">
        <f>IF(P272="","",IF(MAX($U$2:U271)&lt;MAX(T:T),MAX(T:T)+1,MAX($U$2:U271)+1))</f>
        <v/>
      </c>
      <c r="V272" t="str">
        <f t="shared" si="68"/>
        <v/>
      </c>
      <c r="W272" t="str">
        <f t="shared" si="69"/>
        <v/>
      </c>
      <c r="X272" t="str">
        <f t="shared" si="70"/>
        <v/>
      </c>
      <c r="Y272" t="str">
        <f t="shared" si="71"/>
        <v/>
      </c>
      <c r="AB272" t="str">
        <f t="shared" si="72"/>
        <v/>
      </c>
      <c r="AC272" t="str">
        <f t="shared" si="73"/>
        <v/>
      </c>
      <c r="AD272" t="str">
        <f t="shared" si="74"/>
        <v/>
      </c>
      <c r="AE272" t="str">
        <f t="shared" si="75"/>
        <v/>
      </c>
      <c r="AF272" s="4" t="str">
        <f>IF(AB272="","",MAX($AF$2:AF271)+1)</f>
        <v/>
      </c>
      <c r="AG272" t="str">
        <f>IF(AC272="","",IF(MAX($AG$2:AG271)&lt;MAX(AF:AF),MAX(AF:AF)+1,MAX($AG$2:AG271)+1))</f>
        <v/>
      </c>
      <c r="AH272" t="str">
        <f>IF(AD272="","",IF(MAX($AH$2:AH271)&lt;MAX(AG:AG),MAX(AG:AG)+1,MAX($AH$2:AH271)+1))</f>
        <v/>
      </c>
      <c r="AI272" t="str">
        <f>IF(AE272="","",IF(MAX($AI$2:AI271)&lt;MAX(AH:AH),MAX(AH:AH)+1,MAX($AI$2:AI271)+1))</f>
        <v/>
      </c>
      <c r="AJ272" t="str">
        <f t="shared" si="76"/>
        <v/>
      </c>
      <c r="AK272" t="str">
        <f t="shared" si="77"/>
        <v/>
      </c>
      <c r="AL272" t="str">
        <f t="shared" si="78"/>
        <v/>
      </c>
      <c r="AM272" t="str">
        <f t="shared" si="79"/>
        <v/>
      </c>
    </row>
    <row r="273" spans="2:39" x14ac:dyDescent="0.3">
      <c r="B273">
        <v>271</v>
      </c>
      <c r="C273">
        <v>119</v>
      </c>
      <c r="D273">
        <v>155</v>
      </c>
      <c r="E273">
        <v>471</v>
      </c>
      <c r="F273">
        <v>307</v>
      </c>
      <c r="G273">
        <v>0</v>
      </c>
      <c r="H273">
        <v>0</v>
      </c>
      <c r="I273">
        <v>0</v>
      </c>
      <c r="J273">
        <v>0</v>
      </c>
      <c r="K273">
        <v>1</v>
      </c>
      <c r="L273" t="str">
        <f>IF(AND(OR(G273=6,H273=6,I273=6,J273=6),OR(G273=7,H273=7,I273=7,J273=7)),IF(MAX($L$2:L272)&lt;$B$2,MAX($L$2:L272)+1,""),"")</f>
        <v/>
      </c>
      <c r="M273" t="str">
        <f t="shared" si="80"/>
        <v/>
      </c>
      <c r="N273" t="str">
        <f t="shared" si="81"/>
        <v/>
      </c>
      <c r="O273" t="str">
        <f t="shared" si="82"/>
        <v/>
      </c>
      <c r="P273" t="str">
        <f t="shared" si="83"/>
        <v/>
      </c>
      <c r="Q273" t="str">
        <f t="shared" si="84"/>
        <v/>
      </c>
      <c r="R273" t="str">
        <f>IF(M273="","",MAX($R$2:R272)+1)</f>
        <v/>
      </c>
      <c r="S273" t="str">
        <f>IF(N273="","",IF(MAX($S$2:S272)&lt;MAX(R:R),MAX(R:R)+1,MAX($S$2:S272)+1))</f>
        <v/>
      </c>
      <c r="T273" t="str">
        <f>IF(O273="","",IF(MAX($T$2:T272)&lt;MAX(S:S),MAX(S:S)+1,MAX($T$2:T272)+1))</f>
        <v/>
      </c>
      <c r="U273" t="str">
        <f>IF(P273="","",IF(MAX($U$2:U272)&lt;MAX(T:T),MAX(T:T)+1,MAX($U$2:U272)+1))</f>
        <v/>
      </c>
      <c r="V273" t="str">
        <f t="shared" si="68"/>
        <v/>
      </c>
      <c r="W273" t="str">
        <f t="shared" si="69"/>
        <v/>
      </c>
      <c r="X273" t="str">
        <f t="shared" si="70"/>
        <v/>
      </c>
      <c r="Y273" t="str">
        <f t="shared" si="71"/>
        <v/>
      </c>
      <c r="AB273" t="str">
        <f t="shared" si="72"/>
        <v/>
      </c>
      <c r="AC273" t="str">
        <f t="shared" si="73"/>
        <v/>
      </c>
      <c r="AD273" t="str">
        <f t="shared" si="74"/>
        <v/>
      </c>
      <c r="AE273" t="str">
        <f t="shared" si="75"/>
        <v/>
      </c>
      <c r="AF273" s="4" t="str">
        <f>IF(AB273="","",MAX($AF$2:AF272)+1)</f>
        <v/>
      </c>
      <c r="AG273" t="str">
        <f>IF(AC273="","",IF(MAX($AG$2:AG272)&lt;MAX(AF:AF),MAX(AF:AF)+1,MAX($AG$2:AG272)+1))</f>
        <v/>
      </c>
      <c r="AH273" t="str">
        <f>IF(AD273="","",IF(MAX($AH$2:AH272)&lt;MAX(AG:AG),MAX(AG:AG)+1,MAX($AH$2:AH272)+1))</f>
        <v/>
      </c>
      <c r="AI273" t="str">
        <f>IF(AE273="","",IF(MAX($AI$2:AI272)&lt;MAX(AH:AH),MAX(AH:AH)+1,MAX($AI$2:AI272)+1))</f>
        <v/>
      </c>
      <c r="AJ273" t="str">
        <f t="shared" si="76"/>
        <v/>
      </c>
      <c r="AK273" t="str">
        <f t="shared" si="77"/>
        <v/>
      </c>
      <c r="AL273" t="str">
        <f t="shared" si="78"/>
        <v/>
      </c>
      <c r="AM273" t="str">
        <f t="shared" si="79"/>
        <v/>
      </c>
    </row>
    <row r="274" spans="2:39" x14ac:dyDescent="0.3">
      <c r="B274">
        <v>272</v>
      </c>
      <c r="C274">
        <v>155</v>
      </c>
      <c r="D274">
        <v>156</v>
      </c>
      <c r="E274">
        <v>482</v>
      </c>
      <c r="F274">
        <v>471</v>
      </c>
      <c r="G274">
        <v>0</v>
      </c>
      <c r="H274">
        <v>0</v>
      </c>
      <c r="I274">
        <v>0</v>
      </c>
      <c r="J274">
        <v>0</v>
      </c>
      <c r="K274">
        <v>1</v>
      </c>
      <c r="L274" t="str">
        <f>IF(AND(OR(G274=6,H274=6,I274=6,J274=6),OR(G274=7,H274=7,I274=7,J274=7)),IF(MAX($L$2:L273)&lt;$B$2,MAX($L$2:L273)+1,""),"")</f>
        <v/>
      </c>
      <c r="M274" t="str">
        <f t="shared" si="80"/>
        <v/>
      </c>
      <c r="N274" t="str">
        <f t="shared" si="81"/>
        <v/>
      </c>
      <c r="O274" t="str">
        <f t="shared" si="82"/>
        <v/>
      </c>
      <c r="P274" t="str">
        <f t="shared" si="83"/>
        <v/>
      </c>
      <c r="Q274" t="str">
        <f t="shared" si="84"/>
        <v/>
      </c>
      <c r="R274" t="str">
        <f>IF(M274="","",MAX($R$2:R273)+1)</f>
        <v/>
      </c>
      <c r="S274" t="str">
        <f>IF(N274="","",IF(MAX($S$2:S273)&lt;MAX(R:R),MAX(R:R)+1,MAX($S$2:S273)+1))</f>
        <v/>
      </c>
      <c r="T274" t="str">
        <f>IF(O274="","",IF(MAX($T$2:T273)&lt;MAX(S:S),MAX(S:S)+1,MAX($T$2:T273)+1))</f>
        <v/>
      </c>
      <c r="U274" t="str">
        <f>IF(P274="","",IF(MAX($U$2:U273)&lt;MAX(T:T),MAX(T:T)+1,MAX($U$2:U273)+1))</f>
        <v/>
      </c>
      <c r="V274" t="str">
        <f t="shared" si="68"/>
        <v/>
      </c>
      <c r="W274" t="str">
        <f t="shared" si="69"/>
        <v/>
      </c>
      <c r="X274" t="str">
        <f t="shared" si="70"/>
        <v/>
      </c>
      <c r="Y274" t="str">
        <f t="shared" si="71"/>
        <v/>
      </c>
      <c r="AB274" t="str">
        <f t="shared" si="72"/>
        <v/>
      </c>
      <c r="AC274" t="str">
        <f t="shared" si="73"/>
        <v/>
      </c>
      <c r="AD274" t="str">
        <f t="shared" si="74"/>
        <v/>
      </c>
      <c r="AE274" t="str">
        <f t="shared" si="75"/>
        <v/>
      </c>
      <c r="AF274" s="4" t="str">
        <f>IF(AB274="","",MAX($AF$2:AF273)+1)</f>
        <v/>
      </c>
      <c r="AG274" t="str">
        <f>IF(AC274="","",IF(MAX($AG$2:AG273)&lt;MAX(AF:AF),MAX(AF:AF)+1,MAX($AG$2:AG273)+1))</f>
        <v/>
      </c>
      <c r="AH274" t="str">
        <f>IF(AD274="","",IF(MAX($AH$2:AH273)&lt;MAX(AG:AG),MAX(AG:AG)+1,MAX($AH$2:AH273)+1))</f>
        <v/>
      </c>
      <c r="AI274" t="str">
        <f>IF(AE274="","",IF(MAX($AI$2:AI273)&lt;MAX(AH:AH),MAX(AH:AH)+1,MAX($AI$2:AI273)+1))</f>
        <v/>
      </c>
      <c r="AJ274" t="str">
        <f t="shared" si="76"/>
        <v/>
      </c>
      <c r="AK274" t="str">
        <f t="shared" si="77"/>
        <v/>
      </c>
      <c r="AL274" t="str">
        <f t="shared" si="78"/>
        <v/>
      </c>
      <c r="AM274" t="str">
        <f t="shared" si="79"/>
        <v/>
      </c>
    </row>
    <row r="275" spans="2:39" x14ac:dyDescent="0.3">
      <c r="B275">
        <v>273</v>
      </c>
      <c r="C275">
        <v>156</v>
      </c>
      <c r="D275">
        <v>121</v>
      </c>
      <c r="E275">
        <v>306</v>
      </c>
      <c r="F275">
        <v>482</v>
      </c>
      <c r="G275">
        <v>0</v>
      </c>
      <c r="H275">
        <v>0</v>
      </c>
      <c r="I275">
        <v>0</v>
      </c>
      <c r="J275">
        <v>0</v>
      </c>
      <c r="K275">
        <v>1</v>
      </c>
      <c r="L275" t="str">
        <f>IF(AND(OR(G275=6,H275=6,I275=6,J275=6),OR(G275=7,H275=7,I275=7,J275=7)),IF(MAX($L$2:L274)&lt;$B$2,MAX($L$2:L274)+1,""),"")</f>
        <v/>
      </c>
      <c r="M275" t="str">
        <f t="shared" si="80"/>
        <v/>
      </c>
      <c r="N275" t="str">
        <f t="shared" si="81"/>
        <v/>
      </c>
      <c r="O275" t="str">
        <f t="shared" si="82"/>
        <v/>
      </c>
      <c r="P275" t="str">
        <f t="shared" si="83"/>
        <v/>
      </c>
      <c r="Q275" t="str">
        <f t="shared" si="84"/>
        <v/>
      </c>
      <c r="R275" t="str">
        <f>IF(M275="","",MAX($R$2:R274)+1)</f>
        <v/>
      </c>
      <c r="S275" t="str">
        <f>IF(N275="","",IF(MAX($S$2:S274)&lt;MAX(R:R),MAX(R:R)+1,MAX($S$2:S274)+1))</f>
        <v/>
      </c>
      <c r="T275" t="str">
        <f>IF(O275="","",IF(MAX($T$2:T274)&lt;MAX(S:S),MAX(S:S)+1,MAX($T$2:T274)+1))</f>
        <v/>
      </c>
      <c r="U275" t="str">
        <f>IF(P275="","",IF(MAX($U$2:U274)&lt;MAX(T:T),MAX(T:T)+1,MAX($U$2:U274)+1))</f>
        <v/>
      </c>
      <c r="V275" t="str">
        <f t="shared" si="68"/>
        <v/>
      </c>
      <c r="W275" t="str">
        <f t="shared" si="69"/>
        <v/>
      </c>
      <c r="X275" t="str">
        <f t="shared" si="70"/>
        <v/>
      </c>
      <c r="Y275" t="str">
        <f t="shared" si="71"/>
        <v/>
      </c>
      <c r="AB275" t="str">
        <f t="shared" si="72"/>
        <v/>
      </c>
      <c r="AC275" t="str">
        <f t="shared" si="73"/>
        <v/>
      </c>
      <c r="AD275" t="str">
        <f t="shared" si="74"/>
        <v/>
      </c>
      <c r="AE275" t="str">
        <f t="shared" si="75"/>
        <v/>
      </c>
      <c r="AF275" s="4" t="str">
        <f>IF(AB275="","",MAX($AF$2:AF274)+1)</f>
        <v/>
      </c>
      <c r="AG275" t="str">
        <f>IF(AC275="","",IF(MAX($AG$2:AG274)&lt;MAX(AF:AF),MAX(AF:AF)+1,MAX($AG$2:AG274)+1))</f>
        <v/>
      </c>
      <c r="AH275" t="str">
        <f>IF(AD275="","",IF(MAX($AH$2:AH274)&lt;MAX(AG:AG),MAX(AG:AG)+1,MAX($AH$2:AH274)+1))</f>
        <v/>
      </c>
      <c r="AI275" t="str">
        <f>IF(AE275="","",IF(MAX($AI$2:AI274)&lt;MAX(AH:AH),MAX(AH:AH)+1,MAX($AI$2:AI274)+1))</f>
        <v/>
      </c>
      <c r="AJ275" t="str">
        <f t="shared" si="76"/>
        <v/>
      </c>
      <c r="AK275" t="str">
        <f t="shared" si="77"/>
        <v/>
      </c>
      <c r="AL275" t="str">
        <f t="shared" si="78"/>
        <v/>
      </c>
      <c r="AM275" t="str">
        <f t="shared" si="79"/>
        <v/>
      </c>
    </row>
    <row r="276" spans="2:39" x14ac:dyDescent="0.3">
      <c r="B276">
        <v>274</v>
      </c>
      <c r="C276">
        <v>307</v>
      </c>
      <c r="D276">
        <v>471</v>
      </c>
      <c r="E276">
        <v>472</v>
      </c>
      <c r="F276">
        <v>54</v>
      </c>
      <c r="G276">
        <v>0</v>
      </c>
      <c r="H276">
        <v>0</v>
      </c>
      <c r="I276">
        <v>0</v>
      </c>
      <c r="J276">
        <v>0</v>
      </c>
      <c r="K276">
        <v>1</v>
      </c>
      <c r="L276" t="str">
        <f>IF(AND(OR(G276=6,H276=6,I276=6,J276=6),OR(G276=7,H276=7,I276=7,J276=7)),IF(MAX($L$2:L275)&lt;$B$2,MAX($L$2:L275)+1,""),"")</f>
        <v/>
      </c>
      <c r="M276" t="str">
        <f t="shared" si="80"/>
        <v/>
      </c>
      <c r="N276" t="str">
        <f t="shared" si="81"/>
        <v/>
      </c>
      <c r="O276" t="str">
        <f t="shared" si="82"/>
        <v/>
      </c>
      <c r="P276" t="str">
        <f t="shared" si="83"/>
        <v/>
      </c>
      <c r="Q276" t="str">
        <f t="shared" si="84"/>
        <v/>
      </c>
      <c r="R276" t="str">
        <f>IF(M276="","",MAX($R$2:R275)+1)</f>
        <v/>
      </c>
      <c r="S276" t="str">
        <f>IF(N276="","",IF(MAX($S$2:S275)&lt;MAX(R:R),MAX(R:R)+1,MAX($S$2:S275)+1))</f>
        <v/>
      </c>
      <c r="T276" t="str">
        <f>IF(O276="","",IF(MAX($T$2:T275)&lt;MAX(S:S),MAX(S:S)+1,MAX($T$2:T275)+1))</f>
        <v/>
      </c>
      <c r="U276" t="str">
        <f>IF(P276="","",IF(MAX($U$2:U275)&lt;MAX(T:T),MAX(T:T)+1,MAX($U$2:U275)+1))</f>
        <v/>
      </c>
      <c r="V276" t="str">
        <f t="shared" si="68"/>
        <v/>
      </c>
      <c r="W276" t="str">
        <f t="shared" si="69"/>
        <v/>
      </c>
      <c r="X276" t="str">
        <f t="shared" si="70"/>
        <v/>
      </c>
      <c r="Y276" t="str">
        <f t="shared" si="71"/>
        <v/>
      </c>
      <c r="AB276" t="str">
        <f t="shared" si="72"/>
        <v/>
      </c>
      <c r="AC276" t="str">
        <f t="shared" si="73"/>
        <v/>
      </c>
      <c r="AD276" t="str">
        <f t="shared" si="74"/>
        <v/>
      </c>
      <c r="AE276" t="str">
        <f t="shared" si="75"/>
        <v/>
      </c>
      <c r="AF276" s="4" t="str">
        <f>IF(AB276="","",MAX($AF$2:AF275)+1)</f>
        <v/>
      </c>
      <c r="AG276" t="str">
        <f>IF(AC276="","",IF(MAX($AG$2:AG275)&lt;MAX(AF:AF),MAX(AF:AF)+1,MAX($AG$2:AG275)+1))</f>
        <v/>
      </c>
      <c r="AH276" t="str">
        <f>IF(AD276="","",IF(MAX($AH$2:AH275)&lt;MAX(AG:AG),MAX(AG:AG)+1,MAX($AH$2:AH275)+1))</f>
        <v/>
      </c>
      <c r="AI276" t="str">
        <f>IF(AE276="","",IF(MAX($AI$2:AI275)&lt;MAX(AH:AH),MAX(AH:AH)+1,MAX($AI$2:AI275)+1))</f>
        <v/>
      </c>
      <c r="AJ276" t="str">
        <f t="shared" si="76"/>
        <v/>
      </c>
      <c r="AK276" t="str">
        <f t="shared" si="77"/>
        <v/>
      </c>
      <c r="AL276" t="str">
        <f t="shared" si="78"/>
        <v/>
      </c>
      <c r="AM276" t="str">
        <f t="shared" si="79"/>
        <v/>
      </c>
    </row>
    <row r="277" spans="2:39" x14ac:dyDescent="0.3">
      <c r="B277">
        <v>275</v>
      </c>
      <c r="C277">
        <v>471</v>
      </c>
      <c r="D277">
        <v>482</v>
      </c>
      <c r="E277">
        <v>483</v>
      </c>
      <c r="F277">
        <v>472</v>
      </c>
      <c r="G277">
        <v>0</v>
      </c>
      <c r="H277">
        <v>0</v>
      </c>
      <c r="I277">
        <v>0</v>
      </c>
      <c r="J277">
        <v>0</v>
      </c>
      <c r="K277">
        <v>1</v>
      </c>
      <c r="L277" t="str">
        <f>IF(AND(OR(G277=6,H277=6,I277=6,J277=6),OR(G277=7,H277=7,I277=7,J277=7)),IF(MAX($L$2:L276)&lt;$B$2,MAX($L$2:L276)+1,""),"")</f>
        <v/>
      </c>
      <c r="M277" t="str">
        <f t="shared" si="80"/>
        <v/>
      </c>
      <c r="N277" t="str">
        <f t="shared" si="81"/>
        <v/>
      </c>
      <c r="O277" t="str">
        <f t="shared" si="82"/>
        <v/>
      </c>
      <c r="P277" t="str">
        <f t="shared" si="83"/>
        <v/>
      </c>
      <c r="Q277" t="str">
        <f t="shared" si="84"/>
        <v/>
      </c>
      <c r="R277" t="str">
        <f>IF(M277="","",MAX($R$2:R276)+1)</f>
        <v/>
      </c>
      <c r="S277" t="str">
        <f>IF(N277="","",IF(MAX($S$2:S276)&lt;MAX(R:R),MAX(R:R)+1,MAX($S$2:S276)+1))</f>
        <v/>
      </c>
      <c r="T277" t="str">
        <f>IF(O277="","",IF(MAX($T$2:T276)&lt;MAX(S:S),MAX(S:S)+1,MAX($T$2:T276)+1))</f>
        <v/>
      </c>
      <c r="U277" t="str">
        <f>IF(P277="","",IF(MAX($U$2:U276)&lt;MAX(T:T),MAX(T:T)+1,MAX($U$2:U276)+1))</f>
        <v/>
      </c>
      <c r="V277" t="str">
        <f t="shared" si="68"/>
        <v/>
      </c>
      <c r="W277" t="str">
        <f t="shared" si="69"/>
        <v/>
      </c>
      <c r="X277" t="str">
        <f t="shared" si="70"/>
        <v/>
      </c>
      <c r="Y277" t="str">
        <f t="shared" si="71"/>
        <v/>
      </c>
      <c r="AB277" t="str">
        <f t="shared" si="72"/>
        <v/>
      </c>
      <c r="AC277" t="str">
        <f t="shared" si="73"/>
        <v/>
      </c>
      <c r="AD277" t="str">
        <f t="shared" si="74"/>
        <v/>
      </c>
      <c r="AE277" t="str">
        <f t="shared" si="75"/>
        <v/>
      </c>
      <c r="AF277" s="4" t="str">
        <f>IF(AB277="","",MAX($AF$2:AF276)+1)</f>
        <v/>
      </c>
      <c r="AG277" t="str">
        <f>IF(AC277="","",IF(MAX($AG$2:AG276)&lt;MAX(AF:AF),MAX(AF:AF)+1,MAX($AG$2:AG276)+1))</f>
        <v/>
      </c>
      <c r="AH277" t="str">
        <f>IF(AD277="","",IF(MAX($AH$2:AH276)&lt;MAX(AG:AG),MAX(AG:AG)+1,MAX($AH$2:AH276)+1))</f>
        <v/>
      </c>
      <c r="AI277" t="str">
        <f>IF(AE277="","",IF(MAX($AI$2:AI276)&lt;MAX(AH:AH),MAX(AH:AH)+1,MAX($AI$2:AI276)+1))</f>
        <v/>
      </c>
      <c r="AJ277" t="str">
        <f t="shared" si="76"/>
        <v/>
      </c>
      <c r="AK277" t="str">
        <f t="shared" si="77"/>
        <v/>
      </c>
      <c r="AL277" t="str">
        <f t="shared" si="78"/>
        <v/>
      </c>
      <c r="AM277" t="str">
        <f t="shared" si="79"/>
        <v/>
      </c>
    </row>
    <row r="278" spans="2:39" x14ac:dyDescent="0.3">
      <c r="B278">
        <v>276</v>
      </c>
      <c r="C278">
        <v>482</v>
      </c>
      <c r="D278">
        <v>306</v>
      </c>
      <c r="E278">
        <v>55</v>
      </c>
      <c r="F278">
        <v>483</v>
      </c>
      <c r="G278">
        <v>0</v>
      </c>
      <c r="H278">
        <v>0</v>
      </c>
      <c r="I278">
        <v>0</v>
      </c>
      <c r="J278">
        <v>0</v>
      </c>
      <c r="K278">
        <v>1</v>
      </c>
      <c r="L278" t="str">
        <f>IF(AND(OR(G278=6,H278=6,I278=6,J278=6),OR(G278=7,H278=7,I278=7,J278=7)),IF(MAX($L$2:L277)&lt;$B$2,MAX($L$2:L277)+1,""),"")</f>
        <v/>
      </c>
      <c r="M278" t="str">
        <f t="shared" si="80"/>
        <v/>
      </c>
      <c r="N278" t="str">
        <f t="shared" si="81"/>
        <v/>
      </c>
      <c r="O278" t="str">
        <f t="shared" si="82"/>
        <v/>
      </c>
      <c r="P278" t="str">
        <f t="shared" si="83"/>
        <v/>
      </c>
      <c r="Q278" t="str">
        <f t="shared" si="84"/>
        <v/>
      </c>
      <c r="R278" t="str">
        <f>IF(M278="","",MAX($R$2:R277)+1)</f>
        <v/>
      </c>
      <c r="S278" t="str">
        <f>IF(N278="","",IF(MAX($S$2:S277)&lt;MAX(R:R),MAX(R:R)+1,MAX($S$2:S277)+1))</f>
        <v/>
      </c>
      <c r="T278" t="str">
        <f>IF(O278="","",IF(MAX($T$2:T277)&lt;MAX(S:S),MAX(S:S)+1,MAX($T$2:T277)+1))</f>
        <v/>
      </c>
      <c r="U278" t="str">
        <f>IF(P278="","",IF(MAX($U$2:U277)&lt;MAX(T:T),MAX(T:T)+1,MAX($U$2:U277)+1))</f>
        <v/>
      </c>
      <c r="V278" t="str">
        <f t="shared" si="68"/>
        <v/>
      </c>
      <c r="W278" t="str">
        <f t="shared" si="69"/>
        <v/>
      </c>
      <c r="X278" t="str">
        <f t="shared" si="70"/>
        <v/>
      </c>
      <c r="Y278" t="str">
        <f t="shared" si="71"/>
        <v/>
      </c>
      <c r="AB278" t="str">
        <f t="shared" si="72"/>
        <v/>
      </c>
      <c r="AC278" t="str">
        <f t="shared" si="73"/>
        <v/>
      </c>
      <c r="AD278" t="str">
        <f t="shared" si="74"/>
        <v/>
      </c>
      <c r="AE278" t="str">
        <f t="shared" si="75"/>
        <v/>
      </c>
      <c r="AF278" s="4" t="str">
        <f>IF(AB278="","",MAX($AF$2:AF277)+1)</f>
        <v/>
      </c>
      <c r="AG278" t="str">
        <f>IF(AC278="","",IF(MAX($AG$2:AG277)&lt;MAX(AF:AF),MAX(AF:AF)+1,MAX($AG$2:AG277)+1))</f>
        <v/>
      </c>
      <c r="AH278" t="str">
        <f>IF(AD278="","",IF(MAX($AH$2:AH277)&lt;MAX(AG:AG),MAX(AG:AG)+1,MAX($AH$2:AH277)+1))</f>
        <v/>
      </c>
      <c r="AI278" t="str">
        <f>IF(AE278="","",IF(MAX($AI$2:AI277)&lt;MAX(AH:AH),MAX(AH:AH)+1,MAX($AI$2:AI277)+1))</f>
        <v/>
      </c>
      <c r="AJ278" t="str">
        <f t="shared" si="76"/>
        <v/>
      </c>
      <c r="AK278" t="str">
        <f t="shared" si="77"/>
        <v/>
      </c>
      <c r="AL278" t="str">
        <f t="shared" si="78"/>
        <v/>
      </c>
      <c r="AM278" t="str">
        <f t="shared" si="79"/>
        <v/>
      </c>
    </row>
    <row r="279" spans="2:39" x14ac:dyDescent="0.3">
      <c r="B279">
        <v>277</v>
      </c>
      <c r="C279">
        <v>54</v>
      </c>
      <c r="D279">
        <v>472</v>
      </c>
      <c r="E279">
        <v>473</v>
      </c>
      <c r="F279">
        <v>279</v>
      </c>
      <c r="G279">
        <v>0</v>
      </c>
      <c r="H279">
        <v>0</v>
      </c>
      <c r="I279">
        <v>0</v>
      </c>
      <c r="J279">
        <v>0</v>
      </c>
      <c r="K279">
        <v>1</v>
      </c>
      <c r="L279" t="str">
        <f>IF(AND(OR(G279=6,H279=6,I279=6,J279=6),OR(G279=7,H279=7,I279=7,J279=7)),IF(MAX($L$2:L278)&lt;$B$2,MAX($L$2:L278)+1,""),"")</f>
        <v/>
      </c>
      <c r="M279" t="str">
        <f t="shared" si="80"/>
        <v/>
      </c>
      <c r="N279" t="str">
        <f t="shared" si="81"/>
        <v/>
      </c>
      <c r="O279" t="str">
        <f t="shared" si="82"/>
        <v/>
      </c>
      <c r="P279" t="str">
        <f t="shared" si="83"/>
        <v/>
      </c>
      <c r="Q279" t="str">
        <f t="shared" si="84"/>
        <v/>
      </c>
      <c r="R279" t="str">
        <f>IF(M279="","",MAX($R$2:R278)+1)</f>
        <v/>
      </c>
      <c r="S279" t="str">
        <f>IF(N279="","",IF(MAX($S$2:S278)&lt;MAX(R:R),MAX(R:R)+1,MAX($S$2:S278)+1))</f>
        <v/>
      </c>
      <c r="T279" t="str">
        <f>IF(O279="","",IF(MAX($T$2:T278)&lt;MAX(S:S),MAX(S:S)+1,MAX($T$2:T278)+1))</f>
        <v/>
      </c>
      <c r="U279" t="str">
        <f>IF(P279="","",IF(MAX($U$2:U278)&lt;MAX(T:T),MAX(T:T)+1,MAX($U$2:U278)+1))</f>
        <v/>
      </c>
      <c r="V279" t="str">
        <f t="shared" si="68"/>
        <v/>
      </c>
      <c r="W279" t="str">
        <f t="shared" si="69"/>
        <v/>
      </c>
      <c r="X279" t="str">
        <f t="shared" si="70"/>
        <v/>
      </c>
      <c r="Y279" t="str">
        <f t="shared" si="71"/>
        <v/>
      </c>
      <c r="AB279" t="str">
        <f t="shared" si="72"/>
        <v/>
      </c>
      <c r="AC279" t="str">
        <f t="shared" si="73"/>
        <v/>
      </c>
      <c r="AD279" t="str">
        <f t="shared" si="74"/>
        <v/>
      </c>
      <c r="AE279" t="str">
        <f t="shared" si="75"/>
        <v/>
      </c>
      <c r="AF279" s="4" t="str">
        <f>IF(AB279="","",MAX($AF$2:AF278)+1)</f>
        <v/>
      </c>
      <c r="AG279" t="str">
        <f>IF(AC279="","",IF(MAX($AG$2:AG278)&lt;MAX(AF:AF),MAX(AF:AF)+1,MAX($AG$2:AG278)+1))</f>
        <v/>
      </c>
      <c r="AH279" t="str">
        <f>IF(AD279="","",IF(MAX($AH$2:AH278)&lt;MAX(AG:AG),MAX(AG:AG)+1,MAX($AH$2:AH278)+1))</f>
        <v/>
      </c>
      <c r="AI279" t="str">
        <f>IF(AE279="","",IF(MAX($AI$2:AI278)&lt;MAX(AH:AH),MAX(AH:AH)+1,MAX($AI$2:AI278)+1))</f>
        <v/>
      </c>
      <c r="AJ279" t="str">
        <f t="shared" si="76"/>
        <v/>
      </c>
      <c r="AK279" t="str">
        <f t="shared" si="77"/>
        <v/>
      </c>
      <c r="AL279" t="str">
        <f t="shared" si="78"/>
        <v/>
      </c>
      <c r="AM279" t="str">
        <f t="shared" si="79"/>
        <v/>
      </c>
    </row>
    <row r="280" spans="2:39" x14ac:dyDescent="0.3">
      <c r="B280">
        <v>278</v>
      </c>
      <c r="C280">
        <v>472</v>
      </c>
      <c r="D280">
        <v>483</v>
      </c>
      <c r="E280">
        <v>484</v>
      </c>
      <c r="F280">
        <v>473</v>
      </c>
      <c r="G280">
        <v>0</v>
      </c>
      <c r="H280">
        <v>0</v>
      </c>
      <c r="I280">
        <v>0</v>
      </c>
      <c r="J280">
        <v>0</v>
      </c>
      <c r="K280">
        <v>1</v>
      </c>
      <c r="L280" t="str">
        <f>IF(AND(OR(G280=6,H280=6,I280=6,J280=6),OR(G280=7,H280=7,I280=7,J280=7)),IF(MAX($L$2:L279)&lt;$B$2,MAX($L$2:L279)+1,""),"")</f>
        <v/>
      </c>
      <c r="M280" t="str">
        <f t="shared" si="80"/>
        <v/>
      </c>
      <c r="N280" t="str">
        <f t="shared" si="81"/>
        <v/>
      </c>
      <c r="O280" t="str">
        <f t="shared" si="82"/>
        <v/>
      </c>
      <c r="P280" t="str">
        <f t="shared" si="83"/>
        <v/>
      </c>
      <c r="Q280" t="str">
        <f t="shared" si="84"/>
        <v/>
      </c>
      <c r="R280" t="str">
        <f>IF(M280="","",MAX($R$2:R279)+1)</f>
        <v/>
      </c>
      <c r="S280" t="str">
        <f>IF(N280="","",IF(MAX($S$2:S279)&lt;MAX(R:R),MAX(R:R)+1,MAX($S$2:S279)+1))</f>
        <v/>
      </c>
      <c r="T280" t="str">
        <f>IF(O280="","",IF(MAX($T$2:T279)&lt;MAX(S:S),MAX(S:S)+1,MAX($T$2:T279)+1))</f>
        <v/>
      </c>
      <c r="U280" t="str">
        <f>IF(P280="","",IF(MAX($U$2:U279)&lt;MAX(T:T),MAX(T:T)+1,MAX($U$2:U279)+1))</f>
        <v/>
      </c>
      <c r="V280" t="str">
        <f t="shared" si="68"/>
        <v/>
      </c>
      <c r="W280" t="str">
        <f t="shared" si="69"/>
        <v/>
      </c>
      <c r="X280" t="str">
        <f t="shared" si="70"/>
        <v/>
      </c>
      <c r="Y280" t="str">
        <f t="shared" si="71"/>
        <v/>
      </c>
      <c r="AB280" t="str">
        <f t="shared" si="72"/>
        <v/>
      </c>
      <c r="AC280" t="str">
        <f t="shared" si="73"/>
        <v/>
      </c>
      <c r="AD280" t="str">
        <f t="shared" si="74"/>
        <v/>
      </c>
      <c r="AE280" t="str">
        <f t="shared" si="75"/>
        <v/>
      </c>
      <c r="AF280" s="4" t="str">
        <f>IF(AB280="","",MAX($AF$2:AF279)+1)</f>
        <v/>
      </c>
      <c r="AG280" t="str">
        <f>IF(AC280="","",IF(MAX($AG$2:AG279)&lt;MAX(AF:AF),MAX(AF:AF)+1,MAX($AG$2:AG279)+1))</f>
        <v/>
      </c>
      <c r="AH280" t="str">
        <f>IF(AD280="","",IF(MAX($AH$2:AH279)&lt;MAX(AG:AG),MAX(AG:AG)+1,MAX($AH$2:AH279)+1))</f>
        <v/>
      </c>
      <c r="AI280" t="str">
        <f>IF(AE280="","",IF(MAX($AI$2:AI279)&lt;MAX(AH:AH),MAX(AH:AH)+1,MAX($AI$2:AI279)+1))</f>
        <v/>
      </c>
      <c r="AJ280" t="str">
        <f t="shared" si="76"/>
        <v/>
      </c>
      <c r="AK280" t="str">
        <f t="shared" si="77"/>
        <v/>
      </c>
      <c r="AL280" t="str">
        <f t="shared" si="78"/>
        <v/>
      </c>
      <c r="AM280" t="str">
        <f t="shared" si="79"/>
        <v/>
      </c>
    </row>
    <row r="281" spans="2:39" x14ac:dyDescent="0.3">
      <c r="B281">
        <v>279</v>
      </c>
      <c r="C281">
        <v>483</v>
      </c>
      <c r="D281">
        <v>55</v>
      </c>
      <c r="E281">
        <v>278</v>
      </c>
      <c r="F281">
        <v>484</v>
      </c>
      <c r="G281">
        <v>0</v>
      </c>
      <c r="H281">
        <v>0</v>
      </c>
      <c r="I281">
        <v>0</v>
      </c>
      <c r="J281">
        <v>0</v>
      </c>
      <c r="K281">
        <v>1</v>
      </c>
      <c r="L281" t="str">
        <f>IF(AND(OR(G281=6,H281=6,I281=6,J281=6),OR(G281=7,H281=7,I281=7,J281=7)),IF(MAX($L$2:L280)&lt;$B$2,MAX($L$2:L280)+1,""),"")</f>
        <v/>
      </c>
      <c r="M281" t="str">
        <f t="shared" si="80"/>
        <v/>
      </c>
      <c r="N281" t="str">
        <f t="shared" si="81"/>
        <v/>
      </c>
      <c r="O281" t="str">
        <f t="shared" si="82"/>
        <v/>
      </c>
      <c r="P281" t="str">
        <f t="shared" si="83"/>
        <v/>
      </c>
      <c r="Q281" t="str">
        <f t="shared" si="84"/>
        <v/>
      </c>
      <c r="R281" t="str">
        <f>IF(M281="","",MAX($R$2:R280)+1)</f>
        <v/>
      </c>
      <c r="S281" t="str">
        <f>IF(N281="","",IF(MAX($S$2:S280)&lt;MAX(R:R),MAX(R:R)+1,MAX($S$2:S280)+1))</f>
        <v/>
      </c>
      <c r="T281" t="str">
        <f>IF(O281="","",IF(MAX($T$2:T280)&lt;MAX(S:S),MAX(S:S)+1,MAX($T$2:T280)+1))</f>
        <v/>
      </c>
      <c r="U281" t="str">
        <f>IF(P281="","",IF(MAX($U$2:U280)&lt;MAX(T:T),MAX(T:T)+1,MAX($U$2:U280)+1))</f>
        <v/>
      </c>
      <c r="V281" t="str">
        <f t="shared" si="68"/>
        <v/>
      </c>
      <c r="W281" t="str">
        <f t="shared" si="69"/>
        <v/>
      </c>
      <c r="X281" t="str">
        <f t="shared" si="70"/>
        <v/>
      </c>
      <c r="Y281" t="str">
        <f t="shared" si="71"/>
        <v/>
      </c>
      <c r="AB281" t="str">
        <f t="shared" si="72"/>
        <v/>
      </c>
      <c r="AC281" t="str">
        <f t="shared" si="73"/>
        <v/>
      </c>
      <c r="AD281" t="str">
        <f t="shared" si="74"/>
        <v/>
      </c>
      <c r="AE281" t="str">
        <f t="shared" si="75"/>
        <v/>
      </c>
      <c r="AF281" s="4" t="str">
        <f>IF(AB281="","",MAX($AF$2:AF280)+1)</f>
        <v/>
      </c>
      <c r="AG281" t="str">
        <f>IF(AC281="","",IF(MAX($AG$2:AG280)&lt;MAX(AF:AF),MAX(AF:AF)+1,MAX($AG$2:AG280)+1))</f>
        <v/>
      </c>
      <c r="AH281" t="str">
        <f>IF(AD281="","",IF(MAX($AH$2:AH280)&lt;MAX(AG:AG),MAX(AG:AG)+1,MAX($AH$2:AH280)+1))</f>
        <v/>
      </c>
      <c r="AI281" t="str">
        <f>IF(AE281="","",IF(MAX($AI$2:AI280)&lt;MAX(AH:AH),MAX(AH:AH)+1,MAX($AI$2:AI280)+1))</f>
        <v/>
      </c>
      <c r="AJ281" t="str">
        <f t="shared" si="76"/>
        <v/>
      </c>
      <c r="AK281" t="str">
        <f t="shared" si="77"/>
        <v/>
      </c>
      <c r="AL281" t="str">
        <f t="shared" si="78"/>
        <v/>
      </c>
      <c r="AM281" t="str">
        <f t="shared" si="79"/>
        <v/>
      </c>
    </row>
    <row r="282" spans="2:39" x14ac:dyDescent="0.3">
      <c r="B282">
        <v>280</v>
      </c>
      <c r="C282">
        <v>279</v>
      </c>
      <c r="D282">
        <v>473</v>
      </c>
      <c r="E282">
        <v>474</v>
      </c>
      <c r="F282">
        <v>57</v>
      </c>
      <c r="G282">
        <v>0</v>
      </c>
      <c r="H282">
        <v>0</v>
      </c>
      <c r="I282">
        <v>0</v>
      </c>
      <c r="J282">
        <v>0</v>
      </c>
      <c r="K282">
        <v>1</v>
      </c>
      <c r="L282" t="str">
        <f>IF(AND(OR(G282=6,H282=6,I282=6,J282=6),OR(G282=7,H282=7,I282=7,J282=7)),IF(MAX($L$2:L281)&lt;$B$2,MAX($L$2:L281)+1,""),"")</f>
        <v/>
      </c>
      <c r="M282" t="str">
        <f t="shared" si="80"/>
        <v/>
      </c>
      <c r="N282" t="str">
        <f t="shared" si="81"/>
        <v/>
      </c>
      <c r="O282" t="str">
        <f t="shared" si="82"/>
        <v/>
      </c>
      <c r="P282" t="str">
        <f t="shared" si="83"/>
        <v/>
      </c>
      <c r="Q282" t="str">
        <f t="shared" si="84"/>
        <v/>
      </c>
      <c r="R282" t="str">
        <f>IF(M282="","",MAX($R$2:R281)+1)</f>
        <v/>
      </c>
      <c r="S282" t="str">
        <f>IF(N282="","",IF(MAX($S$2:S281)&lt;MAX(R:R),MAX(R:R)+1,MAX($S$2:S281)+1))</f>
        <v/>
      </c>
      <c r="T282" t="str">
        <f>IF(O282="","",IF(MAX($T$2:T281)&lt;MAX(S:S),MAX(S:S)+1,MAX($T$2:T281)+1))</f>
        <v/>
      </c>
      <c r="U282" t="str">
        <f>IF(P282="","",IF(MAX($U$2:U281)&lt;MAX(T:T),MAX(T:T)+1,MAX($U$2:U281)+1))</f>
        <v/>
      </c>
      <c r="V282" t="str">
        <f t="shared" si="68"/>
        <v/>
      </c>
      <c r="W282" t="str">
        <f t="shared" si="69"/>
        <v/>
      </c>
      <c r="X282" t="str">
        <f t="shared" si="70"/>
        <v/>
      </c>
      <c r="Y282" t="str">
        <f t="shared" si="71"/>
        <v/>
      </c>
      <c r="AB282" t="str">
        <f t="shared" si="72"/>
        <v/>
      </c>
      <c r="AC282" t="str">
        <f t="shared" si="73"/>
        <v/>
      </c>
      <c r="AD282" t="str">
        <f t="shared" si="74"/>
        <v/>
      </c>
      <c r="AE282" t="str">
        <f t="shared" si="75"/>
        <v/>
      </c>
      <c r="AF282" s="4" t="str">
        <f>IF(AB282="","",MAX($AF$2:AF281)+1)</f>
        <v/>
      </c>
      <c r="AG282" t="str">
        <f>IF(AC282="","",IF(MAX($AG$2:AG281)&lt;MAX(AF:AF),MAX(AF:AF)+1,MAX($AG$2:AG281)+1))</f>
        <v/>
      </c>
      <c r="AH282" t="str">
        <f>IF(AD282="","",IF(MAX($AH$2:AH281)&lt;MAX(AG:AG),MAX(AG:AG)+1,MAX($AH$2:AH281)+1))</f>
        <v/>
      </c>
      <c r="AI282" t="str">
        <f>IF(AE282="","",IF(MAX($AI$2:AI281)&lt;MAX(AH:AH),MAX(AH:AH)+1,MAX($AI$2:AI281)+1))</f>
        <v/>
      </c>
      <c r="AJ282" t="str">
        <f t="shared" si="76"/>
        <v/>
      </c>
      <c r="AK282" t="str">
        <f t="shared" si="77"/>
        <v/>
      </c>
      <c r="AL282" t="str">
        <f t="shared" si="78"/>
        <v/>
      </c>
      <c r="AM282" t="str">
        <f t="shared" si="79"/>
        <v/>
      </c>
    </row>
    <row r="283" spans="2:39" x14ac:dyDescent="0.3">
      <c r="B283">
        <v>281</v>
      </c>
      <c r="C283">
        <v>473</v>
      </c>
      <c r="D283">
        <v>484</v>
      </c>
      <c r="E283">
        <v>485</v>
      </c>
      <c r="F283">
        <v>474</v>
      </c>
      <c r="G283">
        <v>0</v>
      </c>
      <c r="H283">
        <v>0</v>
      </c>
      <c r="I283">
        <v>0</v>
      </c>
      <c r="J283">
        <v>0</v>
      </c>
      <c r="K283">
        <v>1</v>
      </c>
      <c r="L283" t="str">
        <f>IF(AND(OR(G283=6,H283=6,I283=6,J283=6),OR(G283=7,H283=7,I283=7,J283=7)),IF(MAX($L$2:L282)&lt;$B$2,MAX($L$2:L282)+1,""),"")</f>
        <v/>
      </c>
      <c r="M283" t="str">
        <f t="shared" si="80"/>
        <v/>
      </c>
      <c r="N283" t="str">
        <f t="shared" si="81"/>
        <v/>
      </c>
      <c r="O283" t="str">
        <f t="shared" si="82"/>
        <v/>
      </c>
      <c r="P283" t="str">
        <f t="shared" si="83"/>
        <v/>
      </c>
      <c r="Q283" t="str">
        <f t="shared" si="84"/>
        <v/>
      </c>
      <c r="R283" t="str">
        <f>IF(M283="","",MAX($R$2:R282)+1)</f>
        <v/>
      </c>
      <c r="S283" t="str">
        <f>IF(N283="","",IF(MAX($S$2:S282)&lt;MAX(R:R),MAX(R:R)+1,MAX($S$2:S282)+1))</f>
        <v/>
      </c>
      <c r="T283" t="str">
        <f>IF(O283="","",IF(MAX($T$2:T282)&lt;MAX(S:S),MAX(S:S)+1,MAX($T$2:T282)+1))</f>
        <v/>
      </c>
      <c r="U283" t="str">
        <f>IF(P283="","",IF(MAX($U$2:U282)&lt;MAX(T:T),MAX(T:T)+1,MAX($U$2:U282)+1))</f>
        <v/>
      </c>
      <c r="V283" t="str">
        <f t="shared" si="68"/>
        <v/>
      </c>
      <c r="W283" t="str">
        <f t="shared" si="69"/>
        <v/>
      </c>
      <c r="X283" t="str">
        <f t="shared" si="70"/>
        <v/>
      </c>
      <c r="Y283" t="str">
        <f t="shared" si="71"/>
        <v/>
      </c>
      <c r="AB283" t="str">
        <f t="shared" si="72"/>
        <v/>
      </c>
      <c r="AC283" t="str">
        <f t="shared" si="73"/>
        <v/>
      </c>
      <c r="AD283" t="str">
        <f t="shared" si="74"/>
        <v/>
      </c>
      <c r="AE283" t="str">
        <f t="shared" si="75"/>
        <v/>
      </c>
      <c r="AF283" s="4" t="str">
        <f>IF(AB283="","",MAX($AF$2:AF282)+1)</f>
        <v/>
      </c>
      <c r="AG283" t="str">
        <f>IF(AC283="","",IF(MAX($AG$2:AG282)&lt;MAX(AF:AF),MAX(AF:AF)+1,MAX($AG$2:AG282)+1))</f>
        <v/>
      </c>
      <c r="AH283" t="str">
        <f>IF(AD283="","",IF(MAX($AH$2:AH282)&lt;MAX(AG:AG),MAX(AG:AG)+1,MAX($AH$2:AH282)+1))</f>
        <v/>
      </c>
      <c r="AI283" t="str">
        <f>IF(AE283="","",IF(MAX($AI$2:AI282)&lt;MAX(AH:AH),MAX(AH:AH)+1,MAX($AI$2:AI282)+1))</f>
        <v/>
      </c>
      <c r="AJ283" t="str">
        <f t="shared" si="76"/>
        <v/>
      </c>
      <c r="AK283" t="str">
        <f t="shared" si="77"/>
        <v/>
      </c>
      <c r="AL283" t="str">
        <f t="shared" si="78"/>
        <v/>
      </c>
      <c r="AM283" t="str">
        <f t="shared" si="79"/>
        <v/>
      </c>
    </row>
    <row r="284" spans="2:39" x14ac:dyDescent="0.3">
      <c r="B284">
        <v>282</v>
      </c>
      <c r="C284">
        <v>484</v>
      </c>
      <c r="D284">
        <v>278</v>
      </c>
      <c r="E284">
        <v>58</v>
      </c>
      <c r="F284">
        <v>485</v>
      </c>
      <c r="G284">
        <v>0</v>
      </c>
      <c r="H284">
        <v>0</v>
      </c>
      <c r="I284">
        <v>0</v>
      </c>
      <c r="J284">
        <v>0</v>
      </c>
      <c r="K284">
        <v>1</v>
      </c>
      <c r="L284" t="str">
        <f>IF(AND(OR(G284=6,H284=6,I284=6,J284=6),OR(G284=7,H284=7,I284=7,J284=7)),IF(MAX($L$2:L283)&lt;$B$2,MAX($L$2:L283)+1,""),"")</f>
        <v/>
      </c>
      <c r="M284" t="str">
        <f t="shared" si="80"/>
        <v/>
      </c>
      <c r="N284" t="str">
        <f t="shared" si="81"/>
        <v/>
      </c>
      <c r="O284" t="str">
        <f t="shared" si="82"/>
        <v/>
      </c>
      <c r="P284" t="str">
        <f t="shared" si="83"/>
        <v/>
      </c>
      <c r="Q284" t="str">
        <f t="shared" si="84"/>
        <v/>
      </c>
      <c r="R284" t="str">
        <f>IF(M284="","",MAX($R$2:R283)+1)</f>
        <v/>
      </c>
      <c r="S284" t="str">
        <f>IF(N284="","",IF(MAX($S$2:S283)&lt;MAX(R:R),MAX(R:R)+1,MAX($S$2:S283)+1))</f>
        <v/>
      </c>
      <c r="T284" t="str">
        <f>IF(O284="","",IF(MAX($T$2:T283)&lt;MAX(S:S),MAX(S:S)+1,MAX($T$2:T283)+1))</f>
        <v/>
      </c>
      <c r="U284" t="str">
        <f>IF(P284="","",IF(MAX($U$2:U283)&lt;MAX(T:T),MAX(T:T)+1,MAX($U$2:U283)+1))</f>
        <v/>
      </c>
      <c r="V284" t="str">
        <f t="shared" si="68"/>
        <v/>
      </c>
      <c r="W284" t="str">
        <f t="shared" si="69"/>
        <v/>
      </c>
      <c r="X284" t="str">
        <f t="shared" si="70"/>
        <v/>
      </c>
      <c r="Y284" t="str">
        <f t="shared" si="71"/>
        <v/>
      </c>
      <c r="AB284" t="str">
        <f t="shared" si="72"/>
        <v/>
      </c>
      <c r="AC284" t="str">
        <f t="shared" si="73"/>
        <v/>
      </c>
      <c r="AD284" t="str">
        <f t="shared" si="74"/>
        <v/>
      </c>
      <c r="AE284" t="str">
        <f t="shared" si="75"/>
        <v/>
      </c>
      <c r="AF284" s="4" t="str">
        <f>IF(AB284="","",MAX($AF$2:AF283)+1)</f>
        <v/>
      </c>
      <c r="AG284" t="str">
        <f>IF(AC284="","",IF(MAX($AG$2:AG283)&lt;MAX(AF:AF),MAX(AF:AF)+1,MAX($AG$2:AG283)+1))</f>
        <v/>
      </c>
      <c r="AH284" t="str">
        <f>IF(AD284="","",IF(MAX($AH$2:AH283)&lt;MAX(AG:AG),MAX(AG:AG)+1,MAX($AH$2:AH283)+1))</f>
        <v/>
      </c>
      <c r="AI284" t="str">
        <f>IF(AE284="","",IF(MAX($AI$2:AI283)&lt;MAX(AH:AH),MAX(AH:AH)+1,MAX($AI$2:AI283)+1))</f>
        <v/>
      </c>
      <c r="AJ284" t="str">
        <f t="shared" si="76"/>
        <v/>
      </c>
      <c r="AK284" t="str">
        <f t="shared" si="77"/>
        <v/>
      </c>
      <c r="AL284" t="str">
        <f t="shared" si="78"/>
        <v/>
      </c>
      <c r="AM284" t="str">
        <f t="shared" si="79"/>
        <v/>
      </c>
    </row>
    <row r="285" spans="2:39" x14ac:dyDescent="0.3">
      <c r="B285">
        <v>283</v>
      </c>
      <c r="C285">
        <v>57</v>
      </c>
      <c r="D285">
        <v>474</v>
      </c>
      <c r="E285">
        <v>475</v>
      </c>
      <c r="F285">
        <v>300</v>
      </c>
      <c r="G285">
        <v>0</v>
      </c>
      <c r="H285">
        <v>0</v>
      </c>
      <c r="I285">
        <v>0</v>
      </c>
      <c r="J285">
        <v>0</v>
      </c>
      <c r="K285">
        <v>1</v>
      </c>
      <c r="L285" t="str">
        <f>IF(AND(OR(G285=6,H285=6,I285=6,J285=6),OR(G285=7,H285=7,I285=7,J285=7)),IF(MAX($L$2:L284)&lt;$B$2,MAX($L$2:L284)+1,""),"")</f>
        <v/>
      </c>
      <c r="M285" t="str">
        <f t="shared" si="80"/>
        <v/>
      </c>
      <c r="N285" t="str">
        <f t="shared" si="81"/>
        <v/>
      </c>
      <c r="O285" t="str">
        <f t="shared" si="82"/>
        <v/>
      </c>
      <c r="P285" t="str">
        <f t="shared" si="83"/>
        <v/>
      </c>
      <c r="Q285" t="str">
        <f t="shared" si="84"/>
        <v/>
      </c>
      <c r="R285" t="str">
        <f>IF(M285="","",MAX($R$2:R284)+1)</f>
        <v/>
      </c>
      <c r="S285" t="str">
        <f>IF(N285="","",IF(MAX($S$2:S284)&lt;MAX(R:R),MAX(R:R)+1,MAX($S$2:S284)+1))</f>
        <v/>
      </c>
      <c r="T285" t="str">
        <f>IF(O285="","",IF(MAX($T$2:T284)&lt;MAX(S:S),MAX(S:S)+1,MAX($T$2:T284)+1))</f>
        <v/>
      </c>
      <c r="U285" t="str">
        <f>IF(P285="","",IF(MAX($U$2:U284)&lt;MAX(T:T),MAX(T:T)+1,MAX($U$2:U284)+1))</f>
        <v/>
      </c>
      <c r="V285" t="str">
        <f t="shared" si="68"/>
        <v/>
      </c>
      <c r="W285" t="str">
        <f t="shared" si="69"/>
        <v/>
      </c>
      <c r="X285" t="str">
        <f t="shared" si="70"/>
        <v/>
      </c>
      <c r="Y285" t="str">
        <f t="shared" si="71"/>
        <v/>
      </c>
      <c r="AB285" t="str">
        <f t="shared" si="72"/>
        <v/>
      </c>
      <c r="AC285" t="str">
        <f t="shared" si="73"/>
        <v/>
      </c>
      <c r="AD285" t="str">
        <f t="shared" si="74"/>
        <v/>
      </c>
      <c r="AE285" t="str">
        <f t="shared" si="75"/>
        <v/>
      </c>
      <c r="AF285" s="4" t="str">
        <f>IF(AB285="","",MAX($AF$2:AF284)+1)</f>
        <v/>
      </c>
      <c r="AG285" t="str">
        <f>IF(AC285="","",IF(MAX($AG$2:AG284)&lt;MAX(AF:AF),MAX(AF:AF)+1,MAX($AG$2:AG284)+1))</f>
        <v/>
      </c>
      <c r="AH285" t="str">
        <f>IF(AD285="","",IF(MAX($AH$2:AH284)&lt;MAX(AG:AG),MAX(AG:AG)+1,MAX($AH$2:AH284)+1))</f>
        <v/>
      </c>
      <c r="AI285" t="str">
        <f>IF(AE285="","",IF(MAX($AI$2:AI284)&lt;MAX(AH:AH),MAX(AH:AH)+1,MAX($AI$2:AI284)+1))</f>
        <v/>
      </c>
      <c r="AJ285" t="str">
        <f t="shared" si="76"/>
        <v/>
      </c>
      <c r="AK285" t="str">
        <f t="shared" si="77"/>
        <v/>
      </c>
      <c r="AL285" t="str">
        <f t="shared" si="78"/>
        <v/>
      </c>
      <c r="AM285" t="str">
        <f t="shared" si="79"/>
        <v/>
      </c>
    </row>
    <row r="286" spans="2:39" x14ac:dyDescent="0.3">
      <c r="B286">
        <v>284</v>
      </c>
      <c r="C286">
        <v>474</v>
      </c>
      <c r="D286">
        <v>485</v>
      </c>
      <c r="E286">
        <v>486</v>
      </c>
      <c r="F286">
        <v>475</v>
      </c>
      <c r="G286">
        <v>0</v>
      </c>
      <c r="H286">
        <v>0</v>
      </c>
      <c r="I286">
        <v>0</v>
      </c>
      <c r="J286">
        <v>0</v>
      </c>
      <c r="K286">
        <v>1</v>
      </c>
      <c r="L286" t="str">
        <f>IF(AND(OR(G286=6,H286=6,I286=6,J286=6),OR(G286=7,H286=7,I286=7,J286=7)),IF(MAX($L$2:L285)&lt;$B$2,MAX($L$2:L285)+1,""),"")</f>
        <v/>
      </c>
      <c r="M286" t="str">
        <f t="shared" si="80"/>
        <v/>
      </c>
      <c r="N286" t="str">
        <f t="shared" si="81"/>
        <v/>
      </c>
      <c r="O286" t="str">
        <f t="shared" si="82"/>
        <v/>
      </c>
      <c r="P286" t="str">
        <f t="shared" si="83"/>
        <v/>
      </c>
      <c r="Q286" t="str">
        <f t="shared" si="84"/>
        <v/>
      </c>
      <c r="R286" t="str">
        <f>IF(M286="","",MAX($R$2:R285)+1)</f>
        <v/>
      </c>
      <c r="S286" t="str">
        <f>IF(N286="","",IF(MAX($S$2:S285)&lt;MAX(R:R),MAX(R:R)+1,MAX($S$2:S285)+1))</f>
        <v/>
      </c>
      <c r="T286" t="str">
        <f>IF(O286="","",IF(MAX($T$2:T285)&lt;MAX(S:S),MAX(S:S)+1,MAX($T$2:T285)+1))</f>
        <v/>
      </c>
      <c r="U286" t="str">
        <f>IF(P286="","",IF(MAX($U$2:U285)&lt;MAX(T:T),MAX(T:T)+1,MAX($U$2:U285)+1))</f>
        <v/>
      </c>
      <c r="V286" t="str">
        <f t="shared" si="68"/>
        <v/>
      </c>
      <c r="W286" t="str">
        <f t="shared" si="69"/>
        <v/>
      </c>
      <c r="X286" t="str">
        <f t="shared" si="70"/>
        <v/>
      </c>
      <c r="Y286" t="str">
        <f t="shared" si="71"/>
        <v/>
      </c>
      <c r="AB286" t="str">
        <f t="shared" si="72"/>
        <v/>
      </c>
      <c r="AC286" t="str">
        <f t="shared" si="73"/>
        <v/>
      </c>
      <c r="AD286" t="str">
        <f t="shared" si="74"/>
        <v/>
      </c>
      <c r="AE286" t="str">
        <f t="shared" si="75"/>
        <v/>
      </c>
      <c r="AF286" s="4" t="str">
        <f>IF(AB286="","",MAX($AF$2:AF285)+1)</f>
        <v/>
      </c>
      <c r="AG286" t="str">
        <f>IF(AC286="","",IF(MAX($AG$2:AG285)&lt;MAX(AF:AF),MAX(AF:AF)+1,MAX($AG$2:AG285)+1))</f>
        <v/>
      </c>
      <c r="AH286" t="str">
        <f>IF(AD286="","",IF(MAX($AH$2:AH285)&lt;MAX(AG:AG),MAX(AG:AG)+1,MAX($AH$2:AH285)+1))</f>
        <v/>
      </c>
      <c r="AI286" t="str">
        <f>IF(AE286="","",IF(MAX($AI$2:AI285)&lt;MAX(AH:AH),MAX(AH:AH)+1,MAX($AI$2:AI285)+1))</f>
        <v/>
      </c>
      <c r="AJ286" t="str">
        <f t="shared" si="76"/>
        <v/>
      </c>
      <c r="AK286" t="str">
        <f t="shared" si="77"/>
        <v/>
      </c>
      <c r="AL286" t="str">
        <f t="shared" si="78"/>
        <v/>
      </c>
      <c r="AM286" t="str">
        <f t="shared" si="79"/>
        <v/>
      </c>
    </row>
    <row r="287" spans="2:39" x14ac:dyDescent="0.3">
      <c r="B287">
        <v>285</v>
      </c>
      <c r="C287">
        <v>485</v>
      </c>
      <c r="D287">
        <v>58</v>
      </c>
      <c r="E287">
        <v>281</v>
      </c>
      <c r="F287">
        <v>486</v>
      </c>
      <c r="G287">
        <v>0</v>
      </c>
      <c r="H287">
        <v>0</v>
      </c>
      <c r="I287">
        <v>0</v>
      </c>
      <c r="J287">
        <v>0</v>
      </c>
      <c r="K287">
        <v>1</v>
      </c>
      <c r="L287" t="str">
        <f>IF(AND(OR(G287=6,H287=6,I287=6,J287=6),OR(G287=7,H287=7,I287=7,J287=7)),IF(MAX($L$2:L286)&lt;$B$2,MAX($L$2:L286)+1,""),"")</f>
        <v/>
      </c>
      <c r="M287" t="str">
        <f t="shared" si="80"/>
        <v/>
      </c>
      <c r="N287" t="str">
        <f t="shared" si="81"/>
        <v/>
      </c>
      <c r="O287" t="str">
        <f t="shared" si="82"/>
        <v/>
      </c>
      <c r="P287" t="str">
        <f t="shared" si="83"/>
        <v/>
      </c>
      <c r="Q287" t="str">
        <f t="shared" si="84"/>
        <v/>
      </c>
      <c r="R287" t="str">
        <f>IF(M287="","",MAX($R$2:R286)+1)</f>
        <v/>
      </c>
      <c r="S287" t="str">
        <f>IF(N287="","",IF(MAX($S$2:S286)&lt;MAX(R:R),MAX(R:R)+1,MAX($S$2:S286)+1))</f>
        <v/>
      </c>
      <c r="T287" t="str">
        <f>IF(O287="","",IF(MAX($T$2:T286)&lt;MAX(S:S),MAX(S:S)+1,MAX($T$2:T286)+1))</f>
        <v/>
      </c>
      <c r="U287" t="str">
        <f>IF(P287="","",IF(MAX($U$2:U286)&lt;MAX(T:T),MAX(T:T)+1,MAX($U$2:U286)+1))</f>
        <v/>
      </c>
      <c r="V287" t="str">
        <f t="shared" si="68"/>
        <v/>
      </c>
      <c r="W287" t="str">
        <f t="shared" si="69"/>
        <v/>
      </c>
      <c r="X287" t="str">
        <f t="shared" si="70"/>
        <v/>
      </c>
      <c r="Y287" t="str">
        <f t="shared" si="71"/>
        <v/>
      </c>
      <c r="AB287" t="str">
        <f t="shared" si="72"/>
        <v/>
      </c>
      <c r="AC287" t="str">
        <f t="shared" si="73"/>
        <v/>
      </c>
      <c r="AD287" t="str">
        <f t="shared" si="74"/>
        <v/>
      </c>
      <c r="AE287" t="str">
        <f t="shared" si="75"/>
        <v/>
      </c>
      <c r="AF287" s="4" t="str">
        <f>IF(AB287="","",MAX($AF$2:AF286)+1)</f>
        <v/>
      </c>
      <c r="AG287" t="str">
        <f>IF(AC287="","",IF(MAX($AG$2:AG286)&lt;MAX(AF:AF),MAX(AF:AF)+1,MAX($AG$2:AG286)+1))</f>
        <v/>
      </c>
      <c r="AH287" t="str">
        <f>IF(AD287="","",IF(MAX($AH$2:AH286)&lt;MAX(AG:AG),MAX(AG:AG)+1,MAX($AH$2:AH286)+1))</f>
        <v/>
      </c>
      <c r="AI287" t="str">
        <f>IF(AE287="","",IF(MAX($AI$2:AI286)&lt;MAX(AH:AH),MAX(AH:AH)+1,MAX($AI$2:AI286)+1))</f>
        <v/>
      </c>
      <c r="AJ287" t="str">
        <f t="shared" si="76"/>
        <v/>
      </c>
      <c r="AK287" t="str">
        <f t="shared" si="77"/>
        <v/>
      </c>
      <c r="AL287" t="str">
        <f t="shared" si="78"/>
        <v/>
      </c>
      <c r="AM287" t="str">
        <f t="shared" si="79"/>
        <v/>
      </c>
    </row>
    <row r="288" spans="2:39" x14ac:dyDescent="0.3">
      <c r="B288">
        <v>286</v>
      </c>
      <c r="C288">
        <v>300</v>
      </c>
      <c r="D288">
        <v>475</v>
      </c>
      <c r="E288">
        <v>476</v>
      </c>
      <c r="F288">
        <v>61</v>
      </c>
      <c r="G288">
        <v>0</v>
      </c>
      <c r="H288">
        <v>0</v>
      </c>
      <c r="I288">
        <v>0</v>
      </c>
      <c r="J288">
        <v>0</v>
      </c>
      <c r="K288">
        <v>1</v>
      </c>
      <c r="L288" t="str">
        <f>IF(AND(OR(G288=6,H288=6,I288=6,J288=6),OR(G288=7,H288=7,I288=7,J288=7)),IF(MAX($L$2:L287)&lt;$B$2,MAX($L$2:L287)+1,""),"")</f>
        <v/>
      </c>
      <c r="M288" t="str">
        <f t="shared" si="80"/>
        <v/>
      </c>
      <c r="N288" t="str">
        <f t="shared" si="81"/>
        <v/>
      </c>
      <c r="O288" t="str">
        <f t="shared" si="82"/>
        <v/>
      </c>
      <c r="P288" t="str">
        <f t="shared" si="83"/>
        <v/>
      </c>
      <c r="Q288" t="str">
        <f t="shared" si="84"/>
        <v/>
      </c>
      <c r="R288" t="str">
        <f>IF(M288="","",MAX($R$2:R287)+1)</f>
        <v/>
      </c>
      <c r="S288" t="str">
        <f>IF(N288="","",IF(MAX($S$2:S287)&lt;MAX(R:R),MAX(R:R)+1,MAX($S$2:S287)+1))</f>
        <v/>
      </c>
      <c r="T288" t="str">
        <f>IF(O288="","",IF(MAX($T$2:T287)&lt;MAX(S:S),MAX(S:S)+1,MAX($T$2:T287)+1))</f>
        <v/>
      </c>
      <c r="U288" t="str">
        <f>IF(P288="","",IF(MAX($U$2:U287)&lt;MAX(T:T),MAX(T:T)+1,MAX($U$2:U287)+1))</f>
        <v/>
      </c>
      <c r="V288" t="str">
        <f t="shared" si="68"/>
        <v/>
      </c>
      <c r="W288" t="str">
        <f t="shared" si="69"/>
        <v/>
      </c>
      <c r="X288" t="str">
        <f t="shared" si="70"/>
        <v/>
      </c>
      <c r="Y288" t="str">
        <f t="shared" si="71"/>
        <v/>
      </c>
      <c r="AB288" t="str">
        <f t="shared" si="72"/>
        <v/>
      </c>
      <c r="AC288" t="str">
        <f t="shared" si="73"/>
        <v/>
      </c>
      <c r="AD288" t="str">
        <f t="shared" si="74"/>
        <v/>
      </c>
      <c r="AE288" t="str">
        <f t="shared" si="75"/>
        <v/>
      </c>
      <c r="AF288" s="4" t="str">
        <f>IF(AB288="","",MAX($AF$2:AF287)+1)</f>
        <v/>
      </c>
      <c r="AG288" t="str">
        <f>IF(AC288="","",IF(MAX($AG$2:AG287)&lt;MAX(AF:AF),MAX(AF:AF)+1,MAX($AG$2:AG287)+1))</f>
        <v/>
      </c>
      <c r="AH288" t="str">
        <f>IF(AD288="","",IF(MAX($AH$2:AH287)&lt;MAX(AG:AG),MAX(AG:AG)+1,MAX($AH$2:AH287)+1))</f>
        <v/>
      </c>
      <c r="AI288" t="str">
        <f>IF(AE288="","",IF(MAX($AI$2:AI287)&lt;MAX(AH:AH),MAX(AH:AH)+1,MAX($AI$2:AI287)+1))</f>
        <v/>
      </c>
      <c r="AJ288" t="str">
        <f t="shared" si="76"/>
        <v/>
      </c>
      <c r="AK288" t="str">
        <f t="shared" si="77"/>
        <v/>
      </c>
      <c r="AL288" t="str">
        <f t="shared" si="78"/>
        <v/>
      </c>
      <c r="AM288" t="str">
        <f t="shared" si="79"/>
        <v/>
      </c>
    </row>
    <row r="289" spans="2:39" x14ac:dyDescent="0.3">
      <c r="B289">
        <v>287</v>
      </c>
      <c r="C289">
        <v>475</v>
      </c>
      <c r="D289">
        <v>486</v>
      </c>
      <c r="E289">
        <v>487</v>
      </c>
      <c r="F289">
        <v>476</v>
      </c>
      <c r="G289">
        <v>0</v>
      </c>
      <c r="H289">
        <v>0</v>
      </c>
      <c r="I289">
        <v>0</v>
      </c>
      <c r="J289">
        <v>0</v>
      </c>
      <c r="K289">
        <v>1</v>
      </c>
      <c r="L289" t="str">
        <f>IF(AND(OR(G289=6,H289=6,I289=6,J289=6),OR(G289=7,H289=7,I289=7,J289=7)),IF(MAX($L$2:L288)&lt;$B$2,MAX($L$2:L288)+1,""),"")</f>
        <v/>
      </c>
      <c r="M289" t="str">
        <f t="shared" si="80"/>
        <v/>
      </c>
      <c r="N289" t="str">
        <f t="shared" si="81"/>
        <v/>
      </c>
      <c r="O289" t="str">
        <f t="shared" si="82"/>
        <v/>
      </c>
      <c r="P289" t="str">
        <f t="shared" si="83"/>
        <v/>
      </c>
      <c r="Q289" t="str">
        <f t="shared" si="84"/>
        <v/>
      </c>
      <c r="R289" t="str">
        <f>IF(M289="","",MAX($R$2:R288)+1)</f>
        <v/>
      </c>
      <c r="S289" t="str">
        <f>IF(N289="","",IF(MAX($S$2:S288)&lt;MAX(R:R),MAX(R:R)+1,MAX($S$2:S288)+1))</f>
        <v/>
      </c>
      <c r="T289" t="str">
        <f>IF(O289="","",IF(MAX($T$2:T288)&lt;MAX(S:S),MAX(S:S)+1,MAX($T$2:T288)+1))</f>
        <v/>
      </c>
      <c r="U289" t="str">
        <f>IF(P289="","",IF(MAX($U$2:U288)&lt;MAX(T:T),MAX(T:T)+1,MAX($U$2:U288)+1))</f>
        <v/>
      </c>
      <c r="V289" t="str">
        <f t="shared" si="68"/>
        <v/>
      </c>
      <c r="W289" t="str">
        <f t="shared" si="69"/>
        <v/>
      </c>
      <c r="X289" t="str">
        <f t="shared" si="70"/>
        <v/>
      </c>
      <c r="Y289" t="str">
        <f t="shared" si="71"/>
        <v/>
      </c>
      <c r="AB289" t="str">
        <f t="shared" si="72"/>
        <v/>
      </c>
      <c r="AC289" t="str">
        <f t="shared" si="73"/>
        <v/>
      </c>
      <c r="AD289" t="str">
        <f t="shared" si="74"/>
        <v/>
      </c>
      <c r="AE289" t="str">
        <f t="shared" si="75"/>
        <v/>
      </c>
      <c r="AF289" s="4" t="str">
        <f>IF(AB289="","",MAX($AF$2:AF288)+1)</f>
        <v/>
      </c>
      <c r="AG289" t="str">
        <f>IF(AC289="","",IF(MAX($AG$2:AG288)&lt;MAX(AF:AF),MAX(AF:AF)+1,MAX($AG$2:AG288)+1))</f>
        <v/>
      </c>
      <c r="AH289" t="str">
        <f>IF(AD289="","",IF(MAX($AH$2:AH288)&lt;MAX(AG:AG),MAX(AG:AG)+1,MAX($AH$2:AH288)+1))</f>
        <v/>
      </c>
      <c r="AI289" t="str">
        <f>IF(AE289="","",IF(MAX($AI$2:AI288)&lt;MAX(AH:AH),MAX(AH:AH)+1,MAX($AI$2:AI288)+1))</f>
        <v/>
      </c>
      <c r="AJ289" t="str">
        <f t="shared" si="76"/>
        <v/>
      </c>
      <c r="AK289" t="str">
        <f t="shared" si="77"/>
        <v/>
      </c>
      <c r="AL289" t="str">
        <f t="shared" si="78"/>
        <v/>
      </c>
      <c r="AM289" t="str">
        <f t="shared" si="79"/>
        <v/>
      </c>
    </row>
    <row r="290" spans="2:39" x14ac:dyDescent="0.3">
      <c r="B290">
        <v>288</v>
      </c>
      <c r="C290">
        <v>486</v>
      </c>
      <c r="D290">
        <v>281</v>
      </c>
      <c r="E290">
        <v>62</v>
      </c>
      <c r="F290">
        <v>487</v>
      </c>
      <c r="G290">
        <v>0</v>
      </c>
      <c r="H290">
        <v>0</v>
      </c>
      <c r="I290">
        <v>0</v>
      </c>
      <c r="J290">
        <v>0</v>
      </c>
      <c r="K290">
        <v>1</v>
      </c>
      <c r="L290" t="str">
        <f>IF(AND(OR(G290=6,H290=6,I290=6,J290=6),OR(G290=7,H290=7,I290=7,J290=7)),IF(MAX($L$2:L289)&lt;$B$2,MAX($L$2:L289)+1,""),"")</f>
        <v/>
      </c>
      <c r="M290" t="str">
        <f t="shared" si="80"/>
        <v/>
      </c>
      <c r="N290" t="str">
        <f t="shared" si="81"/>
        <v/>
      </c>
      <c r="O290" t="str">
        <f t="shared" si="82"/>
        <v/>
      </c>
      <c r="P290" t="str">
        <f t="shared" si="83"/>
        <v/>
      </c>
      <c r="Q290" t="str">
        <f t="shared" si="84"/>
        <v/>
      </c>
      <c r="R290" t="str">
        <f>IF(M290="","",MAX($R$2:R289)+1)</f>
        <v/>
      </c>
      <c r="S290" t="str">
        <f>IF(N290="","",IF(MAX($S$2:S289)&lt;MAX(R:R),MAX(R:R)+1,MAX($S$2:S289)+1))</f>
        <v/>
      </c>
      <c r="T290" t="str">
        <f>IF(O290="","",IF(MAX($T$2:T289)&lt;MAX(S:S),MAX(S:S)+1,MAX($T$2:T289)+1))</f>
        <v/>
      </c>
      <c r="U290" t="str">
        <f>IF(P290="","",IF(MAX($U$2:U289)&lt;MAX(T:T),MAX(T:T)+1,MAX($U$2:U289)+1))</f>
        <v/>
      </c>
      <c r="V290" t="str">
        <f t="shared" si="68"/>
        <v/>
      </c>
      <c r="W290" t="str">
        <f t="shared" si="69"/>
        <v/>
      </c>
      <c r="X290" t="str">
        <f t="shared" si="70"/>
        <v/>
      </c>
      <c r="Y290" t="str">
        <f t="shared" si="71"/>
        <v/>
      </c>
      <c r="AB290" t="str">
        <f t="shared" si="72"/>
        <v/>
      </c>
      <c r="AC290" t="str">
        <f t="shared" si="73"/>
        <v/>
      </c>
      <c r="AD290" t="str">
        <f t="shared" si="74"/>
        <v/>
      </c>
      <c r="AE290" t="str">
        <f t="shared" si="75"/>
        <v/>
      </c>
      <c r="AF290" s="4" t="str">
        <f>IF(AB290="","",MAX($AF$2:AF289)+1)</f>
        <v/>
      </c>
      <c r="AG290" t="str">
        <f>IF(AC290="","",IF(MAX($AG$2:AG289)&lt;MAX(AF:AF),MAX(AF:AF)+1,MAX($AG$2:AG289)+1))</f>
        <v/>
      </c>
      <c r="AH290" t="str">
        <f>IF(AD290="","",IF(MAX($AH$2:AH289)&lt;MAX(AG:AG),MAX(AG:AG)+1,MAX($AH$2:AH289)+1))</f>
        <v/>
      </c>
      <c r="AI290" t="str">
        <f>IF(AE290="","",IF(MAX($AI$2:AI289)&lt;MAX(AH:AH),MAX(AH:AH)+1,MAX($AI$2:AI289)+1))</f>
        <v/>
      </c>
      <c r="AJ290" t="str">
        <f t="shared" si="76"/>
        <v/>
      </c>
      <c r="AK290" t="str">
        <f t="shared" si="77"/>
        <v/>
      </c>
      <c r="AL290" t="str">
        <f t="shared" si="78"/>
        <v/>
      </c>
      <c r="AM290" t="str">
        <f t="shared" si="79"/>
        <v/>
      </c>
    </row>
    <row r="291" spans="2:39" x14ac:dyDescent="0.3">
      <c r="B291">
        <v>289</v>
      </c>
      <c r="C291">
        <v>61</v>
      </c>
      <c r="D291">
        <v>476</v>
      </c>
      <c r="E291">
        <v>477</v>
      </c>
      <c r="F291">
        <v>301</v>
      </c>
      <c r="G291">
        <v>0</v>
      </c>
      <c r="H291">
        <v>0</v>
      </c>
      <c r="I291">
        <v>0</v>
      </c>
      <c r="J291">
        <v>0</v>
      </c>
      <c r="K291">
        <v>1</v>
      </c>
      <c r="L291" t="str">
        <f>IF(AND(OR(G291=6,H291=6,I291=6,J291=6),OR(G291=7,H291=7,I291=7,J291=7)),IF(MAX($L$2:L290)&lt;$B$2,MAX($L$2:L290)+1,""),"")</f>
        <v/>
      </c>
      <c r="M291" t="str">
        <f t="shared" si="80"/>
        <v/>
      </c>
      <c r="N291" t="str">
        <f t="shared" si="81"/>
        <v/>
      </c>
      <c r="O291" t="str">
        <f t="shared" si="82"/>
        <v/>
      </c>
      <c r="P291" t="str">
        <f t="shared" si="83"/>
        <v/>
      </c>
      <c r="Q291" t="str">
        <f t="shared" si="84"/>
        <v/>
      </c>
      <c r="R291" t="str">
        <f>IF(M291="","",MAX($R$2:R290)+1)</f>
        <v/>
      </c>
      <c r="S291" t="str">
        <f>IF(N291="","",IF(MAX($S$2:S290)&lt;MAX(R:R),MAX(R:R)+1,MAX($S$2:S290)+1))</f>
        <v/>
      </c>
      <c r="T291" t="str">
        <f>IF(O291="","",IF(MAX($T$2:T290)&lt;MAX(S:S),MAX(S:S)+1,MAX($T$2:T290)+1))</f>
        <v/>
      </c>
      <c r="U291" t="str">
        <f>IF(P291="","",IF(MAX($U$2:U290)&lt;MAX(T:T),MAX(T:T)+1,MAX($U$2:U290)+1))</f>
        <v/>
      </c>
      <c r="V291" t="str">
        <f t="shared" si="68"/>
        <v/>
      </c>
      <c r="W291" t="str">
        <f t="shared" si="69"/>
        <v/>
      </c>
      <c r="X291" t="str">
        <f t="shared" si="70"/>
        <v/>
      </c>
      <c r="Y291" t="str">
        <f t="shared" si="71"/>
        <v/>
      </c>
      <c r="AB291" t="str">
        <f t="shared" si="72"/>
        <v/>
      </c>
      <c r="AC291" t="str">
        <f t="shared" si="73"/>
        <v/>
      </c>
      <c r="AD291" t="str">
        <f t="shared" si="74"/>
        <v/>
      </c>
      <c r="AE291" t="str">
        <f t="shared" si="75"/>
        <v/>
      </c>
      <c r="AF291" s="4" t="str">
        <f>IF(AB291="","",MAX($AF$2:AF290)+1)</f>
        <v/>
      </c>
      <c r="AG291" t="str">
        <f>IF(AC291="","",IF(MAX($AG$2:AG290)&lt;MAX(AF:AF),MAX(AF:AF)+1,MAX($AG$2:AG290)+1))</f>
        <v/>
      </c>
      <c r="AH291" t="str">
        <f>IF(AD291="","",IF(MAX($AH$2:AH290)&lt;MAX(AG:AG),MAX(AG:AG)+1,MAX($AH$2:AH290)+1))</f>
        <v/>
      </c>
      <c r="AI291" t="str">
        <f>IF(AE291="","",IF(MAX($AI$2:AI290)&lt;MAX(AH:AH),MAX(AH:AH)+1,MAX($AI$2:AI290)+1))</f>
        <v/>
      </c>
      <c r="AJ291" t="str">
        <f t="shared" si="76"/>
        <v/>
      </c>
      <c r="AK291" t="str">
        <f t="shared" si="77"/>
        <v/>
      </c>
      <c r="AL291" t="str">
        <f t="shared" si="78"/>
        <v/>
      </c>
      <c r="AM291" t="str">
        <f t="shared" si="79"/>
        <v/>
      </c>
    </row>
    <row r="292" spans="2:39" x14ac:dyDescent="0.3">
      <c r="B292">
        <v>290</v>
      </c>
      <c r="C292">
        <v>476</v>
      </c>
      <c r="D292">
        <v>487</v>
      </c>
      <c r="E292">
        <v>488</v>
      </c>
      <c r="F292">
        <v>477</v>
      </c>
      <c r="G292">
        <v>0</v>
      </c>
      <c r="H292">
        <v>0</v>
      </c>
      <c r="I292">
        <v>0</v>
      </c>
      <c r="J292">
        <v>0</v>
      </c>
      <c r="K292">
        <v>1</v>
      </c>
      <c r="L292" t="str">
        <f>IF(AND(OR(G292=6,H292=6,I292=6,J292=6),OR(G292=7,H292=7,I292=7,J292=7)),IF(MAX($L$2:L291)&lt;$B$2,MAX($L$2:L291)+1,""),"")</f>
        <v/>
      </c>
      <c r="M292" t="str">
        <f t="shared" si="80"/>
        <v/>
      </c>
      <c r="N292" t="str">
        <f t="shared" si="81"/>
        <v/>
      </c>
      <c r="O292" t="str">
        <f t="shared" si="82"/>
        <v/>
      </c>
      <c r="P292" t="str">
        <f t="shared" si="83"/>
        <v/>
      </c>
      <c r="Q292" t="str">
        <f t="shared" si="84"/>
        <v/>
      </c>
      <c r="R292" t="str">
        <f>IF(M292="","",MAX($R$2:R291)+1)</f>
        <v/>
      </c>
      <c r="S292" t="str">
        <f>IF(N292="","",IF(MAX($S$2:S291)&lt;MAX(R:R),MAX(R:R)+1,MAX($S$2:S291)+1))</f>
        <v/>
      </c>
      <c r="T292" t="str">
        <f>IF(O292="","",IF(MAX($T$2:T291)&lt;MAX(S:S),MAX(S:S)+1,MAX($T$2:T291)+1))</f>
        <v/>
      </c>
      <c r="U292" t="str">
        <f>IF(P292="","",IF(MAX($U$2:U291)&lt;MAX(T:T),MAX(T:T)+1,MAX($U$2:U291)+1))</f>
        <v/>
      </c>
      <c r="V292" t="str">
        <f t="shared" si="68"/>
        <v/>
      </c>
      <c r="W292" t="str">
        <f t="shared" si="69"/>
        <v/>
      </c>
      <c r="X292" t="str">
        <f t="shared" si="70"/>
        <v/>
      </c>
      <c r="Y292" t="str">
        <f t="shared" si="71"/>
        <v/>
      </c>
      <c r="AB292" t="str">
        <f t="shared" si="72"/>
        <v/>
      </c>
      <c r="AC292" t="str">
        <f t="shared" si="73"/>
        <v/>
      </c>
      <c r="AD292" t="str">
        <f t="shared" si="74"/>
        <v/>
      </c>
      <c r="AE292" t="str">
        <f t="shared" si="75"/>
        <v/>
      </c>
      <c r="AF292" s="4" t="str">
        <f>IF(AB292="","",MAX($AF$2:AF291)+1)</f>
        <v/>
      </c>
      <c r="AG292" t="str">
        <f>IF(AC292="","",IF(MAX($AG$2:AG291)&lt;MAX(AF:AF),MAX(AF:AF)+1,MAX($AG$2:AG291)+1))</f>
        <v/>
      </c>
      <c r="AH292" t="str">
        <f>IF(AD292="","",IF(MAX($AH$2:AH291)&lt;MAX(AG:AG),MAX(AG:AG)+1,MAX($AH$2:AH291)+1))</f>
        <v/>
      </c>
      <c r="AI292" t="str">
        <f>IF(AE292="","",IF(MAX($AI$2:AI291)&lt;MAX(AH:AH),MAX(AH:AH)+1,MAX($AI$2:AI291)+1))</f>
        <v/>
      </c>
      <c r="AJ292" t="str">
        <f t="shared" si="76"/>
        <v/>
      </c>
      <c r="AK292" t="str">
        <f t="shared" si="77"/>
        <v/>
      </c>
      <c r="AL292" t="str">
        <f t="shared" si="78"/>
        <v/>
      </c>
      <c r="AM292" t="str">
        <f t="shared" si="79"/>
        <v/>
      </c>
    </row>
    <row r="293" spans="2:39" x14ac:dyDescent="0.3">
      <c r="B293">
        <v>291</v>
      </c>
      <c r="C293">
        <v>487</v>
      </c>
      <c r="D293">
        <v>62</v>
      </c>
      <c r="E293">
        <v>283</v>
      </c>
      <c r="F293">
        <v>488</v>
      </c>
      <c r="G293">
        <v>0</v>
      </c>
      <c r="H293">
        <v>0</v>
      </c>
      <c r="I293">
        <v>0</v>
      </c>
      <c r="J293">
        <v>0</v>
      </c>
      <c r="K293">
        <v>1</v>
      </c>
      <c r="L293" t="str">
        <f>IF(AND(OR(G293=6,H293=6,I293=6,J293=6),OR(G293=7,H293=7,I293=7,J293=7)),IF(MAX($L$2:L292)&lt;$B$2,MAX($L$2:L292)+1,""),"")</f>
        <v/>
      </c>
      <c r="M293" t="str">
        <f t="shared" si="80"/>
        <v/>
      </c>
      <c r="N293" t="str">
        <f t="shared" si="81"/>
        <v/>
      </c>
      <c r="O293" t="str">
        <f t="shared" si="82"/>
        <v/>
      </c>
      <c r="P293" t="str">
        <f t="shared" si="83"/>
        <v/>
      </c>
      <c r="Q293" t="str">
        <f t="shared" si="84"/>
        <v/>
      </c>
      <c r="R293" t="str">
        <f>IF(M293="","",MAX($R$2:R292)+1)</f>
        <v/>
      </c>
      <c r="S293" t="str">
        <f>IF(N293="","",IF(MAX($S$2:S292)&lt;MAX(R:R),MAX(R:R)+1,MAX($S$2:S292)+1))</f>
        <v/>
      </c>
      <c r="T293" t="str">
        <f>IF(O293="","",IF(MAX($T$2:T292)&lt;MAX(S:S),MAX(S:S)+1,MAX($T$2:T292)+1))</f>
        <v/>
      </c>
      <c r="U293" t="str">
        <f>IF(P293="","",IF(MAX($U$2:U292)&lt;MAX(T:T),MAX(T:T)+1,MAX($U$2:U292)+1))</f>
        <v/>
      </c>
      <c r="V293" t="str">
        <f t="shared" si="68"/>
        <v/>
      </c>
      <c r="W293" t="str">
        <f t="shared" si="69"/>
        <v/>
      </c>
      <c r="X293" t="str">
        <f t="shared" si="70"/>
        <v/>
      </c>
      <c r="Y293" t="str">
        <f t="shared" si="71"/>
        <v/>
      </c>
      <c r="AB293" t="str">
        <f t="shared" si="72"/>
        <v/>
      </c>
      <c r="AC293" t="str">
        <f t="shared" si="73"/>
        <v/>
      </c>
      <c r="AD293" t="str">
        <f t="shared" si="74"/>
        <v/>
      </c>
      <c r="AE293" t="str">
        <f t="shared" si="75"/>
        <v/>
      </c>
      <c r="AF293" s="4" t="str">
        <f>IF(AB293="","",MAX($AF$2:AF292)+1)</f>
        <v/>
      </c>
      <c r="AG293" t="str">
        <f>IF(AC293="","",IF(MAX($AG$2:AG292)&lt;MAX(AF:AF),MAX(AF:AF)+1,MAX($AG$2:AG292)+1))</f>
        <v/>
      </c>
      <c r="AH293" t="str">
        <f>IF(AD293="","",IF(MAX($AH$2:AH292)&lt;MAX(AG:AG),MAX(AG:AG)+1,MAX($AH$2:AH292)+1))</f>
        <v/>
      </c>
      <c r="AI293" t="str">
        <f>IF(AE293="","",IF(MAX($AI$2:AI292)&lt;MAX(AH:AH),MAX(AH:AH)+1,MAX($AI$2:AI292)+1))</f>
        <v/>
      </c>
      <c r="AJ293" t="str">
        <f t="shared" si="76"/>
        <v/>
      </c>
      <c r="AK293" t="str">
        <f t="shared" si="77"/>
        <v/>
      </c>
      <c r="AL293" t="str">
        <f t="shared" si="78"/>
        <v/>
      </c>
      <c r="AM293" t="str">
        <f t="shared" si="79"/>
        <v/>
      </c>
    </row>
    <row r="294" spans="2:39" x14ac:dyDescent="0.3">
      <c r="B294">
        <v>292</v>
      </c>
      <c r="C294">
        <v>301</v>
      </c>
      <c r="D294">
        <v>477</v>
      </c>
      <c r="E294">
        <v>478</v>
      </c>
      <c r="F294">
        <v>27</v>
      </c>
      <c r="G294">
        <v>0</v>
      </c>
      <c r="H294">
        <v>0</v>
      </c>
      <c r="I294">
        <v>0</v>
      </c>
      <c r="J294">
        <v>0</v>
      </c>
      <c r="K294">
        <v>1</v>
      </c>
      <c r="L294" t="str">
        <f>IF(AND(OR(G294=6,H294=6,I294=6,J294=6),OR(G294=7,H294=7,I294=7,J294=7)),IF(MAX($L$2:L293)&lt;$B$2,MAX($L$2:L293)+1,""),"")</f>
        <v/>
      </c>
      <c r="M294" t="str">
        <f t="shared" si="80"/>
        <v/>
      </c>
      <c r="N294" t="str">
        <f t="shared" si="81"/>
        <v/>
      </c>
      <c r="O294" t="str">
        <f t="shared" si="82"/>
        <v/>
      </c>
      <c r="P294" t="str">
        <f t="shared" si="83"/>
        <v/>
      </c>
      <c r="Q294" t="str">
        <f t="shared" si="84"/>
        <v/>
      </c>
      <c r="R294" t="str">
        <f>IF(M294="","",MAX($R$2:R293)+1)</f>
        <v/>
      </c>
      <c r="S294" t="str">
        <f>IF(N294="","",IF(MAX($S$2:S293)&lt;MAX(R:R),MAX(R:R)+1,MAX($S$2:S293)+1))</f>
        <v/>
      </c>
      <c r="T294" t="str">
        <f>IF(O294="","",IF(MAX($T$2:T293)&lt;MAX(S:S),MAX(S:S)+1,MAX($T$2:T293)+1))</f>
        <v/>
      </c>
      <c r="U294" t="str">
        <f>IF(P294="","",IF(MAX($U$2:U293)&lt;MAX(T:T),MAX(T:T)+1,MAX($U$2:U293)+1))</f>
        <v/>
      </c>
      <c r="V294" t="str">
        <f t="shared" si="68"/>
        <v/>
      </c>
      <c r="W294" t="str">
        <f t="shared" si="69"/>
        <v/>
      </c>
      <c r="X294" t="str">
        <f t="shared" si="70"/>
        <v/>
      </c>
      <c r="Y294" t="str">
        <f t="shared" si="71"/>
        <v/>
      </c>
      <c r="AB294" t="str">
        <f t="shared" si="72"/>
        <v/>
      </c>
      <c r="AC294" t="str">
        <f t="shared" si="73"/>
        <v/>
      </c>
      <c r="AD294" t="str">
        <f t="shared" si="74"/>
        <v/>
      </c>
      <c r="AE294" t="str">
        <f t="shared" si="75"/>
        <v/>
      </c>
      <c r="AF294" s="4" t="str">
        <f>IF(AB294="","",MAX($AF$2:AF293)+1)</f>
        <v/>
      </c>
      <c r="AG294" t="str">
        <f>IF(AC294="","",IF(MAX($AG$2:AG293)&lt;MAX(AF:AF),MAX(AF:AF)+1,MAX($AG$2:AG293)+1))</f>
        <v/>
      </c>
      <c r="AH294" t="str">
        <f>IF(AD294="","",IF(MAX($AH$2:AH293)&lt;MAX(AG:AG),MAX(AG:AG)+1,MAX($AH$2:AH293)+1))</f>
        <v/>
      </c>
      <c r="AI294" t="str">
        <f>IF(AE294="","",IF(MAX($AI$2:AI293)&lt;MAX(AH:AH),MAX(AH:AH)+1,MAX($AI$2:AI293)+1))</f>
        <v/>
      </c>
      <c r="AJ294" t="str">
        <f t="shared" si="76"/>
        <v/>
      </c>
      <c r="AK294" t="str">
        <f t="shared" si="77"/>
        <v/>
      </c>
      <c r="AL294" t="str">
        <f t="shared" si="78"/>
        <v/>
      </c>
      <c r="AM294" t="str">
        <f t="shared" si="79"/>
        <v/>
      </c>
    </row>
    <row r="295" spans="2:39" x14ac:dyDescent="0.3">
      <c r="B295">
        <v>293</v>
      </c>
      <c r="C295">
        <v>477</v>
      </c>
      <c r="D295">
        <v>488</v>
      </c>
      <c r="E295">
        <v>489</v>
      </c>
      <c r="F295">
        <v>478</v>
      </c>
      <c r="G295">
        <v>0</v>
      </c>
      <c r="H295">
        <v>0</v>
      </c>
      <c r="I295">
        <v>0</v>
      </c>
      <c r="J295">
        <v>0</v>
      </c>
      <c r="K295">
        <v>1</v>
      </c>
      <c r="L295" t="str">
        <f>IF(AND(OR(G295=6,H295=6,I295=6,J295=6),OR(G295=7,H295=7,I295=7,J295=7)),IF(MAX($L$2:L294)&lt;$B$2,MAX($L$2:L294)+1,""),"")</f>
        <v/>
      </c>
      <c r="M295" t="str">
        <f t="shared" si="80"/>
        <v/>
      </c>
      <c r="N295" t="str">
        <f t="shared" si="81"/>
        <v/>
      </c>
      <c r="O295" t="str">
        <f t="shared" si="82"/>
        <v/>
      </c>
      <c r="P295" t="str">
        <f t="shared" si="83"/>
        <v/>
      </c>
      <c r="Q295" t="str">
        <f t="shared" si="84"/>
        <v/>
      </c>
      <c r="R295" t="str">
        <f>IF(M295="","",MAX($R$2:R294)+1)</f>
        <v/>
      </c>
      <c r="S295" t="str">
        <f>IF(N295="","",IF(MAX($S$2:S294)&lt;MAX(R:R),MAX(R:R)+1,MAX($S$2:S294)+1))</f>
        <v/>
      </c>
      <c r="T295" t="str">
        <f>IF(O295="","",IF(MAX($T$2:T294)&lt;MAX(S:S),MAX(S:S)+1,MAX($T$2:T294)+1))</f>
        <v/>
      </c>
      <c r="U295" t="str">
        <f>IF(P295="","",IF(MAX($U$2:U294)&lt;MAX(T:T),MAX(T:T)+1,MAX($U$2:U294)+1))</f>
        <v/>
      </c>
      <c r="V295" t="str">
        <f t="shared" si="68"/>
        <v/>
      </c>
      <c r="W295" t="str">
        <f t="shared" si="69"/>
        <v/>
      </c>
      <c r="X295" t="str">
        <f t="shared" si="70"/>
        <v/>
      </c>
      <c r="Y295" t="str">
        <f t="shared" si="71"/>
        <v/>
      </c>
      <c r="AB295" t="str">
        <f t="shared" si="72"/>
        <v/>
      </c>
      <c r="AC295" t="str">
        <f t="shared" si="73"/>
        <v/>
      </c>
      <c r="AD295" t="str">
        <f t="shared" si="74"/>
        <v/>
      </c>
      <c r="AE295" t="str">
        <f t="shared" si="75"/>
        <v/>
      </c>
      <c r="AF295" s="4" t="str">
        <f>IF(AB295="","",MAX($AF$2:AF294)+1)</f>
        <v/>
      </c>
      <c r="AG295" t="str">
        <f>IF(AC295="","",IF(MAX($AG$2:AG294)&lt;MAX(AF:AF),MAX(AF:AF)+1,MAX($AG$2:AG294)+1))</f>
        <v/>
      </c>
      <c r="AH295" t="str">
        <f>IF(AD295="","",IF(MAX($AH$2:AH294)&lt;MAX(AG:AG),MAX(AG:AG)+1,MAX($AH$2:AH294)+1))</f>
        <v/>
      </c>
      <c r="AI295" t="str">
        <f>IF(AE295="","",IF(MAX($AI$2:AI294)&lt;MAX(AH:AH),MAX(AH:AH)+1,MAX($AI$2:AI294)+1))</f>
        <v/>
      </c>
      <c r="AJ295" t="str">
        <f t="shared" si="76"/>
        <v/>
      </c>
      <c r="AK295" t="str">
        <f t="shared" si="77"/>
        <v/>
      </c>
      <c r="AL295" t="str">
        <f t="shared" si="78"/>
        <v/>
      </c>
      <c r="AM295" t="str">
        <f t="shared" si="79"/>
        <v/>
      </c>
    </row>
    <row r="296" spans="2:39" x14ac:dyDescent="0.3">
      <c r="B296">
        <v>294</v>
      </c>
      <c r="C296">
        <v>488</v>
      </c>
      <c r="D296">
        <v>283</v>
      </c>
      <c r="E296">
        <v>28</v>
      </c>
      <c r="F296">
        <v>489</v>
      </c>
      <c r="G296">
        <v>0</v>
      </c>
      <c r="H296">
        <v>0</v>
      </c>
      <c r="I296">
        <v>0</v>
      </c>
      <c r="J296">
        <v>0</v>
      </c>
      <c r="K296">
        <v>1</v>
      </c>
      <c r="L296" t="str">
        <f>IF(AND(OR(G296=6,H296=6,I296=6,J296=6),OR(G296=7,H296=7,I296=7,J296=7)),IF(MAX($L$2:L295)&lt;$B$2,MAX($L$2:L295)+1,""),"")</f>
        <v/>
      </c>
      <c r="M296" t="str">
        <f t="shared" si="80"/>
        <v/>
      </c>
      <c r="N296" t="str">
        <f t="shared" si="81"/>
        <v/>
      </c>
      <c r="O296" t="str">
        <f t="shared" si="82"/>
        <v/>
      </c>
      <c r="P296" t="str">
        <f t="shared" si="83"/>
        <v/>
      </c>
      <c r="Q296" t="str">
        <f t="shared" si="84"/>
        <v/>
      </c>
      <c r="R296" t="str">
        <f>IF(M296="","",MAX($R$2:R295)+1)</f>
        <v/>
      </c>
      <c r="S296" t="str">
        <f>IF(N296="","",IF(MAX($S$2:S295)&lt;MAX(R:R),MAX(R:R)+1,MAX($S$2:S295)+1))</f>
        <v/>
      </c>
      <c r="T296" t="str">
        <f>IF(O296="","",IF(MAX($T$2:T295)&lt;MAX(S:S),MAX(S:S)+1,MAX($T$2:T295)+1))</f>
        <v/>
      </c>
      <c r="U296" t="str">
        <f>IF(P296="","",IF(MAX($U$2:U295)&lt;MAX(T:T),MAX(T:T)+1,MAX($U$2:U295)+1))</f>
        <v/>
      </c>
      <c r="V296" t="str">
        <f t="shared" si="68"/>
        <v/>
      </c>
      <c r="W296" t="str">
        <f t="shared" si="69"/>
        <v/>
      </c>
      <c r="X296" t="str">
        <f t="shared" si="70"/>
        <v/>
      </c>
      <c r="Y296" t="str">
        <f t="shared" si="71"/>
        <v/>
      </c>
      <c r="AB296" t="str">
        <f t="shared" si="72"/>
        <v/>
      </c>
      <c r="AC296" t="str">
        <f t="shared" si="73"/>
        <v/>
      </c>
      <c r="AD296" t="str">
        <f t="shared" si="74"/>
        <v/>
      </c>
      <c r="AE296" t="str">
        <f t="shared" si="75"/>
        <v/>
      </c>
      <c r="AF296" s="4" t="str">
        <f>IF(AB296="","",MAX($AF$2:AF295)+1)</f>
        <v/>
      </c>
      <c r="AG296" t="str">
        <f>IF(AC296="","",IF(MAX($AG$2:AG295)&lt;MAX(AF:AF),MAX(AF:AF)+1,MAX($AG$2:AG295)+1))</f>
        <v/>
      </c>
      <c r="AH296" t="str">
        <f>IF(AD296="","",IF(MAX($AH$2:AH295)&lt;MAX(AG:AG),MAX(AG:AG)+1,MAX($AH$2:AH295)+1))</f>
        <v/>
      </c>
      <c r="AI296" t="str">
        <f>IF(AE296="","",IF(MAX($AI$2:AI295)&lt;MAX(AH:AH),MAX(AH:AH)+1,MAX($AI$2:AI295)+1))</f>
        <v/>
      </c>
      <c r="AJ296" t="str">
        <f t="shared" si="76"/>
        <v/>
      </c>
      <c r="AK296" t="str">
        <f t="shared" si="77"/>
        <v/>
      </c>
      <c r="AL296" t="str">
        <f t="shared" si="78"/>
        <v/>
      </c>
      <c r="AM296" t="str">
        <f t="shared" si="79"/>
        <v/>
      </c>
    </row>
    <row r="297" spans="2:39" x14ac:dyDescent="0.3">
      <c r="B297">
        <v>295</v>
      </c>
      <c r="C297">
        <v>27</v>
      </c>
      <c r="D297">
        <v>478</v>
      </c>
      <c r="E297">
        <v>479</v>
      </c>
      <c r="F297">
        <v>302</v>
      </c>
      <c r="G297">
        <v>0</v>
      </c>
      <c r="H297">
        <v>0</v>
      </c>
      <c r="I297">
        <v>0</v>
      </c>
      <c r="J297">
        <v>0</v>
      </c>
      <c r="K297">
        <v>1</v>
      </c>
      <c r="L297" t="str">
        <f>IF(AND(OR(G297=6,H297=6,I297=6,J297=6),OR(G297=7,H297=7,I297=7,J297=7)),IF(MAX($L$2:L296)&lt;$B$2,MAX($L$2:L296)+1,""),"")</f>
        <v/>
      </c>
      <c r="M297" t="str">
        <f t="shared" si="80"/>
        <v/>
      </c>
      <c r="N297" t="str">
        <f t="shared" si="81"/>
        <v/>
      </c>
      <c r="O297" t="str">
        <f t="shared" si="82"/>
        <v/>
      </c>
      <c r="P297" t="str">
        <f t="shared" si="83"/>
        <v/>
      </c>
      <c r="Q297" t="str">
        <f t="shared" si="84"/>
        <v/>
      </c>
      <c r="R297" t="str">
        <f>IF(M297="","",MAX($R$2:R296)+1)</f>
        <v/>
      </c>
      <c r="S297" t="str">
        <f>IF(N297="","",IF(MAX($S$2:S296)&lt;MAX(R:R),MAX(R:R)+1,MAX($S$2:S296)+1))</f>
        <v/>
      </c>
      <c r="T297" t="str">
        <f>IF(O297="","",IF(MAX($T$2:T296)&lt;MAX(S:S),MAX(S:S)+1,MAX($T$2:T296)+1))</f>
        <v/>
      </c>
      <c r="U297" t="str">
        <f>IF(P297="","",IF(MAX($U$2:U296)&lt;MAX(T:T),MAX(T:T)+1,MAX($U$2:U296)+1))</f>
        <v/>
      </c>
      <c r="V297" t="str">
        <f t="shared" si="68"/>
        <v/>
      </c>
      <c r="W297" t="str">
        <f t="shared" si="69"/>
        <v/>
      </c>
      <c r="X297" t="str">
        <f t="shared" si="70"/>
        <v/>
      </c>
      <c r="Y297" t="str">
        <f t="shared" si="71"/>
        <v/>
      </c>
      <c r="AB297" t="str">
        <f t="shared" si="72"/>
        <v/>
      </c>
      <c r="AC297" t="str">
        <f t="shared" si="73"/>
        <v/>
      </c>
      <c r="AD297" t="str">
        <f t="shared" si="74"/>
        <v/>
      </c>
      <c r="AE297" t="str">
        <f t="shared" si="75"/>
        <v/>
      </c>
      <c r="AF297" s="4" t="str">
        <f>IF(AB297="","",MAX($AF$2:AF296)+1)</f>
        <v/>
      </c>
      <c r="AG297" t="str">
        <f>IF(AC297="","",IF(MAX($AG$2:AG296)&lt;MAX(AF:AF),MAX(AF:AF)+1,MAX($AG$2:AG296)+1))</f>
        <v/>
      </c>
      <c r="AH297" t="str">
        <f>IF(AD297="","",IF(MAX($AH$2:AH296)&lt;MAX(AG:AG),MAX(AG:AG)+1,MAX($AH$2:AH296)+1))</f>
        <v/>
      </c>
      <c r="AI297" t="str">
        <f>IF(AE297="","",IF(MAX($AI$2:AI296)&lt;MAX(AH:AH),MAX(AH:AH)+1,MAX($AI$2:AI296)+1))</f>
        <v/>
      </c>
      <c r="AJ297" t="str">
        <f t="shared" si="76"/>
        <v/>
      </c>
      <c r="AK297" t="str">
        <f t="shared" si="77"/>
        <v/>
      </c>
      <c r="AL297" t="str">
        <f t="shared" si="78"/>
        <v/>
      </c>
      <c r="AM297" t="str">
        <f t="shared" si="79"/>
        <v/>
      </c>
    </row>
    <row r="298" spans="2:39" x14ac:dyDescent="0.3">
      <c r="B298">
        <v>296</v>
      </c>
      <c r="C298">
        <v>478</v>
      </c>
      <c r="D298">
        <v>489</v>
      </c>
      <c r="E298">
        <v>490</v>
      </c>
      <c r="F298">
        <v>479</v>
      </c>
      <c r="G298">
        <v>0</v>
      </c>
      <c r="H298">
        <v>0</v>
      </c>
      <c r="I298">
        <v>0</v>
      </c>
      <c r="J298">
        <v>0</v>
      </c>
      <c r="K298">
        <v>1</v>
      </c>
      <c r="L298" t="str">
        <f>IF(AND(OR(G298=6,H298=6,I298=6,J298=6),OR(G298=7,H298=7,I298=7,J298=7)),IF(MAX($L$2:L297)&lt;$B$2,MAX($L$2:L297)+1,""),"")</f>
        <v/>
      </c>
      <c r="M298" t="str">
        <f t="shared" si="80"/>
        <v/>
      </c>
      <c r="N298" t="str">
        <f t="shared" si="81"/>
        <v/>
      </c>
      <c r="O298" t="str">
        <f t="shared" si="82"/>
        <v/>
      </c>
      <c r="P298" t="str">
        <f t="shared" si="83"/>
        <v/>
      </c>
      <c r="Q298" t="str">
        <f t="shared" si="84"/>
        <v/>
      </c>
      <c r="R298" t="str">
        <f>IF(M298="","",MAX($R$2:R297)+1)</f>
        <v/>
      </c>
      <c r="S298" t="str">
        <f>IF(N298="","",IF(MAX($S$2:S297)&lt;MAX(R:R),MAX(R:R)+1,MAX($S$2:S297)+1))</f>
        <v/>
      </c>
      <c r="T298" t="str">
        <f>IF(O298="","",IF(MAX($T$2:T297)&lt;MAX(S:S),MAX(S:S)+1,MAX($T$2:T297)+1))</f>
        <v/>
      </c>
      <c r="U298" t="str">
        <f>IF(P298="","",IF(MAX($U$2:U297)&lt;MAX(T:T),MAX(T:T)+1,MAX($U$2:U297)+1))</f>
        <v/>
      </c>
      <c r="V298" t="str">
        <f t="shared" si="68"/>
        <v/>
      </c>
      <c r="W298" t="str">
        <f t="shared" si="69"/>
        <v/>
      </c>
      <c r="X298" t="str">
        <f t="shared" si="70"/>
        <v/>
      </c>
      <c r="Y298" t="str">
        <f t="shared" si="71"/>
        <v/>
      </c>
      <c r="AB298" t="str">
        <f t="shared" si="72"/>
        <v/>
      </c>
      <c r="AC298" t="str">
        <f t="shared" si="73"/>
        <v/>
      </c>
      <c r="AD298" t="str">
        <f t="shared" si="74"/>
        <v/>
      </c>
      <c r="AE298" t="str">
        <f t="shared" si="75"/>
        <v/>
      </c>
      <c r="AF298" s="4" t="str">
        <f>IF(AB298="","",MAX($AF$2:AF297)+1)</f>
        <v/>
      </c>
      <c r="AG298" t="str">
        <f>IF(AC298="","",IF(MAX($AG$2:AG297)&lt;MAX(AF:AF),MAX(AF:AF)+1,MAX($AG$2:AG297)+1))</f>
        <v/>
      </c>
      <c r="AH298" t="str">
        <f>IF(AD298="","",IF(MAX($AH$2:AH297)&lt;MAX(AG:AG),MAX(AG:AG)+1,MAX($AH$2:AH297)+1))</f>
        <v/>
      </c>
      <c r="AI298" t="str">
        <f>IF(AE298="","",IF(MAX($AI$2:AI297)&lt;MAX(AH:AH),MAX(AH:AH)+1,MAX($AI$2:AI297)+1))</f>
        <v/>
      </c>
      <c r="AJ298" t="str">
        <f t="shared" si="76"/>
        <v/>
      </c>
      <c r="AK298" t="str">
        <f t="shared" si="77"/>
        <v/>
      </c>
      <c r="AL298" t="str">
        <f t="shared" si="78"/>
        <v/>
      </c>
      <c r="AM298" t="str">
        <f t="shared" si="79"/>
        <v/>
      </c>
    </row>
    <row r="299" spans="2:39" x14ac:dyDescent="0.3">
      <c r="B299">
        <v>297</v>
      </c>
      <c r="C299">
        <v>489</v>
      </c>
      <c r="D299">
        <v>28</v>
      </c>
      <c r="E299">
        <v>284</v>
      </c>
      <c r="F299">
        <v>490</v>
      </c>
      <c r="G299">
        <v>0</v>
      </c>
      <c r="H299">
        <v>0</v>
      </c>
      <c r="I299">
        <v>0</v>
      </c>
      <c r="J299">
        <v>0</v>
      </c>
      <c r="K299">
        <v>1</v>
      </c>
      <c r="L299" t="str">
        <f>IF(AND(OR(G299=6,H299=6,I299=6,J299=6),OR(G299=7,H299=7,I299=7,J299=7)),IF(MAX($L$2:L298)&lt;$B$2,MAX($L$2:L298)+1,""),"")</f>
        <v/>
      </c>
      <c r="M299" t="str">
        <f t="shared" si="80"/>
        <v/>
      </c>
      <c r="N299" t="str">
        <f t="shared" si="81"/>
        <v/>
      </c>
      <c r="O299" t="str">
        <f t="shared" si="82"/>
        <v/>
      </c>
      <c r="P299" t="str">
        <f t="shared" si="83"/>
        <v/>
      </c>
      <c r="Q299" t="str">
        <f t="shared" si="84"/>
        <v/>
      </c>
      <c r="R299" t="str">
        <f>IF(M299="","",MAX($R$2:R298)+1)</f>
        <v/>
      </c>
      <c r="S299" t="str">
        <f>IF(N299="","",IF(MAX($S$2:S298)&lt;MAX(R:R),MAX(R:R)+1,MAX($S$2:S298)+1))</f>
        <v/>
      </c>
      <c r="T299" t="str">
        <f>IF(O299="","",IF(MAX($T$2:T298)&lt;MAX(S:S),MAX(S:S)+1,MAX($T$2:T298)+1))</f>
        <v/>
      </c>
      <c r="U299" t="str">
        <f>IF(P299="","",IF(MAX($U$2:U298)&lt;MAX(T:T),MAX(T:T)+1,MAX($U$2:U298)+1))</f>
        <v/>
      </c>
      <c r="V299" t="str">
        <f t="shared" si="68"/>
        <v/>
      </c>
      <c r="W299" t="str">
        <f t="shared" si="69"/>
        <v/>
      </c>
      <c r="X299" t="str">
        <f t="shared" si="70"/>
        <v/>
      </c>
      <c r="Y299" t="str">
        <f t="shared" si="71"/>
        <v/>
      </c>
      <c r="AB299" t="str">
        <f t="shared" si="72"/>
        <v/>
      </c>
      <c r="AC299" t="str">
        <f t="shared" si="73"/>
        <v/>
      </c>
      <c r="AD299" t="str">
        <f t="shared" si="74"/>
        <v/>
      </c>
      <c r="AE299" t="str">
        <f t="shared" si="75"/>
        <v/>
      </c>
      <c r="AF299" s="4" t="str">
        <f>IF(AB299="","",MAX($AF$2:AF298)+1)</f>
        <v/>
      </c>
      <c r="AG299" t="str">
        <f>IF(AC299="","",IF(MAX($AG$2:AG298)&lt;MAX(AF:AF),MAX(AF:AF)+1,MAX($AG$2:AG298)+1))</f>
        <v/>
      </c>
      <c r="AH299" t="str">
        <f>IF(AD299="","",IF(MAX($AH$2:AH298)&lt;MAX(AG:AG),MAX(AG:AG)+1,MAX($AH$2:AH298)+1))</f>
        <v/>
      </c>
      <c r="AI299" t="str">
        <f>IF(AE299="","",IF(MAX($AI$2:AI298)&lt;MAX(AH:AH),MAX(AH:AH)+1,MAX($AI$2:AI298)+1))</f>
        <v/>
      </c>
      <c r="AJ299" t="str">
        <f t="shared" si="76"/>
        <v/>
      </c>
      <c r="AK299" t="str">
        <f t="shared" si="77"/>
        <v/>
      </c>
      <c r="AL299" t="str">
        <f t="shared" si="78"/>
        <v/>
      </c>
      <c r="AM299" t="str">
        <f t="shared" si="79"/>
        <v/>
      </c>
    </row>
    <row r="300" spans="2:39" x14ac:dyDescent="0.3">
      <c r="B300">
        <v>298</v>
      </c>
      <c r="C300">
        <v>302</v>
      </c>
      <c r="D300">
        <v>479</v>
      </c>
      <c r="E300">
        <v>480</v>
      </c>
      <c r="F300">
        <v>50</v>
      </c>
      <c r="G300">
        <v>0</v>
      </c>
      <c r="H300">
        <v>0</v>
      </c>
      <c r="I300">
        <v>0</v>
      </c>
      <c r="J300">
        <v>0</v>
      </c>
      <c r="K300">
        <v>1</v>
      </c>
      <c r="L300" t="str">
        <f>IF(AND(OR(G300=6,H300=6,I300=6,J300=6),OR(G300=7,H300=7,I300=7,J300=7)),IF(MAX($L$2:L299)&lt;$B$2,MAX($L$2:L299)+1,""),"")</f>
        <v/>
      </c>
      <c r="M300" t="str">
        <f t="shared" si="80"/>
        <v/>
      </c>
      <c r="N300" t="str">
        <f t="shared" si="81"/>
        <v/>
      </c>
      <c r="O300" t="str">
        <f t="shared" si="82"/>
        <v/>
      </c>
      <c r="P300" t="str">
        <f t="shared" si="83"/>
        <v/>
      </c>
      <c r="Q300" t="str">
        <f t="shared" si="84"/>
        <v/>
      </c>
      <c r="R300" t="str">
        <f>IF(M300="","",MAX($R$2:R299)+1)</f>
        <v/>
      </c>
      <c r="S300" t="str">
        <f>IF(N300="","",IF(MAX($S$2:S299)&lt;MAX(R:R),MAX(R:R)+1,MAX($S$2:S299)+1))</f>
        <v/>
      </c>
      <c r="T300" t="str">
        <f>IF(O300="","",IF(MAX($T$2:T299)&lt;MAX(S:S),MAX(S:S)+1,MAX($T$2:T299)+1))</f>
        <v/>
      </c>
      <c r="U300" t="str">
        <f>IF(P300="","",IF(MAX($U$2:U299)&lt;MAX(T:T),MAX(T:T)+1,MAX($U$2:U299)+1))</f>
        <v/>
      </c>
      <c r="V300" t="str">
        <f t="shared" si="68"/>
        <v/>
      </c>
      <c r="W300" t="str">
        <f t="shared" si="69"/>
        <v/>
      </c>
      <c r="X300" t="str">
        <f t="shared" si="70"/>
        <v/>
      </c>
      <c r="Y300" t="str">
        <f t="shared" si="71"/>
        <v/>
      </c>
      <c r="AB300" t="str">
        <f t="shared" si="72"/>
        <v/>
      </c>
      <c r="AC300" t="str">
        <f t="shared" si="73"/>
        <v/>
      </c>
      <c r="AD300" t="str">
        <f t="shared" si="74"/>
        <v/>
      </c>
      <c r="AE300" t="str">
        <f t="shared" si="75"/>
        <v/>
      </c>
      <c r="AF300" s="4" t="str">
        <f>IF(AB300="","",MAX($AF$2:AF299)+1)</f>
        <v/>
      </c>
      <c r="AG300" t="str">
        <f>IF(AC300="","",IF(MAX($AG$2:AG299)&lt;MAX(AF:AF),MAX(AF:AF)+1,MAX($AG$2:AG299)+1))</f>
        <v/>
      </c>
      <c r="AH300" t="str">
        <f>IF(AD300="","",IF(MAX($AH$2:AH299)&lt;MAX(AG:AG),MAX(AG:AG)+1,MAX($AH$2:AH299)+1))</f>
        <v/>
      </c>
      <c r="AI300" t="str">
        <f>IF(AE300="","",IF(MAX($AI$2:AI299)&lt;MAX(AH:AH),MAX(AH:AH)+1,MAX($AI$2:AI299)+1))</f>
        <v/>
      </c>
      <c r="AJ300" t="str">
        <f t="shared" si="76"/>
        <v/>
      </c>
      <c r="AK300" t="str">
        <f t="shared" si="77"/>
        <v/>
      </c>
      <c r="AL300" t="str">
        <f t="shared" si="78"/>
        <v/>
      </c>
      <c r="AM300" t="str">
        <f t="shared" si="79"/>
        <v/>
      </c>
    </row>
    <row r="301" spans="2:39" x14ac:dyDescent="0.3">
      <c r="B301">
        <v>299</v>
      </c>
      <c r="C301">
        <v>479</v>
      </c>
      <c r="D301">
        <v>490</v>
      </c>
      <c r="E301">
        <v>491</v>
      </c>
      <c r="F301">
        <v>480</v>
      </c>
      <c r="G301">
        <v>0</v>
      </c>
      <c r="H301">
        <v>0</v>
      </c>
      <c r="I301">
        <v>0</v>
      </c>
      <c r="J301">
        <v>0</v>
      </c>
      <c r="K301">
        <v>1</v>
      </c>
      <c r="L301" t="str">
        <f>IF(AND(OR(G301=6,H301=6,I301=6,J301=6),OR(G301=7,H301=7,I301=7,J301=7)),IF(MAX($L$2:L300)&lt;$B$2,MAX($L$2:L300)+1,""),"")</f>
        <v/>
      </c>
      <c r="M301" t="str">
        <f t="shared" si="80"/>
        <v/>
      </c>
      <c r="N301" t="str">
        <f t="shared" si="81"/>
        <v/>
      </c>
      <c r="O301" t="str">
        <f t="shared" si="82"/>
        <v/>
      </c>
      <c r="P301" t="str">
        <f t="shared" si="83"/>
        <v/>
      </c>
      <c r="Q301" t="str">
        <f t="shared" si="84"/>
        <v/>
      </c>
      <c r="R301" t="str">
        <f>IF(M301="","",MAX($R$2:R300)+1)</f>
        <v/>
      </c>
      <c r="S301" t="str">
        <f>IF(N301="","",IF(MAX($S$2:S300)&lt;MAX(R:R),MAX(R:R)+1,MAX($S$2:S300)+1))</f>
        <v/>
      </c>
      <c r="T301" t="str">
        <f>IF(O301="","",IF(MAX($T$2:T300)&lt;MAX(S:S),MAX(S:S)+1,MAX($T$2:T300)+1))</f>
        <v/>
      </c>
      <c r="U301" t="str">
        <f>IF(P301="","",IF(MAX($U$2:U300)&lt;MAX(T:T),MAX(T:T)+1,MAX($U$2:U300)+1))</f>
        <v/>
      </c>
      <c r="V301" t="str">
        <f t="shared" si="68"/>
        <v/>
      </c>
      <c r="W301" t="str">
        <f t="shared" si="69"/>
        <v/>
      </c>
      <c r="X301" t="str">
        <f t="shared" si="70"/>
        <v/>
      </c>
      <c r="Y301" t="str">
        <f t="shared" si="71"/>
        <v/>
      </c>
      <c r="AB301" t="str">
        <f t="shared" si="72"/>
        <v/>
      </c>
      <c r="AC301" t="str">
        <f t="shared" si="73"/>
        <v/>
      </c>
      <c r="AD301" t="str">
        <f t="shared" si="74"/>
        <v/>
      </c>
      <c r="AE301" t="str">
        <f t="shared" si="75"/>
        <v/>
      </c>
      <c r="AF301" s="4" t="str">
        <f>IF(AB301="","",MAX($AF$2:AF300)+1)</f>
        <v/>
      </c>
      <c r="AG301" t="str">
        <f>IF(AC301="","",IF(MAX($AG$2:AG300)&lt;MAX(AF:AF),MAX(AF:AF)+1,MAX($AG$2:AG300)+1))</f>
        <v/>
      </c>
      <c r="AH301" t="str">
        <f>IF(AD301="","",IF(MAX($AH$2:AH300)&lt;MAX(AG:AG),MAX(AG:AG)+1,MAX($AH$2:AH300)+1))</f>
        <v/>
      </c>
      <c r="AI301" t="str">
        <f>IF(AE301="","",IF(MAX($AI$2:AI300)&lt;MAX(AH:AH),MAX(AH:AH)+1,MAX($AI$2:AI300)+1))</f>
        <v/>
      </c>
      <c r="AJ301" t="str">
        <f t="shared" si="76"/>
        <v/>
      </c>
      <c r="AK301" t="str">
        <f t="shared" si="77"/>
        <v/>
      </c>
      <c r="AL301" t="str">
        <f t="shared" si="78"/>
        <v/>
      </c>
      <c r="AM301" t="str">
        <f t="shared" si="79"/>
        <v/>
      </c>
    </row>
    <row r="302" spans="2:39" x14ac:dyDescent="0.3">
      <c r="B302">
        <v>300</v>
      </c>
      <c r="C302">
        <v>490</v>
      </c>
      <c r="D302">
        <v>284</v>
      </c>
      <c r="E302">
        <v>51</v>
      </c>
      <c r="F302">
        <v>491</v>
      </c>
      <c r="G302">
        <v>0</v>
      </c>
      <c r="H302">
        <v>0</v>
      </c>
      <c r="I302">
        <v>0</v>
      </c>
      <c r="J302">
        <v>0</v>
      </c>
      <c r="K302">
        <v>1</v>
      </c>
      <c r="L302" t="str">
        <f>IF(AND(OR(G302=6,H302=6,I302=6,J302=6),OR(G302=7,H302=7,I302=7,J302=7)),IF(MAX($L$2:L301)&lt;$B$2,MAX($L$2:L301)+1,""),"")</f>
        <v/>
      </c>
      <c r="M302" t="str">
        <f t="shared" si="80"/>
        <v/>
      </c>
      <c r="N302" t="str">
        <f t="shared" si="81"/>
        <v/>
      </c>
      <c r="O302" t="str">
        <f t="shared" si="82"/>
        <v/>
      </c>
      <c r="P302" t="str">
        <f t="shared" si="83"/>
        <v/>
      </c>
      <c r="Q302" t="str">
        <f t="shared" si="84"/>
        <v/>
      </c>
      <c r="R302" t="str">
        <f>IF(M302="","",MAX($R$2:R301)+1)</f>
        <v/>
      </c>
      <c r="S302" t="str">
        <f>IF(N302="","",IF(MAX($S$2:S301)&lt;MAX(R:R),MAX(R:R)+1,MAX($S$2:S301)+1))</f>
        <v/>
      </c>
      <c r="T302" t="str">
        <f>IF(O302="","",IF(MAX($T$2:T301)&lt;MAX(S:S),MAX(S:S)+1,MAX($T$2:T301)+1))</f>
        <v/>
      </c>
      <c r="U302" t="str">
        <f>IF(P302="","",IF(MAX($U$2:U301)&lt;MAX(T:T),MAX(T:T)+1,MAX($U$2:U301)+1))</f>
        <v/>
      </c>
      <c r="V302" t="str">
        <f t="shared" si="68"/>
        <v/>
      </c>
      <c r="W302" t="str">
        <f t="shared" si="69"/>
        <v/>
      </c>
      <c r="X302" t="str">
        <f t="shared" si="70"/>
        <v/>
      </c>
      <c r="Y302" t="str">
        <f t="shared" si="71"/>
        <v/>
      </c>
      <c r="AB302" t="str">
        <f t="shared" si="72"/>
        <v/>
      </c>
      <c r="AC302" t="str">
        <f t="shared" si="73"/>
        <v/>
      </c>
      <c r="AD302" t="str">
        <f t="shared" si="74"/>
        <v/>
      </c>
      <c r="AE302" t="str">
        <f t="shared" si="75"/>
        <v/>
      </c>
      <c r="AF302" s="4" t="str">
        <f>IF(AB302="","",MAX($AF$2:AF301)+1)</f>
        <v/>
      </c>
      <c r="AG302" t="str">
        <f>IF(AC302="","",IF(MAX($AG$2:AG301)&lt;MAX(AF:AF),MAX(AF:AF)+1,MAX($AG$2:AG301)+1))</f>
        <v/>
      </c>
      <c r="AH302" t="str">
        <f>IF(AD302="","",IF(MAX($AH$2:AH301)&lt;MAX(AG:AG),MAX(AG:AG)+1,MAX($AH$2:AH301)+1))</f>
        <v/>
      </c>
      <c r="AI302" t="str">
        <f>IF(AE302="","",IF(MAX($AI$2:AI301)&lt;MAX(AH:AH),MAX(AH:AH)+1,MAX($AI$2:AI301)+1))</f>
        <v/>
      </c>
      <c r="AJ302" t="str">
        <f t="shared" si="76"/>
        <v/>
      </c>
      <c r="AK302" t="str">
        <f t="shared" si="77"/>
        <v/>
      </c>
      <c r="AL302" t="str">
        <f t="shared" si="78"/>
        <v/>
      </c>
      <c r="AM302" t="str">
        <f t="shared" si="79"/>
        <v/>
      </c>
    </row>
    <row r="303" spans="2:39" x14ac:dyDescent="0.3">
      <c r="B303">
        <v>301</v>
      </c>
      <c r="C303">
        <v>50</v>
      </c>
      <c r="D303">
        <v>480</v>
      </c>
      <c r="E303">
        <v>481</v>
      </c>
      <c r="F303">
        <v>303</v>
      </c>
      <c r="G303">
        <v>0</v>
      </c>
      <c r="H303">
        <v>0</v>
      </c>
      <c r="I303">
        <v>0</v>
      </c>
      <c r="J303">
        <v>0</v>
      </c>
      <c r="K303">
        <v>1</v>
      </c>
      <c r="L303" t="str">
        <f>IF(AND(OR(G303=6,H303=6,I303=6,J303=6),OR(G303=7,H303=7,I303=7,J303=7)),IF(MAX($L$2:L302)&lt;$B$2,MAX($L$2:L302)+1,""),"")</f>
        <v/>
      </c>
      <c r="M303" t="str">
        <f t="shared" si="80"/>
        <v/>
      </c>
      <c r="N303" t="str">
        <f t="shared" si="81"/>
        <v/>
      </c>
      <c r="O303" t="str">
        <f t="shared" si="82"/>
        <v/>
      </c>
      <c r="P303" t="str">
        <f t="shared" si="83"/>
        <v/>
      </c>
      <c r="Q303" t="str">
        <f t="shared" si="84"/>
        <v/>
      </c>
      <c r="R303" t="str">
        <f>IF(M303="","",MAX($R$2:R302)+1)</f>
        <v/>
      </c>
      <c r="S303" t="str">
        <f>IF(N303="","",IF(MAX($S$2:S302)&lt;MAX(R:R),MAX(R:R)+1,MAX($S$2:S302)+1))</f>
        <v/>
      </c>
      <c r="T303" t="str">
        <f>IF(O303="","",IF(MAX($T$2:T302)&lt;MAX(S:S),MAX(S:S)+1,MAX($T$2:T302)+1))</f>
        <v/>
      </c>
      <c r="U303" t="str">
        <f>IF(P303="","",IF(MAX($U$2:U302)&lt;MAX(T:T),MAX(T:T)+1,MAX($U$2:U302)+1))</f>
        <v/>
      </c>
      <c r="V303" t="str">
        <f t="shared" si="68"/>
        <v/>
      </c>
      <c r="W303" t="str">
        <f t="shared" si="69"/>
        <v/>
      </c>
      <c r="X303" t="str">
        <f t="shared" si="70"/>
        <v/>
      </c>
      <c r="Y303" t="str">
        <f t="shared" si="71"/>
        <v/>
      </c>
      <c r="AB303" t="str">
        <f t="shared" si="72"/>
        <v/>
      </c>
      <c r="AC303" t="str">
        <f t="shared" si="73"/>
        <v/>
      </c>
      <c r="AD303" t="str">
        <f t="shared" si="74"/>
        <v/>
      </c>
      <c r="AE303" t="str">
        <f t="shared" si="75"/>
        <v/>
      </c>
      <c r="AF303" s="4" t="str">
        <f>IF(AB303="","",MAX($AF$2:AF302)+1)</f>
        <v/>
      </c>
      <c r="AG303" t="str">
        <f>IF(AC303="","",IF(MAX($AG$2:AG302)&lt;MAX(AF:AF),MAX(AF:AF)+1,MAX($AG$2:AG302)+1))</f>
        <v/>
      </c>
      <c r="AH303" t="str">
        <f>IF(AD303="","",IF(MAX($AH$2:AH302)&lt;MAX(AG:AG),MAX(AG:AG)+1,MAX($AH$2:AH302)+1))</f>
        <v/>
      </c>
      <c r="AI303" t="str">
        <f>IF(AE303="","",IF(MAX($AI$2:AI302)&lt;MAX(AH:AH),MAX(AH:AH)+1,MAX($AI$2:AI302)+1))</f>
        <v/>
      </c>
      <c r="AJ303" t="str">
        <f t="shared" si="76"/>
        <v/>
      </c>
      <c r="AK303" t="str">
        <f t="shared" si="77"/>
        <v/>
      </c>
      <c r="AL303" t="str">
        <f t="shared" si="78"/>
        <v/>
      </c>
      <c r="AM303" t="str">
        <f t="shared" si="79"/>
        <v/>
      </c>
    </row>
    <row r="304" spans="2:39" x14ac:dyDescent="0.3">
      <c r="B304">
        <v>302</v>
      </c>
      <c r="C304">
        <v>480</v>
      </c>
      <c r="D304">
        <v>491</v>
      </c>
      <c r="E304">
        <v>492</v>
      </c>
      <c r="F304">
        <v>481</v>
      </c>
      <c r="G304">
        <v>0</v>
      </c>
      <c r="H304">
        <v>0</v>
      </c>
      <c r="I304">
        <v>0</v>
      </c>
      <c r="J304">
        <v>0</v>
      </c>
      <c r="K304">
        <v>1</v>
      </c>
      <c r="L304" t="str">
        <f>IF(AND(OR(G304=6,H304=6,I304=6,J304=6),OR(G304=7,H304=7,I304=7,J304=7)),IF(MAX($L$2:L303)&lt;$B$2,MAX($L$2:L303)+1,""),"")</f>
        <v/>
      </c>
      <c r="M304" t="str">
        <f t="shared" si="80"/>
        <v/>
      </c>
      <c r="N304" t="str">
        <f t="shared" si="81"/>
        <v/>
      </c>
      <c r="O304" t="str">
        <f t="shared" si="82"/>
        <v/>
      </c>
      <c r="P304" t="str">
        <f t="shared" si="83"/>
        <v/>
      </c>
      <c r="Q304" t="str">
        <f t="shared" si="84"/>
        <v/>
      </c>
      <c r="R304" t="str">
        <f>IF(M304="","",MAX($R$2:R303)+1)</f>
        <v/>
      </c>
      <c r="S304" t="str">
        <f>IF(N304="","",IF(MAX($S$2:S303)&lt;MAX(R:R),MAX(R:R)+1,MAX($S$2:S303)+1))</f>
        <v/>
      </c>
      <c r="T304" t="str">
        <f>IF(O304="","",IF(MAX($T$2:T303)&lt;MAX(S:S),MAX(S:S)+1,MAX($T$2:T303)+1))</f>
        <v/>
      </c>
      <c r="U304" t="str">
        <f>IF(P304="","",IF(MAX($U$2:U303)&lt;MAX(T:T),MAX(T:T)+1,MAX($U$2:U303)+1))</f>
        <v/>
      </c>
      <c r="V304" t="str">
        <f t="shared" si="68"/>
        <v/>
      </c>
      <c r="W304" t="str">
        <f t="shared" si="69"/>
        <v/>
      </c>
      <c r="X304" t="str">
        <f t="shared" si="70"/>
        <v/>
      </c>
      <c r="Y304" t="str">
        <f t="shared" si="71"/>
        <v/>
      </c>
      <c r="AB304" t="str">
        <f t="shared" si="72"/>
        <v/>
      </c>
      <c r="AC304" t="str">
        <f t="shared" si="73"/>
        <v/>
      </c>
      <c r="AD304" t="str">
        <f t="shared" si="74"/>
        <v/>
      </c>
      <c r="AE304" t="str">
        <f t="shared" si="75"/>
        <v/>
      </c>
      <c r="AF304" s="4" t="str">
        <f>IF(AB304="","",MAX($AF$2:AF303)+1)</f>
        <v/>
      </c>
      <c r="AG304" t="str">
        <f>IF(AC304="","",IF(MAX($AG$2:AG303)&lt;MAX(AF:AF),MAX(AF:AF)+1,MAX($AG$2:AG303)+1))</f>
        <v/>
      </c>
      <c r="AH304" t="str">
        <f>IF(AD304="","",IF(MAX($AH$2:AH303)&lt;MAX(AG:AG),MAX(AG:AG)+1,MAX($AH$2:AH303)+1))</f>
        <v/>
      </c>
      <c r="AI304" t="str">
        <f>IF(AE304="","",IF(MAX($AI$2:AI303)&lt;MAX(AH:AH),MAX(AH:AH)+1,MAX($AI$2:AI303)+1))</f>
        <v/>
      </c>
      <c r="AJ304" t="str">
        <f t="shared" si="76"/>
        <v/>
      </c>
      <c r="AK304" t="str">
        <f t="shared" si="77"/>
        <v/>
      </c>
      <c r="AL304" t="str">
        <f t="shared" si="78"/>
        <v/>
      </c>
      <c r="AM304" t="str">
        <f t="shared" si="79"/>
        <v/>
      </c>
    </row>
    <row r="305" spans="2:39" x14ac:dyDescent="0.3">
      <c r="B305">
        <v>303</v>
      </c>
      <c r="C305">
        <v>491</v>
      </c>
      <c r="D305">
        <v>51</v>
      </c>
      <c r="E305">
        <v>285</v>
      </c>
      <c r="F305">
        <v>492</v>
      </c>
      <c r="G305">
        <v>0</v>
      </c>
      <c r="H305">
        <v>0</v>
      </c>
      <c r="I305">
        <v>0</v>
      </c>
      <c r="J305">
        <v>0</v>
      </c>
      <c r="K305">
        <v>1</v>
      </c>
      <c r="L305" t="str">
        <f>IF(AND(OR(G305=6,H305=6,I305=6,J305=6),OR(G305=7,H305=7,I305=7,J305=7)),IF(MAX($L$2:L304)&lt;$B$2,MAX($L$2:L304)+1,""),"")</f>
        <v/>
      </c>
      <c r="M305" t="str">
        <f t="shared" si="80"/>
        <v/>
      </c>
      <c r="N305" t="str">
        <f t="shared" si="81"/>
        <v/>
      </c>
      <c r="O305" t="str">
        <f t="shared" si="82"/>
        <v/>
      </c>
      <c r="P305" t="str">
        <f t="shared" si="83"/>
        <v/>
      </c>
      <c r="Q305" t="str">
        <f t="shared" si="84"/>
        <v/>
      </c>
      <c r="R305" t="str">
        <f>IF(M305="","",MAX($R$2:R304)+1)</f>
        <v/>
      </c>
      <c r="S305" t="str">
        <f>IF(N305="","",IF(MAX($S$2:S304)&lt;MAX(R:R),MAX(R:R)+1,MAX($S$2:S304)+1))</f>
        <v/>
      </c>
      <c r="T305" t="str">
        <f>IF(O305="","",IF(MAX($T$2:T304)&lt;MAX(S:S),MAX(S:S)+1,MAX($T$2:T304)+1))</f>
        <v/>
      </c>
      <c r="U305" t="str">
        <f>IF(P305="","",IF(MAX($U$2:U304)&lt;MAX(T:T),MAX(T:T)+1,MAX($U$2:U304)+1))</f>
        <v/>
      </c>
      <c r="V305" t="str">
        <f t="shared" si="68"/>
        <v/>
      </c>
      <c r="W305" t="str">
        <f t="shared" si="69"/>
        <v/>
      </c>
      <c r="X305" t="str">
        <f t="shared" si="70"/>
        <v/>
      </c>
      <c r="Y305" t="str">
        <f t="shared" si="71"/>
        <v/>
      </c>
      <c r="AB305" t="str">
        <f t="shared" si="72"/>
        <v/>
      </c>
      <c r="AC305" t="str">
        <f t="shared" si="73"/>
        <v/>
      </c>
      <c r="AD305" t="str">
        <f t="shared" si="74"/>
        <v/>
      </c>
      <c r="AE305" t="str">
        <f t="shared" si="75"/>
        <v/>
      </c>
      <c r="AF305" s="4" t="str">
        <f>IF(AB305="","",MAX($AF$2:AF304)+1)</f>
        <v/>
      </c>
      <c r="AG305" t="str">
        <f>IF(AC305="","",IF(MAX($AG$2:AG304)&lt;MAX(AF:AF),MAX(AF:AF)+1,MAX($AG$2:AG304)+1))</f>
        <v/>
      </c>
      <c r="AH305" t="str">
        <f>IF(AD305="","",IF(MAX($AH$2:AH304)&lt;MAX(AG:AG),MAX(AG:AG)+1,MAX($AH$2:AH304)+1))</f>
        <v/>
      </c>
      <c r="AI305" t="str">
        <f>IF(AE305="","",IF(MAX($AI$2:AI304)&lt;MAX(AH:AH),MAX(AH:AH)+1,MAX($AI$2:AI304)+1))</f>
        <v/>
      </c>
      <c r="AJ305" t="str">
        <f t="shared" si="76"/>
        <v/>
      </c>
      <c r="AK305" t="str">
        <f t="shared" si="77"/>
        <v/>
      </c>
      <c r="AL305" t="str">
        <f t="shared" si="78"/>
        <v/>
      </c>
      <c r="AM305" t="str">
        <f t="shared" si="79"/>
        <v/>
      </c>
    </row>
    <row r="306" spans="2:39" x14ac:dyDescent="0.3">
      <c r="B306">
        <v>304</v>
      </c>
      <c r="C306">
        <v>303</v>
      </c>
      <c r="D306">
        <v>481</v>
      </c>
      <c r="E306">
        <v>153</v>
      </c>
      <c r="F306">
        <v>42</v>
      </c>
      <c r="G306">
        <v>0</v>
      </c>
      <c r="H306">
        <v>0</v>
      </c>
      <c r="I306">
        <v>0</v>
      </c>
      <c r="J306">
        <v>0</v>
      </c>
      <c r="K306">
        <v>1</v>
      </c>
      <c r="L306" t="str">
        <f>IF(AND(OR(G306=6,H306=6,I306=6,J306=6),OR(G306=7,H306=7,I306=7,J306=7)),IF(MAX($L$2:L305)&lt;$B$2,MAX($L$2:L305)+1,""),"")</f>
        <v/>
      </c>
      <c r="M306" t="str">
        <f t="shared" si="80"/>
        <v/>
      </c>
      <c r="N306" t="str">
        <f t="shared" si="81"/>
        <v/>
      </c>
      <c r="O306" t="str">
        <f t="shared" si="82"/>
        <v/>
      </c>
      <c r="P306" t="str">
        <f t="shared" si="83"/>
        <v/>
      </c>
      <c r="Q306" t="str">
        <f t="shared" si="84"/>
        <v/>
      </c>
      <c r="R306" t="str">
        <f>IF(M306="","",MAX($R$2:R305)+1)</f>
        <v/>
      </c>
      <c r="S306" t="str">
        <f>IF(N306="","",IF(MAX($S$2:S305)&lt;MAX(R:R),MAX(R:R)+1,MAX($S$2:S305)+1))</f>
        <v/>
      </c>
      <c r="T306" t="str">
        <f>IF(O306="","",IF(MAX($T$2:T305)&lt;MAX(S:S),MAX(S:S)+1,MAX($T$2:T305)+1))</f>
        <v/>
      </c>
      <c r="U306" t="str">
        <f>IF(P306="","",IF(MAX($U$2:U305)&lt;MAX(T:T),MAX(T:T)+1,MAX($U$2:U305)+1))</f>
        <v/>
      </c>
      <c r="V306" t="str">
        <f t="shared" si="68"/>
        <v/>
      </c>
      <c r="W306" t="str">
        <f t="shared" si="69"/>
        <v/>
      </c>
      <c r="X306" t="str">
        <f t="shared" si="70"/>
        <v/>
      </c>
      <c r="Y306" t="str">
        <f t="shared" si="71"/>
        <v/>
      </c>
      <c r="AB306" t="str">
        <f t="shared" si="72"/>
        <v/>
      </c>
      <c r="AC306" t="str">
        <f t="shared" si="73"/>
        <v/>
      </c>
      <c r="AD306" t="str">
        <f t="shared" si="74"/>
        <v/>
      </c>
      <c r="AE306" t="str">
        <f t="shared" si="75"/>
        <v/>
      </c>
      <c r="AF306" s="4" t="str">
        <f>IF(AB306="","",MAX($AF$2:AF305)+1)</f>
        <v/>
      </c>
      <c r="AG306" t="str">
        <f>IF(AC306="","",IF(MAX($AG$2:AG305)&lt;MAX(AF:AF),MAX(AF:AF)+1,MAX($AG$2:AG305)+1))</f>
        <v/>
      </c>
      <c r="AH306" t="str">
        <f>IF(AD306="","",IF(MAX($AH$2:AH305)&lt;MAX(AG:AG),MAX(AG:AG)+1,MAX($AH$2:AH305)+1))</f>
        <v/>
      </c>
      <c r="AI306" t="str">
        <f>IF(AE306="","",IF(MAX($AI$2:AI305)&lt;MAX(AH:AH),MAX(AH:AH)+1,MAX($AI$2:AI305)+1))</f>
        <v/>
      </c>
      <c r="AJ306" t="str">
        <f t="shared" si="76"/>
        <v/>
      </c>
      <c r="AK306" t="str">
        <f t="shared" si="77"/>
        <v/>
      </c>
      <c r="AL306" t="str">
        <f t="shared" si="78"/>
        <v/>
      </c>
      <c r="AM306" t="str">
        <f t="shared" si="79"/>
        <v/>
      </c>
    </row>
    <row r="307" spans="2:39" x14ac:dyDescent="0.3">
      <c r="B307">
        <v>305</v>
      </c>
      <c r="C307">
        <v>481</v>
      </c>
      <c r="D307">
        <v>492</v>
      </c>
      <c r="E307">
        <v>154</v>
      </c>
      <c r="F307">
        <v>153</v>
      </c>
      <c r="G307">
        <v>0</v>
      </c>
      <c r="H307">
        <v>0</v>
      </c>
      <c r="I307">
        <v>0</v>
      </c>
      <c r="J307">
        <v>0</v>
      </c>
      <c r="K307">
        <v>1</v>
      </c>
      <c r="L307" t="str">
        <f>IF(AND(OR(G307=6,H307=6,I307=6,J307=6),OR(G307=7,H307=7,I307=7,J307=7)),IF(MAX($L$2:L306)&lt;$B$2,MAX($L$2:L306)+1,""),"")</f>
        <v/>
      </c>
      <c r="M307" t="str">
        <f t="shared" si="80"/>
        <v/>
      </c>
      <c r="N307" t="str">
        <f t="shared" si="81"/>
        <v/>
      </c>
      <c r="O307" t="str">
        <f t="shared" si="82"/>
        <v/>
      </c>
      <c r="P307" t="str">
        <f t="shared" si="83"/>
        <v/>
      </c>
      <c r="Q307" t="str">
        <f t="shared" si="84"/>
        <v/>
      </c>
      <c r="R307" t="str">
        <f>IF(M307="","",MAX($R$2:R306)+1)</f>
        <v/>
      </c>
      <c r="S307" t="str">
        <f>IF(N307="","",IF(MAX($S$2:S306)&lt;MAX(R:R),MAX(R:R)+1,MAX($S$2:S306)+1))</f>
        <v/>
      </c>
      <c r="T307" t="str">
        <f>IF(O307="","",IF(MAX($T$2:T306)&lt;MAX(S:S),MAX(S:S)+1,MAX($T$2:T306)+1))</f>
        <v/>
      </c>
      <c r="U307" t="str">
        <f>IF(P307="","",IF(MAX($U$2:U306)&lt;MAX(T:T),MAX(T:T)+1,MAX($U$2:U306)+1))</f>
        <v/>
      </c>
      <c r="V307" t="str">
        <f t="shared" si="68"/>
        <v/>
      </c>
      <c r="W307" t="str">
        <f t="shared" si="69"/>
        <v/>
      </c>
      <c r="X307" t="str">
        <f t="shared" si="70"/>
        <v/>
      </c>
      <c r="Y307" t="str">
        <f t="shared" si="71"/>
        <v/>
      </c>
      <c r="AB307" t="str">
        <f t="shared" si="72"/>
        <v/>
      </c>
      <c r="AC307" t="str">
        <f t="shared" si="73"/>
        <v/>
      </c>
      <c r="AD307" t="str">
        <f t="shared" si="74"/>
        <v/>
      </c>
      <c r="AE307" t="str">
        <f t="shared" si="75"/>
        <v/>
      </c>
      <c r="AF307" s="4" t="str">
        <f>IF(AB307="","",MAX($AF$2:AF306)+1)</f>
        <v/>
      </c>
      <c r="AG307" t="str">
        <f>IF(AC307="","",IF(MAX($AG$2:AG306)&lt;MAX(AF:AF),MAX(AF:AF)+1,MAX($AG$2:AG306)+1))</f>
        <v/>
      </c>
      <c r="AH307" t="str">
        <f>IF(AD307="","",IF(MAX($AH$2:AH306)&lt;MAX(AG:AG),MAX(AG:AG)+1,MAX($AH$2:AH306)+1))</f>
        <v/>
      </c>
      <c r="AI307" t="str">
        <f>IF(AE307="","",IF(MAX($AI$2:AI306)&lt;MAX(AH:AH),MAX(AH:AH)+1,MAX($AI$2:AI306)+1))</f>
        <v/>
      </c>
      <c r="AJ307" t="str">
        <f t="shared" si="76"/>
        <v/>
      </c>
      <c r="AK307" t="str">
        <f t="shared" si="77"/>
        <v/>
      </c>
      <c r="AL307" t="str">
        <f t="shared" si="78"/>
        <v/>
      </c>
      <c r="AM307" t="str">
        <f t="shared" si="79"/>
        <v/>
      </c>
    </row>
    <row r="308" spans="2:39" x14ac:dyDescent="0.3">
      <c r="B308">
        <v>306</v>
      </c>
      <c r="C308">
        <v>492</v>
      </c>
      <c r="D308">
        <v>285</v>
      </c>
      <c r="E308">
        <v>43</v>
      </c>
      <c r="F308">
        <v>154</v>
      </c>
      <c r="G308">
        <v>0</v>
      </c>
      <c r="H308">
        <v>0</v>
      </c>
      <c r="I308">
        <v>0</v>
      </c>
      <c r="J308">
        <v>0</v>
      </c>
      <c r="K308">
        <v>1</v>
      </c>
      <c r="L308" t="str">
        <f>IF(AND(OR(G308=6,H308=6,I308=6,J308=6),OR(G308=7,H308=7,I308=7,J308=7)),IF(MAX($L$2:L307)&lt;$B$2,MAX($L$2:L307)+1,""),"")</f>
        <v/>
      </c>
      <c r="M308" t="str">
        <f t="shared" si="80"/>
        <v/>
      </c>
      <c r="N308" t="str">
        <f t="shared" si="81"/>
        <v/>
      </c>
      <c r="O308" t="str">
        <f t="shared" si="82"/>
        <v/>
      </c>
      <c r="P308" t="str">
        <f t="shared" si="83"/>
        <v/>
      </c>
      <c r="Q308" t="str">
        <f t="shared" si="84"/>
        <v/>
      </c>
      <c r="R308" t="str">
        <f>IF(M308="","",MAX($R$2:R307)+1)</f>
        <v/>
      </c>
      <c r="S308" t="str">
        <f>IF(N308="","",IF(MAX($S$2:S307)&lt;MAX(R:R),MAX(R:R)+1,MAX($S$2:S307)+1))</f>
        <v/>
      </c>
      <c r="T308" t="str">
        <f>IF(O308="","",IF(MAX($T$2:T307)&lt;MAX(S:S),MAX(S:S)+1,MAX($T$2:T307)+1))</f>
        <v/>
      </c>
      <c r="U308" t="str">
        <f>IF(P308="","",IF(MAX($U$2:U307)&lt;MAX(T:T),MAX(T:T)+1,MAX($U$2:U307)+1))</f>
        <v/>
      </c>
      <c r="V308" t="str">
        <f t="shared" si="68"/>
        <v/>
      </c>
      <c r="W308" t="str">
        <f t="shared" si="69"/>
        <v/>
      </c>
      <c r="X308" t="str">
        <f t="shared" si="70"/>
        <v/>
      </c>
      <c r="Y308" t="str">
        <f t="shared" si="71"/>
        <v/>
      </c>
      <c r="AB308" t="str">
        <f t="shared" si="72"/>
        <v/>
      </c>
      <c r="AC308" t="str">
        <f t="shared" si="73"/>
        <v/>
      </c>
      <c r="AD308" t="str">
        <f t="shared" si="74"/>
        <v/>
      </c>
      <c r="AE308" t="str">
        <f t="shared" si="75"/>
        <v/>
      </c>
      <c r="AF308" s="4" t="str">
        <f>IF(AB308="","",MAX($AF$2:AF307)+1)</f>
        <v/>
      </c>
      <c r="AG308" t="str">
        <f>IF(AC308="","",IF(MAX($AG$2:AG307)&lt;MAX(AF:AF),MAX(AF:AF)+1,MAX($AG$2:AG307)+1))</f>
        <v/>
      </c>
      <c r="AH308" t="str">
        <f>IF(AD308="","",IF(MAX($AH$2:AH307)&lt;MAX(AG:AG),MAX(AG:AG)+1,MAX($AH$2:AH307)+1))</f>
        <v/>
      </c>
      <c r="AI308" t="str">
        <f>IF(AE308="","",IF(MAX($AI$2:AI307)&lt;MAX(AH:AH),MAX(AH:AH)+1,MAX($AI$2:AI307)+1))</f>
        <v/>
      </c>
      <c r="AJ308" t="str">
        <f t="shared" si="76"/>
        <v/>
      </c>
      <c r="AK308" t="str">
        <f t="shared" si="77"/>
        <v/>
      </c>
      <c r="AL308" t="str">
        <f t="shared" si="78"/>
        <v/>
      </c>
      <c r="AM308" t="str">
        <f t="shared" si="79"/>
        <v/>
      </c>
    </row>
    <row r="309" spans="2:39" x14ac:dyDescent="0.3">
      <c r="B309">
        <v>307</v>
      </c>
      <c r="C309">
        <v>288</v>
      </c>
      <c r="D309">
        <v>493</v>
      </c>
      <c r="E309">
        <v>199</v>
      </c>
      <c r="F309">
        <v>44</v>
      </c>
      <c r="G309">
        <v>0</v>
      </c>
      <c r="H309">
        <v>0</v>
      </c>
      <c r="I309">
        <v>0</v>
      </c>
      <c r="J309">
        <v>0</v>
      </c>
      <c r="K309">
        <v>1</v>
      </c>
      <c r="L309" t="str">
        <f>IF(AND(OR(G309=6,H309=6,I309=6,J309=6),OR(G309=7,H309=7,I309=7,J309=7)),IF(MAX($L$2:L308)&lt;$B$2,MAX($L$2:L308)+1,""),"")</f>
        <v/>
      </c>
      <c r="M309" t="str">
        <f t="shared" si="80"/>
        <v/>
      </c>
      <c r="N309" t="str">
        <f t="shared" si="81"/>
        <v/>
      </c>
      <c r="O309" t="str">
        <f t="shared" si="82"/>
        <v/>
      </c>
      <c r="P309" t="str">
        <f t="shared" si="83"/>
        <v/>
      </c>
      <c r="Q309" t="str">
        <f t="shared" si="84"/>
        <v/>
      </c>
      <c r="R309" t="str">
        <f>IF(M309="","",MAX($R$2:R308)+1)</f>
        <v/>
      </c>
      <c r="S309" t="str">
        <f>IF(N309="","",IF(MAX($S$2:S308)&lt;MAX(R:R),MAX(R:R)+1,MAX($S$2:S308)+1))</f>
        <v/>
      </c>
      <c r="T309" t="str">
        <f>IF(O309="","",IF(MAX($T$2:T308)&lt;MAX(S:S),MAX(S:S)+1,MAX($T$2:T308)+1))</f>
        <v/>
      </c>
      <c r="U309" t="str">
        <f>IF(P309="","",IF(MAX($U$2:U308)&lt;MAX(T:T),MAX(T:T)+1,MAX($U$2:U308)+1))</f>
        <v/>
      </c>
      <c r="V309" t="str">
        <f t="shared" si="68"/>
        <v/>
      </c>
      <c r="W309" t="str">
        <f t="shared" si="69"/>
        <v/>
      </c>
      <c r="X309" t="str">
        <f t="shared" si="70"/>
        <v/>
      </c>
      <c r="Y309" t="str">
        <f t="shared" si="71"/>
        <v/>
      </c>
      <c r="AB309" t="str">
        <f t="shared" si="72"/>
        <v/>
      </c>
      <c r="AC309" t="str">
        <f t="shared" si="73"/>
        <v/>
      </c>
      <c r="AD309" t="str">
        <f t="shared" si="74"/>
        <v/>
      </c>
      <c r="AE309" t="str">
        <f t="shared" si="75"/>
        <v/>
      </c>
      <c r="AF309" s="4" t="str">
        <f>IF(AB309="","",MAX($AF$2:AF308)+1)</f>
        <v/>
      </c>
      <c r="AG309" t="str">
        <f>IF(AC309="","",IF(MAX($AG$2:AG308)&lt;MAX(AF:AF),MAX(AF:AF)+1,MAX($AG$2:AG308)+1))</f>
        <v/>
      </c>
      <c r="AH309" t="str">
        <f>IF(AD309="","",IF(MAX($AH$2:AH308)&lt;MAX(AG:AG),MAX(AG:AG)+1,MAX($AH$2:AH308)+1))</f>
        <v/>
      </c>
      <c r="AI309" t="str">
        <f>IF(AE309="","",IF(MAX($AI$2:AI308)&lt;MAX(AH:AH),MAX(AH:AH)+1,MAX($AI$2:AI308)+1))</f>
        <v/>
      </c>
      <c r="AJ309" t="str">
        <f t="shared" si="76"/>
        <v/>
      </c>
      <c r="AK309" t="str">
        <f t="shared" si="77"/>
        <v/>
      </c>
      <c r="AL309" t="str">
        <f t="shared" si="78"/>
        <v/>
      </c>
      <c r="AM309" t="str">
        <f t="shared" si="79"/>
        <v/>
      </c>
    </row>
    <row r="310" spans="2:39" x14ac:dyDescent="0.3">
      <c r="B310">
        <v>308</v>
      </c>
      <c r="C310">
        <v>493</v>
      </c>
      <c r="D310">
        <v>494</v>
      </c>
      <c r="E310">
        <v>43</v>
      </c>
      <c r="F310">
        <v>199</v>
      </c>
      <c r="G310">
        <v>0</v>
      </c>
      <c r="H310">
        <v>0</v>
      </c>
      <c r="I310">
        <v>0</v>
      </c>
      <c r="J310">
        <v>0</v>
      </c>
      <c r="K310">
        <v>1</v>
      </c>
      <c r="L310" t="str">
        <f>IF(AND(OR(G310=6,H310=6,I310=6,J310=6),OR(G310=7,H310=7,I310=7,J310=7)),IF(MAX($L$2:L309)&lt;$B$2,MAX($L$2:L309)+1,""),"")</f>
        <v/>
      </c>
      <c r="M310" t="str">
        <f t="shared" si="80"/>
        <v/>
      </c>
      <c r="N310" t="str">
        <f t="shared" si="81"/>
        <v/>
      </c>
      <c r="O310" t="str">
        <f t="shared" si="82"/>
        <v/>
      </c>
      <c r="P310" t="str">
        <f t="shared" si="83"/>
        <v/>
      </c>
      <c r="Q310" t="str">
        <f t="shared" si="84"/>
        <v/>
      </c>
      <c r="R310" t="str">
        <f>IF(M310="","",MAX($R$2:R309)+1)</f>
        <v/>
      </c>
      <c r="S310" t="str">
        <f>IF(N310="","",IF(MAX($S$2:S309)&lt;MAX(R:R),MAX(R:R)+1,MAX($S$2:S309)+1))</f>
        <v/>
      </c>
      <c r="T310" t="str">
        <f>IF(O310="","",IF(MAX($T$2:T309)&lt;MAX(S:S),MAX(S:S)+1,MAX($T$2:T309)+1))</f>
        <v/>
      </c>
      <c r="U310" t="str">
        <f>IF(P310="","",IF(MAX($U$2:U309)&lt;MAX(T:T),MAX(T:T)+1,MAX($U$2:U309)+1))</f>
        <v/>
      </c>
      <c r="V310" t="str">
        <f t="shared" si="68"/>
        <v/>
      </c>
      <c r="W310" t="str">
        <f t="shared" si="69"/>
        <v/>
      </c>
      <c r="X310" t="str">
        <f t="shared" si="70"/>
        <v/>
      </c>
      <c r="Y310" t="str">
        <f t="shared" si="71"/>
        <v/>
      </c>
      <c r="AB310" t="str">
        <f t="shared" si="72"/>
        <v/>
      </c>
      <c r="AC310" t="str">
        <f t="shared" si="73"/>
        <v/>
      </c>
      <c r="AD310" t="str">
        <f t="shared" si="74"/>
        <v/>
      </c>
      <c r="AE310" t="str">
        <f t="shared" si="75"/>
        <v/>
      </c>
      <c r="AF310" s="4" t="str">
        <f>IF(AB310="","",MAX($AF$2:AF309)+1)</f>
        <v/>
      </c>
      <c r="AG310" t="str">
        <f>IF(AC310="","",IF(MAX($AG$2:AG309)&lt;MAX(AF:AF),MAX(AF:AF)+1,MAX($AG$2:AG309)+1))</f>
        <v/>
      </c>
      <c r="AH310" t="str">
        <f>IF(AD310="","",IF(MAX($AH$2:AH309)&lt;MAX(AG:AG),MAX(AG:AG)+1,MAX($AH$2:AH309)+1))</f>
        <v/>
      </c>
      <c r="AI310" t="str">
        <f>IF(AE310="","",IF(MAX($AI$2:AI309)&lt;MAX(AH:AH),MAX(AH:AH)+1,MAX($AI$2:AI309)+1))</f>
        <v/>
      </c>
      <c r="AJ310" t="str">
        <f t="shared" si="76"/>
        <v/>
      </c>
      <c r="AK310" t="str">
        <f t="shared" si="77"/>
        <v/>
      </c>
      <c r="AL310" t="str">
        <f t="shared" si="78"/>
        <v/>
      </c>
      <c r="AM310" t="str">
        <f t="shared" si="79"/>
        <v/>
      </c>
    </row>
    <row r="311" spans="2:39" x14ac:dyDescent="0.3">
      <c r="B311">
        <v>309</v>
      </c>
      <c r="C311">
        <v>494</v>
      </c>
      <c r="D311">
        <v>495</v>
      </c>
      <c r="E311">
        <v>154</v>
      </c>
      <c r="F311">
        <v>43</v>
      </c>
      <c r="G311">
        <v>0</v>
      </c>
      <c r="H311">
        <v>0</v>
      </c>
      <c r="I311">
        <v>0</v>
      </c>
      <c r="J311">
        <v>0</v>
      </c>
      <c r="K311">
        <v>1</v>
      </c>
      <c r="L311" t="str">
        <f>IF(AND(OR(G311=6,H311=6,I311=6,J311=6),OR(G311=7,H311=7,I311=7,J311=7)),IF(MAX($L$2:L310)&lt;$B$2,MAX($L$2:L310)+1,""),"")</f>
        <v/>
      </c>
      <c r="M311" t="str">
        <f t="shared" si="80"/>
        <v/>
      </c>
      <c r="N311" t="str">
        <f t="shared" si="81"/>
        <v/>
      </c>
      <c r="O311" t="str">
        <f t="shared" si="82"/>
        <v/>
      </c>
      <c r="P311" t="str">
        <f t="shared" si="83"/>
        <v/>
      </c>
      <c r="Q311" t="str">
        <f t="shared" si="84"/>
        <v/>
      </c>
      <c r="R311" t="str">
        <f>IF(M311="","",MAX($R$2:R310)+1)</f>
        <v/>
      </c>
      <c r="S311" t="str">
        <f>IF(N311="","",IF(MAX($S$2:S310)&lt;MAX(R:R),MAX(R:R)+1,MAX($S$2:S310)+1))</f>
        <v/>
      </c>
      <c r="T311" t="str">
        <f>IF(O311="","",IF(MAX($T$2:T310)&lt;MAX(S:S),MAX(S:S)+1,MAX($T$2:T310)+1))</f>
        <v/>
      </c>
      <c r="U311" t="str">
        <f>IF(P311="","",IF(MAX($U$2:U310)&lt;MAX(T:T),MAX(T:T)+1,MAX($U$2:U310)+1))</f>
        <v/>
      </c>
      <c r="V311" t="str">
        <f t="shared" si="68"/>
        <v/>
      </c>
      <c r="W311" t="str">
        <f t="shared" si="69"/>
        <v/>
      </c>
      <c r="X311" t="str">
        <f t="shared" si="70"/>
        <v/>
      </c>
      <c r="Y311" t="str">
        <f t="shared" si="71"/>
        <v/>
      </c>
      <c r="AB311" t="str">
        <f t="shared" si="72"/>
        <v/>
      </c>
      <c r="AC311" t="str">
        <f t="shared" si="73"/>
        <v/>
      </c>
      <c r="AD311" t="str">
        <f t="shared" si="74"/>
        <v/>
      </c>
      <c r="AE311" t="str">
        <f t="shared" si="75"/>
        <v/>
      </c>
      <c r="AF311" s="4" t="str">
        <f>IF(AB311="","",MAX($AF$2:AF310)+1)</f>
        <v/>
      </c>
      <c r="AG311" t="str">
        <f>IF(AC311="","",IF(MAX($AG$2:AG310)&lt;MAX(AF:AF),MAX(AF:AF)+1,MAX($AG$2:AG310)+1))</f>
        <v/>
      </c>
      <c r="AH311" t="str">
        <f>IF(AD311="","",IF(MAX($AH$2:AH310)&lt;MAX(AG:AG),MAX(AG:AG)+1,MAX($AH$2:AH310)+1))</f>
        <v/>
      </c>
      <c r="AI311" t="str">
        <f>IF(AE311="","",IF(MAX($AI$2:AI310)&lt;MAX(AH:AH),MAX(AH:AH)+1,MAX($AI$2:AI310)+1))</f>
        <v/>
      </c>
      <c r="AJ311" t="str">
        <f t="shared" si="76"/>
        <v/>
      </c>
      <c r="AK311" t="str">
        <f t="shared" si="77"/>
        <v/>
      </c>
      <c r="AL311" t="str">
        <f t="shared" si="78"/>
        <v/>
      </c>
      <c r="AM311" t="str">
        <f t="shared" si="79"/>
        <v/>
      </c>
    </row>
    <row r="312" spans="2:39" x14ac:dyDescent="0.3">
      <c r="B312">
        <v>310</v>
      </c>
      <c r="C312">
        <v>495</v>
      </c>
      <c r="D312">
        <v>496</v>
      </c>
      <c r="E312">
        <v>153</v>
      </c>
      <c r="F312">
        <v>154</v>
      </c>
      <c r="G312">
        <v>0</v>
      </c>
      <c r="H312">
        <v>0</v>
      </c>
      <c r="I312">
        <v>0</v>
      </c>
      <c r="J312">
        <v>0</v>
      </c>
      <c r="K312">
        <v>1</v>
      </c>
      <c r="L312" t="str">
        <f>IF(AND(OR(G312=6,H312=6,I312=6,J312=6),OR(G312=7,H312=7,I312=7,J312=7)),IF(MAX($L$2:L311)&lt;$B$2,MAX($L$2:L311)+1,""),"")</f>
        <v/>
      </c>
      <c r="M312" t="str">
        <f t="shared" si="80"/>
        <v/>
      </c>
      <c r="N312" t="str">
        <f t="shared" si="81"/>
        <v/>
      </c>
      <c r="O312" t="str">
        <f t="shared" si="82"/>
        <v/>
      </c>
      <c r="P312" t="str">
        <f t="shared" si="83"/>
        <v/>
      </c>
      <c r="Q312" t="str">
        <f t="shared" si="84"/>
        <v/>
      </c>
      <c r="R312" t="str">
        <f>IF(M312="","",MAX($R$2:R311)+1)</f>
        <v/>
      </c>
      <c r="S312" t="str">
        <f>IF(N312="","",IF(MAX($S$2:S311)&lt;MAX(R:R),MAX(R:R)+1,MAX($S$2:S311)+1))</f>
        <v/>
      </c>
      <c r="T312" t="str">
        <f>IF(O312="","",IF(MAX($T$2:T311)&lt;MAX(S:S),MAX(S:S)+1,MAX($T$2:T311)+1))</f>
        <v/>
      </c>
      <c r="U312" t="str">
        <f>IF(P312="","",IF(MAX($U$2:U311)&lt;MAX(T:T),MAX(T:T)+1,MAX($U$2:U311)+1))</f>
        <v/>
      </c>
      <c r="V312" t="str">
        <f t="shared" si="68"/>
        <v/>
      </c>
      <c r="W312" t="str">
        <f t="shared" si="69"/>
        <v/>
      </c>
      <c r="X312" t="str">
        <f t="shared" si="70"/>
        <v/>
      </c>
      <c r="Y312" t="str">
        <f t="shared" si="71"/>
        <v/>
      </c>
      <c r="AB312" t="str">
        <f t="shared" si="72"/>
        <v/>
      </c>
      <c r="AC312" t="str">
        <f t="shared" si="73"/>
        <v/>
      </c>
      <c r="AD312" t="str">
        <f t="shared" si="74"/>
        <v/>
      </c>
      <c r="AE312" t="str">
        <f t="shared" si="75"/>
        <v/>
      </c>
      <c r="AF312" s="4" t="str">
        <f>IF(AB312="","",MAX($AF$2:AF311)+1)</f>
        <v/>
      </c>
      <c r="AG312" t="str">
        <f>IF(AC312="","",IF(MAX($AG$2:AG311)&lt;MAX(AF:AF),MAX(AF:AF)+1,MAX($AG$2:AG311)+1))</f>
        <v/>
      </c>
      <c r="AH312" t="str">
        <f>IF(AD312="","",IF(MAX($AH$2:AH311)&lt;MAX(AG:AG),MAX(AG:AG)+1,MAX($AH$2:AH311)+1))</f>
        <v/>
      </c>
      <c r="AI312" t="str">
        <f>IF(AE312="","",IF(MAX($AI$2:AI311)&lt;MAX(AH:AH),MAX(AH:AH)+1,MAX($AI$2:AI311)+1))</f>
        <v/>
      </c>
      <c r="AJ312" t="str">
        <f t="shared" si="76"/>
        <v/>
      </c>
      <c r="AK312" t="str">
        <f t="shared" si="77"/>
        <v/>
      </c>
      <c r="AL312" t="str">
        <f t="shared" si="78"/>
        <v/>
      </c>
      <c r="AM312" t="str">
        <f t="shared" si="79"/>
        <v/>
      </c>
    </row>
    <row r="313" spans="2:39" x14ac:dyDescent="0.3">
      <c r="B313">
        <v>311</v>
      </c>
      <c r="C313">
        <v>496</v>
      </c>
      <c r="D313">
        <v>304</v>
      </c>
      <c r="E313">
        <v>42</v>
      </c>
      <c r="F313">
        <v>153</v>
      </c>
      <c r="G313">
        <v>0</v>
      </c>
      <c r="H313">
        <v>0</v>
      </c>
      <c r="I313">
        <v>0</v>
      </c>
      <c r="J313">
        <v>0</v>
      </c>
      <c r="K313">
        <v>1</v>
      </c>
      <c r="L313" t="str">
        <f>IF(AND(OR(G313=6,H313=6,I313=6,J313=6),OR(G313=7,H313=7,I313=7,J313=7)),IF(MAX($L$2:L312)&lt;$B$2,MAX($L$2:L312)+1,""),"")</f>
        <v/>
      </c>
      <c r="M313" t="str">
        <f t="shared" si="80"/>
        <v/>
      </c>
      <c r="N313" t="str">
        <f t="shared" si="81"/>
        <v/>
      </c>
      <c r="O313" t="str">
        <f t="shared" si="82"/>
        <v/>
      </c>
      <c r="P313" t="str">
        <f t="shared" si="83"/>
        <v/>
      </c>
      <c r="Q313" t="str">
        <f t="shared" si="84"/>
        <v/>
      </c>
      <c r="R313" t="str">
        <f>IF(M313="","",MAX($R$2:R312)+1)</f>
        <v/>
      </c>
      <c r="S313" t="str">
        <f>IF(N313="","",IF(MAX($S$2:S312)&lt;MAX(R:R),MAX(R:R)+1,MAX($S$2:S312)+1))</f>
        <v/>
      </c>
      <c r="T313" t="str">
        <f>IF(O313="","",IF(MAX($T$2:T312)&lt;MAX(S:S),MAX(S:S)+1,MAX($T$2:T312)+1))</f>
        <v/>
      </c>
      <c r="U313" t="str">
        <f>IF(P313="","",IF(MAX($U$2:U312)&lt;MAX(T:T),MAX(T:T)+1,MAX($U$2:U312)+1))</f>
        <v/>
      </c>
      <c r="V313" t="str">
        <f t="shared" si="68"/>
        <v/>
      </c>
      <c r="W313" t="str">
        <f t="shared" si="69"/>
        <v/>
      </c>
      <c r="X313" t="str">
        <f t="shared" si="70"/>
        <v/>
      </c>
      <c r="Y313" t="str">
        <f t="shared" si="71"/>
        <v/>
      </c>
      <c r="AB313" t="str">
        <f t="shared" si="72"/>
        <v/>
      </c>
      <c r="AC313" t="str">
        <f t="shared" si="73"/>
        <v/>
      </c>
      <c r="AD313" t="str">
        <f t="shared" si="74"/>
        <v/>
      </c>
      <c r="AE313" t="str">
        <f t="shared" si="75"/>
        <v/>
      </c>
      <c r="AF313" s="4" t="str">
        <f>IF(AB313="","",MAX($AF$2:AF312)+1)</f>
        <v/>
      </c>
      <c r="AG313" t="str">
        <f>IF(AC313="","",IF(MAX($AG$2:AG312)&lt;MAX(AF:AF),MAX(AF:AF)+1,MAX($AG$2:AG312)+1))</f>
        <v/>
      </c>
      <c r="AH313" t="str">
        <f>IF(AD313="","",IF(MAX($AH$2:AH312)&lt;MAX(AG:AG),MAX(AG:AG)+1,MAX($AH$2:AH312)+1))</f>
        <v/>
      </c>
      <c r="AI313" t="str">
        <f>IF(AE313="","",IF(MAX($AI$2:AI312)&lt;MAX(AH:AH),MAX(AH:AH)+1,MAX($AI$2:AI312)+1))</f>
        <v/>
      </c>
      <c r="AJ313" t="str">
        <f t="shared" si="76"/>
        <v/>
      </c>
      <c r="AK313" t="str">
        <f t="shared" si="77"/>
        <v/>
      </c>
      <c r="AL313" t="str">
        <f t="shared" si="78"/>
        <v/>
      </c>
      <c r="AM313" t="str">
        <f t="shared" si="79"/>
        <v/>
      </c>
    </row>
    <row r="314" spans="2:39" x14ac:dyDescent="0.3">
      <c r="B314">
        <v>312</v>
      </c>
      <c r="C314">
        <v>36</v>
      </c>
      <c r="D314">
        <v>192</v>
      </c>
      <c r="E314">
        <v>493</v>
      </c>
      <c r="F314">
        <v>288</v>
      </c>
      <c r="G314">
        <v>0</v>
      </c>
      <c r="H314">
        <v>0</v>
      </c>
      <c r="I314">
        <v>0</v>
      </c>
      <c r="J314">
        <v>0</v>
      </c>
      <c r="K314">
        <v>1</v>
      </c>
      <c r="L314" t="str">
        <f>IF(AND(OR(G314=6,H314=6,I314=6,J314=6),OR(G314=7,H314=7,I314=7,J314=7)),IF(MAX($L$2:L313)&lt;$B$2,MAX($L$2:L313)+1,""),"")</f>
        <v/>
      </c>
      <c r="M314" t="str">
        <f t="shared" si="80"/>
        <v/>
      </c>
      <c r="N314" t="str">
        <f t="shared" si="81"/>
        <v/>
      </c>
      <c r="O314" t="str">
        <f t="shared" si="82"/>
        <v/>
      </c>
      <c r="P314" t="str">
        <f t="shared" si="83"/>
        <v/>
      </c>
      <c r="Q314" t="str">
        <f t="shared" si="84"/>
        <v/>
      </c>
      <c r="R314" t="str">
        <f>IF(M314="","",MAX($R$2:R313)+1)</f>
        <v/>
      </c>
      <c r="S314" t="str">
        <f>IF(N314="","",IF(MAX($S$2:S313)&lt;MAX(R:R),MAX(R:R)+1,MAX($S$2:S313)+1))</f>
        <v/>
      </c>
      <c r="T314" t="str">
        <f>IF(O314="","",IF(MAX($T$2:T313)&lt;MAX(S:S),MAX(S:S)+1,MAX($T$2:T313)+1))</f>
        <v/>
      </c>
      <c r="U314" t="str">
        <f>IF(P314="","",IF(MAX($U$2:U313)&lt;MAX(T:T),MAX(T:T)+1,MAX($U$2:U313)+1))</f>
        <v/>
      </c>
      <c r="V314" t="str">
        <f t="shared" si="68"/>
        <v/>
      </c>
      <c r="W314" t="str">
        <f t="shared" si="69"/>
        <v/>
      </c>
      <c r="X314" t="str">
        <f t="shared" si="70"/>
        <v/>
      </c>
      <c r="Y314" t="str">
        <f t="shared" si="71"/>
        <v/>
      </c>
      <c r="AB314" t="str">
        <f t="shared" si="72"/>
        <v/>
      </c>
      <c r="AC314" t="str">
        <f t="shared" si="73"/>
        <v/>
      </c>
      <c r="AD314" t="str">
        <f t="shared" si="74"/>
        <v/>
      </c>
      <c r="AE314" t="str">
        <f t="shared" si="75"/>
        <v/>
      </c>
      <c r="AF314" s="4" t="str">
        <f>IF(AB314="","",MAX($AF$2:AF313)+1)</f>
        <v/>
      </c>
      <c r="AG314" t="str">
        <f>IF(AC314="","",IF(MAX($AG$2:AG313)&lt;MAX(AF:AF),MAX(AF:AF)+1,MAX($AG$2:AG313)+1))</f>
        <v/>
      </c>
      <c r="AH314" t="str">
        <f>IF(AD314="","",IF(MAX($AH$2:AH313)&lt;MAX(AG:AG),MAX(AG:AG)+1,MAX($AH$2:AH313)+1))</f>
        <v/>
      </c>
      <c r="AI314" t="str">
        <f>IF(AE314="","",IF(MAX($AI$2:AI313)&lt;MAX(AH:AH),MAX(AH:AH)+1,MAX($AI$2:AI313)+1))</f>
        <v/>
      </c>
      <c r="AJ314" t="str">
        <f t="shared" si="76"/>
        <v/>
      </c>
      <c r="AK314" t="str">
        <f t="shared" si="77"/>
        <v/>
      </c>
      <c r="AL314" t="str">
        <f t="shared" si="78"/>
        <v/>
      </c>
      <c r="AM314" t="str">
        <f t="shared" si="79"/>
        <v/>
      </c>
    </row>
    <row r="315" spans="2:39" x14ac:dyDescent="0.3">
      <c r="B315">
        <v>313</v>
      </c>
      <c r="C315">
        <v>192</v>
      </c>
      <c r="D315">
        <v>35</v>
      </c>
      <c r="E315">
        <v>494</v>
      </c>
      <c r="F315">
        <v>493</v>
      </c>
      <c r="G315">
        <v>0</v>
      </c>
      <c r="H315">
        <v>0</v>
      </c>
      <c r="I315">
        <v>0</v>
      </c>
      <c r="J315">
        <v>0</v>
      </c>
      <c r="K315">
        <v>1</v>
      </c>
      <c r="L315" t="str">
        <f>IF(AND(OR(G315=6,H315=6,I315=6,J315=6),OR(G315=7,H315=7,I315=7,J315=7)),IF(MAX($L$2:L314)&lt;$B$2,MAX($L$2:L314)+1,""),"")</f>
        <v/>
      </c>
      <c r="M315" t="str">
        <f t="shared" si="80"/>
        <v/>
      </c>
      <c r="N315" t="str">
        <f t="shared" si="81"/>
        <v/>
      </c>
      <c r="O315" t="str">
        <f t="shared" si="82"/>
        <v/>
      </c>
      <c r="P315" t="str">
        <f t="shared" si="83"/>
        <v/>
      </c>
      <c r="Q315" t="str">
        <f t="shared" si="84"/>
        <v/>
      </c>
      <c r="R315" t="str">
        <f>IF(M315="","",MAX($R$2:R314)+1)</f>
        <v/>
      </c>
      <c r="S315" t="str">
        <f>IF(N315="","",IF(MAX($S$2:S314)&lt;MAX(R:R),MAX(R:R)+1,MAX($S$2:S314)+1))</f>
        <v/>
      </c>
      <c r="T315" t="str">
        <f>IF(O315="","",IF(MAX($T$2:T314)&lt;MAX(S:S),MAX(S:S)+1,MAX($T$2:T314)+1))</f>
        <v/>
      </c>
      <c r="U315" t="str">
        <f>IF(P315="","",IF(MAX($U$2:U314)&lt;MAX(T:T),MAX(T:T)+1,MAX($U$2:U314)+1))</f>
        <v/>
      </c>
      <c r="V315" t="str">
        <f t="shared" si="68"/>
        <v/>
      </c>
      <c r="W315" t="str">
        <f t="shared" si="69"/>
        <v/>
      </c>
      <c r="X315" t="str">
        <f t="shared" si="70"/>
        <v/>
      </c>
      <c r="Y315" t="str">
        <f t="shared" si="71"/>
        <v/>
      </c>
      <c r="AB315" t="str">
        <f t="shared" si="72"/>
        <v/>
      </c>
      <c r="AC315" t="str">
        <f t="shared" si="73"/>
        <v/>
      </c>
      <c r="AD315" t="str">
        <f t="shared" si="74"/>
        <v/>
      </c>
      <c r="AE315" t="str">
        <f t="shared" si="75"/>
        <v/>
      </c>
      <c r="AF315" s="4" t="str">
        <f>IF(AB315="","",MAX($AF$2:AF314)+1)</f>
        <v/>
      </c>
      <c r="AG315" t="str">
        <f>IF(AC315="","",IF(MAX($AG$2:AG314)&lt;MAX(AF:AF),MAX(AF:AF)+1,MAX($AG$2:AG314)+1))</f>
        <v/>
      </c>
      <c r="AH315" t="str">
        <f>IF(AD315="","",IF(MAX($AH$2:AH314)&lt;MAX(AG:AG),MAX(AG:AG)+1,MAX($AH$2:AH314)+1))</f>
        <v/>
      </c>
      <c r="AI315" t="str">
        <f>IF(AE315="","",IF(MAX($AI$2:AI314)&lt;MAX(AH:AH),MAX(AH:AH)+1,MAX($AI$2:AI314)+1))</f>
        <v/>
      </c>
      <c r="AJ315" t="str">
        <f t="shared" si="76"/>
        <v/>
      </c>
      <c r="AK315" t="str">
        <f t="shared" si="77"/>
        <v/>
      </c>
      <c r="AL315" t="str">
        <f t="shared" si="78"/>
        <v/>
      </c>
      <c r="AM315" t="str">
        <f t="shared" si="79"/>
        <v/>
      </c>
    </row>
    <row r="316" spans="2:39" x14ac:dyDescent="0.3">
      <c r="B316">
        <v>314</v>
      </c>
      <c r="C316">
        <v>35</v>
      </c>
      <c r="D316">
        <v>146</v>
      </c>
      <c r="E316">
        <v>495</v>
      </c>
      <c r="F316">
        <v>494</v>
      </c>
      <c r="G316">
        <v>0</v>
      </c>
      <c r="H316">
        <v>0</v>
      </c>
      <c r="I316">
        <v>0</v>
      </c>
      <c r="J316">
        <v>0</v>
      </c>
      <c r="K316">
        <v>1</v>
      </c>
      <c r="L316" t="str">
        <f>IF(AND(OR(G316=6,H316=6,I316=6,J316=6),OR(G316=7,H316=7,I316=7,J316=7)),IF(MAX($L$2:L315)&lt;$B$2,MAX($L$2:L315)+1,""),"")</f>
        <v/>
      </c>
      <c r="M316" t="str">
        <f t="shared" si="80"/>
        <v/>
      </c>
      <c r="N316" t="str">
        <f t="shared" si="81"/>
        <v/>
      </c>
      <c r="O316" t="str">
        <f t="shared" si="82"/>
        <v/>
      </c>
      <c r="P316" t="str">
        <f t="shared" si="83"/>
        <v/>
      </c>
      <c r="Q316" t="str">
        <f t="shared" si="84"/>
        <v/>
      </c>
      <c r="R316" t="str">
        <f>IF(M316="","",MAX($R$2:R315)+1)</f>
        <v/>
      </c>
      <c r="S316" t="str">
        <f>IF(N316="","",IF(MAX($S$2:S315)&lt;MAX(R:R),MAX(R:R)+1,MAX($S$2:S315)+1))</f>
        <v/>
      </c>
      <c r="T316" t="str">
        <f>IF(O316="","",IF(MAX($T$2:T315)&lt;MAX(S:S),MAX(S:S)+1,MAX($T$2:T315)+1))</f>
        <v/>
      </c>
      <c r="U316" t="str">
        <f>IF(P316="","",IF(MAX($U$2:U315)&lt;MAX(T:T),MAX(T:T)+1,MAX($U$2:U315)+1))</f>
        <v/>
      </c>
      <c r="V316" t="str">
        <f t="shared" si="68"/>
        <v/>
      </c>
      <c r="W316" t="str">
        <f t="shared" si="69"/>
        <v/>
      </c>
      <c r="X316" t="str">
        <f t="shared" si="70"/>
        <v/>
      </c>
      <c r="Y316" t="str">
        <f t="shared" si="71"/>
        <v/>
      </c>
      <c r="AB316" t="str">
        <f t="shared" si="72"/>
        <v/>
      </c>
      <c r="AC316" t="str">
        <f t="shared" si="73"/>
        <v/>
      </c>
      <c r="AD316" t="str">
        <f t="shared" si="74"/>
        <v/>
      </c>
      <c r="AE316" t="str">
        <f t="shared" si="75"/>
        <v/>
      </c>
      <c r="AF316" s="4" t="str">
        <f>IF(AB316="","",MAX($AF$2:AF315)+1)</f>
        <v/>
      </c>
      <c r="AG316" t="str">
        <f>IF(AC316="","",IF(MAX($AG$2:AG315)&lt;MAX(AF:AF),MAX(AF:AF)+1,MAX($AG$2:AG315)+1))</f>
        <v/>
      </c>
      <c r="AH316" t="str">
        <f>IF(AD316="","",IF(MAX($AH$2:AH315)&lt;MAX(AG:AG),MAX(AG:AG)+1,MAX($AH$2:AH315)+1))</f>
        <v/>
      </c>
      <c r="AI316" t="str">
        <f>IF(AE316="","",IF(MAX($AI$2:AI315)&lt;MAX(AH:AH),MAX(AH:AH)+1,MAX($AI$2:AI315)+1))</f>
        <v/>
      </c>
      <c r="AJ316" t="str">
        <f t="shared" si="76"/>
        <v/>
      </c>
      <c r="AK316" t="str">
        <f t="shared" si="77"/>
        <v/>
      </c>
      <c r="AL316" t="str">
        <f t="shared" si="78"/>
        <v/>
      </c>
      <c r="AM316" t="str">
        <f t="shared" si="79"/>
        <v/>
      </c>
    </row>
    <row r="317" spans="2:39" x14ac:dyDescent="0.3">
      <c r="B317">
        <v>315</v>
      </c>
      <c r="C317">
        <v>146</v>
      </c>
      <c r="D317">
        <v>145</v>
      </c>
      <c r="E317">
        <v>496</v>
      </c>
      <c r="F317">
        <v>495</v>
      </c>
      <c r="G317">
        <v>0</v>
      </c>
      <c r="H317">
        <v>0</v>
      </c>
      <c r="I317">
        <v>0</v>
      </c>
      <c r="J317">
        <v>0</v>
      </c>
      <c r="K317">
        <v>1</v>
      </c>
      <c r="L317" t="str">
        <f>IF(AND(OR(G317=6,H317=6,I317=6,J317=6),OR(G317=7,H317=7,I317=7,J317=7)),IF(MAX($L$2:L316)&lt;$B$2,MAX($L$2:L316)+1,""),"")</f>
        <v/>
      </c>
      <c r="M317" t="str">
        <f t="shared" si="80"/>
        <v/>
      </c>
      <c r="N317" t="str">
        <f t="shared" si="81"/>
        <v/>
      </c>
      <c r="O317" t="str">
        <f t="shared" si="82"/>
        <v/>
      </c>
      <c r="P317" t="str">
        <f t="shared" si="83"/>
        <v/>
      </c>
      <c r="Q317" t="str">
        <f t="shared" si="84"/>
        <v/>
      </c>
      <c r="R317" t="str">
        <f>IF(M317="","",MAX($R$2:R316)+1)</f>
        <v/>
      </c>
      <c r="S317" t="str">
        <f>IF(N317="","",IF(MAX($S$2:S316)&lt;MAX(R:R),MAX(R:R)+1,MAX($S$2:S316)+1))</f>
        <v/>
      </c>
      <c r="T317" t="str">
        <f>IF(O317="","",IF(MAX($T$2:T316)&lt;MAX(S:S),MAX(S:S)+1,MAX($T$2:T316)+1))</f>
        <v/>
      </c>
      <c r="U317" t="str">
        <f>IF(P317="","",IF(MAX($U$2:U316)&lt;MAX(T:T),MAX(T:T)+1,MAX($U$2:U316)+1))</f>
        <v/>
      </c>
      <c r="V317" t="str">
        <f t="shared" si="68"/>
        <v/>
      </c>
      <c r="W317" t="str">
        <f t="shared" si="69"/>
        <v/>
      </c>
      <c r="X317" t="str">
        <f t="shared" si="70"/>
        <v/>
      </c>
      <c r="Y317" t="str">
        <f t="shared" si="71"/>
        <v/>
      </c>
      <c r="AB317" t="str">
        <f t="shared" si="72"/>
        <v/>
      </c>
      <c r="AC317" t="str">
        <f t="shared" si="73"/>
        <v/>
      </c>
      <c r="AD317" t="str">
        <f t="shared" si="74"/>
        <v/>
      </c>
      <c r="AE317" t="str">
        <f t="shared" si="75"/>
        <v/>
      </c>
      <c r="AF317" s="4" t="str">
        <f>IF(AB317="","",MAX($AF$2:AF316)+1)</f>
        <v/>
      </c>
      <c r="AG317" t="str">
        <f>IF(AC317="","",IF(MAX($AG$2:AG316)&lt;MAX(AF:AF),MAX(AF:AF)+1,MAX($AG$2:AG316)+1))</f>
        <v/>
      </c>
      <c r="AH317" t="str">
        <f>IF(AD317="","",IF(MAX($AH$2:AH316)&lt;MAX(AG:AG),MAX(AG:AG)+1,MAX($AH$2:AH316)+1))</f>
        <v/>
      </c>
      <c r="AI317" t="str">
        <f>IF(AE317="","",IF(MAX($AI$2:AI316)&lt;MAX(AH:AH),MAX(AH:AH)+1,MAX($AI$2:AI316)+1))</f>
        <v/>
      </c>
      <c r="AJ317" t="str">
        <f t="shared" si="76"/>
        <v/>
      </c>
      <c r="AK317" t="str">
        <f t="shared" si="77"/>
        <v/>
      </c>
      <c r="AL317" t="str">
        <f t="shared" si="78"/>
        <v/>
      </c>
      <c r="AM317" t="str">
        <f t="shared" si="79"/>
        <v/>
      </c>
    </row>
    <row r="318" spans="2:39" x14ac:dyDescent="0.3">
      <c r="B318">
        <v>316</v>
      </c>
      <c r="C318">
        <v>145</v>
      </c>
      <c r="D318">
        <v>34</v>
      </c>
      <c r="E318">
        <v>304</v>
      </c>
      <c r="F318">
        <v>496</v>
      </c>
      <c r="G318">
        <v>0</v>
      </c>
      <c r="H318">
        <v>0</v>
      </c>
      <c r="I318">
        <v>0</v>
      </c>
      <c r="J318">
        <v>0</v>
      </c>
      <c r="K318">
        <v>1</v>
      </c>
      <c r="L318" t="str">
        <f>IF(AND(OR(G318=6,H318=6,I318=6,J318=6),OR(G318=7,H318=7,I318=7,J318=7)),IF(MAX($L$2:L317)&lt;$B$2,MAX($L$2:L317)+1,""),"")</f>
        <v/>
      </c>
      <c r="M318" t="str">
        <f t="shared" si="80"/>
        <v/>
      </c>
      <c r="N318" t="str">
        <f t="shared" si="81"/>
        <v/>
      </c>
      <c r="O318" t="str">
        <f t="shared" si="82"/>
        <v/>
      </c>
      <c r="P318" t="str">
        <f t="shared" si="83"/>
        <v/>
      </c>
      <c r="Q318" t="str">
        <f t="shared" si="84"/>
        <v/>
      </c>
      <c r="R318" t="str">
        <f>IF(M318="","",MAX($R$2:R317)+1)</f>
        <v/>
      </c>
      <c r="S318" t="str">
        <f>IF(N318="","",IF(MAX($S$2:S317)&lt;MAX(R:R),MAX(R:R)+1,MAX($S$2:S317)+1))</f>
        <v/>
      </c>
      <c r="T318" t="str">
        <f>IF(O318="","",IF(MAX($T$2:T317)&lt;MAX(S:S),MAX(S:S)+1,MAX($T$2:T317)+1))</f>
        <v/>
      </c>
      <c r="U318" t="str">
        <f>IF(P318="","",IF(MAX($U$2:U317)&lt;MAX(T:T),MAX(T:T)+1,MAX($U$2:U317)+1))</f>
        <v/>
      </c>
      <c r="V318" t="str">
        <f t="shared" si="68"/>
        <v/>
      </c>
      <c r="W318" t="str">
        <f t="shared" si="69"/>
        <v/>
      </c>
      <c r="X318" t="str">
        <f t="shared" si="70"/>
        <v/>
      </c>
      <c r="Y318" t="str">
        <f t="shared" si="71"/>
        <v/>
      </c>
      <c r="AB318" t="str">
        <f t="shared" si="72"/>
        <v/>
      </c>
      <c r="AC318" t="str">
        <f t="shared" si="73"/>
        <v/>
      </c>
      <c r="AD318" t="str">
        <f t="shared" si="74"/>
        <v/>
      </c>
      <c r="AE318" t="str">
        <f t="shared" si="75"/>
        <v/>
      </c>
      <c r="AF318" s="4" t="str">
        <f>IF(AB318="","",MAX($AF$2:AF317)+1)</f>
        <v/>
      </c>
      <c r="AG318" t="str">
        <f>IF(AC318="","",IF(MAX($AG$2:AG317)&lt;MAX(AF:AF),MAX(AF:AF)+1,MAX($AG$2:AG317)+1))</f>
        <v/>
      </c>
      <c r="AH318" t="str">
        <f>IF(AD318="","",IF(MAX($AH$2:AH317)&lt;MAX(AG:AG),MAX(AG:AG)+1,MAX($AH$2:AH317)+1))</f>
        <v/>
      </c>
      <c r="AI318" t="str">
        <f>IF(AE318="","",IF(MAX($AI$2:AI317)&lt;MAX(AH:AH),MAX(AH:AH)+1,MAX($AI$2:AI317)+1))</f>
        <v/>
      </c>
      <c r="AJ318" t="str">
        <f t="shared" si="76"/>
        <v/>
      </c>
      <c r="AK318" t="str">
        <f t="shared" si="77"/>
        <v/>
      </c>
      <c r="AL318" t="str">
        <f t="shared" si="78"/>
        <v/>
      </c>
      <c r="AM318" t="str">
        <f t="shared" si="79"/>
        <v/>
      </c>
    </row>
    <row r="319" spans="2:39" x14ac:dyDescent="0.3">
      <c r="B319">
        <v>317</v>
      </c>
      <c r="C319">
        <v>270</v>
      </c>
      <c r="D319">
        <v>497</v>
      </c>
      <c r="E319">
        <v>191</v>
      </c>
      <c r="F319">
        <v>75</v>
      </c>
      <c r="G319">
        <v>0</v>
      </c>
      <c r="H319">
        <v>0</v>
      </c>
      <c r="I319">
        <v>0</v>
      </c>
      <c r="J319">
        <v>0</v>
      </c>
      <c r="K319">
        <v>1</v>
      </c>
      <c r="L319" t="str">
        <f>IF(AND(OR(G319=6,H319=6,I319=6,J319=6),OR(G319=7,H319=7,I319=7,J319=7)),IF(MAX($L$2:L318)&lt;$B$2,MAX($L$2:L318)+1,""),"")</f>
        <v/>
      </c>
      <c r="M319" t="str">
        <f t="shared" si="80"/>
        <v/>
      </c>
      <c r="N319" t="str">
        <f t="shared" si="81"/>
        <v/>
      </c>
      <c r="O319" t="str">
        <f t="shared" si="82"/>
        <v/>
      </c>
      <c r="P319" t="str">
        <f t="shared" si="83"/>
        <v/>
      </c>
      <c r="Q319" t="str">
        <f t="shared" si="84"/>
        <v/>
      </c>
      <c r="R319" t="str">
        <f>IF(M319="","",MAX($R$2:R318)+1)</f>
        <v/>
      </c>
      <c r="S319" t="str">
        <f>IF(N319="","",IF(MAX($S$2:S318)&lt;MAX(R:R),MAX(R:R)+1,MAX($S$2:S318)+1))</f>
        <v/>
      </c>
      <c r="T319" t="str">
        <f>IF(O319="","",IF(MAX($T$2:T318)&lt;MAX(S:S),MAX(S:S)+1,MAX($T$2:T318)+1))</f>
        <v/>
      </c>
      <c r="U319" t="str">
        <f>IF(P319="","",IF(MAX($U$2:U318)&lt;MAX(T:T),MAX(T:T)+1,MAX($U$2:U318)+1))</f>
        <v/>
      </c>
      <c r="V319" t="str">
        <f t="shared" si="68"/>
        <v/>
      </c>
      <c r="W319" t="str">
        <f t="shared" si="69"/>
        <v/>
      </c>
      <c r="X319" t="str">
        <f t="shared" si="70"/>
        <v/>
      </c>
      <c r="Y319" t="str">
        <f t="shared" si="71"/>
        <v/>
      </c>
      <c r="AB319" t="str">
        <f t="shared" si="72"/>
        <v/>
      </c>
      <c r="AC319" t="str">
        <f t="shared" si="73"/>
        <v/>
      </c>
      <c r="AD319" t="str">
        <f t="shared" si="74"/>
        <v/>
      </c>
      <c r="AE319" t="str">
        <f t="shared" si="75"/>
        <v/>
      </c>
      <c r="AF319" s="4" t="str">
        <f>IF(AB319="","",MAX($AF$2:AF318)+1)</f>
        <v/>
      </c>
      <c r="AG319" t="str">
        <f>IF(AC319="","",IF(MAX($AG$2:AG318)&lt;MAX(AF:AF),MAX(AF:AF)+1,MAX($AG$2:AG318)+1))</f>
        <v/>
      </c>
      <c r="AH319" t="str">
        <f>IF(AD319="","",IF(MAX($AH$2:AH318)&lt;MAX(AG:AG),MAX(AG:AG)+1,MAX($AH$2:AH318)+1))</f>
        <v/>
      </c>
      <c r="AI319" t="str">
        <f>IF(AE319="","",IF(MAX($AI$2:AI318)&lt;MAX(AH:AH),MAX(AH:AH)+1,MAX($AI$2:AI318)+1))</f>
        <v/>
      </c>
      <c r="AJ319" t="str">
        <f t="shared" si="76"/>
        <v/>
      </c>
      <c r="AK319" t="str">
        <f t="shared" si="77"/>
        <v/>
      </c>
      <c r="AL319" t="str">
        <f t="shared" si="78"/>
        <v/>
      </c>
      <c r="AM319" t="str">
        <f t="shared" si="79"/>
        <v/>
      </c>
    </row>
    <row r="320" spans="2:39" x14ac:dyDescent="0.3">
      <c r="B320">
        <v>318</v>
      </c>
      <c r="C320">
        <v>497</v>
      </c>
      <c r="D320">
        <v>498</v>
      </c>
      <c r="E320">
        <v>74</v>
      </c>
      <c r="F320">
        <v>191</v>
      </c>
      <c r="G320">
        <v>0</v>
      </c>
      <c r="H320">
        <v>0</v>
      </c>
      <c r="I320">
        <v>0</v>
      </c>
      <c r="J320">
        <v>0</v>
      </c>
      <c r="K320">
        <v>1</v>
      </c>
      <c r="L320" t="str">
        <f>IF(AND(OR(G320=6,H320=6,I320=6,J320=6),OR(G320=7,H320=7,I320=7,J320=7)),IF(MAX($L$2:L319)&lt;$B$2,MAX($L$2:L319)+1,""),"")</f>
        <v/>
      </c>
      <c r="M320" t="str">
        <f t="shared" si="80"/>
        <v/>
      </c>
      <c r="N320" t="str">
        <f t="shared" si="81"/>
        <v/>
      </c>
      <c r="O320" t="str">
        <f t="shared" si="82"/>
        <v/>
      </c>
      <c r="P320" t="str">
        <f t="shared" si="83"/>
        <v/>
      </c>
      <c r="Q320" t="str">
        <f t="shared" si="84"/>
        <v/>
      </c>
      <c r="R320" t="str">
        <f>IF(M320="","",MAX($R$2:R319)+1)</f>
        <v/>
      </c>
      <c r="S320" t="str">
        <f>IF(N320="","",IF(MAX($S$2:S319)&lt;MAX(R:R),MAX(R:R)+1,MAX($S$2:S319)+1))</f>
        <v/>
      </c>
      <c r="T320" t="str">
        <f>IF(O320="","",IF(MAX($T$2:T319)&lt;MAX(S:S),MAX(S:S)+1,MAX($T$2:T319)+1))</f>
        <v/>
      </c>
      <c r="U320" t="str">
        <f>IF(P320="","",IF(MAX($U$2:U319)&lt;MAX(T:T),MAX(T:T)+1,MAX($U$2:U319)+1))</f>
        <v/>
      </c>
      <c r="V320" t="str">
        <f t="shared" si="68"/>
        <v/>
      </c>
      <c r="W320" t="str">
        <f t="shared" si="69"/>
        <v/>
      </c>
      <c r="X320" t="str">
        <f t="shared" si="70"/>
        <v/>
      </c>
      <c r="Y320" t="str">
        <f t="shared" si="71"/>
        <v/>
      </c>
      <c r="AB320" t="str">
        <f t="shared" si="72"/>
        <v/>
      </c>
      <c r="AC320" t="str">
        <f t="shared" si="73"/>
        <v/>
      </c>
      <c r="AD320" t="str">
        <f t="shared" si="74"/>
        <v/>
      </c>
      <c r="AE320" t="str">
        <f t="shared" si="75"/>
        <v/>
      </c>
      <c r="AF320" s="4" t="str">
        <f>IF(AB320="","",MAX($AF$2:AF319)+1)</f>
        <v/>
      </c>
      <c r="AG320" t="str">
        <f>IF(AC320="","",IF(MAX($AG$2:AG319)&lt;MAX(AF:AF),MAX(AF:AF)+1,MAX($AG$2:AG319)+1))</f>
        <v/>
      </c>
      <c r="AH320" t="str">
        <f>IF(AD320="","",IF(MAX($AH$2:AH319)&lt;MAX(AG:AG),MAX(AG:AG)+1,MAX($AH$2:AH319)+1))</f>
        <v/>
      </c>
      <c r="AI320" t="str">
        <f>IF(AE320="","",IF(MAX($AI$2:AI319)&lt;MAX(AH:AH),MAX(AH:AH)+1,MAX($AI$2:AI319)+1))</f>
        <v/>
      </c>
      <c r="AJ320" t="str">
        <f t="shared" si="76"/>
        <v/>
      </c>
      <c r="AK320" t="str">
        <f t="shared" si="77"/>
        <v/>
      </c>
      <c r="AL320" t="str">
        <f t="shared" si="78"/>
        <v/>
      </c>
      <c r="AM320" t="str">
        <f t="shared" si="79"/>
        <v/>
      </c>
    </row>
    <row r="321" spans="2:39" x14ac:dyDescent="0.3">
      <c r="B321">
        <v>319</v>
      </c>
      <c r="C321">
        <v>498</v>
      </c>
      <c r="D321">
        <v>499</v>
      </c>
      <c r="E321">
        <v>150</v>
      </c>
      <c r="F321">
        <v>74</v>
      </c>
      <c r="G321">
        <v>0</v>
      </c>
      <c r="H321">
        <v>0</v>
      </c>
      <c r="I321">
        <v>0</v>
      </c>
      <c r="J321">
        <v>0</v>
      </c>
      <c r="K321">
        <v>1</v>
      </c>
      <c r="L321" t="str">
        <f>IF(AND(OR(G321=6,H321=6,I321=6,J321=6),OR(G321=7,H321=7,I321=7,J321=7)),IF(MAX($L$2:L320)&lt;$B$2,MAX($L$2:L320)+1,""),"")</f>
        <v/>
      </c>
      <c r="M321" t="str">
        <f t="shared" si="80"/>
        <v/>
      </c>
      <c r="N321" t="str">
        <f t="shared" si="81"/>
        <v/>
      </c>
      <c r="O321" t="str">
        <f t="shared" si="82"/>
        <v/>
      </c>
      <c r="P321" t="str">
        <f t="shared" si="83"/>
        <v/>
      </c>
      <c r="Q321" t="str">
        <f t="shared" si="84"/>
        <v/>
      </c>
      <c r="R321" t="str">
        <f>IF(M321="","",MAX($R$2:R320)+1)</f>
        <v/>
      </c>
      <c r="S321" t="str">
        <f>IF(N321="","",IF(MAX($S$2:S320)&lt;MAX(R:R),MAX(R:R)+1,MAX($S$2:S320)+1))</f>
        <v/>
      </c>
      <c r="T321" t="str">
        <f>IF(O321="","",IF(MAX($T$2:T320)&lt;MAX(S:S),MAX(S:S)+1,MAX($T$2:T320)+1))</f>
        <v/>
      </c>
      <c r="U321" t="str">
        <f>IF(P321="","",IF(MAX($U$2:U320)&lt;MAX(T:T),MAX(T:T)+1,MAX($U$2:U320)+1))</f>
        <v/>
      </c>
      <c r="V321" t="str">
        <f t="shared" si="68"/>
        <v/>
      </c>
      <c r="W321" t="str">
        <f t="shared" si="69"/>
        <v/>
      </c>
      <c r="X321" t="str">
        <f t="shared" si="70"/>
        <v/>
      </c>
      <c r="Y321" t="str">
        <f t="shared" si="71"/>
        <v/>
      </c>
      <c r="AB321" t="str">
        <f t="shared" si="72"/>
        <v/>
      </c>
      <c r="AC321" t="str">
        <f t="shared" si="73"/>
        <v/>
      </c>
      <c r="AD321" t="str">
        <f t="shared" si="74"/>
        <v/>
      </c>
      <c r="AE321" t="str">
        <f t="shared" si="75"/>
        <v/>
      </c>
      <c r="AF321" s="4" t="str">
        <f>IF(AB321="","",MAX($AF$2:AF320)+1)</f>
        <v/>
      </c>
      <c r="AG321" t="str">
        <f>IF(AC321="","",IF(MAX($AG$2:AG320)&lt;MAX(AF:AF),MAX(AF:AF)+1,MAX($AG$2:AG320)+1))</f>
        <v/>
      </c>
      <c r="AH321" t="str">
        <f>IF(AD321="","",IF(MAX($AH$2:AH320)&lt;MAX(AG:AG),MAX(AG:AG)+1,MAX($AH$2:AH320)+1))</f>
        <v/>
      </c>
      <c r="AI321" t="str">
        <f>IF(AE321="","",IF(MAX($AI$2:AI320)&lt;MAX(AH:AH),MAX(AH:AH)+1,MAX($AI$2:AI320)+1))</f>
        <v/>
      </c>
      <c r="AJ321" t="str">
        <f t="shared" si="76"/>
        <v/>
      </c>
      <c r="AK321" t="str">
        <f t="shared" si="77"/>
        <v/>
      </c>
      <c r="AL321" t="str">
        <f t="shared" si="78"/>
        <v/>
      </c>
      <c r="AM321" t="str">
        <f t="shared" si="79"/>
        <v/>
      </c>
    </row>
    <row r="322" spans="2:39" x14ac:dyDescent="0.3">
      <c r="B322">
        <v>320</v>
      </c>
      <c r="C322">
        <v>499</v>
      </c>
      <c r="D322">
        <v>500</v>
      </c>
      <c r="E322">
        <v>149</v>
      </c>
      <c r="F322">
        <v>150</v>
      </c>
      <c r="G322">
        <v>0</v>
      </c>
      <c r="H322">
        <v>0</v>
      </c>
      <c r="I322">
        <v>0</v>
      </c>
      <c r="J322">
        <v>0</v>
      </c>
      <c r="K322">
        <v>1</v>
      </c>
      <c r="L322" t="str">
        <f>IF(AND(OR(G322=6,H322=6,I322=6,J322=6),OR(G322=7,H322=7,I322=7,J322=7)),IF(MAX($L$2:L321)&lt;$B$2,MAX($L$2:L321)+1,""),"")</f>
        <v/>
      </c>
      <c r="M322" t="str">
        <f t="shared" si="80"/>
        <v/>
      </c>
      <c r="N322" t="str">
        <f t="shared" si="81"/>
        <v/>
      </c>
      <c r="O322" t="str">
        <f t="shared" si="82"/>
        <v/>
      </c>
      <c r="P322" t="str">
        <f t="shared" si="83"/>
        <v/>
      </c>
      <c r="Q322" t="str">
        <f t="shared" si="84"/>
        <v/>
      </c>
      <c r="R322" t="str">
        <f>IF(M322="","",MAX($R$2:R321)+1)</f>
        <v/>
      </c>
      <c r="S322" t="str">
        <f>IF(N322="","",IF(MAX($S$2:S321)&lt;MAX(R:R),MAX(R:R)+1,MAX($S$2:S321)+1))</f>
        <v/>
      </c>
      <c r="T322" t="str">
        <f>IF(O322="","",IF(MAX($T$2:T321)&lt;MAX(S:S),MAX(S:S)+1,MAX($T$2:T321)+1))</f>
        <v/>
      </c>
      <c r="U322" t="str">
        <f>IF(P322="","",IF(MAX($U$2:U321)&lt;MAX(T:T),MAX(T:T)+1,MAX($U$2:U321)+1))</f>
        <v/>
      </c>
      <c r="V322" t="str">
        <f t="shared" si="68"/>
        <v/>
      </c>
      <c r="W322" t="str">
        <f t="shared" si="69"/>
        <v/>
      </c>
      <c r="X322" t="str">
        <f t="shared" si="70"/>
        <v/>
      </c>
      <c r="Y322" t="str">
        <f t="shared" si="71"/>
        <v/>
      </c>
      <c r="AB322" t="str">
        <f t="shared" si="72"/>
        <v/>
      </c>
      <c r="AC322" t="str">
        <f t="shared" si="73"/>
        <v/>
      </c>
      <c r="AD322" t="str">
        <f t="shared" si="74"/>
        <v/>
      </c>
      <c r="AE322" t="str">
        <f t="shared" si="75"/>
        <v/>
      </c>
      <c r="AF322" s="4" t="str">
        <f>IF(AB322="","",MAX($AF$2:AF321)+1)</f>
        <v/>
      </c>
      <c r="AG322" t="str">
        <f>IF(AC322="","",IF(MAX($AG$2:AG321)&lt;MAX(AF:AF),MAX(AF:AF)+1,MAX($AG$2:AG321)+1))</f>
        <v/>
      </c>
      <c r="AH322" t="str">
        <f>IF(AD322="","",IF(MAX($AH$2:AH321)&lt;MAX(AG:AG),MAX(AG:AG)+1,MAX($AH$2:AH321)+1))</f>
        <v/>
      </c>
      <c r="AI322" t="str">
        <f>IF(AE322="","",IF(MAX($AI$2:AI321)&lt;MAX(AH:AH),MAX(AH:AH)+1,MAX($AI$2:AI321)+1))</f>
        <v/>
      </c>
      <c r="AJ322" t="str">
        <f t="shared" si="76"/>
        <v/>
      </c>
      <c r="AK322" t="str">
        <f t="shared" si="77"/>
        <v/>
      </c>
      <c r="AL322" t="str">
        <f t="shared" si="78"/>
        <v/>
      </c>
      <c r="AM322" t="str">
        <f t="shared" si="79"/>
        <v/>
      </c>
    </row>
    <row r="323" spans="2:39" x14ac:dyDescent="0.3">
      <c r="B323">
        <v>321</v>
      </c>
      <c r="C323">
        <v>500</v>
      </c>
      <c r="D323">
        <v>328</v>
      </c>
      <c r="E323">
        <v>73</v>
      </c>
      <c r="F323">
        <v>149</v>
      </c>
      <c r="G323">
        <v>0</v>
      </c>
      <c r="H323">
        <v>0</v>
      </c>
      <c r="I323">
        <v>0</v>
      </c>
      <c r="J323">
        <v>0</v>
      </c>
      <c r="K323">
        <v>1</v>
      </c>
      <c r="L323" t="str">
        <f>IF(AND(OR(G323=6,H323=6,I323=6,J323=6),OR(G323=7,H323=7,I323=7,J323=7)),IF(MAX($L$2:L322)&lt;$B$2,MAX($L$2:L322)+1,""),"")</f>
        <v/>
      </c>
      <c r="M323" t="str">
        <f t="shared" si="80"/>
        <v/>
      </c>
      <c r="N323" t="str">
        <f t="shared" si="81"/>
        <v/>
      </c>
      <c r="O323" t="str">
        <f t="shared" si="82"/>
        <v/>
      </c>
      <c r="P323" t="str">
        <f t="shared" si="83"/>
        <v/>
      </c>
      <c r="Q323" t="str">
        <f t="shared" si="84"/>
        <v/>
      </c>
      <c r="R323" t="str">
        <f>IF(M323="","",MAX($R$2:R322)+1)</f>
        <v/>
      </c>
      <c r="S323" t="str">
        <f>IF(N323="","",IF(MAX($S$2:S322)&lt;MAX(R:R),MAX(R:R)+1,MAX($S$2:S322)+1))</f>
        <v/>
      </c>
      <c r="T323" t="str">
        <f>IF(O323="","",IF(MAX($T$2:T322)&lt;MAX(S:S),MAX(S:S)+1,MAX($T$2:T322)+1))</f>
        <v/>
      </c>
      <c r="U323" t="str">
        <f>IF(P323="","",IF(MAX($U$2:U322)&lt;MAX(T:T),MAX(T:T)+1,MAX($U$2:U322)+1))</f>
        <v/>
      </c>
      <c r="V323" t="str">
        <f t="shared" ref="V323:V386" si="85">IF(R323="","",B323)</f>
        <v/>
      </c>
      <c r="W323" t="str">
        <f t="shared" ref="W323:W386" si="86">IF(S323="","",B323)</f>
        <v/>
      </c>
      <c r="X323" t="str">
        <f t="shared" ref="X323:X386" si="87">IF(T323="","",B323)</f>
        <v/>
      </c>
      <c r="Y323" t="str">
        <f t="shared" ref="Y323:Y386" si="88">IF(U323="","",B323)</f>
        <v/>
      </c>
      <c r="AB323" t="str">
        <f t="shared" ref="AB323:AB386" si="89">IF(L323="","",IF(OR(G323=7,J323=7),C323,""))</f>
        <v/>
      </c>
      <c r="AC323" t="str">
        <f t="shared" ref="AC323:AC386" si="90">IF(L323="","",IF(OR(G323=7,H323=7),D323,""))</f>
        <v/>
      </c>
      <c r="AD323" t="str">
        <f t="shared" ref="AD323:AD386" si="91">IF(L323="","",IF(OR(H323=7,I323=7),E323,""))</f>
        <v/>
      </c>
      <c r="AE323" t="str">
        <f t="shared" ref="AE323:AE386" si="92">IF(L323="","",IF(OR(I323=7,J323=7),F323,""))</f>
        <v/>
      </c>
      <c r="AF323" s="4" t="str">
        <f>IF(AB323="","",MAX($AF$2:AF322)+1)</f>
        <v/>
      </c>
      <c r="AG323" t="str">
        <f>IF(AC323="","",IF(MAX($AG$2:AG322)&lt;MAX(AF:AF),MAX(AF:AF)+1,MAX($AG$2:AG322)+1))</f>
        <v/>
      </c>
      <c r="AH323" t="str">
        <f>IF(AD323="","",IF(MAX($AH$2:AH322)&lt;MAX(AG:AG),MAX(AG:AG)+1,MAX($AH$2:AH322)+1))</f>
        <v/>
      </c>
      <c r="AI323" t="str">
        <f>IF(AE323="","",IF(MAX($AI$2:AI322)&lt;MAX(AH:AH),MAX(AH:AH)+1,MAX($AI$2:AI322)+1))</f>
        <v/>
      </c>
      <c r="AJ323" t="str">
        <f t="shared" ref="AJ323:AJ386" si="93">IF(AF323="","",B323)</f>
        <v/>
      </c>
      <c r="AK323" t="str">
        <f t="shared" ref="AK323:AK386" si="94">IF(AG323="","",B323)</f>
        <v/>
      </c>
      <c r="AL323" t="str">
        <f t="shared" ref="AL323:AL386" si="95">IF(AH323="","",B323)</f>
        <v/>
      </c>
      <c r="AM323" t="str">
        <f t="shared" ref="AM323:AM386" si="96">IF(AI323="","",B323)</f>
        <v/>
      </c>
    </row>
    <row r="324" spans="2:39" x14ac:dyDescent="0.3">
      <c r="B324">
        <v>322</v>
      </c>
      <c r="C324">
        <v>71</v>
      </c>
      <c r="D324">
        <v>193</v>
      </c>
      <c r="E324">
        <v>497</v>
      </c>
      <c r="F324">
        <v>270</v>
      </c>
      <c r="G324">
        <v>0</v>
      </c>
      <c r="H324">
        <v>0</v>
      </c>
      <c r="I324">
        <v>0</v>
      </c>
      <c r="J324">
        <v>0</v>
      </c>
      <c r="K324">
        <v>1</v>
      </c>
      <c r="L324" t="str">
        <f>IF(AND(OR(G324=6,H324=6,I324=6,J324=6),OR(G324=7,H324=7,I324=7,J324=7)),IF(MAX($L$2:L323)&lt;$B$2,MAX($L$2:L323)+1,""),"")</f>
        <v/>
      </c>
      <c r="M324" t="str">
        <f t="shared" ref="M324:M387" si="97">IF(L324="","",IF(OR(G324=6,J324=6),C324,""))</f>
        <v/>
      </c>
      <c r="N324" t="str">
        <f t="shared" ref="N324:N387" si="98">IF(L324="","",IF(OR(G324=6,H324=6),D324,""))</f>
        <v/>
      </c>
      <c r="O324" t="str">
        <f t="shared" ref="O324:O387" si="99">IF(L324="","",IF(OR(H324=6,I324=6),E324,""))</f>
        <v/>
      </c>
      <c r="P324" t="str">
        <f t="shared" ref="P324:P387" si="100">IF(L324="","",IF(OR(I324=6,J324=6),F324,""))</f>
        <v/>
      </c>
      <c r="Q324" t="str">
        <f t="shared" ref="Q324:Q387" si="101">M324</f>
        <v/>
      </c>
      <c r="R324" t="str">
        <f>IF(M324="","",MAX($R$2:R323)+1)</f>
        <v/>
      </c>
      <c r="S324" t="str">
        <f>IF(N324="","",IF(MAX($S$2:S323)&lt;MAX(R:R),MAX(R:R)+1,MAX($S$2:S323)+1))</f>
        <v/>
      </c>
      <c r="T324" t="str">
        <f>IF(O324="","",IF(MAX($T$2:T323)&lt;MAX(S:S),MAX(S:S)+1,MAX($T$2:T323)+1))</f>
        <v/>
      </c>
      <c r="U324" t="str">
        <f>IF(P324="","",IF(MAX($U$2:U323)&lt;MAX(T:T),MAX(T:T)+1,MAX($U$2:U323)+1))</f>
        <v/>
      </c>
      <c r="V324" t="str">
        <f t="shared" si="85"/>
        <v/>
      </c>
      <c r="W324" t="str">
        <f t="shared" si="86"/>
        <v/>
      </c>
      <c r="X324" t="str">
        <f t="shared" si="87"/>
        <v/>
      </c>
      <c r="Y324" t="str">
        <f t="shared" si="88"/>
        <v/>
      </c>
      <c r="AB324" t="str">
        <f t="shared" si="89"/>
        <v/>
      </c>
      <c r="AC324" t="str">
        <f t="shared" si="90"/>
        <v/>
      </c>
      <c r="AD324" t="str">
        <f t="shared" si="91"/>
        <v/>
      </c>
      <c r="AE324" t="str">
        <f t="shared" si="92"/>
        <v/>
      </c>
      <c r="AF324" s="4" t="str">
        <f>IF(AB324="","",MAX($AF$2:AF323)+1)</f>
        <v/>
      </c>
      <c r="AG324" t="str">
        <f>IF(AC324="","",IF(MAX($AG$2:AG323)&lt;MAX(AF:AF),MAX(AF:AF)+1,MAX($AG$2:AG323)+1))</f>
        <v/>
      </c>
      <c r="AH324" t="str">
        <f>IF(AD324="","",IF(MAX($AH$2:AH323)&lt;MAX(AG:AG),MAX(AG:AG)+1,MAX($AH$2:AH323)+1))</f>
        <v/>
      </c>
      <c r="AI324" t="str">
        <f>IF(AE324="","",IF(MAX($AI$2:AI323)&lt;MAX(AH:AH),MAX(AH:AH)+1,MAX($AI$2:AI323)+1))</f>
        <v/>
      </c>
      <c r="AJ324" t="str">
        <f t="shared" si="93"/>
        <v/>
      </c>
      <c r="AK324" t="str">
        <f t="shared" si="94"/>
        <v/>
      </c>
      <c r="AL324" t="str">
        <f t="shared" si="95"/>
        <v/>
      </c>
      <c r="AM324" t="str">
        <f t="shared" si="96"/>
        <v/>
      </c>
    </row>
    <row r="325" spans="2:39" x14ac:dyDescent="0.3">
      <c r="B325">
        <v>323</v>
      </c>
      <c r="C325">
        <v>193</v>
      </c>
      <c r="D325">
        <v>70</v>
      </c>
      <c r="E325">
        <v>498</v>
      </c>
      <c r="F325">
        <v>497</v>
      </c>
      <c r="G325">
        <v>0</v>
      </c>
      <c r="H325">
        <v>0</v>
      </c>
      <c r="I325">
        <v>0</v>
      </c>
      <c r="J325">
        <v>0</v>
      </c>
      <c r="K325">
        <v>1</v>
      </c>
      <c r="L325" t="str">
        <f>IF(AND(OR(G325=6,H325=6,I325=6,J325=6),OR(G325=7,H325=7,I325=7,J325=7)),IF(MAX($L$2:L324)&lt;$B$2,MAX($L$2:L324)+1,""),"")</f>
        <v/>
      </c>
      <c r="M325" t="str">
        <f t="shared" si="97"/>
        <v/>
      </c>
      <c r="N325" t="str">
        <f t="shared" si="98"/>
        <v/>
      </c>
      <c r="O325" t="str">
        <f t="shared" si="99"/>
        <v/>
      </c>
      <c r="P325" t="str">
        <f t="shared" si="100"/>
        <v/>
      </c>
      <c r="Q325" t="str">
        <f t="shared" si="101"/>
        <v/>
      </c>
      <c r="R325" t="str">
        <f>IF(M325="","",MAX($R$2:R324)+1)</f>
        <v/>
      </c>
      <c r="S325" t="str">
        <f>IF(N325="","",IF(MAX($S$2:S324)&lt;MAX(R:R),MAX(R:R)+1,MAX($S$2:S324)+1))</f>
        <v/>
      </c>
      <c r="T325" t="str">
        <f>IF(O325="","",IF(MAX($T$2:T324)&lt;MAX(S:S),MAX(S:S)+1,MAX($T$2:T324)+1))</f>
        <v/>
      </c>
      <c r="U325" t="str">
        <f>IF(P325="","",IF(MAX($U$2:U324)&lt;MAX(T:T),MAX(T:T)+1,MAX($U$2:U324)+1))</f>
        <v/>
      </c>
      <c r="V325" t="str">
        <f t="shared" si="85"/>
        <v/>
      </c>
      <c r="W325" t="str">
        <f t="shared" si="86"/>
        <v/>
      </c>
      <c r="X325" t="str">
        <f t="shared" si="87"/>
        <v/>
      </c>
      <c r="Y325" t="str">
        <f t="shared" si="88"/>
        <v/>
      </c>
      <c r="AB325" t="str">
        <f t="shared" si="89"/>
        <v/>
      </c>
      <c r="AC325" t="str">
        <f t="shared" si="90"/>
        <v/>
      </c>
      <c r="AD325" t="str">
        <f t="shared" si="91"/>
        <v/>
      </c>
      <c r="AE325" t="str">
        <f t="shared" si="92"/>
        <v/>
      </c>
      <c r="AF325" s="4" t="str">
        <f>IF(AB325="","",MAX($AF$2:AF324)+1)</f>
        <v/>
      </c>
      <c r="AG325" t="str">
        <f>IF(AC325="","",IF(MAX($AG$2:AG324)&lt;MAX(AF:AF),MAX(AF:AF)+1,MAX($AG$2:AG324)+1))</f>
        <v/>
      </c>
      <c r="AH325" t="str">
        <f>IF(AD325="","",IF(MAX($AH$2:AH324)&lt;MAX(AG:AG),MAX(AG:AG)+1,MAX($AH$2:AH324)+1))</f>
        <v/>
      </c>
      <c r="AI325" t="str">
        <f>IF(AE325="","",IF(MAX($AI$2:AI324)&lt;MAX(AH:AH),MAX(AH:AH)+1,MAX($AI$2:AI324)+1))</f>
        <v/>
      </c>
      <c r="AJ325" t="str">
        <f t="shared" si="93"/>
        <v/>
      </c>
      <c r="AK325" t="str">
        <f t="shared" si="94"/>
        <v/>
      </c>
      <c r="AL325" t="str">
        <f t="shared" si="95"/>
        <v/>
      </c>
      <c r="AM325" t="str">
        <f t="shared" si="96"/>
        <v/>
      </c>
    </row>
    <row r="326" spans="2:39" x14ac:dyDescent="0.3">
      <c r="B326">
        <v>324</v>
      </c>
      <c r="C326">
        <v>70</v>
      </c>
      <c r="D326">
        <v>152</v>
      </c>
      <c r="E326">
        <v>499</v>
      </c>
      <c r="F326">
        <v>498</v>
      </c>
      <c r="G326">
        <v>0</v>
      </c>
      <c r="H326">
        <v>0</v>
      </c>
      <c r="I326">
        <v>0</v>
      </c>
      <c r="J326">
        <v>0</v>
      </c>
      <c r="K326">
        <v>1</v>
      </c>
      <c r="L326" t="str">
        <f>IF(AND(OR(G326=6,H326=6,I326=6,J326=6),OR(G326=7,H326=7,I326=7,J326=7)),IF(MAX($L$2:L325)&lt;$B$2,MAX($L$2:L325)+1,""),"")</f>
        <v/>
      </c>
      <c r="M326" t="str">
        <f t="shared" si="97"/>
        <v/>
      </c>
      <c r="N326" t="str">
        <f t="shared" si="98"/>
        <v/>
      </c>
      <c r="O326" t="str">
        <f t="shared" si="99"/>
        <v/>
      </c>
      <c r="P326" t="str">
        <f t="shared" si="100"/>
        <v/>
      </c>
      <c r="Q326" t="str">
        <f t="shared" si="101"/>
        <v/>
      </c>
      <c r="R326" t="str">
        <f>IF(M326="","",MAX($R$2:R325)+1)</f>
        <v/>
      </c>
      <c r="S326" t="str">
        <f>IF(N326="","",IF(MAX($S$2:S325)&lt;MAX(R:R),MAX(R:R)+1,MAX($S$2:S325)+1))</f>
        <v/>
      </c>
      <c r="T326" t="str">
        <f>IF(O326="","",IF(MAX($T$2:T325)&lt;MAX(S:S),MAX(S:S)+1,MAX($T$2:T325)+1))</f>
        <v/>
      </c>
      <c r="U326" t="str">
        <f>IF(P326="","",IF(MAX($U$2:U325)&lt;MAX(T:T),MAX(T:T)+1,MAX($U$2:U325)+1))</f>
        <v/>
      </c>
      <c r="V326" t="str">
        <f t="shared" si="85"/>
        <v/>
      </c>
      <c r="W326" t="str">
        <f t="shared" si="86"/>
        <v/>
      </c>
      <c r="X326" t="str">
        <f t="shared" si="87"/>
        <v/>
      </c>
      <c r="Y326" t="str">
        <f t="shared" si="88"/>
        <v/>
      </c>
      <c r="AB326" t="str">
        <f t="shared" si="89"/>
        <v/>
      </c>
      <c r="AC326" t="str">
        <f t="shared" si="90"/>
        <v/>
      </c>
      <c r="AD326" t="str">
        <f t="shared" si="91"/>
        <v/>
      </c>
      <c r="AE326" t="str">
        <f t="shared" si="92"/>
        <v/>
      </c>
      <c r="AF326" s="4" t="str">
        <f>IF(AB326="","",MAX($AF$2:AF325)+1)</f>
        <v/>
      </c>
      <c r="AG326" t="str">
        <f>IF(AC326="","",IF(MAX($AG$2:AG325)&lt;MAX(AF:AF),MAX(AF:AF)+1,MAX($AG$2:AG325)+1))</f>
        <v/>
      </c>
      <c r="AH326" t="str">
        <f>IF(AD326="","",IF(MAX($AH$2:AH325)&lt;MAX(AG:AG),MAX(AG:AG)+1,MAX($AH$2:AH325)+1))</f>
        <v/>
      </c>
      <c r="AI326" t="str">
        <f>IF(AE326="","",IF(MAX($AI$2:AI325)&lt;MAX(AH:AH),MAX(AH:AH)+1,MAX($AI$2:AI325)+1))</f>
        <v/>
      </c>
      <c r="AJ326" t="str">
        <f t="shared" si="93"/>
        <v/>
      </c>
      <c r="AK326" t="str">
        <f t="shared" si="94"/>
        <v/>
      </c>
      <c r="AL326" t="str">
        <f t="shared" si="95"/>
        <v/>
      </c>
      <c r="AM326" t="str">
        <f t="shared" si="96"/>
        <v/>
      </c>
    </row>
    <row r="327" spans="2:39" x14ac:dyDescent="0.3">
      <c r="B327">
        <v>325</v>
      </c>
      <c r="C327">
        <v>152</v>
      </c>
      <c r="D327">
        <v>151</v>
      </c>
      <c r="E327">
        <v>500</v>
      </c>
      <c r="F327">
        <v>499</v>
      </c>
      <c r="G327">
        <v>0</v>
      </c>
      <c r="H327">
        <v>0</v>
      </c>
      <c r="I327">
        <v>0</v>
      </c>
      <c r="J327">
        <v>0</v>
      </c>
      <c r="K327">
        <v>1</v>
      </c>
      <c r="L327" t="str">
        <f>IF(AND(OR(G327=6,H327=6,I327=6,J327=6),OR(G327=7,H327=7,I327=7,J327=7)),IF(MAX($L$2:L326)&lt;$B$2,MAX($L$2:L326)+1,""),"")</f>
        <v/>
      </c>
      <c r="M327" t="str">
        <f t="shared" si="97"/>
        <v/>
      </c>
      <c r="N327" t="str">
        <f t="shared" si="98"/>
        <v/>
      </c>
      <c r="O327" t="str">
        <f t="shared" si="99"/>
        <v/>
      </c>
      <c r="P327" t="str">
        <f t="shared" si="100"/>
        <v/>
      </c>
      <c r="Q327" t="str">
        <f t="shared" si="101"/>
        <v/>
      </c>
      <c r="R327" t="str">
        <f>IF(M327="","",MAX($R$2:R326)+1)</f>
        <v/>
      </c>
      <c r="S327" t="str">
        <f>IF(N327="","",IF(MAX($S$2:S326)&lt;MAX(R:R),MAX(R:R)+1,MAX($S$2:S326)+1))</f>
        <v/>
      </c>
      <c r="T327" t="str">
        <f>IF(O327="","",IF(MAX($T$2:T326)&lt;MAX(S:S),MAX(S:S)+1,MAX($T$2:T326)+1))</f>
        <v/>
      </c>
      <c r="U327" t="str">
        <f>IF(P327="","",IF(MAX($U$2:U326)&lt;MAX(T:T),MAX(T:T)+1,MAX($U$2:U326)+1))</f>
        <v/>
      </c>
      <c r="V327" t="str">
        <f t="shared" si="85"/>
        <v/>
      </c>
      <c r="W327" t="str">
        <f t="shared" si="86"/>
        <v/>
      </c>
      <c r="X327" t="str">
        <f t="shared" si="87"/>
        <v/>
      </c>
      <c r="Y327" t="str">
        <f t="shared" si="88"/>
        <v/>
      </c>
      <c r="AB327" t="str">
        <f t="shared" si="89"/>
        <v/>
      </c>
      <c r="AC327" t="str">
        <f t="shared" si="90"/>
        <v/>
      </c>
      <c r="AD327" t="str">
        <f t="shared" si="91"/>
        <v/>
      </c>
      <c r="AE327" t="str">
        <f t="shared" si="92"/>
        <v/>
      </c>
      <c r="AF327" s="4" t="str">
        <f>IF(AB327="","",MAX($AF$2:AF326)+1)</f>
        <v/>
      </c>
      <c r="AG327" t="str">
        <f>IF(AC327="","",IF(MAX($AG$2:AG326)&lt;MAX(AF:AF),MAX(AF:AF)+1,MAX($AG$2:AG326)+1))</f>
        <v/>
      </c>
      <c r="AH327" t="str">
        <f>IF(AD327="","",IF(MAX($AH$2:AH326)&lt;MAX(AG:AG),MAX(AG:AG)+1,MAX($AH$2:AH326)+1))</f>
        <v/>
      </c>
      <c r="AI327" t="str">
        <f>IF(AE327="","",IF(MAX($AI$2:AI326)&lt;MAX(AH:AH),MAX(AH:AH)+1,MAX($AI$2:AI326)+1))</f>
        <v/>
      </c>
      <c r="AJ327" t="str">
        <f t="shared" si="93"/>
        <v/>
      </c>
      <c r="AK327" t="str">
        <f t="shared" si="94"/>
        <v/>
      </c>
      <c r="AL327" t="str">
        <f t="shared" si="95"/>
        <v/>
      </c>
      <c r="AM327" t="str">
        <f t="shared" si="96"/>
        <v/>
      </c>
    </row>
    <row r="328" spans="2:39" x14ac:dyDescent="0.3">
      <c r="B328">
        <v>326</v>
      </c>
      <c r="C328">
        <v>151</v>
      </c>
      <c r="D328">
        <v>69</v>
      </c>
      <c r="E328">
        <v>328</v>
      </c>
      <c r="F328">
        <v>500</v>
      </c>
      <c r="G328">
        <v>0</v>
      </c>
      <c r="H328">
        <v>0</v>
      </c>
      <c r="I328">
        <v>0</v>
      </c>
      <c r="J328">
        <v>0</v>
      </c>
      <c r="K328">
        <v>1</v>
      </c>
      <c r="L328" t="str">
        <f>IF(AND(OR(G328=6,H328=6,I328=6,J328=6),OR(G328=7,H328=7,I328=7,J328=7)),IF(MAX($L$2:L327)&lt;$B$2,MAX($L$2:L327)+1,""),"")</f>
        <v/>
      </c>
      <c r="M328" t="str">
        <f t="shared" si="97"/>
        <v/>
      </c>
      <c r="N328" t="str">
        <f t="shared" si="98"/>
        <v/>
      </c>
      <c r="O328" t="str">
        <f t="shared" si="99"/>
        <v/>
      </c>
      <c r="P328" t="str">
        <f t="shared" si="100"/>
        <v/>
      </c>
      <c r="Q328" t="str">
        <f t="shared" si="101"/>
        <v/>
      </c>
      <c r="R328" t="str">
        <f>IF(M328="","",MAX($R$2:R327)+1)</f>
        <v/>
      </c>
      <c r="S328" t="str">
        <f>IF(N328="","",IF(MAX($S$2:S327)&lt;MAX(R:R),MAX(R:R)+1,MAX($S$2:S327)+1))</f>
        <v/>
      </c>
      <c r="T328" t="str">
        <f>IF(O328="","",IF(MAX($T$2:T327)&lt;MAX(S:S),MAX(S:S)+1,MAX($T$2:T327)+1))</f>
        <v/>
      </c>
      <c r="U328" t="str">
        <f>IF(P328="","",IF(MAX($U$2:U327)&lt;MAX(T:T),MAX(T:T)+1,MAX($U$2:U327)+1))</f>
        <v/>
      </c>
      <c r="V328" t="str">
        <f t="shared" si="85"/>
        <v/>
      </c>
      <c r="W328" t="str">
        <f t="shared" si="86"/>
        <v/>
      </c>
      <c r="X328" t="str">
        <f t="shared" si="87"/>
        <v/>
      </c>
      <c r="Y328" t="str">
        <f t="shared" si="88"/>
        <v/>
      </c>
      <c r="AB328" t="str">
        <f t="shared" si="89"/>
        <v/>
      </c>
      <c r="AC328" t="str">
        <f t="shared" si="90"/>
        <v/>
      </c>
      <c r="AD328" t="str">
        <f t="shared" si="91"/>
        <v/>
      </c>
      <c r="AE328" t="str">
        <f t="shared" si="92"/>
        <v/>
      </c>
      <c r="AF328" s="4" t="str">
        <f>IF(AB328="","",MAX($AF$2:AF327)+1)</f>
        <v/>
      </c>
      <c r="AG328" t="str">
        <f>IF(AC328="","",IF(MAX($AG$2:AG327)&lt;MAX(AF:AF),MAX(AF:AF)+1,MAX($AG$2:AG327)+1))</f>
        <v/>
      </c>
      <c r="AH328" t="str">
        <f>IF(AD328="","",IF(MAX($AH$2:AH327)&lt;MAX(AG:AG),MAX(AG:AG)+1,MAX($AH$2:AH327)+1))</f>
        <v/>
      </c>
      <c r="AI328" t="str">
        <f>IF(AE328="","",IF(MAX($AI$2:AI327)&lt;MAX(AH:AH),MAX(AH:AH)+1,MAX($AI$2:AI327)+1))</f>
        <v/>
      </c>
      <c r="AJ328" t="str">
        <f t="shared" si="93"/>
        <v/>
      </c>
      <c r="AK328" t="str">
        <f t="shared" si="94"/>
        <v/>
      </c>
      <c r="AL328" t="str">
        <f t="shared" si="95"/>
        <v/>
      </c>
      <c r="AM328" t="str">
        <f t="shared" si="96"/>
        <v/>
      </c>
    </row>
    <row r="329" spans="2:39" x14ac:dyDescent="0.3">
      <c r="B329">
        <v>327</v>
      </c>
      <c r="C329">
        <v>265</v>
      </c>
      <c r="D329">
        <v>501</v>
      </c>
      <c r="E329">
        <v>194</v>
      </c>
      <c r="F329">
        <v>32</v>
      </c>
      <c r="G329">
        <v>0</v>
      </c>
      <c r="H329">
        <v>0</v>
      </c>
      <c r="I329">
        <v>0</v>
      </c>
      <c r="J329">
        <v>0</v>
      </c>
      <c r="K329">
        <v>1</v>
      </c>
      <c r="L329" t="str">
        <f>IF(AND(OR(G329=6,H329=6,I329=6,J329=6),OR(G329=7,H329=7,I329=7,J329=7)),IF(MAX($L$2:L328)&lt;$B$2,MAX($L$2:L328)+1,""),"")</f>
        <v/>
      </c>
      <c r="M329" t="str">
        <f t="shared" si="97"/>
        <v/>
      </c>
      <c r="N329" t="str">
        <f t="shared" si="98"/>
        <v/>
      </c>
      <c r="O329" t="str">
        <f t="shared" si="99"/>
        <v/>
      </c>
      <c r="P329" t="str">
        <f t="shared" si="100"/>
        <v/>
      </c>
      <c r="Q329" t="str">
        <f t="shared" si="101"/>
        <v/>
      </c>
      <c r="R329" t="str">
        <f>IF(M329="","",MAX($R$2:R328)+1)</f>
        <v/>
      </c>
      <c r="S329" t="str">
        <f>IF(N329="","",IF(MAX($S$2:S328)&lt;MAX(R:R),MAX(R:R)+1,MAX($S$2:S328)+1))</f>
        <v/>
      </c>
      <c r="T329" t="str">
        <f>IF(O329="","",IF(MAX($T$2:T328)&lt;MAX(S:S),MAX(S:S)+1,MAX($T$2:T328)+1))</f>
        <v/>
      </c>
      <c r="U329" t="str">
        <f>IF(P329="","",IF(MAX($U$2:U328)&lt;MAX(T:T),MAX(T:T)+1,MAX($U$2:U328)+1))</f>
        <v/>
      </c>
      <c r="V329" t="str">
        <f t="shared" si="85"/>
        <v/>
      </c>
      <c r="W329" t="str">
        <f t="shared" si="86"/>
        <v/>
      </c>
      <c r="X329" t="str">
        <f t="shared" si="87"/>
        <v/>
      </c>
      <c r="Y329" t="str">
        <f t="shared" si="88"/>
        <v/>
      </c>
      <c r="AB329" t="str">
        <f t="shared" si="89"/>
        <v/>
      </c>
      <c r="AC329" t="str">
        <f t="shared" si="90"/>
        <v/>
      </c>
      <c r="AD329" t="str">
        <f t="shared" si="91"/>
        <v/>
      </c>
      <c r="AE329" t="str">
        <f t="shared" si="92"/>
        <v/>
      </c>
      <c r="AF329" s="4" t="str">
        <f>IF(AB329="","",MAX($AF$2:AF328)+1)</f>
        <v/>
      </c>
      <c r="AG329" t="str">
        <f>IF(AC329="","",IF(MAX($AG$2:AG328)&lt;MAX(AF:AF),MAX(AF:AF)+1,MAX($AG$2:AG328)+1))</f>
        <v/>
      </c>
      <c r="AH329" t="str">
        <f>IF(AD329="","",IF(MAX($AH$2:AH328)&lt;MAX(AG:AG),MAX(AG:AG)+1,MAX($AH$2:AH328)+1))</f>
        <v/>
      </c>
      <c r="AI329" t="str">
        <f>IF(AE329="","",IF(MAX($AI$2:AI328)&lt;MAX(AH:AH),MAX(AH:AH)+1,MAX($AI$2:AI328)+1))</f>
        <v/>
      </c>
      <c r="AJ329" t="str">
        <f t="shared" si="93"/>
        <v/>
      </c>
      <c r="AK329" t="str">
        <f t="shared" si="94"/>
        <v/>
      </c>
      <c r="AL329" t="str">
        <f t="shared" si="95"/>
        <v/>
      </c>
      <c r="AM329" t="str">
        <f t="shared" si="96"/>
        <v/>
      </c>
    </row>
    <row r="330" spans="2:39" x14ac:dyDescent="0.3">
      <c r="B330">
        <v>328</v>
      </c>
      <c r="C330">
        <v>501</v>
      </c>
      <c r="D330">
        <v>264</v>
      </c>
      <c r="E330">
        <v>122</v>
      </c>
      <c r="F330">
        <v>194</v>
      </c>
      <c r="G330">
        <v>0</v>
      </c>
      <c r="H330">
        <v>0</v>
      </c>
      <c r="I330">
        <v>0</v>
      </c>
      <c r="J330">
        <v>0</v>
      </c>
      <c r="K330">
        <v>1</v>
      </c>
      <c r="L330" t="str">
        <f>IF(AND(OR(G330=6,H330=6,I330=6,J330=6),OR(G330=7,H330=7,I330=7,J330=7)),IF(MAX($L$2:L329)&lt;$B$2,MAX($L$2:L329)+1,""),"")</f>
        <v/>
      </c>
      <c r="M330" t="str">
        <f t="shared" si="97"/>
        <v/>
      </c>
      <c r="N330" t="str">
        <f t="shared" si="98"/>
        <v/>
      </c>
      <c r="O330" t="str">
        <f t="shared" si="99"/>
        <v/>
      </c>
      <c r="P330" t="str">
        <f t="shared" si="100"/>
        <v/>
      </c>
      <c r="Q330" t="str">
        <f t="shared" si="101"/>
        <v/>
      </c>
      <c r="R330" t="str">
        <f>IF(M330="","",MAX($R$2:R329)+1)</f>
        <v/>
      </c>
      <c r="S330" t="str">
        <f>IF(N330="","",IF(MAX($S$2:S329)&lt;MAX(R:R),MAX(R:R)+1,MAX($S$2:S329)+1))</f>
        <v/>
      </c>
      <c r="T330" t="str">
        <f>IF(O330="","",IF(MAX($T$2:T329)&lt;MAX(S:S),MAX(S:S)+1,MAX($T$2:T329)+1))</f>
        <v/>
      </c>
      <c r="U330" t="str">
        <f>IF(P330="","",IF(MAX($U$2:U329)&lt;MAX(T:T),MAX(T:T)+1,MAX($U$2:U329)+1))</f>
        <v/>
      </c>
      <c r="V330" t="str">
        <f t="shared" si="85"/>
        <v/>
      </c>
      <c r="W330" t="str">
        <f t="shared" si="86"/>
        <v/>
      </c>
      <c r="X330" t="str">
        <f t="shared" si="87"/>
        <v/>
      </c>
      <c r="Y330" t="str">
        <f t="shared" si="88"/>
        <v/>
      </c>
      <c r="AB330" t="str">
        <f t="shared" si="89"/>
        <v/>
      </c>
      <c r="AC330" t="str">
        <f t="shared" si="90"/>
        <v/>
      </c>
      <c r="AD330" t="str">
        <f t="shared" si="91"/>
        <v/>
      </c>
      <c r="AE330" t="str">
        <f t="shared" si="92"/>
        <v/>
      </c>
      <c r="AF330" s="4" t="str">
        <f>IF(AB330="","",MAX($AF$2:AF329)+1)</f>
        <v/>
      </c>
      <c r="AG330" t="str">
        <f>IF(AC330="","",IF(MAX($AG$2:AG329)&lt;MAX(AF:AF),MAX(AF:AF)+1,MAX($AG$2:AG329)+1))</f>
        <v/>
      </c>
      <c r="AH330" t="str">
        <f>IF(AD330="","",IF(MAX($AH$2:AH329)&lt;MAX(AG:AG),MAX(AG:AG)+1,MAX($AH$2:AH329)+1))</f>
        <v/>
      </c>
      <c r="AI330" t="str">
        <f>IF(AE330="","",IF(MAX($AI$2:AI329)&lt;MAX(AH:AH),MAX(AH:AH)+1,MAX($AI$2:AI329)+1))</f>
        <v/>
      </c>
      <c r="AJ330" t="str">
        <f t="shared" si="93"/>
        <v/>
      </c>
      <c r="AK330" t="str">
        <f t="shared" si="94"/>
        <v/>
      </c>
      <c r="AL330" t="str">
        <f t="shared" si="95"/>
        <v/>
      </c>
      <c r="AM330" t="str">
        <f t="shared" si="96"/>
        <v/>
      </c>
    </row>
    <row r="331" spans="2:39" x14ac:dyDescent="0.3">
      <c r="B331">
        <v>329</v>
      </c>
      <c r="C331">
        <v>39</v>
      </c>
      <c r="D331">
        <v>502</v>
      </c>
      <c r="E331">
        <v>501</v>
      </c>
      <c r="F331">
        <v>265</v>
      </c>
      <c r="G331">
        <v>0</v>
      </c>
      <c r="H331">
        <v>0</v>
      </c>
      <c r="I331">
        <v>0</v>
      </c>
      <c r="J331">
        <v>0</v>
      </c>
      <c r="K331">
        <v>1</v>
      </c>
      <c r="L331" t="str">
        <f>IF(AND(OR(G331=6,H331=6,I331=6,J331=6),OR(G331=7,H331=7,I331=7,J331=7)),IF(MAX($L$2:L330)&lt;$B$2,MAX($L$2:L330)+1,""),"")</f>
        <v/>
      </c>
      <c r="M331" t="str">
        <f t="shared" si="97"/>
        <v/>
      </c>
      <c r="N331" t="str">
        <f t="shared" si="98"/>
        <v/>
      </c>
      <c r="O331" t="str">
        <f t="shared" si="99"/>
        <v/>
      </c>
      <c r="P331" t="str">
        <f t="shared" si="100"/>
        <v/>
      </c>
      <c r="Q331" t="str">
        <f t="shared" si="101"/>
        <v/>
      </c>
      <c r="R331" t="str">
        <f>IF(M331="","",MAX($R$2:R330)+1)</f>
        <v/>
      </c>
      <c r="S331" t="str">
        <f>IF(N331="","",IF(MAX($S$2:S330)&lt;MAX(R:R),MAX(R:R)+1,MAX($S$2:S330)+1))</f>
        <v/>
      </c>
      <c r="T331" t="str">
        <f>IF(O331="","",IF(MAX($T$2:T330)&lt;MAX(S:S),MAX(S:S)+1,MAX($T$2:T330)+1))</f>
        <v/>
      </c>
      <c r="U331" t="str">
        <f>IF(P331="","",IF(MAX($U$2:U330)&lt;MAX(T:T),MAX(T:T)+1,MAX($U$2:U330)+1))</f>
        <v/>
      </c>
      <c r="V331" t="str">
        <f t="shared" si="85"/>
        <v/>
      </c>
      <c r="W331" t="str">
        <f t="shared" si="86"/>
        <v/>
      </c>
      <c r="X331" t="str">
        <f t="shared" si="87"/>
        <v/>
      </c>
      <c r="Y331" t="str">
        <f t="shared" si="88"/>
        <v/>
      </c>
      <c r="AB331" t="str">
        <f t="shared" si="89"/>
        <v/>
      </c>
      <c r="AC331" t="str">
        <f t="shared" si="90"/>
        <v/>
      </c>
      <c r="AD331" t="str">
        <f t="shared" si="91"/>
        <v/>
      </c>
      <c r="AE331" t="str">
        <f t="shared" si="92"/>
        <v/>
      </c>
      <c r="AF331" s="4" t="str">
        <f>IF(AB331="","",MAX($AF$2:AF330)+1)</f>
        <v/>
      </c>
      <c r="AG331" t="str">
        <f>IF(AC331="","",IF(MAX($AG$2:AG330)&lt;MAX(AF:AF),MAX(AF:AF)+1,MAX($AG$2:AG330)+1))</f>
        <v/>
      </c>
      <c r="AH331" t="str">
        <f>IF(AD331="","",IF(MAX($AH$2:AH330)&lt;MAX(AG:AG),MAX(AG:AG)+1,MAX($AH$2:AH330)+1))</f>
        <v/>
      </c>
      <c r="AI331" t="str">
        <f>IF(AE331="","",IF(MAX($AI$2:AI330)&lt;MAX(AH:AH),MAX(AH:AH)+1,MAX($AI$2:AI330)+1))</f>
        <v/>
      </c>
      <c r="AJ331" t="str">
        <f t="shared" si="93"/>
        <v/>
      </c>
      <c r="AK331" t="str">
        <f t="shared" si="94"/>
        <v/>
      </c>
      <c r="AL331" t="str">
        <f t="shared" si="95"/>
        <v/>
      </c>
      <c r="AM331" t="str">
        <f t="shared" si="96"/>
        <v/>
      </c>
    </row>
    <row r="332" spans="2:39" x14ac:dyDescent="0.3">
      <c r="B332">
        <v>330</v>
      </c>
      <c r="C332">
        <v>502</v>
      </c>
      <c r="D332">
        <v>40</v>
      </c>
      <c r="E332">
        <v>264</v>
      </c>
      <c r="F332">
        <v>501</v>
      </c>
      <c r="G332">
        <v>0</v>
      </c>
      <c r="H332">
        <v>0</v>
      </c>
      <c r="I332">
        <v>0</v>
      </c>
      <c r="J332">
        <v>0</v>
      </c>
      <c r="K332">
        <v>1</v>
      </c>
      <c r="L332" t="str">
        <f>IF(AND(OR(G332=6,H332=6,I332=6,J332=6),OR(G332=7,H332=7,I332=7,J332=7)),IF(MAX($L$2:L331)&lt;$B$2,MAX($L$2:L331)+1,""),"")</f>
        <v/>
      </c>
      <c r="M332" t="str">
        <f t="shared" si="97"/>
        <v/>
      </c>
      <c r="N332" t="str">
        <f t="shared" si="98"/>
        <v/>
      </c>
      <c r="O332" t="str">
        <f t="shared" si="99"/>
        <v/>
      </c>
      <c r="P332" t="str">
        <f t="shared" si="100"/>
        <v/>
      </c>
      <c r="Q332" t="str">
        <f t="shared" si="101"/>
        <v/>
      </c>
      <c r="R332" t="str">
        <f>IF(M332="","",MAX($R$2:R331)+1)</f>
        <v/>
      </c>
      <c r="S332" t="str">
        <f>IF(N332="","",IF(MAX($S$2:S331)&lt;MAX(R:R),MAX(R:R)+1,MAX($S$2:S331)+1))</f>
        <v/>
      </c>
      <c r="T332" t="str">
        <f>IF(O332="","",IF(MAX($T$2:T331)&lt;MAX(S:S),MAX(S:S)+1,MAX($T$2:T331)+1))</f>
        <v/>
      </c>
      <c r="U332" t="str">
        <f>IF(P332="","",IF(MAX($U$2:U331)&lt;MAX(T:T),MAX(T:T)+1,MAX($U$2:U331)+1))</f>
        <v/>
      </c>
      <c r="V332" t="str">
        <f t="shared" si="85"/>
        <v/>
      </c>
      <c r="W332" t="str">
        <f t="shared" si="86"/>
        <v/>
      </c>
      <c r="X332" t="str">
        <f t="shared" si="87"/>
        <v/>
      </c>
      <c r="Y332" t="str">
        <f t="shared" si="88"/>
        <v/>
      </c>
      <c r="AB332" t="str">
        <f t="shared" si="89"/>
        <v/>
      </c>
      <c r="AC332" t="str">
        <f t="shared" si="90"/>
        <v/>
      </c>
      <c r="AD332" t="str">
        <f t="shared" si="91"/>
        <v/>
      </c>
      <c r="AE332" t="str">
        <f t="shared" si="92"/>
        <v/>
      </c>
      <c r="AF332" s="4" t="str">
        <f>IF(AB332="","",MAX($AF$2:AF331)+1)</f>
        <v/>
      </c>
      <c r="AG332" t="str">
        <f>IF(AC332="","",IF(MAX($AG$2:AG331)&lt;MAX(AF:AF),MAX(AF:AF)+1,MAX($AG$2:AG331)+1))</f>
        <v/>
      </c>
      <c r="AH332" t="str">
        <f>IF(AD332="","",IF(MAX($AH$2:AH331)&lt;MAX(AG:AG),MAX(AG:AG)+1,MAX($AH$2:AH331)+1))</f>
        <v/>
      </c>
      <c r="AI332" t="str">
        <f>IF(AE332="","",IF(MAX($AI$2:AI331)&lt;MAX(AH:AH),MAX(AH:AH)+1,MAX($AI$2:AI331)+1))</f>
        <v/>
      </c>
      <c r="AJ332" t="str">
        <f t="shared" si="93"/>
        <v/>
      </c>
      <c r="AK332" t="str">
        <f t="shared" si="94"/>
        <v/>
      </c>
      <c r="AL332" t="str">
        <f t="shared" si="95"/>
        <v/>
      </c>
      <c r="AM332" t="str">
        <f t="shared" si="96"/>
        <v/>
      </c>
    </row>
    <row r="333" spans="2:39" x14ac:dyDescent="0.3">
      <c r="B333">
        <v>331</v>
      </c>
      <c r="C333">
        <v>273</v>
      </c>
      <c r="D333">
        <v>503</v>
      </c>
      <c r="E333">
        <v>502</v>
      </c>
      <c r="F333">
        <v>39</v>
      </c>
      <c r="G333">
        <v>0</v>
      </c>
      <c r="H333">
        <v>0</v>
      </c>
      <c r="I333">
        <v>0</v>
      </c>
      <c r="J333">
        <v>0</v>
      </c>
      <c r="K333">
        <v>1</v>
      </c>
      <c r="L333" t="str">
        <f>IF(AND(OR(G333=6,H333=6,I333=6,J333=6),OR(G333=7,H333=7,I333=7,J333=7)),IF(MAX($L$2:L332)&lt;$B$2,MAX($L$2:L332)+1,""),"")</f>
        <v/>
      </c>
      <c r="M333" t="str">
        <f t="shared" si="97"/>
        <v/>
      </c>
      <c r="N333" t="str">
        <f t="shared" si="98"/>
        <v/>
      </c>
      <c r="O333" t="str">
        <f t="shared" si="99"/>
        <v/>
      </c>
      <c r="P333" t="str">
        <f t="shared" si="100"/>
        <v/>
      </c>
      <c r="Q333" t="str">
        <f t="shared" si="101"/>
        <v/>
      </c>
      <c r="R333" t="str">
        <f>IF(M333="","",MAX($R$2:R332)+1)</f>
        <v/>
      </c>
      <c r="S333" t="str">
        <f>IF(N333="","",IF(MAX($S$2:S332)&lt;MAX(R:R),MAX(R:R)+1,MAX($S$2:S332)+1))</f>
        <v/>
      </c>
      <c r="T333" t="str">
        <f>IF(O333="","",IF(MAX($T$2:T332)&lt;MAX(S:S),MAX(S:S)+1,MAX($T$2:T332)+1))</f>
        <v/>
      </c>
      <c r="U333" t="str">
        <f>IF(P333="","",IF(MAX($U$2:U332)&lt;MAX(T:T),MAX(T:T)+1,MAX($U$2:U332)+1))</f>
        <v/>
      </c>
      <c r="V333" t="str">
        <f t="shared" si="85"/>
        <v/>
      </c>
      <c r="W333" t="str">
        <f t="shared" si="86"/>
        <v/>
      </c>
      <c r="X333" t="str">
        <f t="shared" si="87"/>
        <v/>
      </c>
      <c r="Y333" t="str">
        <f t="shared" si="88"/>
        <v/>
      </c>
      <c r="AB333" t="str">
        <f t="shared" si="89"/>
        <v/>
      </c>
      <c r="AC333" t="str">
        <f t="shared" si="90"/>
        <v/>
      </c>
      <c r="AD333" t="str">
        <f t="shared" si="91"/>
        <v/>
      </c>
      <c r="AE333" t="str">
        <f t="shared" si="92"/>
        <v/>
      </c>
      <c r="AF333" s="4" t="str">
        <f>IF(AB333="","",MAX($AF$2:AF332)+1)</f>
        <v/>
      </c>
      <c r="AG333" t="str">
        <f>IF(AC333="","",IF(MAX($AG$2:AG332)&lt;MAX(AF:AF),MAX(AF:AF)+1,MAX($AG$2:AG332)+1))</f>
        <v/>
      </c>
      <c r="AH333" t="str">
        <f>IF(AD333="","",IF(MAX($AH$2:AH332)&lt;MAX(AG:AG),MAX(AG:AG)+1,MAX($AH$2:AH332)+1))</f>
        <v/>
      </c>
      <c r="AI333" t="str">
        <f>IF(AE333="","",IF(MAX($AI$2:AI332)&lt;MAX(AH:AH),MAX(AH:AH)+1,MAX($AI$2:AI332)+1))</f>
        <v/>
      </c>
      <c r="AJ333" t="str">
        <f t="shared" si="93"/>
        <v/>
      </c>
      <c r="AK333" t="str">
        <f t="shared" si="94"/>
        <v/>
      </c>
      <c r="AL333" t="str">
        <f t="shared" si="95"/>
        <v/>
      </c>
      <c r="AM333" t="str">
        <f t="shared" si="96"/>
        <v/>
      </c>
    </row>
    <row r="334" spans="2:39" x14ac:dyDescent="0.3">
      <c r="B334">
        <v>332</v>
      </c>
      <c r="C334">
        <v>503</v>
      </c>
      <c r="D334">
        <v>266</v>
      </c>
      <c r="E334">
        <v>40</v>
      </c>
      <c r="F334">
        <v>502</v>
      </c>
      <c r="G334">
        <v>0</v>
      </c>
      <c r="H334">
        <v>0</v>
      </c>
      <c r="I334">
        <v>0</v>
      </c>
      <c r="J334">
        <v>0</v>
      </c>
      <c r="K334">
        <v>1</v>
      </c>
      <c r="L334" t="str">
        <f>IF(AND(OR(G334=6,H334=6,I334=6,J334=6),OR(G334=7,H334=7,I334=7,J334=7)),IF(MAX($L$2:L333)&lt;$B$2,MAX($L$2:L333)+1,""),"")</f>
        <v/>
      </c>
      <c r="M334" t="str">
        <f t="shared" si="97"/>
        <v/>
      </c>
      <c r="N334" t="str">
        <f t="shared" si="98"/>
        <v/>
      </c>
      <c r="O334" t="str">
        <f t="shared" si="99"/>
        <v/>
      </c>
      <c r="P334" t="str">
        <f t="shared" si="100"/>
        <v/>
      </c>
      <c r="Q334" t="str">
        <f t="shared" si="101"/>
        <v/>
      </c>
      <c r="R334" t="str">
        <f>IF(M334="","",MAX($R$2:R333)+1)</f>
        <v/>
      </c>
      <c r="S334" t="str">
        <f>IF(N334="","",IF(MAX($S$2:S333)&lt;MAX(R:R),MAX(R:R)+1,MAX($S$2:S333)+1))</f>
        <v/>
      </c>
      <c r="T334" t="str">
        <f>IF(O334="","",IF(MAX($T$2:T333)&lt;MAX(S:S),MAX(S:S)+1,MAX($T$2:T333)+1))</f>
        <v/>
      </c>
      <c r="U334" t="str">
        <f>IF(P334="","",IF(MAX($U$2:U333)&lt;MAX(T:T),MAX(T:T)+1,MAX($U$2:U333)+1))</f>
        <v/>
      </c>
      <c r="V334" t="str">
        <f t="shared" si="85"/>
        <v/>
      </c>
      <c r="W334" t="str">
        <f t="shared" si="86"/>
        <v/>
      </c>
      <c r="X334" t="str">
        <f t="shared" si="87"/>
        <v/>
      </c>
      <c r="Y334" t="str">
        <f t="shared" si="88"/>
        <v/>
      </c>
      <c r="AB334" t="str">
        <f t="shared" si="89"/>
        <v/>
      </c>
      <c r="AC334" t="str">
        <f t="shared" si="90"/>
        <v/>
      </c>
      <c r="AD334" t="str">
        <f t="shared" si="91"/>
        <v/>
      </c>
      <c r="AE334" t="str">
        <f t="shared" si="92"/>
        <v/>
      </c>
      <c r="AF334" s="4" t="str">
        <f>IF(AB334="","",MAX($AF$2:AF333)+1)</f>
        <v/>
      </c>
      <c r="AG334" t="str">
        <f>IF(AC334="","",IF(MAX($AG$2:AG333)&lt;MAX(AF:AF),MAX(AF:AF)+1,MAX($AG$2:AG333)+1))</f>
        <v/>
      </c>
      <c r="AH334" t="str">
        <f>IF(AD334="","",IF(MAX($AH$2:AH333)&lt;MAX(AG:AG),MAX(AG:AG)+1,MAX($AH$2:AH333)+1))</f>
        <v/>
      </c>
      <c r="AI334" t="str">
        <f>IF(AE334="","",IF(MAX($AI$2:AI333)&lt;MAX(AH:AH),MAX(AH:AH)+1,MAX($AI$2:AI333)+1))</f>
        <v/>
      </c>
      <c r="AJ334" t="str">
        <f t="shared" si="93"/>
        <v/>
      </c>
      <c r="AK334" t="str">
        <f t="shared" si="94"/>
        <v/>
      </c>
      <c r="AL334" t="str">
        <f t="shared" si="95"/>
        <v/>
      </c>
      <c r="AM334" t="str">
        <f t="shared" si="96"/>
        <v/>
      </c>
    </row>
    <row r="335" spans="2:39" x14ac:dyDescent="0.3">
      <c r="B335">
        <v>333</v>
      </c>
      <c r="C335">
        <v>47</v>
      </c>
      <c r="D335">
        <v>504</v>
      </c>
      <c r="E335">
        <v>503</v>
      </c>
      <c r="F335">
        <v>273</v>
      </c>
      <c r="G335">
        <v>0</v>
      </c>
      <c r="H335">
        <v>0</v>
      </c>
      <c r="I335">
        <v>0</v>
      </c>
      <c r="J335">
        <v>0</v>
      </c>
      <c r="K335">
        <v>1</v>
      </c>
      <c r="L335" t="str">
        <f>IF(AND(OR(G335=6,H335=6,I335=6,J335=6),OR(G335=7,H335=7,I335=7,J335=7)),IF(MAX($L$2:L334)&lt;$B$2,MAX($L$2:L334)+1,""),"")</f>
        <v/>
      </c>
      <c r="M335" t="str">
        <f t="shared" si="97"/>
        <v/>
      </c>
      <c r="N335" t="str">
        <f t="shared" si="98"/>
        <v/>
      </c>
      <c r="O335" t="str">
        <f t="shared" si="99"/>
        <v/>
      </c>
      <c r="P335" t="str">
        <f t="shared" si="100"/>
        <v/>
      </c>
      <c r="Q335" t="str">
        <f t="shared" si="101"/>
        <v/>
      </c>
      <c r="R335" t="str">
        <f>IF(M335="","",MAX($R$2:R334)+1)</f>
        <v/>
      </c>
      <c r="S335" t="str">
        <f>IF(N335="","",IF(MAX($S$2:S334)&lt;MAX(R:R),MAX(R:R)+1,MAX($S$2:S334)+1))</f>
        <v/>
      </c>
      <c r="T335" t="str">
        <f>IF(O335="","",IF(MAX($T$2:T334)&lt;MAX(S:S),MAX(S:S)+1,MAX($T$2:T334)+1))</f>
        <v/>
      </c>
      <c r="U335" t="str">
        <f>IF(P335="","",IF(MAX($U$2:U334)&lt;MAX(T:T),MAX(T:T)+1,MAX($U$2:U334)+1))</f>
        <v/>
      </c>
      <c r="V335" t="str">
        <f t="shared" si="85"/>
        <v/>
      </c>
      <c r="W335" t="str">
        <f t="shared" si="86"/>
        <v/>
      </c>
      <c r="X335" t="str">
        <f t="shared" si="87"/>
        <v/>
      </c>
      <c r="Y335" t="str">
        <f t="shared" si="88"/>
        <v/>
      </c>
      <c r="AB335" t="str">
        <f t="shared" si="89"/>
        <v/>
      </c>
      <c r="AC335" t="str">
        <f t="shared" si="90"/>
        <v/>
      </c>
      <c r="AD335" t="str">
        <f t="shared" si="91"/>
        <v/>
      </c>
      <c r="AE335" t="str">
        <f t="shared" si="92"/>
        <v/>
      </c>
      <c r="AF335" s="4" t="str">
        <f>IF(AB335="","",MAX($AF$2:AF334)+1)</f>
        <v/>
      </c>
      <c r="AG335" t="str">
        <f>IF(AC335="","",IF(MAX($AG$2:AG334)&lt;MAX(AF:AF),MAX(AF:AF)+1,MAX($AG$2:AG334)+1))</f>
        <v/>
      </c>
      <c r="AH335" t="str">
        <f>IF(AD335="","",IF(MAX($AH$2:AH334)&lt;MAX(AG:AG),MAX(AG:AG)+1,MAX($AH$2:AH334)+1))</f>
        <v/>
      </c>
      <c r="AI335" t="str">
        <f>IF(AE335="","",IF(MAX($AI$2:AI334)&lt;MAX(AH:AH),MAX(AH:AH)+1,MAX($AI$2:AI334)+1))</f>
        <v/>
      </c>
      <c r="AJ335" t="str">
        <f t="shared" si="93"/>
        <v/>
      </c>
      <c r="AK335" t="str">
        <f t="shared" si="94"/>
        <v/>
      </c>
      <c r="AL335" t="str">
        <f t="shared" si="95"/>
        <v/>
      </c>
      <c r="AM335" t="str">
        <f t="shared" si="96"/>
        <v/>
      </c>
    </row>
    <row r="336" spans="2:39" x14ac:dyDescent="0.3">
      <c r="B336">
        <v>334</v>
      </c>
      <c r="C336">
        <v>504</v>
      </c>
      <c r="D336">
        <v>48</v>
      </c>
      <c r="E336">
        <v>266</v>
      </c>
      <c r="F336">
        <v>503</v>
      </c>
      <c r="G336">
        <v>0</v>
      </c>
      <c r="H336">
        <v>0</v>
      </c>
      <c r="I336">
        <v>0</v>
      </c>
      <c r="J336">
        <v>0</v>
      </c>
      <c r="K336">
        <v>1</v>
      </c>
      <c r="L336" t="str">
        <f>IF(AND(OR(G336=6,H336=6,I336=6,J336=6),OR(G336=7,H336=7,I336=7,J336=7)),IF(MAX($L$2:L335)&lt;$B$2,MAX($L$2:L335)+1,""),"")</f>
        <v/>
      </c>
      <c r="M336" t="str">
        <f t="shared" si="97"/>
        <v/>
      </c>
      <c r="N336" t="str">
        <f t="shared" si="98"/>
        <v/>
      </c>
      <c r="O336" t="str">
        <f t="shared" si="99"/>
        <v/>
      </c>
      <c r="P336" t="str">
        <f t="shared" si="100"/>
        <v/>
      </c>
      <c r="Q336" t="str">
        <f t="shared" si="101"/>
        <v/>
      </c>
      <c r="R336" t="str">
        <f>IF(M336="","",MAX($R$2:R335)+1)</f>
        <v/>
      </c>
      <c r="S336" t="str">
        <f>IF(N336="","",IF(MAX($S$2:S335)&lt;MAX(R:R),MAX(R:R)+1,MAX($S$2:S335)+1))</f>
        <v/>
      </c>
      <c r="T336" t="str">
        <f>IF(O336="","",IF(MAX($T$2:T335)&lt;MAX(S:S),MAX(S:S)+1,MAX($T$2:T335)+1))</f>
        <v/>
      </c>
      <c r="U336" t="str">
        <f>IF(P336="","",IF(MAX($U$2:U335)&lt;MAX(T:T),MAX(T:T)+1,MAX($U$2:U335)+1))</f>
        <v/>
      </c>
      <c r="V336" t="str">
        <f t="shared" si="85"/>
        <v/>
      </c>
      <c r="W336" t="str">
        <f t="shared" si="86"/>
        <v/>
      </c>
      <c r="X336" t="str">
        <f t="shared" si="87"/>
        <v/>
      </c>
      <c r="Y336" t="str">
        <f t="shared" si="88"/>
        <v/>
      </c>
      <c r="AB336" t="str">
        <f t="shared" si="89"/>
        <v/>
      </c>
      <c r="AC336" t="str">
        <f t="shared" si="90"/>
        <v/>
      </c>
      <c r="AD336" t="str">
        <f t="shared" si="91"/>
        <v/>
      </c>
      <c r="AE336" t="str">
        <f t="shared" si="92"/>
        <v/>
      </c>
      <c r="AF336" s="4" t="str">
        <f>IF(AB336="","",MAX($AF$2:AF335)+1)</f>
        <v/>
      </c>
      <c r="AG336" t="str">
        <f>IF(AC336="","",IF(MAX($AG$2:AG335)&lt;MAX(AF:AF),MAX(AF:AF)+1,MAX($AG$2:AG335)+1))</f>
        <v/>
      </c>
      <c r="AH336" t="str">
        <f>IF(AD336="","",IF(MAX($AH$2:AH335)&lt;MAX(AG:AG),MAX(AG:AG)+1,MAX($AH$2:AH335)+1))</f>
        <v/>
      </c>
      <c r="AI336" t="str">
        <f>IF(AE336="","",IF(MAX($AI$2:AI335)&lt;MAX(AH:AH),MAX(AH:AH)+1,MAX($AI$2:AI335)+1))</f>
        <v/>
      </c>
      <c r="AJ336" t="str">
        <f t="shared" si="93"/>
        <v/>
      </c>
      <c r="AK336" t="str">
        <f t="shared" si="94"/>
        <v/>
      </c>
      <c r="AL336" t="str">
        <f t="shared" si="95"/>
        <v/>
      </c>
      <c r="AM336" t="str">
        <f t="shared" si="96"/>
        <v/>
      </c>
    </row>
    <row r="337" spans="2:39" x14ac:dyDescent="0.3">
      <c r="B337">
        <v>335</v>
      </c>
      <c r="C337">
        <v>274</v>
      </c>
      <c r="D337">
        <v>505</v>
      </c>
      <c r="E337">
        <v>504</v>
      </c>
      <c r="F337">
        <v>47</v>
      </c>
      <c r="G337">
        <v>0</v>
      </c>
      <c r="H337">
        <v>0</v>
      </c>
      <c r="I337">
        <v>0</v>
      </c>
      <c r="J337">
        <v>0</v>
      </c>
      <c r="K337">
        <v>1</v>
      </c>
      <c r="L337" t="str">
        <f>IF(AND(OR(G337=6,H337=6,I337=6,J337=6),OR(G337=7,H337=7,I337=7,J337=7)),IF(MAX($L$2:L336)&lt;$B$2,MAX($L$2:L336)+1,""),"")</f>
        <v/>
      </c>
      <c r="M337" t="str">
        <f t="shared" si="97"/>
        <v/>
      </c>
      <c r="N337" t="str">
        <f t="shared" si="98"/>
        <v/>
      </c>
      <c r="O337" t="str">
        <f t="shared" si="99"/>
        <v/>
      </c>
      <c r="P337" t="str">
        <f t="shared" si="100"/>
        <v/>
      </c>
      <c r="Q337" t="str">
        <f t="shared" si="101"/>
        <v/>
      </c>
      <c r="R337" t="str">
        <f>IF(M337="","",MAX($R$2:R336)+1)</f>
        <v/>
      </c>
      <c r="S337" t="str">
        <f>IF(N337="","",IF(MAX($S$2:S336)&lt;MAX(R:R),MAX(R:R)+1,MAX($S$2:S336)+1))</f>
        <v/>
      </c>
      <c r="T337" t="str">
        <f>IF(O337="","",IF(MAX($T$2:T336)&lt;MAX(S:S),MAX(S:S)+1,MAX($T$2:T336)+1))</f>
        <v/>
      </c>
      <c r="U337" t="str">
        <f>IF(P337="","",IF(MAX($U$2:U336)&lt;MAX(T:T),MAX(T:T)+1,MAX($U$2:U336)+1))</f>
        <v/>
      </c>
      <c r="V337" t="str">
        <f t="shared" si="85"/>
        <v/>
      </c>
      <c r="W337" t="str">
        <f t="shared" si="86"/>
        <v/>
      </c>
      <c r="X337" t="str">
        <f t="shared" si="87"/>
        <v/>
      </c>
      <c r="Y337" t="str">
        <f t="shared" si="88"/>
        <v/>
      </c>
      <c r="AB337" t="str">
        <f t="shared" si="89"/>
        <v/>
      </c>
      <c r="AC337" t="str">
        <f t="shared" si="90"/>
        <v/>
      </c>
      <c r="AD337" t="str">
        <f t="shared" si="91"/>
        <v/>
      </c>
      <c r="AE337" t="str">
        <f t="shared" si="92"/>
        <v/>
      </c>
      <c r="AF337" s="4" t="str">
        <f>IF(AB337="","",MAX($AF$2:AF336)+1)</f>
        <v/>
      </c>
      <c r="AG337" t="str">
        <f>IF(AC337="","",IF(MAX($AG$2:AG336)&lt;MAX(AF:AF),MAX(AF:AF)+1,MAX($AG$2:AG336)+1))</f>
        <v/>
      </c>
      <c r="AH337" t="str">
        <f>IF(AD337="","",IF(MAX($AH$2:AH336)&lt;MAX(AG:AG),MAX(AG:AG)+1,MAX($AH$2:AH336)+1))</f>
        <v/>
      </c>
      <c r="AI337" t="str">
        <f>IF(AE337="","",IF(MAX($AI$2:AI336)&lt;MAX(AH:AH),MAX(AH:AH)+1,MAX($AI$2:AI336)+1))</f>
        <v/>
      </c>
      <c r="AJ337" t="str">
        <f t="shared" si="93"/>
        <v/>
      </c>
      <c r="AK337" t="str">
        <f t="shared" si="94"/>
        <v/>
      </c>
      <c r="AL337" t="str">
        <f t="shared" si="95"/>
        <v/>
      </c>
      <c r="AM337" t="str">
        <f t="shared" si="96"/>
        <v/>
      </c>
    </row>
    <row r="338" spans="2:39" x14ac:dyDescent="0.3">
      <c r="B338">
        <v>336</v>
      </c>
      <c r="C338">
        <v>505</v>
      </c>
      <c r="D338">
        <v>267</v>
      </c>
      <c r="E338">
        <v>48</v>
      </c>
      <c r="F338">
        <v>504</v>
      </c>
      <c r="G338">
        <v>0</v>
      </c>
      <c r="H338">
        <v>0</v>
      </c>
      <c r="I338">
        <v>0</v>
      </c>
      <c r="J338">
        <v>0</v>
      </c>
      <c r="K338">
        <v>1</v>
      </c>
      <c r="L338" t="str">
        <f>IF(AND(OR(G338=6,H338=6,I338=6,J338=6),OR(G338=7,H338=7,I338=7,J338=7)),IF(MAX($L$2:L337)&lt;$B$2,MAX($L$2:L337)+1,""),"")</f>
        <v/>
      </c>
      <c r="M338" t="str">
        <f t="shared" si="97"/>
        <v/>
      </c>
      <c r="N338" t="str">
        <f t="shared" si="98"/>
        <v/>
      </c>
      <c r="O338" t="str">
        <f t="shared" si="99"/>
        <v/>
      </c>
      <c r="P338" t="str">
        <f t="shared" si="100"/>
        <v/>
      </c>
      <c r="Q338" t="str">
        <f t="shared" si="101"/>
        <v/>
      </c>
      <c r="R338" t="str">
        <f>IF(M338="","",MAX($R$2:R337)+1)</f>
        <v/>
      </c>
      <c r="S338" t="str">
        <f>IF(N338="","",IF(MAX($S$2:S337)&lt;MAX(R:R),MAX(R:R)+1,MAX($S$2:S337)+1))</f>
        <v/>
      </c>
      <c r="T338" t="str">
        <f>IF(O338="","",IF(MAX($T$2:T337)&lt;MAX(S:S),MAX(S:S)+1,MAX($T$2:T337)+1))</f>
        <v/>
      </c>
      <c r="U338" t="str">
        <f>IF(P338="","",IF(MAX($U$2:U337)&lt;MAX(T:T),MAX(T:T)+1,MAX($U$2:U337)+1))</f>
        <v/>
      </c>
      <c r="V338" t="str">
        <f t="shared" si="85"/>
        <v/>
      </c>
      <c r="W338" t="str">
        <f t="shared" si="86"/>
        <v/>
      </c>
      <c r="X338" t="str">
        <f t="shared" si="87"/>
        <v/>
      </c>
      <c r="Y338" t="str">
        <f t="shared" si="88"/>
        <v/>
      </c>
      <c r="AB338" t="str">
        <f t="shared" si="89"/>
        <v/>
      </c>
      <c r="AC338" t="str">
        <f t="shared" si="90"/>
        <v/>
      </c>
      <c r="AD338" t="str">
        <f t="shared" si="91"/>
        <v/>
      </c>
      <c r="AE338" t="str">
        <f t="shared" si="92"/>
        <v/>
      </c>
      <c r="AF338" s="4" t="str">
        <f>IF(AB338="","",MAX($AF$2:AF337)+1)</f>
        <v/>
      </c>
      <c r="AG338" t="str">
        <f>IF(AC338="","",IF(MAX($AG$2:AG337)&lt;MAX(AF:AF),MAX(AF:AF)+1,MAX($AG$2:AG337)+1))</f>
        <v/>
      </c>
      <c r="AH338" t="str">
        <f>IF(AD338="","",IF(MAX($AH$2:AH337)&lt;MAX(AG:AG),MAX(AG:AG)+1,MAX($AH$2:AH337)+1))</f>
        <v/>
      </c>
      <c r="AI338" t="str">
        <f>IF(AE338="","",IF(MAX($AI$2:AI337)&lt;MAX(AH:AH),MAX(AH:AH)+1,MAX($AI$2:AI337)+1))</f>
        <v/>
      </c>
      <c r="AJ338" t="str">
        <f t="shared" si="93"/>
        <v/>
      </c>
      <c r="AK338" t="str">
        <f t="shared" si="94"/>
        <v/>
      </c>
      <c r="AL338" t="str">
        <f t="shared" si="95"/>
        <v/>
      </c>
      <c r="AM338" t="str">
        <f t="shared" si="96"/>
        <v/>
      </c>
    </row>
    <row r="339" spans="2:39" x14ac:dyDescent="0.3">
      <c r="B339">
        <v>337</v>
      </c>
      <c r="C339">
        <v>24</v>
      </c>
      <c r="D339">
        <v>506</v>
      </c>
      <c r="E339">
        <v>505</v>
      </c>
      <c r="F339">
        <v>274</v>
      </c>
      <c r="G339">
        <v>0</v>
      </c>
      <c r="H339">
        <v>0</v>
      </c>
      <c r="I339">
        <v>0</v>
      </c>
      <c r="J339">
        <v>0</v>
      </c>
      <c r="K339">
        <v>1</v>
      </c>
      <c r="L339" t="str">
        <f>IF(AND(OR(G339=6,H339=6,I339=6,J339=6),OR(G339=7,H339=7,I339=7,J339=7)),IF(MAX($L$2:L338)&lt;$B$2,MAX($L$2:L338)+1,""),"")</f>
        <v/>
      </c>
      <c r="M339" t="str">
        <f t="shared" si="97"/>
        <v/>
      </c>
      <c r="N339" t="str">
        <f t="shared" si="98"/>
        <v/>
      </c>
      <c r="O339" t="str">
        <f t="shared" si="99"/>
        <v/>
      </c>
      <c r="P339" t="str">
        <f t="shared" si="100"/>
        <v/>
      </c>
      <c r="Q339" t="str">
        <f t="shared" si="101"/>
        <v/>
      </c>
      <c r="R339" t="str">
        <f>IF(M339="","",MAX($R$2:R338)+1)</f>
        <v/>
      </c>
      <c r="S339" t="str">
        <f>IF(N339="","",IF(MAX($S$2:S338)&lt;MAX(R:R),MAX(R:R)+1,MAX($S$2:S338)+1))</f>
        <v/>
      </c>
      <c r="T339" t="str">
        <f>IF(O339="","",IF(MAX($T$2:T338)&lt;MAX(S:S),MAX(S:S)+1,MAX($T$2:T338)+1))</f>
        <v/>
      </c>
      <c r="U339" t="str">
        <f>IF(P339="","",IF(MAX($U$2:U338)&lt;MAX(T:T),MAX(T:T)+1,MAX($U$2:U338)+1))</f>
        <v/>
      </c>
      <c r="V339" t="str">
        <f t="shared" si="85"/>
        <v/>
      </c>
      <c r="W339" t="str">
        <f t="shared" si="86"/>
        <v/>
      </c>
      <c r="X339" t="str">
        <f t="shared" si="87"/>
        <v/>
      </c>
      <c r="Y339" t="str">
        <f t="shared" si="88"/>
        <v/>
      </c>
      <c r="AB339" t="str">
        <f t="shared" si="89"/>
        <v/>
      </c>
      <c r="AC339" t="str">
        <f t="shared" si="90"/>
        <v/>
      </c>
      <c r="AD339" t="str">
        <f t="shared" si="91"/>
        <v/>
      </c>
      <c r="AE339" t="str">
        <f t="shared" si="92"/>
        <v/>
      </c>
      <c r="AF339" s="4" t="str">
        <f>IF(AB339="","",MAX($AF$2:AF338)+1)</f>
        <v/>
      </c>
      <c r="AG339" t="str">
        <f>IF(AC339="","",IF(MAX($AG$2:AG338)&lt;MAX(AF:AF),MAX(AF:AF)+1,MAX($AG$2:AG338)+1))</f>
        <v/>
      </c>
      <c r="AH339" t="str">
        <f>IF(AD339="","",IF(MAX($AH$2:AH338)&lt;MAX(AG:AG),MAX(AG:AG)+1,MAX($AH$2:AH338)+1))</f>
        <v/>
      </c>
      <c r="AI339" t="str">
        <f>IF(AE339="","",IF(MAX($AI$2:AI338)&lt;MAX(AH:AH),MAX(AH:AH)+1,MAX($AI$2:AI338)+1))</f>
        <v/>
      </c>
      <c r="AJ339" t="str">
        <f t="shared" si="93"/>
        <v/>
      </c>
      <c r="AK339" t="str">
        <f t="shared" si="94"/>
        <v/>
      </c>
      <c r="AL339" t="str">
        <f t="shared" si="95"/>
        <v/>
      </c>
      <c r="AM339" t="str">
        <f t="shared" si="96"/>
        <v/>
      </c>
    </row>
    <row r="340" spans="2:39" x14ac:dyDescent="0.3">
      <c r="B340">
        <v>338</v>
      </c>
      <c r="C340">
        <v>506</v>
      </c>
      <c r="D340">
        <v>25</v>
      </c>
      <c r="E340">
        <v>267</v>
      </c>
      <c r="F340">
        <v>505</v>
      </c>
      <c r="G340">
        <v>0</v>
      </c>
      <c r="H340">
        <v>0</v>
      </c>
      <c r="I340">
        <v>0</v>
      </c>
      <c r="J340">
        <v>0</v>
      </c>
      <c r="K340">
        <v>1</v>
      </c>
      <c r="L340" t="str">
        <f>IF(AND(OR(G340=6,H340=6,I340=6,J340=6),OR(G340=7,H340=7,I340=7,J340=7)),IF(MAX($L$2:L339)&lt;$B$2,MAX($L$2:L339)+1,""),"")</f>
        <v/>
      </c>
      <c r="M340" t="str">
        <f t="shared" si="97"/>
        <v/>
      </c>
      <c r="N340" t="str">
        <f t="shared" si="98"/>
        <v/>
      </c>
      <c r="O340" t="str">
        <f t="shared" si="99"/>
        <v/>
      </c>
      <c r="P340" t="str">
        <f t="shared" si="100"/>
        <v/>
      </c>
      <c r="Q340" t="str">
        <f t="shared" si="101"/>
        <v/>
      </c>
      <c r="R340" t="str">
        <f>IF(M340="","",MAX($R$2:R339)+1)</f>
        <v/>
      </c>
      <c r="S340" t="str">
        <f>IF(N340="","",IF(MAX($S$2:S339)&lt;MAX(R:R),MAX(R:R)+1,MAX($S$2:S339)+1))</f>
        <v/>
      </c>
      <c r="T340" t="str">
        <f>IF(O340="","",IF(MAX($T$2:T339)&lt;MAX(S:S),MAX(S:S)+1,MAX($T$2:T339)+1))</f>
        <v/>
      </c>
      <c r="U340" t="str">
        <f>IF(P340="","",IF(MAX($U$2:U339)&lt;MAX(T:T),MAX(T:T)+1,MAX($U$2:U339)+1))</f>
        <v/>
      </c>
      <c r="V340" t="str">
        <f t="shared" si="85"/>
        <v/>
      </c>
      <c r="W340" t="str">
        <f t="shared" si="86"/>
        <v/>
      </c>
      <c r="X340" t="str">
        <f t="shared" si="87"/>
        <v/>
      </c>
      <c r="Y340" t="str">
        <f t="shared" si="88"/>
        <v/>
      </c>
      <c r="AB340" t="str">
        <f t="shared" si="89"/>
        <v/>
      </c>
      <c r="AC340" t="str">
        <f t="shared" si="90"/>
        <v/>
      </c>
      <c r="AD340" t="str">
        <f t="shared" si="91"/>
        <v/>
      </c>
      <c r="AE340" t="str">
        <f t="shared" si="92"/>
        <v/>
      </c>
      <c r="AF340" s="4" t="str">
        <f>IF(AB340="","",MAX($AF$2:AF339)+1)</f>
        <v/>
      </c>
      <c r="AG340" t="str">
        <f>IF(AC340="","",IF(MAX($AG$2:AG339)&lt;MAX(AF:AF),MAX(AF:AF)+1,MAX($AG$2:AG339)+1))</f>
        <v/>
      </c>
      <c r="AH340" t="str">
        <f>IF(AD340="","",IF(MAX($AH$2:AH339)&lt;MAX(AG:AG),MAX(AG:AG)+1,MAX($AH$2:AH339)+1))</f>
        <v/>
      </c>
      <c r="AI340" t="str">
        <f>IF(AE340="","",IF(MAX($AI$2:AI339)&lt;MAX(AH:AH),MAX(AH:AH)+1,MAX($AI$2:AI339)+1))</f>
        <v/>
      </c>
      <c r="AJ340" t="str">
        <f t="shared" si="93"/>
        <v/>
      </c>
      <c r="AK340" t="str">
        <f t="shared" si="94"/>
        <v/>
      </c>
      <c r="AL340" t="str">
        <f t="shared" si="95"/>
        <v/>
      </c>
      <c r="AM340" t="str">
        <f t="shared" si="96"/>
        <v/>
      </c>
    </row>
    <row r="341" spans="2:39" x14ac:dyDescent="0.3">
      <c r="B341">
        <v>339</v>
      </c>
      <c r="C341">
        <v>275</v>
      </c>
      <c r="D341">
        <v>507</v>
      </c>
      <c r="E341">
        <v>506</v>
      </c>
      <c r="F341">
        <v>24</v>
      </c>
      <c r="G341">
        <v>0</v>
      </c>
      <c r="H341">
        <v>0</v>
      </c>
      <c r="I341">
        <v>0</v>
      </c>
      <c r="J341">
        <v>0</v>
      </c>
      <c r="K341">
        <v>1</v>
      </c>
      <c r="L341" t="str">
        <f>IF(AND(OR(G341=6,H341=6,I341=6,J341=6),OR(G341=7,H341=7,I341=7,J341=7)),IF(MAX($L$2:L340)&lt;$B$2,MAX($L$2:L340)+1,""),"")</f>
        <v/>
      </c>
      <c r="M341" t="str">
        <f t="shared" si="97"/>
        <v/>
      </c>
      <c r="N341" t="str">
        <f t="shared" si="98"/>
        <v/>
      </c>
      <c r="O341" t="str">
        <f t="shared" si="99"/>
        <v/>
      </c>
      <c r="P341" t="str">
        <f t="shared" si="100"/>
        <v/>
      </c>
      <c r="Q341" t="str">
        <f t="shared" si="101"/>
        <v/>
      </c>
      <c r="R341" t="str">
        <f>IF(M341="","",MAX($R$2:R340)+1)</f>
        <v/>
      </c>
      <c r="S341" t="str">
        <f>IF(N341="","",IF(MAX($S$2:S340)&lt;MAX(R:R),MAX(R:R)+1,MAX($S$2:S340)+1))</f>
        <v/>
      </c>
      <c r="T341" t="str">
        <f>IF(O341="","",IF(MAX($T$2:T340)&lt;MAX(S:S),MAX(S:S)+1,MAX($T$2:T340)+1))</f>
        <v/>
      </c>
      <c r="U341" t="str">
        <f>IF(P341="","",IF(MAX($U$2:U340)&lt;MAX(T:T),MAX(T:T)+1,MAX($U$2:U340)+1))</f>
        <v/>
      </c>
      <c r="V341" t="str">
        <f t="shared" si="85"/>
        <v/>
      </c>
      <c r="W341" t="str">
        <f t="shared" si="86"/>
        <v/>
      </c>
      <c r="X341" t="str">
        <f t="shared" si="87"/>
        <v/>
      </c>
      <c r="Y341" t="str">
        <f t="shared" si="88"/>
        <v/>
      </c>
      <c r="AB341" t="str">
        <f t="shared" si="89"/>
        <v/>
      </c>
      <c r="AC341" t="str">
        <f t="shared" si="90"/>
        <v/>
      </c>
      <c r="AD341" t="str">
        <f t="shared" si="91"/>
        <v/>
      </c>
      <c r="AE341" t="str">
        <f t="shared" si="92"/>
        <v/>
      </c>
      <c r="AF341" s="4" t="str">
        <f>IF(AB341="","",MAX($AF$2:AF340)+1)</f>
        <v/>
      </c>
      <c r="AG341" t="str">
        <f>IF(AC341="","",IF(MAX($AG$2:AG340)&lt;MAX(AF:AF),MAX(AF:AF)+1,MAX($AG$2:AG340)+1))</f>
        <v/>
      </c>
      <c r="AH341" t="str">
        <f>IF(AD341="","",IF(MAX($AH$2:AH340)&lt;MAX(AG:AG),MAX(AG:AG)+1,MAX($AH$2:AH340)+1))</f>
        <v/>
      </c>
      <c r="AI341" t="str">
        <f>IF(AE341="","",IF(MAX($AI$2:AI340)&lt;MAX(AH:AH),MAX(AH:AH)+1,MAX($AI$2:AI340)+1))</f>
        <v/>
      </c>
      <c r="AJ341" t="str">
        <f t="shared" si="93"/>
        <v/>
      </c>
      <c r="AK341" t="str">
        <f t="shared" si="94"/>
        <v/>
      </c>
      <c r="AL341" t="str">
        <f t="shared" si="95"/>
        <v/>
      </c>
      <c r="AM341" t="str">
        <f t="shared" si="96"/>
        <v/>
      </c>
    </row>
    <row r="342" spans="2:39" x14ac:dyDescent="0.3">
      <c r="B342">
        <v>340</v>
      </c>
      <c r="C342">
        <v>507</v>
      </c>
      <c r="D342">
        <v>268</v>
      </c>
      <c r="E342">
        <v>25</v>
      </c>
      <c r="F342">
        <v>506</v>
      </c>
      <c r="G342">
        <v>0</v>
      </c>
      <c r="H342">
        <v>0</v>
      </c>
      <c r="I342">
        <v>0</v>
      </c>
      <c r="J342">
        <v>0</v>
      </c>
      <c r="K342">
        <v>1</v>
      </c>
      <c r="L342" t="str">
        <f>IF(AND(OR(G342=6,H342=6,I342=6,J342=6),OR(G342=7,H342=7,I342=7,J342=7)),IF(MAX($L$2:L341)&lt;$B$2,MAX($L$2:L341)+1,""),"")</f>
        <v/>
      </c>
      <c r="M342" t="str">
        <f t="shared" si="97"/>
        <v/>
      </c>
      <c r="N342" t="str">
        <f t="shared" si="98"/>
        <v/>
      </c>
      <c r="O342" t="str">
        <f t="shared" si="99"/>
        <v/>
      </c>
      <c r="P342" t="str">
        <f t="shared" si="100"/>
        <v/>
      </c>
      <c r="Q342" t="str">
        <f t="shared" si="101"/>
        <v/>
      </c>
      <c r="R342" t="str">
        <f>IF(M342="","",MAX($R$2:R341)+1)</f>
        <v/>
      </c>
      <c r="S342" t="str">
        <f>IF(N342="","",IF(MAX($S$2:S341)&lt;MAX(R:R),MAX(R:R)+1,MAX($S$2:S341)+1))</f>
        <v/>
      </c>
      <c r="T342" t="str">
        <f>IF(O342="","",IF(MAX($T$2:T341)&lt;MAX(S:S),MAX(S:S)+1,MAX($T$2:T341)+1))</f>
        <v/>
      </c>
      <c r="U342" t="str">
        <f>IF(P342="","",IF(MAX($U$2:U341)&lt;MAX(T:T),MAX(T:T)+1,MAX($U$2:U341)+1))</f>
        <v/>
      </c>
      <c r="V342" t="str">
        <f t="shared" si="85"/>
        <v/>
      </c>
      <c r="W342" t="str">
        <f t="shared" si="86"/>
        <v/>
      </c>
      <c r="X342" t="str">
        <f t="shared" si="87"/>
        <v/>
      </c>
      <c r="Y342" t="str">
        <f t="shared" si="88"/>
        <v/>
      </c>
      <c r="AB342" t="str">
        <f t="shared" si="89"/>
        <v/>
      </c>
      <c r="AC342" t="str">
        <f t="shared" si="90"/>
        <v/>
      </c>
      <c r="AD342" t="str">
        <f t="shared" si="91"/>
        <v/>
      </c>
      <c r="AE342" t="str">
        <f t="shared" si="92"/>
        <v/>
      </c>
      <c r="AF342" s="4" t="str">
        <f>IF(AB342="","",MAX($AF$2:AF341)+1)</f>
        <v/>
      </c>
      <c r="AG342" t="str">
        <f>IF(AC342="","",IF(MAX($AG$2:AG341)&lt;MAX(AF:AF),MAX(AF:AF)+1,MAX($AG$2:AG341)+1))</f>
        <v/>
      </c>
      <c r="AH342" t="str">
        <f>IF(AD342="","",IF(MAX($AH$2:AH341)&lt;MAX(AG:AG),MAX(AG:AG)+1,MAX($AH$2:AH341)+1))</f>
        <v/>
      </c>
      <c r="AI342" t="str">
        <f>IF(AE342="","",IF(MAX($AI$2:AI341)&lt;MAX(AH:AH),MAX(AH:AH)+1,MAX($AI$2:AI341)+1))</f>
        <v/>
      </c>
      <c r="AJ342" t="str">
        <f t="shared" si="93"/>
        <v/>
      </c>
      <c r="AK342" t="str">
        <f t="shared" si="94"/>
        <v/>
      </c>
      <c r="AL342" t="str">
        <f t="shared" si="95"/>
        <v/>
      </c>
      <c r="AM342" t="str">
        <f t="shared" si="96"/>
        <v/>
      </c>
    </row>
    <row r="343" spans="2:39" x14ac:dyDescent="0.3">
      <c r="B343">
        <v>341</v>
      </c>
      <c r="C343">
        <v>66</v>
      </c>
      <c r="D343">
        <v>508</v>
      </c>
      <c r="E343">
        <v>507</v>
      </c>
      <c r="F343">
        <v>275</v>
      </c>
      <c r="G343">
        <v>0</v>
      </c>
      <c r="H343">
        <v>0</v>
      </c>
      <c r="I343">
        <v>0</v>
      </c>
      <c r="J343">
        <v>0</v>
      </c>
      <c r="K343">
        <v>1</v>
      </c>
      <c r="L343" t="str">
        <f>IF(AND(OR(G343=6,H343=6,I343=6,J343=6),OR(G343=7,H343=7,I343=7,J343=7)),IF(MAX($L$2:L342)&lt;$B$2,MAX($L$2:L342)+1,""),"")</f>
        <v/>
      </c>
      <c r="M343" t="str">
        <f t="shared" si="97"/>
        <v/>
      </c>
      <c r="N343" t="str">
        <f t="shared" si="98"/>
        <v/>
      </c>
      <c r="O343" t="str">
        <f t="shared" si="99"/>
        <v/>
      </c>
      <c r="P343" t="str">
        <f t="shared" si="100"/>
        <v/>
      </c>
      <c r="Q343" t="str">
        <f t="shared" si="101"/>
        <v/>
      </c>
      <c r="R343" t="str">
        <f>IF(M343="","",MAX($R$2:R342)+1)</f>
        <v/>
      </c>
      <c r="S343" t="str">
        <f>IF(N343="","",IF(MAX($S$2:S342)&lt;MAX(R:R),MAX(R:R)+1,MAX($S$2:S342)+1))</f>
        <v/>
      </c>
      <c r="T343" t="str">
        <f>IF(O343="","",IF(MAX($T$2:T342)&lt;MAX(S:S),MAX(S:S)+1,MAX($T$2:T342)+1))</f>
        <v/>
      </c>
      <c r="U343" t="str">
        <f>IF(P343="","",IF(MAX($U$2:U342)&lt;MAX(T:T),MAX(T:T)+1,MAX($U$2:U342)+1))</f>
        <v/>
      </c>
      <c r="V343" t="str">
        <f t="shared" si="85"/>
        <v/>
      </c>
      <c r="W343" t="str">
        <f t="shared" si="86"/>
        <v/>
      </c>
      <c r="X343" t="str">
        <f t="shared" si="87"/>
        <v/>
      </c>
      <c r="Y343" t="str">
        <f t="shared" si="88"/>
        <v/>
      </c>
      <c r="AB343" t="str">
        <f t="shared" si="89"/>
        <v/>
      </c>
      <c r="AC343" t="str">
        <f t="shared" si="90"/>
        <v/>
      </c>
      <c r="AD343" t="str">
        <f t="shared" si="91"/>
        <v/>
      </c>
      <c r="AE343" t="str">
        <f t="shared" si="92"/>
        <v/>
      </c>
      <c r="AF343" s="4" t="str">
        <f>IF(AB343="","",MAX($AF$2:AF342)+1)</f>
        <v/>
      </c>
      <c r="AG343" t="str">
        <f>IF(AC343="","",IF(MAX($AG$2:AG342)&lt;MAX(AF:AF),MAX(AF:AF)+1,MAX($AG$2:AG342)+1))</f>
        <v/>
      </c>
      <c r="AH343" t="str">
        <f>IF(AD343="","",IF(MAX($AH$2:AH342)&lt;MAX(AG:AG),MAX(AG:AG)+1,MAX($AH$2:AH342)+1))</f>
        <v/>
      </c>
      <c r="AI343" t="str">
        <f>IF(AE343="","",IF(MAX($AI$2:AI342)&lt;MAX(AH:AH),MAX(AH:AH)+1,MAX($AI$2:AI342)+1))</f>
        <v/>
      </c>
      <c r="AJ343" t="str">
        <f t="shared" si="93"/>
        <v/>
      </c>
      <c r="AK343" t="str">
        <f t="shared" si="94"/>
        <v/>
      </c>
      <c r="AL343" t="str">
        <f t="shared" si="95"/>
        <v/>
      </c>
      <c r="AM343" t="str">
        <f t="shared" si="96"/>
        <v/>
      </c>
    </row>
    <row r="344" spans="2:39" x14ac:dyDescent="0.3">
      <c r="B344">
        <v>342</v>
      </c>
      <c r="C344">
        <v>508</v>
      </c>
      <c r="D344">
        <v>67</v>
      </c>
      <c r="E344">
        <v>268</v>
      </c>
      <c r="F344">
        <v>507</v>
      </c>
      <c r="G344">
        <v>0</v>
      </c>
      <c r="H344">
        <v>0</v>
      </c>
      <c r="I344">
        <v>0</v>
      </c>
      <c r="J344">
        <v>0</v>
      </c>
      <c r="K344">
        <v>1</v>
      </c>
      <c r="L344" t="str">
        <f>IF(AND(OR(G344=6,H344=6,I344=6,J344=6),OR(G344=7,H344=7,I344=7,J344=7)),IF(MAX($L$2:L343)&lt;$B$2,MAX($L$2:L343)+1,""),"")</f>
        <v/>
      </c>
      <c r="M344" t="str">
        <f t="shared" si="97"/>
        <v/>
      </c>
      <c r="N344" t="str">
        <f t="shared" si="98"/>
        <v/>
      </c>
      <c r="O344" t="str">
        <f t="shared" si="99"/>
        <v/>
      </c>
      <c r="P344" t="str">
        <f t="shared" si="100"/>
        <v/>
      </c>
      <c r="Q344" t="str">
        <f t="shared" si="101"/>
        <v/>
      </c>
      <c r="R344" t="str">
        <f>IF(M344="","",MAX($R$2:R343)+1)</f>
        <v/>
      </c>
      <c r="S344" t="str">
        <f>IF(N344="","",IF(MAX($S$2:S343)&lt;MAX(R:R),MAX(R:R)+1,MAX($S$2:S343)+1))</f>
        <v/>
      </c>
      <c r="T344" t="str">
        <f>IF(O344="","",IF(MAX($T$2:T343)&lt;MAX(S:S),MAX(S:S)+1,MAX($T$2:T343)+1))</f>
        <v/>
      </c>
      <c r="U344" t="str">
        <f>IF(P344="","",IF(MAX($U$2:U343)&lt;MAX(T:T),MAX(T:T)+1,MAX($U$2:U343)+1))</f>
        <v/>
      </c>
      <c r="V344" t="str">
        <f t="shared" si="85"/>
        <v/>
      </c>
      <c r="W344" t="str">
        <f t="shared" si="86"/>
        <v/>
      </c>
      <c r="X344" t="str">
        <f t="shared" si="87"/>
        <v/>
      </c>
      <c r="Y344" t="str">
        <f t="shared" si="88"/>
        <v/>
      </c>
      <c r="AB344" t="str">
        <f t="shared" si="89"/>
        <v/>
      </c>
      <c r="AC344" t="str">
        <f t="shared" si="90"/>
        <v/>
      </c>
      <c r="AD344" t="str">
        <f t="shared" si="91"/>
        <v/>
      </c>
      <c r="AE344" t="str">
        <f t="shared" si="92"/>
        <v/>
      </c>
      <c r="AF344" s="4" t="str">
        <f>IF(AB344="","",MAX($AF$2:AF343)+1)</f>
        <v/>
      </c>
      <c r="AG344" t="str">
        <f>IF(AC344="","",IF(MAX($AG$2:AG343)&lt;MAX(AF:AF),MAX(AF:AF)+1,MAX($AG$2:AG343)+1))</f>
        <v/>
      </c>
      <c r="AH344" t="str">
        <f>IF(AD344="","",IF(MAX($AH$2:AH343)&lt;MAX(AG:AG),MAX(AG:AG)+1,MAX($AH$2:AH343)+1))</f>
        <v/>
      </c>
      <c r="AI344" t="str">
        <f>IF(AE344="","",IF(MAX($AI$2:AI343)&lt;MAX(AH:AH),MAX(AH:AH)+1,MAX($AI$2:AI343)+1))</f>
        <v/>
      </c>
      <c r="AJ344" t="str">
        <f t="shared" si="93"/>
        <v/>
      </c>
      <c r="AK344" t="str">
        <f t="shared" si="94"/>
        <v/>
      </c>
      <c r="AL344" t="str">
        <f t="shared" si="95"/>
        <v/>
      </c>
      <c r="AM344" t="str">
        <f t="shared" si="96"/>
        <v/>
      </c>
    </row>
    <row r="345" spans="2:39" x14ac:dyDescent="0.3">
      <c r="B345">
        <v>343</v>
      </c>
      <c r="C345">
        <v>276</v>
      </c>
      <c r="D345">
        <v>509</v>
      </c>
      <c r="E345">
        <v>508</v>
      </c>
      <c r="F345">
        <v>66</v>
      </c>
      <c r="G345">
        <v>0</v>
      </c>
      <c r="H345">
        <v>0</v>
      </c>
      <c r="I345">
        <v>0</v>
      </c>
      <c r="J345">
        <v>0</v>
      </c>
      <c r="K345">
        <v>1</v>
      </c>
      <c r="L345" t="str">
        <f>IF(AND(OR(G345=6,H345=6,I345=6,J345=6),OR(G345=7,H345=7,I345=7,J345=7)),IF(MAX($L$2:L344)&lt;$B$2,MAX($L$2:L344)+1,""),"")</f>
        <v/>
      </c>
      <c r="M345" t="str">
        <f t="shared" si="97"/>
        <v/>
      </c>
      <c r="N345" t="str">
        <f t="shared" si="98"/>
        <v/>
      </c>
      <c r="O345" t="str">
        <f t="shared" si="99"/>
        <v/>
      </c>
      <c r="P345" t="str">
        <f t="shared" si="100"/>
        <v/>
      </c>
      <c r="Q345" t="str">
        <f t="shared" si="101"/>
        <v/>
      </c>
      <c r="R345" t="str">
        <f>IF(M345="","",MAX($R$2:R344)+1)</f>
        <v/>
      </c>
      <c r="S345" t="str">
        <f>IF(N345="","",IF(MAX($S$2:S344)&lt;MAX(R:R),MAX(R:R)+1,MAX($S$2:S344)+1))</f>
        <v/>
      </c>
      <c r="T345" t="str">
        <f>IF(O345="","",IF(MAX($T$2:T344)&lt;MAX(S:S),MAX(S:S)+1,MAX($T$2:T344)+1))</f>
        <v/>
      </c>
      <c r="U345" t="str">
        <f>IF(P345="","",IF(MAX($U$2:U344)&lt;MAX(T:T),MAX(T:T)+1,MAX($U$2:U344)+1))</f>
        <v/>
      </c>
      <c r="V345" t="str">
        <f t="shared" si="85"/>
        <v/>
      </c>
      <c r="W345" t="str">
        <f t="shared" si="86"/>
        <v/>
      </c>
      <c r="X345" t="str">
        <f t="shared" si="87"/>
        <v/>
      </c>
      <c r="Y345" t="str">
        <f t="shared" si="88"/>
        <v/>
      </c>
      <c r="AB345" t="str">
        <f t="shared" si="89"/>
        <v/>
      </c>
      <c r="AC345" t="str">
        <f t="shared" si="90"/>
        <v/>
      </c>
      <c r="AD345" t="str">
        <f t="shared" si="91"/>
        <v/>
      </c>
      <c r="AE345" t="str">
        <f t="shared" si="92"/>
        <v/>
      </c>
      <c r="AF345" s="4" t="str">
        <f>IF(AB345="","",MAX($AF$2:AF344)+1)</f>
        <v/>
      </c>
      <c r="AG345" t="str">
        <f>IF(AC345="","",IF(MAX($AG$2:AG344)&lt;MAX(AF:AF),MAX(AF:AF)+1,MAX($AG$2:AG344)+1))</f>
        <v/>
      </c>
      <c r="AH345" t="str">
        <f>IF(AD345="","",IF(MAX($AH$2:AH344)&lt;MAX(AG:AG),MAX(AG:AG)+1,MAX($AH$2:AH344)+1))</f>
        <v/>
      </c>
      <c r="AI345" t="str">
        <f>IF(AE345="","",IF(MAX($AI$2:AI344)&lt;MAX(AH:AH),MAX(AH:AH)+1,MAX($AI$2:AI344)+1))</f>
        <v/>
      </c>
      <c r="AJ345" t="str">
        <f t="shared" si="93"/>
        <v/>
      </c>
      <c r="AK345" t="str">
        <f t="shared" si="94"/>
        <v/>
      </c>
      <c r="AL345" t="str">
        <f t="shared" si="95"/>
        <v/>
      </c>
      <c r="AM345" t="str">
        <f t="shared" si="96"/>
        <v/>
      </c>
    </row>
    <row r="346" spans="2:39" x14ac:dyDescent="0.3">
      <c r="B346">
        <v>344</v>
      </c>
      <c r="C346">
        <v>509</v>
      </c>
      <c r="D346">
        <v>269</v>
      </c>
      <c r="E346">
        <v>67</v>
      </c>
      <c r="F346">
        <v>508</v>
      </c>
      <c r="G346">
        <v>0</v>
      </c>
      <c r="H346">
        <v>0</v>
      </c>
      <c r="I346">
        <v>0</v>
      </c>
      <c r="J346">
        <v>0</v>
      </c>
      <c r="K346">
        <v>1</v>
      </c>
      <c r="L346" t="str">
        <f>IF(AND(OR(G346=6,H346=6,I346=6,J346=6),OR(G346=7,H346=7,I346=7,J346=7)),IF(MAX($L$2:L345)&lt;$B$2,MAX($L$2:L345)+1,""),"")</f>
        <v/>
      </c>
      <c r="M346" t="str">
        <f t="shared" si="97"/>
        <v/>
      </c>
      <c r="N346" t="str">
        <f t="shared" si="98"/>
        <v/>
      </c>
      <c r="O346" t="str">
        <f t="shared" si="99"/>
        <v/>
      </c>
      <c r="P346" t="str">
        <f t="shared" si="100"/>
        <v/>
      </c>
      <c r="Q346" t="str">
        <f t="shared" si="101"/>
        <v/>
      </c>
      <c r="R346" t="str">
        <f>IF(M346="","",MAX($R$2:R345)+1)</f>
        <v/>
      </c>
      <c r="S346" t="str">
        <f>IF(N346="","",IF(MAX($S$2:S345)&lt;MAX(R:R),MAX(R:R)+1,MAX($S$2:S345)+1))</f>
        <v/>
      </c>
      <c r="T346" t="str">
        <f>IF(O346="","",IF(MAX($T$2:T345)&lt;MAX(S:S),MAX(S:S)+1,MAX($T$2:T345)+1))</f>
        <v/>
      </c>
      <c r="U346" t="str">
        <f>IF(P346="","",IF(MAX($U$2:U345)&lt;MAX(T:T),MAX(T:T)+1,MAX($U$2:U345)+1))</f>
        <v/>
      </c>
      <c r="V346" t="str">
        <f t="shared" si="85"/>
        <v/>
      </c>
      <c r="W346" t="str">
        <f t="shared" si="86"/>
        <v/>
      </c>
      <c r="X346" t="str">
        <f t="shared" si="87"/>
        <v/>
      </c>
      <c r="Y346" t="str">
        <f t="shared" si="88"/>
        <v/>
      </c>
      <c r="AB346" t="str">
        <f t="shared" si="89"/>
        <v/>
      </c>
      <c r="AC346" t="str">
        <f t="shared" si="90"/>
        <v/>
      </c>
      <c r="AD346" t="str">
        <f t="shared" si="91"/>
        <v/>
      </c>
      <c r="AE346" t="str">
        <f t="shared" si="92"/>
        <v/>
      </c>
      <c r="AF346" s="4" t="str">
        <f>IF(AB346="","",MAX($AF$2:AF345)+1)</f>
        <v/>
      </c>
      <c r="AG346" t="str">
        <f>IF(AC346="","",IF(MAX($AG$2:AG345)&lt;MAX(AF:AF),MAX(AF:AF)+1,MAX($AG$2:AG345)+1))</f>
        <v/>
      </c>
      <c r="AH346" t="str">
        <f>IF(AD346="","",IF(MAX($AH$2:AH345)&lt;MAX(AG:AG),MAX(AG:AG)+1,MAX($AH$2:AH345)+1))</f>
        <v/>
      </c>
      <c r="AI346" t="str">
        <f>IF(AE346="","",IF(MAX($AI$2:AI345)&lt;MAX(AH:AH),MAX(AH:AH)+1,MAX($AI$2:AI345)+1))</f>
        <v/>
      </c>
      <c r="AJ346" t="str">
        <f t="shared" si="93"/>
        <v/>
      </c>
      <c r="AK346" t="str">
        <f t="shared" si="94"/>
        <v/>
      </c>
      <c r="AL346" t="str">
        <f t="shared" si="95"/>
        <v/>
      </c>
      <c r="AM346" t="str">
        <f t="shared" si="96"/>
        <v/>
      </c>
    </row>
    <row r="347" spans="2:39" x14ac:dyDescent="0.3">
      <c r="B347">
        <v>345</v>
      </c>
      <c r="C347">
        <v>70</v>
      </c>
      <c r="D347">
        <v>193</v>
      </c>
      <c r="E347">
        <v>509</v>
      </c>
      <c r="F347">
        <v>276</v>
      </c>
      <c r="G347">
        <v>0</v>
      </c>
      <c r="H347">
        <v>0</v>
      </c>
      <c r="I347">
        <v>0</v>
      </c>
      <c r="J347">
        <v>0</v>
      </c>
      <c r="K347">
        <v>1</v>
      </c>
      <c r="L347" t="str">
        <f>IF(AND(OR(G347=6,H347=6,I347=6,J347=6),OR(G347=7,H347=7,I347=7,J347=7)),IF(MAX($L$2:L346)&lt;$B$2,MAX($L$2:L346)+1,""),"")</f>
        <v/>
      </c>
      <c r="M347" t="str">
        <f t="shared" si="97"/>
        <v/>
      </c>
      <c r="N347" t="str">
        <f t="shared" si="98"/>
        <v/>
      </c>
      <c r="O347" t="str">
        <f t="shared" si="99"/>
        <v/>
      </c>
      <c r="P347" t="str">
        <f t="shared" si="100"/>
        <v/>
      </c>
      <c r="Q347" t="str">
        <f t="shared" si="101"/>
        <v/>
      </c>
      <c r="R347" t="str">
        <f>IF(M347="","",MAX($R$2:R346)+1)</f>
        <v/>
      </c>
      <c r="S347" t="str">
        <f>IF(N347="","",IF(MAX($S$2:S346)&lt;MAX(R:R),MAX(R:R)+1,MAX($S$2:S346)+1))</f>
        <v/>
      </c>
      <c r="T347" t="str">
        <f>IF(O347="","",IF(MAX($T$2:T346)&lt;MAX(S:S),MAX(S:S)+1,MAX($T$2:T346)+1))</f>
        <v/>
      </c>
      <c r="U347" t="str">
        <f>IF(P347="","",IF(MAX($U$2:U346)&lt;MAX(T:T),MAX(T:T)+1,MAX($U$2:U346)+1))</f>
        <v/>
      </c>
      <c r="V347" t="str">
        <f t="shared" si="85"/>
        <v/>
      </c>
      <c r="W347" t="str">
        <f t="shared" si="86"/>
        <v/>
      </c>
      <c r="X347" t="str">
        <f t="shared" si="87"/>
        <v/>
      </c>
      <c r="Y347" t="str">
        <f t="shared" si="88"/>
        <v/>
      </c>
      <c r="AB347" t="str">
        <f t="shared" si="89"/>
        <v/>
      </c>
      <c r="AC347" t="str">
        <f t="shared" si="90"/>
        <v/>
      </c>
      <c r="AD347" t="str">
        <f t="shared" si="91"/>
        <v/>
      </c>
      <c r="AE347" t="str">
        <f t="shared" si="92"/>
        <v/>
      </c>
      <c r="AF347" s="4" t="str">
        <f>IF(AB347="","",MAX($AF$2:AF346)+1)</f>
        <v/>
      </c>
      <c r="AG347" t="str">
        <f>IF(AC347="","",IF(MAX($AG$2:AG346)&lt;MAX(AF:AF),MAX(AF:AF)+1,MAX($AG$2:AG346)+1))</f>
        <v/>
      </c>
      <c r="AH347" t="str">
        <f>IF(AD347="","",IF(MAX($AH$2:AH346)&lt;MAX(AG:AG),MAX(AG:AG)+1,MAX($AH$2:AH346)+1))</f>
        <v/>
      </c>
      <c r="AI347" t="str">
        <f>IF(AE347="","",IF(MAX($AI$2:AI346)&lt;MAX(AH:AH),MAX(AH:AH)+1,MAX($AI$2:AI346)+1))</f>
        <v/>
      </c>
      <c r="AJ347" t="str">
        <f t="shared" si="93"/>
        <v/>
      </c>
      <c r="AK347" t="str">
        <f t="shared" si="94"/>
        <v/>
      </c>
      <c r="AL347" t="str">
        <f t="shared" si="95"/>
        <v/>
      </c>
      <c r="AM347" t="str">
        <f t="shared" si="96"/>
        <v/>
      </c>
    </row>
    <row r="348" spans="2:39" x14ac:dyDescent="0.3">
      <c r="B348">
        <v>346</v>
      </c>
      <c r="C348">
        <v>193</v>
      </c>
      <c r="D348">
        <v>71</v>
      </c>
      <c r="E348">
        <v>269</v>
      </c>
      <c r="F348">
        <v>509</v>
      </c>
      <c r="G348">
        <v>0</v>
      </c>
      <c r="H348">
        <v>0</v>
      </c>
      <c r="I348">
        <v>0</v>
      </c>
      <c r="J348">
        <v>0</v>
      </c>
      <c r="K348">
        <v>1</v>
      </c>
      <c r="L348" t="str">
        <f>IF(AND(OR(G348=6,H348=6,I348=6,J348=6),OR(G348=7,H348=7,I348=7,J348=7)),IF(MAX($L$2:L347)&lt;$B$2,MAX($L$2:L347)+1,""),"")</f>
        <v/>
      </c>
      <c r="M348" t="str">
        <f t="shared" si="97"/>
        <v/>
      </c>
      <c r="N348" t="str">
        <f t="shared" si="98"/>
        <v/>
      </c>
      <c r="O348" t="str">
        <f t="shared" si="99"/>
        <v/>
      </c>
      <c r="P348" t="str">
        <f t="shared" si="100"/>
        <v/>
      </c>
      <c r="Q348" t="str">
        <f t="shared" si="101"/>
        <v/>
      </c>
      <c r="R348" t="str">
        <f>IF(M348="","",MAX($R$2:R347)+1)</f>
        <v/>
      </c>
      <c r="S348" t="str">
        <f>IF(N348="","",IF(MAX($S$2:S347)&lt;MAX(R:R),MAX(R:R)+1,MAX($S$2:S347)+1))</f>
        <v/>
      </c>
      <c r="T348" t="str">
        <f>IF(O348="","",IF(MAX($T$2:T347)&lt;MAX(S:S),MAX(S:S)+1,MAX($T$2:T347)+1))</f>
        <v/>
      </c>
      <c r="U348" t="str">
        <f>IF(P348="","",IF(MAX($U$2:U347)&lt;MAX(T:T),MAX(T:T)+1,MAX($U$2:U347)+1))</f>
        <v/>
      </c>
      <c r="V348" t="str">
        <f t="shared" si="85"/>
        <v/>
      </c>
      <c r="W348" t="str">
        <f t="shared" si="86"/>
        <v/>
      </c>
      <c r="X348" t="str">
        <f t="shared" si="87"/>
        <v/>
      </c>
      <c r="Y348" t="str">
        <f t="shared" si="88"/>
        <v/>
      </c>
      <c r="AB348" t="str">
        <f t="shared" si="89"/>
        <v/>
      </c>
      <c r="AC348" t="str">
        <f t="shared" si="90"/>
        <v/>
      </c>
      <c r="AD348" t="str">
        <f t="shared" si="91"/>
        <v/>
      </c>
      <c r="AE348" t="str">
        <f t="shared" si="92"/>
        <v/>
      </c>
      <c r="AF348" s="4" t="str">
        <f>IF(AB348="","",MAX($AF$2:AF347)+1)</f>
        <v/>
      </c>
      <c r="AG348" t="str">
        <f>IF(AC348="","",IF(MAX($AG$2:AG347)&lt;MAX(AF:AF),MAX(AF:AF)+1,MAX($AG$2:AG347)+1))</f>
        <v/>
      </c>
      <c r="AH348" t="str">
        <f>IF(AD348="","",IF(MAX($AH$2:AH347)&lt;MAX(AG:AG),MAX(AG:AG)+1,MAX($AH$2:AH347)+1))</f>
        <v/>
      </c>
      <c r="AI348" t="str">
        <f>IF(AE348="","",IF(MAX($AI$2:AI347)&lt;MAX(AH:AH),MAX(AH:AH)+1,MAX($AI$2:AI347)+1))</f>
        <v/>
      </c>
      <c r="AJ348" t="str">
        <f t="shared" si="93"/>
        <v/>
      </c>
      <c r="AK348" t="str">
        <f t="shared" si="94"/>
        <v/>
      </c>
      <c r="AL348" t="str">
        <f t="shared" si="95"/>
        <v/>
      </c>
      <c r="AM348" t="str">
        <f t="shared" si="96"/>
        <v/>
      </c>
    </row>
    <row r="349" spans="2:39" x14ac:dyDescent="0.3">
      <c r="B349">
        <v>347</v>
      </c>
      <c r="C349">
        <v>277</v>
      </c>
      <c r="D349">
        <v>510</v>
      </c>
      <c r="E349">
        <v>197</v>
      </c>
      <c r="F349">
        <v>123</v>
      </c>
      <c r="G349">
        <v>0</v>
      </c>
      <c r="H349">
        <v>0</v>
      </c>
      <c r="I349">
        <v>0</v>
      </c>
      <c r="J349">
        <v>0</v>
      </c>
      <c r="K349">
        <v>1</v>
      </c>
      <c r="L349" t="str">
        <f>IF(AND(OR(G349=6,H349=6,I349=6,J349=6),OR(G349=7,H349=7,I349=7,J349=7)),IF(MAX($L$2:L348)&lt;$B$2,MAX($L$2:L348)+1,""),"")</f>
        <v/>
      </c>
      <c r="M349" t="str">
        <f t="shared" si="97"/>
        <v/>
      </c>
      <c r="N349" t="str">
        <f t="shared" si="98"/>
        <v/>
      </c>
      <c r="O349" t="str">
        <f t="shared" si="99"/>
        <v/>
      </c>
      <c r="P349" t="str">
        <f t="shared" si="100"/>
        <v/>
      </c>
      <c r="Q349" t="str">
        <f t="shared" si="101"/>
        <v/>
      </c>
      <c r="R349" t="str">
        <f>IF(M349="","",MAX($R$2:R348)+1)</f>
        <v/>
      </c>
      <c r="S349" t="str">
        <f>IF(N349="","",IF(MAX($S$2:S348)&lt;MAX(R:R),MAX(R:R)+1,MAX($S$2:S348)+1))</f>
        <v/>
      </c>
      <c r="T349" t="str">
        <f>IF(O349="","",IF(MAX($T$2:T348)&lt;MAX(S:S),MAX(S:S)+1,MAX($T$2:T348)+1))</f>
        <v/>
      </c>
      <c r="U349" t="str">
        <f>IF(P349="","",IF(MAX($U$2:U348)&lt;MAX(T:T),MAX(T:T)+1,MAX($U$2:U348)+1))</f>
        <v/>
      </c>
      <c r="V349" t="str">
        <f t="shared" si="85"/>
        <v/>
      </c>
      <c r="W349" t="str">
        <f t="shared" si="86"/>
        <v/>
      </c>
      <c r="X349" t="str">
        <f t="shared" si="87"/>
        <v/>
      </c>
      <c r="Y349" t="str">
        <f t="shared" si="88"/>
        <v/>
      </c>
      <c r="AB349" t="str">
        <f t="shared" si="89"/>
        <v/>
      </c>
      <c r="AC349" t="str">
        <f t="shared" si="90"/>
        <v/>
      </c>
      <c r="AD349" t="str">
        <f t="shared" si="91"/>
        <v/>
      </c>
      <c r="AE349" t="str">
        <f t="shared" si="92"/>
        <v/>
      </c>
      <c r="AF349" s="4" t="str">
        <f>IF(AB349="","",MAX($AF$2:AF348)+1)</f>
        <v/>
      </c>
      <c r="AG349" t="str">
        <f>IF(AC349="","",IF(MAX($AG$2:AG348)&lt;MAX(AF:AF),MAX(AF:AF)+1,MAX($AG$2:AG348)+1))</f>
        <v/>
      </c>
      <c r="AH349" t="str">
        <f>IF(AD349="","",IF(MAX($AH$2:AH348)&lt;MAX(AG:AG),MAX(AG:AG)+1,MAX($AH$2:AH348)+1))</f>
        <v/>
      </c>
      <c r="AI349" t="str">
        <f>IF(AE349="","",IF(MAX($AI$2:AI348)&lt;MAX(AH:AH),MAX(AH:AH)+1,MAX($AI$2:AI348)+1))</f>
        <v/>
      </c>
      <c r="AJ349" t="str">
        <f t="shared" si="93"/>
        <v/>
      </c>
      <c r="AK349" t="str">
        <f t="shared" si="94"/>
        <v/>
      </c>
      <c r="AL349" t="str">
        <f t="shared" si="95"/>
        <v/>
      </c>
      <c r="AM349" t="str">
        <f t="shared" si="96"/>
        <v/>
      </c>
    </row>
    <row r="350" spans="2:39" x14ac:dyDescent="0.3">
      <c r="B350">
        <v>348</v>
      </c>
      <c r="C350">
        <v>510</v>
      </c>
      <c r="D350">
        <v>278</v>
      </c>
      <c r="E350">
        <v>55</v>
      </c>
      <c r="F350">
        <v>197</v>
      </c>
      <c r="G350">
        <v>0</v>
      </c>
      <c r="H350">
        <v>0</v>
      </c>
      <c r="I350">
        <v>0</v>
      </c>
      <c r="J350">
        <v>0</v>
      </c>
      <c r="K350">
        <v>1</v>
      </c>
      <c r="L350" t="str">
        <f>IF(AND(OR(G350=6,H350=6,I350=6,J350=6),OR(G350=7,H350=7,I350=7,J350=7)),IF(MAX($L$2:L349)&lt;$B$2,MAX($L$2:L349)+1,""),"")</f>
        <v/>
      </c>
      <c r="M350" t="str">
        <f t="shared" si="97"/>
        <v/>
      </c>
      <c r="N350" t="str">
        <f t="shared" si="98"/>
        <v/>
      </c>
      <c r="O350" t="str">
        <f t="shared" si="99"/>
        <v/>
      </c>
      <c r="P350" t="str">
        <f t="shared" si="100"/>
        <v/>
      </c>
      <c r="Q350" t="str">
        <f t="shared" si="101"/>
        <v/>
      </c>
      <c r="R350" t="str">
        <f>IF(M350="","",MAX($R$2:R349)+1)</f>
        <v/>
      </c>
      <c r="S350" t="str">
        <f>IF(N350="","",IF(MAX($S$2:S349)&lt;MAX(R:R),MAX(R:R)+1,MAX($S$2:S349)+1))</f>
        <v/>
      </c>
      <c r="T350" t="str">
        <f>IF(O350="","",IF(MAX($T$2:T349)&lt;MAX(S:S),MAX(S:S)+1,MAX($T$2:T349)+1))</f>
        <v/>
      </c>
      <c r="U350" t="str">
        <f>IF(P350="","",IF(MAX($U$2:U349)&lt;MAX(T:T),MAX(T:T)+1,MAX($U$2:U349)+1))</f>
        <v/>
      </c>
      <c r="V350" t="str">
        <f t="shared" si="85"/>
        <v/>
      </c>
      <c r="W350" t="str">
        <f t="shared" si="86"/>
        <v/>
      </c>
      <c r="X350" t="str">
        <f t="shared" si="87"/>
        <v/>
      </c>
      <c r="Y350" t="str">
        <f t="shared" si="88"/>
        <v/>
      </c>
      <c r="AB350" t="str">
        <f t="shared" si="89"/>
        <v/>
      </c>
      <c r="AC350" t="str">
        <f t="shared" si="90"/>
        <v/>
      </c>
      <c r="AD350" t="str">
        <f t="shared" si="91"/>
        <v/>
      </c>
      <c r="AE350" t="str">
        <f t="shared" si="92"/>
        <v/>
      </c>
      <c r="AF350" s="4" t="str">
        <f>IF(AB350="","",MAX($AF$2:AF349)+1)</f>
        <v/>
      </c>
      <c r="AG350" t="str">
        <f>IF(AC350="","",IF(MAX($AG$2:AG349)&lt;MAX(AF:AF),MAX(AF:AF)+1,MAX($AG$2:AG349)+1))</f>
        <v/>
      </c>
      <c r="AH350" t="str">
        <f>IF(AD350="","",IF(MAX($AH$2:AH349)&lt;MAX(AG:AG),MAX(AG:AG)+1,MAX($AH$2:AH349)+1))</f>
        <v/>
      </c>
      <c r="AI350" t="str">
        <f>IF(AE350="","",IF(MAX($AI$2:AI349)&lt;MAX(AH:AH),MAX(AH:AH)+1,MAX($AI$2:AI349)+1))</f>
        <v/>
      </c>
      <c r="AJ350" t="str">
        <f t="shared" si="93"/>
        <v/>
      </c>
      <c r="AK350" t="str">
        <f t="shared" si="94"/>
        <v/>
      </c>
      <c r="AL350" t="str">
        <f t="shared" si="95"/>
        <v/>
      </c>
      <c r="AM350" t="str">
        <f t="shared" si="96"/>
        <v/>
      </c>
    </row>
    <row r="351" spans="2:39" x14ac:dyDescent="0.3">
      <c r="B351">
        <v>349</v>
      </c>
      <c r="C351">
        <v>59</v>
      </c>
      <c r="D351">
        <v>511</v>
      </c>
      <c r="E351">
        <v>510</v>
      </c>
      <c r="F351">
        <v>277</v>
      </c>
      <c r="G351">
        <v>0</v>
      </c>
      <c r="H351">
        <v>0</v>
      </c>
      <c r="I351">
        <v>0</v>
      </c>
      <c r="J351">
        <v>0</v>
      </c>
      <c r="K351">
        <v>1</v>
      </c>
      <c r="L351" t="str">
        <f>IF(AND(OR(G351=6,H351=6,I351=6,J351=6),OR(G351=7,H351=7,I351=7,J351=7)),IF(MAX($L$2:L350)&lt;$B$2,MAX($L$2:L350)+1,""),"")</f>
        <v/>
      </c>
      <c r="M351" t="str">
        <f t="shared" si="97"/>
        <v/>
      </c>
      <c r="N351" t="str">
        <f t="shared" si="98"/>
        <v/>
      </c>
      <c r="O351" t="str">
        <f t="shared" si="99"/>
        <v/>
      </c>
      <c r="P351" t="str">
        <f t="shared" si="100"/>
        <v/>
      </c>
      <c r="Q351" t="str">
        <f t="shared" si="101"/>
        <v/>
      </c>
      <c r="R351" t="str">
        <f>IF(M351="","",MAX($R$2:R350)+1)</f>
        <v/>
      </c>
      <c r="S351" t="str">
        <f>IF(N351="","",IF(MAX($S$2:S350)&lt;MAX(R:R),MAX(R:R)+1,MAX($S$2:S350)+1))</f>
        <v/>
      </c>
      <c r="T351" t="str">
        <f>IF(O351="","",IF(MAX($T$2:T350)&lt;MAX(S:S),MAX(S:S)+1,MAX($T$2:T350)+1))</f>
        <v/>
      </c>
      <c r="U351" t="str">
        <f>IF(P351="","",IF(MAX($U$2:U350)&lt;MAX(T:T),MAX(T:T)+1,MAX($U$2:U350)+1))</f>
        <v/>
      </c>
      <c r="V351" t="str">
        <f t="shared" si="85"/>
        <v/>
      </c>
      <c r="W351" t="str">
        <f t="shared" si="86"/>
        <v/>
      </c>
      <c r="X351" t="str">
        <f t="shared" si="87"/>
        <v/>
      </c>
      <c r="Y351" t="str">
        <f t="shared" si="88"/>
        <v/>
      </c>
      <c r="AB351" t="str">
        <f t="shared" si="89"/>
        <v/>
      </c>
      <c r="AC351" t="str">
        <f t="shared" si="90"/>
        <v/>
      </c>
      <c r="AD351" t="str">
        <f t="shared" si="91"/>
        <v/>
      </c>
      <c r="AE351" t="str">
        <f t="shared" si="92"/>
        <v/>
      </c>
      <c r="AF351" s="4" t="str">
        <f>IF(AB351="","",MAX($AF$2:AF350)+1)</f>
        <v/>
      </c>
      <c r="AG351" t="str">
        <f>IF(AC351="","",IF(MAX($AG$2:AG350)&lt;MAX(AF:AF),MAX(AF:AF)+1,MAX($AG$2:AG350)+1))</f>
        <v/>
      </c>
      <c r="AH351" t="str">
        <f>IF(AD351="","",IF(MAX($AH$2:AH350)&lt;MAX(AG:AG),MAX(AG:AG)+1,MAX($AH$2:AH350)+1))</f>
        <v/>
      </c>
      <c r="AI351" t="str">
        <f>IF(AE351="","",IF(MAX($AI$2:AI350)&lt;MAX(AH:AH),MAX(AH:AH)+1,MAX($AI$2:AI350)+1))</f>
        <v/>
      </c>
      <c r="AJ351" t="str">
        <f t="shared" si="93"/>
        <v/>
      </c>
      <c r="AK351" t="str">
        <f t="shared" si="94"/>
        <v/>
      </c>
      <c r="AL351" t="str">
        <f t="shared" si="95"/>
        <v/>
      </c>
      <c r="AM351" t="str">
        <f t="shared" si="96"/>
        <v/>
      </c>
    </row>
    <row r="352" spans="2:39" x14ac:dyDescent="0.3">
      <c r="B352">
        <v>350</v>
      </c>
      <c r="C352">
        <v>511</v>
      </c>
      <c r="D352">
        <v>58</v>
      </c>
      <c r="E352">
        <v>278</v>
      </c>
      <c r="F352">
        <v>510</v>
      </c>
      <c r="G352">
        <v>0</v>
      </c>
      <c r="H352">
        <v>0</v>
      </c>
      <c r="I352">
        <v>0</v>
      </c>
      <c r="J352">
        <v>0</v>
      </c>
      <c r="K352">
        <v>1</v>
      </c>
      <c r="L352" t="str">
        <f>IF(AND(OR(G352=6,H352=6,I352=6,J352=6),OR(G352=7,H352=7,I352=7,J352=7)),IF(MAX($L$2:L351)&lt;$B$2,MAX($L$2:L351)+1,""),"")</f>
        <v/>
      </c>
      <c r="M352" t="str">
        <f t="shared" si="97"/>
        <v/>
      </c>
      <c r="N352" t="str">
        <f t="shared" si="98"/>
        <v/>
      </c>
      <c r="O352" t="str">
        <f t="shared" si="99"/>
        <v/>
      </c>
      <c r="P352" t="str">
        <f t="shared" si="100"/>
        <v/>
      </c>
      <c r="Q352" t="str">
        <f t="shared" si="101"/>
        <v/>
      </c>
      <c r="R352" t="str">
        <f>IF(M352="","",MAX($R$2:R351)+1)</f>
        <v/>
      </c>
      <c r="S352" t="str">
        <f>IF(N352="","",IF(MAX($S$2:S351)&lt;MAX(R:R),MAX(R:R)+1,MAX($S$2:S351)+1))</f>
        <v/>
      </c>
      <c r="T352" t="str">
        <f>IF(O352="","",IF(MAX($T$2:T351)&lt;MAX(S:S),MAX(S:S)+1,MAX($T$2:T351)+1))</f>
        <v/>
      </c>
      <c r="U352" t="str">
        <f>IF(P352="","",IF(MAX($U$2:U351)&lt;MAX(T:T),MAX(T:T)+1,MAX($U$2:U351)+1))</f>
        <v/>
      </c>
      <c r="V352" t="str">
        <f t="shared" si="85"/>
        <v/>
      </c>
      <c r="W352" t="str">
        <f t="shared" si="86"/>
        <v/>
      </c>
      <c r="X352" t="str">
        <f t="shared" si="87"/>
        <v/>
      </c>
      <c r="Y352" t="str">
        <f t="shared" si="88"/>
        <v/>
      </c>
      <c r="AB352" t="str">
        <f t="shared" si="89"/>
        <v/>
      </c>
      <c r="AC352" t="str">
        <f t="shared" si="90"/>
        <v/>
      </c>
      <c r="AD352" t="str">
        <f t="shared" si="91"/>
        <v/>
      </c>
      <c r="AE352" t="str">
        <f t="shared" si="92"/>
        <v/>
      </c>
      <c r="AF352" s="4" t="str">
        <f>IF(AB352="","",MAX($AF$2:AF351)+1)</f>
        <v/>
      </c>
      <c r="AG352" t="str">
        <f>IF(AC352="","",IF(MAX($AG$2:AG351)&lt;MAX(AF:AF),MAX(AF:AF)+1,MAX($AG$2:AG351)+1))</f>
        <v/>
      </c>
      <c r="AH352" t="str">
        <f>IF(AD352="","",IF(MAX($AH$2:AH351)&lt;MAX(AG:AG),MAX(AG:AG)+1,MAX($AH$2:AH351)+1))</f>
        <v/>
      </c>
      <c r="AI352" t="str">
        <f>IF(AE352="","",IF(MAX($AI$2:AI351)&lt;MAX(AH:AH),MAX(AH:AH)+1,MAX($AI$2:AI351)+1))</f>
        <v/>
      </c>
      <c r="AJ352" t="str">
        <f t="shared" si="93"/>
        <v/>
      </c>
      <c r="AK352" t="str">
        <f t="shared" si="94"/>
        <v/>
      </c>
      <c r="AL352" t="str">
        <f t="shared" si="95"/>
        <v/>
      </c>
      <c r="AM352" t="str">
        <f t="shared" si="96"/>
        <v/>
      </c>
    </row>
    <row r="353" spans="2:39" x14ac:dyDescent="0.3">
      <c r="B353">
        <v>351</v>
      </c>
      <c r="C353">
        <v>280</v>
      </c>
      <c r="D353">
        <v>512</v>
      </c>
      <c r="E353">
        <v>511</v>
      </c>
      <c r="F353">
        <v>59</v>
      </c>
      <c r="G353">
        <v>0</v>
      </c>
      <c r="H353">
        <v>0</v>
      </c>
      <c r="I353">
        <v>0</v>
      </c>
      <c r="J353">
        <v>0</v>
      </c>
      <c r="K353">
        <v>1</v>
      </c>
      <c r="L353" t="str">
        <f>IF(AND(OR(G353=6,H353=6,I353=6,J353=6),OR(G353=7,H353=7,I353=7,J353=7)),IF(MAX($L$2:L352)&lt;$B$2,MAX($L$2:L352)+1,""),"")</f>
        <v/>
      </c>
      <c r="M353" t="str">
        <f t="shared" si="97"/>
        <v/>
      </c>
      <c r="N353" t="str">
        <f t="shared" si="98"/>
        <v/>
      </c>
      <c r="O353" t="str">
        <f t="shared" si="99"/>
        <v/>
      </c>
      <c r="P353" t="str">
        <f t="shared" si="100"/>
        <v/>
      </c>
      <c r="Q353" t="str">
        <f t="shared" si="101"/>
        <v/>
      </c>
      <c r="R353" t="str">
        <f>IF(M353="","",MAX($R$2:R352)+1)</f>
        <v/>
      </c>
      <c r="S353" t="str">
        <f>IF(N353="","",IF(MAX($S$2:S352)&lt;MAX(R:R),MAX(R:R)+1,MAX($S$2:S352)+1))</f>
        <v/>
      </c>
      <c r="T353" t="str">
        <f>IF(O353="","",IF(MAX($T$2:T352)&lt;MAX(S:S),MAX(S:S)+1,MAX($T$2:T352)+1))</f>
        <v/>
      </c>
      <c r="U353" t="str">
        <f>IF(P353="","",IF(MAX($U$2:U352)&lt;MAX(T:T),MAX(T:T)+1,MAX($U$2:U352)+1))</f>
        <v/>
      </c>
      <c r="V353" t="str">
        <f t="shared" si="85"/>
        <v/>
      </c>
      <c r="W353" t="str">
        <f t="shared" si="86"/>
        <v/>
      </c>
      <c r="X353" t="str">
        <f t="shared" si="87"/>
        <v/>
      </c>
      <c r="Y353" t="str">
        <f t="shared" si="88"/>
        <v/>
      </c>
      <c r="AB353" t="str">
        <f t="shared" si="89"/>
        <v/>
      </c>
      <c r="AC353" t="str">
        <f t="shared" si="90"/>
        <v/>
      </c>
      <c r="AD353" t="str">
        <f t="shared" si="91"/>
        <v/>
      </c>
      <c r="AE353" t="str">
        <f t="shared" si="92"/>
        <v/>
      </c>
      <c r="AF353" s="4" t="str">
        <f>IF(AB353="","",MAX($AF$2:AF352)+1)</f>
        <v/>
      </c>
      <c r="AG353" t="str">
        <f>IF(AC353="","",IF(MAX($AG$2:AG352)&lt;MAX(AF:AF),MAX(AF:AF)+1,MAX($AG$2:AG352)+1))</f>
        <v/>
      </c>
      <c r="AH353" t="str">
        <f>IF(AD353="","",IF(MAX($AH$2:AH352)&lt;MAX(AG:AG),MAX(AG:AG)+1,MAX($AH$2:AH352)+1))</f>
        <v/>
      </c>
      <c r="AI353" t="str">
        <f>IF(AE353="","",IF(MAX($AI$2:AI352)&lt;MAX(AH:AH),MAX(AH:AH)+1,MAX($AI$2:AI352)+1))</f>
        <v/>
      </c>
      <c r="AJ353" t="str">
        <f t="shared" si="93"/>
        <v/>
      </c>
      <c r="AK353" t="str">
        <f t="shared" si="94"/>
        <v/>
      </c>
      <c r="AL353" t="str">
        <f t="shared" si="95"/>
        <v/>
      </c>
      <c r="AM353" t="str">
        <f t="shared" si="96"/>
        <v/>
      </c>
    </row>
    <row r="354" spans="2:39" x14ac:dyDescent="0.3">
      <c r="B354">
        <v>352</v>
      </c>
      <c r="C354">
        <v>512</v>
      </c>
      <c r="D354">
        <v>281</v>
      </c>
      <c r="E354">
        <v>58</v>
      </c>
      <c r="F354">
        <v>511</v>
      </c>
      <c r="G354">
        <v>0</v>
      </c>
      <c r="H354">
        <v>0</v>
      </c>
      <c r="I354">
        <v>0</v>
      </c>
      <c r="J354">
        <v>0</v>
      </c>
      <c r="K354">
        <v>1</v>
      </c>
      <c r="L354" t="str">
        <f>IF(AND(OR(G354=6,H354=6,I354=6,J354=6),OR(G354=7,H354=7,I354=7,J354=7)),IF(MAX($L$2:L353)&lt;$B$2,MAX($L$2:L353)+1,""),"")</f>
        <v/>
      </c>
      <c r="M354" t="str">
        <f t="shared" si="97"/>
        <v/>
      </c>
      <c r="N354" t="str">
        <f t="shared" si="98"/>
        <v/>
      </c>
      <c r="O354" t="str">
        <f t="shared" si="99"/>
        <v/>
      </c>
      <c r="P354" t="str">
        <f t="shared" si="100"/>
        <v/>
      </c>
      <c r="Q354" t="str">
        <f t="shared" si="101"/>
        <v/>
      </c>
      <c r="R354" t="str">
        <f>IF(M354="","",MAX($R$2:R353)+1)</f>
        <v/>
      </c>
      <c r="S354" t="str">
        <f>IF(N354="","",IF(MAX($S$2:S353)&lt;MAX(R:R),MAX(R:R)+1,MAX($S$2:S353)+1))</f>
        <v/>
      </c>
      <c r="T354" t="str">
        <f>IF(O354="","",IF(MAX($T$2:T353)&lt;MAX(S:S),MAX(S:S)+1,MAX($T$2:T353)+1))</f>
        <v/>
      </c>
      <c r="U354" t="str">
        <f>IF(P354="","",IF(MAX($U$2:U353)&lt;MAX(T:T),MAX(T:T)+1,MAX($U$2:U353)+1))</f>
        <v/>
      </c>
      <c r="V354" t="str">
        <f t="shared" si="85"/>
        <v/>
      </c>
      <c r="W354" t="str">
        <f t="shared" si="86"/>
        <v/>
      </c>
      <c r="X354" t="str">
        <f t="shared" si="87"/>
        <v/>
      </c>
      <c r="Y354" t="str">
        <f t="shared" si="88"/>
        <v/>
      </c>
      <c r="AB354" t="str">
        <f t="shared" si="89"/>
        <v/>
      </c>
      <c r="AC354" t="str">
        <f t="shared" si="90"/>
        <v/>
      </c>
      <c r="AD354" t="str">
        <f t="shared" si="91"/>
        <v/>
      </c>
      <c r="AE354" t="str">
        <f t="shared" si="92"/>
        <v/>
      </c>
      <c r="AF354" s="4" t="str">
        <f>IF(AB354="","",MAX($AF$2:AF353)+1)</f>
        <v/>
      </c>
      <c r="AG354" t="str">
        <f>IF(AC354="","",IF(MAX($AG$2:AG353)&lt;MAX(AF:AF),MAX(AF:AF)+1,MAX($AG$2:AG353)+1))</f>
        <v/>
      </c>
      <c r="AH354" t="str">
        <f>IF(AD354="","",IF(MAX($AH$2:AH353)&lt;MAX(AG:AG),MAX(AG:AG)+1,MAX($AH$2:AH353)+1))</f>
        <v/>
      </c>
      <c r="AI354" t="str">
        <f>IF(AE354="","",IF(MAX($AI$2:AI353)&lt;MAX(AH:AH),MAX(AH:AH)+1,MAX($AI$2:AI353)+1))</f>
        <v/>
      </c>
      <c r="AJ354" t="str">
        <f t="shared" si="93"/>
        <v/>
      </c>
      <c r="AK354" t="str">
        <f t="shared" si="94"/>
        <v/>
      </c>
      <c r="AL354" t="str">
        <f t="shared" si="95"/>
        <v/>
      </c>
      <c r="AM354" t="str">
        <f t="shared" si="96"/>
        <v/>
      </c>
    </row>
    <row r="355" spans="2:39" x14ac:dyDescent="0.3">
      <c r="B355">
        <v>353</v>
      </c>
      <c r="C355">
        <v>63</v>
      </c>
      <c r="D355">
        <v>513</v>
      </c>
      <c r="E355">
        <v>512</v>
      </c>
      <c r="F355">
        <v>280</v>
      </c>
      <c r="G355">
        <v>0</v>
      </c>
      <c r="H355">
        <v>0</v>
      </c>
      <c r="I355">
        <v>0</v>
      </c>
      <c r="J355">
        <v>0</v>
      </c>
      <c r="K355">
        <v>1</v>
      </c>
      <c r="L355" t="str">
        <f>IF(AND(OR(G355=6,H355=6,I355=6,J355=6),OR(G355=7,H355=7,I355=7,J355=7)),IF(MAX($L$2:L354)&lt;$B$2,MAX($L$2:L354)+1,""),"")</f>
        <v/>
      </c>
      <c r="M355" t="str">
        <f t="shared" si="97"/>
        <v/>
      </c>
      <c r="N355" t="str">
        <f t="shared" si="98"/>
        <v/>
      </c>
      <c r="O355" t="str">
        <f t="shared" si="99"/>
        <v/>
      </c>
      <c r="P355" t="str">
        <f t="shared" si="100"/>
        <v/>
      </c>
      <c r="Q355" t="str">
        <f t="shared" si="101"/>
        <v/>
      </c>
      <c r="R355" t="str">
        <f>IF(M355="","",MAX($R$2:R354)+1)</f>
        <v/>
      </c>
      <c r="S355" t="str">
        <f>IF(N355="","",IF(MAX($S$2:S354)&lt;MAX(R:R),MAX(R:R)+1,MAX($S$2:S354)+1))</f>
        <v/>
      </c>
      <c r="T355" t="str">
        <f>IF(O355="","",IF(MAX($T$2:T354)&lt;MAX(S:S),MAX(S:S)+1,MAX($T$2:T354)+1))</f>
        <v/>
      </c>
      <c r="U355" t="str">
        <f>IF(P355="","",IF(MAX($U$2:U354)&lt;MAX(T:T),MAX(T:T)+1,MAX($U$2:U354)+1))</f>
        <v/>
      </c>
      <c r="V355" t="str">
        <f t="shared" si="85"/>
        <v/>
      </c>
      <c r="W355" t="str">
        <f t="shared" si="86"/>
        <v/>
      </c>
      <c r="X355" t="str">
        <f t="shared" si="87"/>
        <v/>
      </c>
      <c r="Y355" t="str">
        <f t="shared" si="88"/>
        <v/>
      </c>
      <c r="AB355" t="str">
        <f t="shared" si="89"/>
        <v/>
      </c>
      <c r="AC355" t="str">
        <f t="shared" si="90"/>
        <v/>
      </c>
      <c r="AD355" t="str">
        <f t="shared" si="91"/>
        <v/>
      </c>
      <c r="AE355" t="str">
        <f t="shared" si="92"/>
        <v/>
      </c>
      <c r="AF355" s="4" t="str">
        <f>IF(AB355="","",MAX($AF$2:AF354)+1)</f>
        <v/>
      </c>
      <c r="AG355" t="str">
        <f>IF(AC355="","",IF(MAX($AG$2:AG354)&lt;MAX(AF:AF),MAX(AF:AF)+1,MAX($AG$2:AG354)+1))</f>
        <v/>
      </c>
      <c r="AH355" t="str">
        <f>IF(AD355="","",IF(MAX($AH$2:AH354)&lt;MAX(AG:AG),MAX(AG:AG)+1,MAX($AH$2:AH354)+1))</f>
        <v/>
      </c>
      <c r="AI355" t="str">
        <f>IF(AE355="","",IF(MAX($AI$2:AI354)&lt;MAX(AH:AH),MAX(AH:AH)+1,MAX($AI$2:AI354)+1))</f>
        <v/>
      </c>
      <c r="AJ355" t="str">
        <f t="shared" si="93"/>
        <v/>
      </c>
      <c r="AK355" t="str">
        <f t="shared" si="94"/>
        <v/>
      </c>
      <c r="AL355" t="str">
        <f t="shared" si="95"/>
        <v/>
      </c>
      <c r="AM355" t="str">
        <f t="shared" si="96"/>
        <v/>
      </c>
    </row>
    <row r="356" spans="2:39" x14ac:dyDescent="0.3">
      <c r="B356">
        <v>354</v>
      </c>
      <c r="C356">
        <v>513</v>
      </c>
      <c r="D356">
        <v>62</v>
      </c>
      <c r="E356">
        <v>281</v>
      </c>
      <c r="F356">
        <v>512</v>
      </c>
      <c r="G356">
        <v>0</v>
      </c>
      <c r="H356">
        <v>0</v>
      </c>
      <c r="I356">
        <v>0</v>
      </c>
      <c r="J356">
        <v>0</v>
      </c>
      <c r="K356">
        <v>1</v>
      </c>
      <c r="L356" t="str">
        <f>IF(AND(OR(G356=6,H356=6,I356=6,J356=6),OR(G356=7,H356=7,I356=7,J356=7)),IF(MAX($L$2:L355)&lt;$B$2,MAX($L$2:L355)+1,""),"")</f>
        <v/>
      </c>
      <c r="M356" t="str">
        <f t="shared" si="97"/>
        <v/>
      </c>
      <c r="N356" t="str">
        <f t="shared" si="98"/>
        <v/>
      </c>
      <c r="O356" t="str">
        <f t="shared" si="99"/>
        <v/>
      </c>
      <c r="P356" t="str">
        <f t="shared" si="100"/>
        <v/>
      </c>
      <c r="Q356" t="str">
        <f t="shared" si="101"/>
        <v/>
      </c>
      <c r="R356" t="str">
        <f>IF(M356="","",MAX($R$2:R355)+1)</f>
        <v/>
      </c>
      <c r="S356" t="str">
        <f>IF(N356="","",IF(MAX($S$2:S355)&lt;MAX(R:R),MAX(R:R)+1,MAX($S$2:S355)+1))</f>
        <v/>
      </c>
      <c r="T356" t="str">
        <f>IF(O356="","",IF(MAX($T$2:T355)&lt;MAX(S:S),MAX(S:S)+1,MAX($T$2:T355)+1))</f>
        <v/>
      </c>
      <c r="U356" t="str">
        <f>IF(P356="","",IF(MAX($U$2:U355)&lt;MAX(T:T),MAX(T:T)+1,MAX($U$2:U355)+1))</f>
        <v/>
      </c>
      <c r="V356" t="str">
        <f t="shared" si="85"/>
        <v/>
      </c>
      <c r="W356" t="str">
        <f t="shared" si="86"/>
        <v/>
      </c>
      <c r="X356" t="str">
        <f t="shared" si="87"/>
        <v/>
      </c>
      <c r="Y356" t="str">
        <f t="shared" si="88"/>
        <v/>
      </c>
      <c r="AB356" t="str">
        <f t="shared" si="89"/>
        <v/>
      </c>
      <c r="AC356" t="str">
        <f t="shared" si="90"/>
        <v/>
      </c>
      <c r="AD356" t="str">
        <f t="shared" si="91"/>
        <v/>
      </c>
      <c r="AE356" t="str">
        <f t="shared" si="92"/>
        <v/>
      </c>
      <c r="AF356" s="4" t="str">
        <f>IF(AB356="","",MAX($AF$2:AF355)+1)</f>
        <v/>
      </c>
      <c r="AG356" t="str">
        <f>IF(AC356="","",IF(MAX($AG$2:AG355)&lt;MAX(AF:AF),MAX(AF:AF)+1,MAX($AG$2:AG355)+1))</f>
        <v/>
      </c>
      <c r="AH356" t="str">
        <f>IF(AD356="","",IF(MAX($AH$2:AH355)&lt;MAX(AG:AG),MAX(AG:AG)+1,MAX($AH$2:AH355)+1))</f>
        <v/>
      </c>
      <c r="AI356" t="str">
        <f>IF(AE356="","",IF(MAX($AI$2:AI355)&lt;MAX(AH:AH),MAX(AH:AH)+1,MAX($AI$2:AI355)+1))</f>
        <v/>
      </c>
      <c r="AJ356" t="str">
        <f t="shared" si="93"/>
        <v/>
      </c>
      <c r="AK356" t="str">
        <f t="shared" si="94"/>
        <v/>
      </c>
      <c r="AL356" t="str">
        <f t="shared" si="95"/>
        <v/>
      </c>
      <c r="AM356" t="str">
        <f t="shared" si="96"/>
        <v/>
      </c>
    </row>
    <row r="357" spans="2:39" x14ac:dyDescent="0.3">
      <c r="B357">
        <v>355</v>
      </c>
      <c r="C357">
        <v>282</v>
      </c>
      <c r="D357">
        <v>514</v>
      </c>
      <c r="E357">
        <v>513</v>
      </c>
      <c r="F357">
        <v>63</v>
      </c>
      <c r="G357">
        <v>0</v>
      </c>
      <c r="H357">
        <v>0</v>
      </c>
      <c r="I357">
        <v>0</v>
      </c>
      <c r="J357">
        <v>0</v>
      </c>
      <c r="K357">
        <v>1</v>
      </c>
      <c r="L357" t="str">
        <f>IF(AND(OR(G357=6,H357=6,I357=6,J357=6),OR(G357=7,H357=7,I357=7,J357=7)),IF(MAX($L$2:L356)&lt;$B$2,MAX($L$2:L356)+1,""),"")</f>
        <v/>
      </c>
      <c r="M357" t="str">
        <f t="shared" si="97"/>
        <v/>
      </c>
      <c r="N357" t="str">
        <f t="shared" si="98"/>
        <v/>
      </c>
      <c r="O357" t="str">
        <f t="shared" si="99"/>
        <v/>
      </c>
      <c r="P357" t="str">
        <f t="shared" si="100"/>
        <v/>
      </c>
      <c r="Q357" t="str">
        <f t="shared" si="101"/>
        <v/>
      </c>
      <c r="R357" t="str">
        <f>IF(M357="","",MAX($R$2:R356)+1)</f>
        <v/>
      </c>
      <c r="S357" t="str">
        <f>IF(N357="","",IF(MAX($S$2:S356)&lt;MAX(R:R),MAX(R:R)+1,MAX($S$2:S356)+1))</f>
        <v/>
      </c>
      <c r="T357" t="str">
        <f>IF(O357="","",IF(MAX($T$2:T356)&lt;MAX(S:S),MAX(S:S)+1,MAX($T$2:T356)+1))</f>
        <v/>
      </c>
      <c r="U357" t="str">
        <f>IF(P357="","",IF(MAX($U$2:U356)&lt;MAX(T:T),MAX(T:T)+1,MAX($U$2:U356)+1))</f>
        <v/>
      </c>
      <c r="V357" t="str">
        <f t="shared" si="85"/>
        <v/>
      </c>
      <c r="W357" t="str">
        <f t="shared" si="86"/>
        <v/>
      </c>
      <c r="X357" t="str">
        <f t="shared" si="87"/>
        <v/>
      </c>
      <c r="Y357" t="str">
        <f t="shared" si="88"/>
        <v/>
      </c>
      <c r="AB357" t="str">
        <f t="shared" si="89"/>
        <v/>
      </c>
      <c r="AC357" t="str">
        <f t="shared" si="90"/>
        <v/>
      </c>
      <c r="AD357" t="str">
        <f t="shared" si="91"/>
        <v/>
      </c>
      <c r="AE357" t="str">
        <f t="shared" si="92"/>
        <v/>
      </c>
      <c r="AF357" s="4" t="str">
        <f>IF(AB357="","",MAX($AF$2:AF356)+1)</f>
        <v/>
      </c>
      <c r="AG357" t="str">
        <f>IF(AC357="","",IF(MAX($AG$2:AG356)&lt;MAX(AF:AF),MAX(AF:AF)+1,MAX($AG$2:AG356)+1))</f>
        <v/>
      </c>
      <c r="AH357" t="str">
        <f>IF(AD357="","",IF(MAX($AH$2:AH356)&lt;MAX(AG:AG),MAX(AG:AG)+1,MAX($AH$2:AH356)+1))</f>
        <v/>
      </c>
      <c r="AI357" t="str">
        <f>IF(AE357="","",IF(MAX($AI$2:AI356)&lt;MAX(AH:AH),MAX(AH:AH)+1,MAX($AI$2:AI356)+1))</f>
        <v/>
      </c>
      <c r="AJ357" t="str">
        <f t="shared" si="93"/>
        <v/>
      </c>
      <c r="AK357" t="str">
        <f t="shared" si="94"/>
        <v/>
      </c>
      <c r="AL357" t="str">
        <f t="shared" si="95"/>
        <v/>
      </c>
      <c r="AM357" t="str">
        <f t="shared" si="96"/>
        <v/>
      </c>
    </row>
    <row r="358" spans="2:39" x14ac:dyDescent="0.3">
      <c r="B358">
        <v>356</v>
      </c>
      <c r="C358">
        <v>514</v>
      </c>
      <c r="D358">
        <v>283</v>
      </c>
      <c r="E358">
        <v>62</v>
      </c>
      <c r="F358">
        <v>513</v>
      </c>
      <c r="G358">
        <v>0</v>
      </c>
      <c r="H358">
        <v>0</v>
      </c>
      <c r="I358">
        <v>0</v>
      </c>
      <c r="J358">
        <v>0</v>
      </c>
      <c r="K358">
        <v>1</v>
      </c>
      <c r="L358" t="str">
        <f>IF(AND(OR(G358=6,H358=6,I358=6,J358=6),OR(G358=7,H358=7,I358=7,J358=7)),IF(MAX($L$2:L357)&lt;$B$2,MAX($L$2:L357)+1,""),"")</f>
        <v/>
      </c>
      <c r="M358" t="str">
        <f t="shared" si="97"/>
        <v/>
      </c>
      <c r="N358" t="str">
        <f t="shared" si="98"/>
        <v/>
      </c>
      <c r="O358" t="str">
        <f t="shared" si="99"/>
        <v/>
      </c>
      <c r="P358" t="str">
        <f t="shared" si="100"/>
        <v/>
      </c>
      <c r="Q358" t="str">
        <f t="shared" si="101"/>
        <v/>
      </c>
      <c r="R358" t="str">
        <f>IF(M358="","",MAX($R$2:R357)+1)</f>
        <v/>
      </c>
      <c r="S358" t="str">
        <f>IF(N358="","",IF(MAX($S$2:S357)&lt;MAX(R:R),MAX(R:R)+1,MAX($S$2:S357)+1))</f>
        <v/>
      </c>
      <c r="T358" t="str">
        <f>IF(O358="","",IF(MAX($T$2:T357)&lt;MAX(S:S),MAX(S:S)+1,MAX($T$2:T357)+1))</f>
        <v/>
      </c>
      <c r="U358" t="str">
        <f>IF(P358="","",IF(MAX($U$2:U357)&lt;MAX(T:T),MAX(T:T)+1,MAX($U$2:U357)+1))</f>
        <v/>
      </c>
      <c r="V358" t="str">
        <f t="shared" si="85"/>
        <v/>
      </c>
      <c r="W358" t="str">
        <f t="shared" si="86"/>
        <v/>
      </c>
      <c r="X358" t="str">
        <f t="shared" si="87"/>
        <v/>
      </c>
      <c r="Y358" t="str">
        <f t="shared" si="88"/>
        <v/>
      </c>
      <c r="AB358" t="str">
        <f t="shared" si="89"/>
        <v/>
      </c>
      <c r="AC358" t="str">
        <f t="shared" si="90"/>
        <v/>
      </c>
      <c r="AD358" t="str">
        <f t="shared" si="91"/>
        <v/>
      </c>
      <c r="AE358" t="str">
        <f t="shared" si="92"/>
        <v/>
      </c>
      <c r="AF358" s="4" t="str">
        <f>IF(AB358="","",MAX($AF$2:AF357)+1)</f>
        <v/>
      </c>
      <c r="AG358" t="str">
        <f>IF(AC358="","",IF(MAX($AG$2:AG357)&lt;MAX(AF:AF),MAX(AF:AF)+1,MAX($AG$2:AG357)+1))</f>
        <v/>
      </c>
      <c r="AH358" t="str">
        <f>IF(AD358="","",IF(MAX($AH$2:AH357)&lt;MAX(AG:AG),MAX(AG:AG)+1,MAX($AH$2:AH357)+1))</f>
        <v/>
      </c>
      <c r="AI358" t="str">
        <f>IF(AE358="","",IF(MAX($AI$2:AI357)&lt;MAX(AH:AH),MAX(AH:AH)+1,MAX($AI$2:AI357)+1))</f>
        <v/>
      </c>
      <c r="AJ358" t="str">
        <f t="shared" si="93"/>
        <v/>
      </c>
      <c r="AK358" t="str">
        <f t="shared" si="94"/>
        <v/>
      </c>
      <c r="AL358" t="str">
        <f t="shared" si="95"/>
        <v/>
      </c>
      <c r="AM358" t="str">
        <f t="shared" si="96"/>
        <v/>
      </c>
    </row>
    <row r="359" spans="2:39" x14ac:dyDescent="0.3">
      <c r="B359">
        <v>357</v>
      </c>
      <c r="C359">
        <v>29</v>
      </c>
      <c r="D359">
        <v>515</v>
      </c>
      <c r="E359">
        <v>514</v>
      </c>
      <c r="F359">
        <v>282</v>
      </c>
      <c r="G359">
        <v>0</v>
      </c>
      <c r="H359">
        <v>0</v>
      </c>
      <c r="I359">
        <v>0</v>
      </c>
      <c r="J359">
        <v>0</v>
      </c>
      <c r="K359">
        <v>1</v>
      </c>
      <c r="L359" t="str">
        <f>IF(AND(OR(G359=6,H359=6,I359=6,J359=6),OR(G359=7,H359=7,I359=7,J359=7)),IF(MAX($L$2:L358)&lt;$B$2,MAX($L$2:L358)+1,""),"")</f>
        <v/>
      </c>
      <c r="M359" t="str">
        <f t="shared" si="97"/>
        <v/>
      </c>
      <c r="N359" t="str">
        <f t="shared" si="98"/>
        <v/>
      </c>
      <c r="O359" t="str">
        <f t="shared" si="99"/>
        <v/>
      </c>
      <c r="P359" t="str">
        <f t="shared" si="100"/>
        <v/>
      </c>
      <c r="Q359" t="str">
        <f t="shared" si="101"/>
        <v/>
      </c>
      <c r="R359" t="str">
        <f>IF(M359="","",MAX($R$2:R358)+1)</f>
        <v/>
      </c>
      <c r="S359" t="str">
        <f>IF(N359="","",IF(MAX($S$2:S358)&lt;MAX(R:R),MAX(R:R)+1,MAX($S$2:S358)+1))</f>
        <v/>
      </c>
      <c r="T359" t="str">
        <f>IF(O359="","",IF(MAX($T$2:T358)&lt;MAX(S:S),MAX(S:S)+1,MAX($T$2:T358)+1))</f>
        <v/>
      </c>
      <c r="U359" t="str">
        <f>IF(P359="","",IF(MAX($U$2:U358)&lt;MAX(T:T),MAX(T:T)+1,MAX($U$2:U358)+1))</f>
        <v/>
      </c>
      <c r="V359" t="str">
        <f t="shared" si="85"/>
        <v/>
      </c>
      <c r="W359" t="str">
        <f t="shared" si="86"/>
        <v/>
      </c>
      <c r="X359" t="str">
        <f t="shared" si="87"/>
        <v/>
      </c>
      <c r="Y359" t="str">
        <f t="shared" si="88"/>
        <v/>
      </c>
      <c r="AB359" t="str">
        <f t="shared" si="89"/>
        <v/>
      </c>
      <c r="AC359" t="str">
        <f t="shared" si="90"/>
        <v/>
      </c>
      <c r="AD359" t="str">
        <f t="shared" si="91"/>
        <v/>
      </c>
      <c r="AE359" t="str">
        <f t="shared" si="92"/>
        <v/>
      </c>
      <c r="AF359" s="4" t="str">
        <f>IF(AB359="","",MAX($AF$2:AF358)+1)</f>
        <v/>
      </c>
      <c r="AG359" t="str">
        <f>IF(AC359="","",IF(MAX($AG$2:AG358)&lt;MAX(AF:AF),MAX(AF:AF)+1,MAX($AG$2:AG358)+1))</f>
        <v/>
      </c>
      <c r="AH359" t="str">
        <f>IF(AD359="","",IF(MAX($AH$2:AH358)&lt;MAX(AG:AG),MAX(AG:AG)+1,MAX($AH$2:AH358)+1))</f>
        <v/>
      </c>
      <c r="AI359" t="str">
        <f>IF(AE359="","",IF(MAX($AI$2:AI358)&lt;MAX(AH:AH),MAX(AH:AH)+1,MAX($AI$2:AI358)+1))</f>
        <v/>
      </c>
      <c r="AJ359" t="str">
        <f t="shared" si="93"/>
        <v/>
      </c>
      <c r="AK359" t="str">
        <f t="shared" si="94"/>
        <v/>
      </c>
      <c r="AL359" t="str">
        <f t="shared" si="95"/>
        <v/>
      </c>
      <c r="AM359" t="str">
        <f t="shared" si="96"/>
        <v/>
      </c>
    </row>
    <row r="360" spans="2:39" x14ac:dyDescent="0.3">
      <c r="B360">
        <v>358</v>
      </c>
      <c r="C360">
        <v>515</v>
      </c>
      <c r="D360">
        <v>28</v>
      </c>
      <c r="E360">
        <v>283</v>
      </c>
      <c r="F360">
        <v>514</v>
      </c>
      <c r="G360">
        <v>0</v>
      </c>
      <c r="H360">
        <v>0</v>
      </c>
      <c r="I360">
        <v>0</v>
      </c>
      <c r="J360">
        <v>0</v>
      </c>
      <c r="K360">
        <v>1</v>
      </c>
      <c r="L360" t="str">
        <f>IF(AND(OR(G360=6,H360=6,I360=6,J360=6),OR(G360=7,H360=7,I360=7,J360=7)),IF(MAX($L$2:L359)&lt;$B$2,MAX($L$2:L359)+1,""),"")</f>
        <v/>
      </c>
      <c r="M360" t="str">
        <f t="shared" si="97"/>
        <v/>
      </c>
      <c r="N360" t="str">
        <f t="shared" si="98"/>
        <v/>
      </c>
      <c r="O360" t="str">
        <f t="shared" si="99"/>
        <v/>
      </c>
      <c r="P360" t="str">
        <f t="shared" si="100"/>
        <v/>
      </c>
      <c r="Q360" t="str">
        <f t="shared" si="101"/>
        <v/>
      </c>
      <c r="R360" t="str">
        <f>IF(M360="","",MAX($R$2:R359)+1)</f>
        <v/>
      </c>
      <c r="S360" t="str">
        <f>IF(N360="","",IF(MAX($S$2:S359)&lt;MAX(R:R),MAX(R:R)+1,MAX($S$2:S359)+1))</f>
        <v/>
      </c>
      <c r="T360" t="str">
        <f>IF(O360="","",IF(MAX($T$2:T359)&lt;MAX(S:S),MAX(S:S)+1,MAX($T$2:T359)+1))</f>
        <v/>
      </c>
      <c r="U360" t="str">
        <f>IF(P360="","",IF(MAX($U$2:U359)&lt;MAX(T:T),MAX(T:T)+1,MAX($U$2:U359)+1))</f>
        <v/>
      </c>
      <c r="V360" t="str">
        <f t="shared" si="85"/>
        <v/>
      </c>
      <c r="W360" t="str">
        <f t="shared" si="86"/>
        <v/>
      </c>
      <c r="X360" t="str">
        <f t="shared" si="87"/>
        <v/>
      </c>
      <c r="Y360" t="str">
        <f t="shared" si="88"/>
        <v/>
      </c>
      <c r="AB360" t="str">
        <f t="shared" si="89"/>
        <v/>
      </c>
      <c r="AC360" t="str">
        <f t="shared" si="90"/>
        <v/>
      </c>
      <c r="AD360" t="str">
        <f t="shared" si="91"/>
        <v/>
      </c>
      <c r="AE360" t="str">
        <f t="shared" si="92"/>
        <v/>
      </c>
      <c r="AF360" s="4" t="str">
        <f>IF(AB360="","",MAX($AF$2:AF359)+1)</f>
        <v/>
      </c>
      <c r="AG360" t="str">
        <f>IF(AC360="","",IF(MAX($AG$2:AG359)&lt;MAX(AF:AF),MAX(AF:AF)+1,MAX($AG$2:AG359)+1))</f>
        <v/>
      </c>
      <c r="AH360" t="str">
        <f>IF(AD360="","",IF(MAX($AH$2:AH359)&lt;MAX(AG:AG),MAX(AG:AG)+1,MAX($AH$2:AH359)+1))</f>
        <v/>
      </c>
      <c r="AI360" t="str">
        <f>IF(AE360="","",IF(MAX($AI$2:AI359)&lt;MAX(AH:AH),MAX(AH:AH)+1,MAX($AI$2:AI359)+1))</f>
        <v/>
      </c>
      <c r="AJ360" t="str">
        <f t="shared" si="93"/>
        <v/>
      </c>
      <c r="AK360" t="str">
        <f t="shared" si="94"/>
        <v/>
      </c>
      <c r="AL360" t="str">
        <f t="shared" si="95"/>
        <v/>
      </c>
      <c r="AM360" t="str">
        <f t="shared" si="96"/>
        <v/>
      </c>
    </row>
    <row r="361" spans="2:39" x14ac:dyDescent="0.3">
      <c r="B361">
        <v>359</v>
      </c>
      <c r="C361">
        <v>287</v>
      </c>
      <c r="D361">
        <v>516</v>
      </c>
      <c r="E361">
        <v>515</v>
      </c>
      <c r="F361">
        <v>29</v>
      </c>
      <c r="G361">
        <v>0</v>
      </c>
      <c r="H361">
        <v>0</v>
      </c>
      <c r="I361">
        <v>0</v>
      </c>
      <c r="J361">
        <v>0</v>
      </c>
      <c r="K361">
        <v>1</v>
      </c>
      <c r="L361" t="str">
        <f>IF(AND(OR(G361=6,H361=6,I361=6,J361=6),OR(G361=7,H361=7,I361=7,J361=7)),IF(MAX($L$2:L360)&lt;$B$2,MAX($L$2:L360)+1,""),"")</f>
        <v/>
      </c>
      <c r="M361" t="str">
        <f t="shared" si="97"/>
        <v/>
      </c>
      <c r="N361" t="str">
        <f t="shared" si="98"/>
        <v/>
      </c>
      <c r="O361" t="str">
        <f t="shared" si="99"/>
        <v/>
      </c>
      <c r="P361" t="str">
        <f t="shared" si="100"/>
        <v/>
      </c>
      <c r="Q361" t="str">
        <f t="shared" si="101"/>
        <v/>
      </c>
      <c r="R361" t="str">
        <f>IF(M361="","",MAX($R$2:R360)+1)</f>
        <v/>
      </c>
      <c r="S361" t="str">
        <f>IF(N361="","",IF(MAX($S$2:S360)&lt;MAX(R:R),MAX(R:R)+1,MAX($S$2:S360)+1))</f>
        <v/>
      </c>
      <c r="T361" t="str">
        <f>IF(O361="","",IF(MAX($T$2:T360)&lt;MAX(S:S),MAX(S:S)+1,MAX($T$2:T360)+1))</f>
        <v/>
      </c>
      <c r="U361" t="str">
        <f>IF(P361="","",IF(MAX($U$2:U360)&lt;MAX(T:T),MAX(T:T)+1,MAX($U$2:U360)+1))</f>
        <v/>
      </c>
      <c r="V361" t="str">
        <f t="shared" si="85"/>
        <v/>
      </c>
      <c r="W361" t="str">
        <f t="shared" si="86"/>
        <v/>
      </c>
      <c r="X361" t="str">
        <f t="shared" si="87"/>
        <v/>
      </c>
      <c r="Y361" t="str">
        <f t="shared" si="88"/>
        <v/>
      </c>
      <c r="AB361" t="str">
        <f t="shared" si="89"/>
        <v/>
      </c>
      <c r="AC361" t="str">
        <f t="shared" si="90"/>
        <v/>
      </c>
      <c r="AD361" t="str">
        <f t="shared" si="91"/>
        <v/>
      </c>
      <c r="AE361" t="str">
        <f t="shared" si="92"/>
        <v/>
      </c>
      <c r="AF361" s="4" t="str">
        <f>IF(AB361="","",MAX($AF$2:AF360)+1)</f>
        <v/>
      </c>
      <c r="AG361" t="str">
        <f>IF(AC361="","",IF(MAX($AG$2:AG360)&lt;MAX(AF:AF),MAX(AF:AF)+1,MAX($AG$2:AG360)+1))</f>
        <v/>
      </c>
      <c r="AH361" t="str">
        <f>IF(AD361="","",IF(MAX($AH$2:AH360)&lt;MAX(AG:AG),MAX(AG:AG)+1,MAX($AH$2:AH360)+1))</f>
        <v/>
      </c>
      <c r="AI361" t="str">
        <f>IF(AE361="","",IF(MAX($AI$2:AI360)&lt;MAX(AH:AH),MAX(AH:AH)+1,MAX($AI$2:AI360)+1))</f>
        <v/>
      </c>
      <c r="AJ361" t="str">
        <f t="shared" si="93"/>
        <v/>
      </c>
      <c r="AK361" t="str">
        <f t="shared" si="94"/>
        <v/>
      </c>
      <c r="AL361" t="str">
        <f t="shared" si="95"/>
        <v/>
      </c>
      <c r="AM361" t="str">
        <f t="shared" si="96"/>
        <v/>
      </c>
    </row>
    <row r="362" spans="2:39" x14ac:dyDescent="0.3">
      <c r="B362">
        <v>360</v>
      </c>
      <c r="C362">
        <v>516</v>
      </c>
      <c r="D362">
        <v>284</v>
      </c>
      <c r="E362">
        <v>28</v>
      </c>
      <c r="F362">
        <v>515</v>
      </c>
      <c r="G362">
        <v>0</v>
      </c>
      <c r="H362">
        <v>0</v>
      </c>
      <c r="I362">
        <v>0</v>
      </c>
      <c r="J362">
        <v>0</v>
      </c>
      <c r="K362">
        <v>1</v>
      </c>
      <c r="L362" t="str">
        <f>IF(AND(OR(G362=6,H362=6,I362=6,J362=6),OR(G362=7,H362=7,I362=7,J362=7)),IF(MAX($L$2:L361)&lt;$B$2,MAX($L$2:L361)+1,""),"")</f>
        <v/>
      </c>
      <c r="M362" t="str">
        <f t="shared" si="97"/>
        <v/>
      </c>
      <c r="N362" t="str">
        <f t="shared" si="98"/>
        <v/>
      </c>
      <c r="O362" t="str">
        <f t="shared" si="99"/>
        <v/>
      </c>
      <c r="P362" t="str">
        <f t="shared" si="100"/>
        <v/>
      </c>
      <c r="Q362" t="str">
        <f t="shared" si="101"/>
        <v/>
      </c>
      <c r="R362" t="str">
        <f>IF(M362="","",MAX($R$2:R361)+1)</f>
        <v/>
      </c>
      <c r="S362" t="str">
        <f>IF(N362="","",IF(MAX($S$2:S361)&lt;MAX(R:R),MAX(R:R)+1,MAX($S$2:S361)+1))</f>
        <v/>
      </c>
      <c r="T362" t="str">
        <f>IF(O362="","",IF(MAX($T$2:T361)&lt;MAX(S:S),MAX(S:S)+1,MAX($T$2:T361)+1))</f>
        <v/>
      </c>
      <c r="U362" t="str">
        <f>IF(P362="","",IF(MAX($U$2:U361)&lt;MAX(T:T),MAX(T:T)+1,MAX($U$2:U361)+1))</f>
        <v/>
      </c>
      <c r="V362" t="str">
        <f t="shared" si="85"/>
        <v/>
      </c>
      <c r="W362" t="str">
        <f t="shared" si="86"/>
        <v/>
      </c>
      <c r="X362" t="str">
        <f t="shared" si="87"/>
        <v/>
      </c>
      <c r="Y362" t="str">
        <f t="shared" si="88"/>
        <v/>
      </c>
      <c r="AB362" t="str">
        <f t="shared" si="89"/>
        <v/>
      </c>
      <c r="AC362" t="str">
        <f t="shared" si="90"/>
        <v/>
      </c>
      <c r="AD362" t="str">
        <f t="shared" si="91"/>
        <v/>
      </c>
      <c r="AE362" t="str">
        <f t="shared" si="92"/>
        <v/>
      </c>
      <c r="AF362" s="4" t="str">
        <f>IF(AB362="","",MAX($AF$2:AF361)+1)</f>
        <v/>
      </c>
      <c r="AG362" t="str">
        <f>IF(AC362="","",IF(MAX($AG$2:AG361)&lt;MAX(AF:AF),MAX(AF:AF)+1,MAX($AG$2:AG361)+1))</f>
        <v/>
      </c>
      <c r="AH362" t="str">
        <f>IF(AD362="","",IF(MAX($AH$2:AH361)&lt;MAX(AG:AG),MAX(AG:AG)+1,MAX($AH$2:AH361)+1))</f>
        <v/>
      </c>
      <c r="AI362" t="str">
        <f>IF(AE362="","",IF(MAX($AI$2:AI361)&lt;MAX(AH:AH),MAX(AH:AH)+1,MAX($AI$2:AI361)+1))</f>
        <v/>
      </c>
      <c r="AJ362" t="str">
        <f t="shared" si="93"/>
        <v/>
      </c>
      <c r="AK362" t="str">
        <f t="shared" si="94"/>
        <v/>
      </c>
      <c r="AL362" t="str">
        <f t="shared" si="95"/>
        <v/>
      </c>
      <c r="AM362" t="str">
        <f t="shared" si="96"/>
        <v/>
      </c>
    </row>
    <row r="363" spans="2:39" x14ac:dyDescent="0.3">
      <c r="B363">
        <v>361</v>
      </c>
      <c r="C363">
        <v>52</v>
      </c>
      <c r="D363">
        <v>517</v>
      </c>
      <c r="E363">
        <v>516</v>
      </c>
      <c r="F363">
        <v>287</v>
      </c>
      <c r="G363">
        <v>0</v>
      </c>
      <c r="H363">
        <v>0</v>
      </c>
      <c r="I363">
        <v>0</v>
      </c>
      <c r="J363">
        <v>0</v>
      </c>
      <c r="K363">
        <v>1</v>
      </c>
      <c r="L363" t="str">
        <f>IF(AND(OR(G363=6,H363=6,I363=6,J363=6),OR(G363=7,H363=7,I363=7,J363=7)),IF(MAX($L$2:L362)&lt;$B$2,MAX($L$2:L362)+1,""),"")</f>
        <v/>
      </c>
      <c r="M363" t="str">
        <f t="shared" si="97"/>
        <v/>
      </c>
      <c r="N363" t="str">
        <f t="shared" si="98"/>
        <v/>
      </c>
      <c r="O363" t="str">
        <f t="shared" si="99"/>
        <v/>
      </c>
      <c r="P363" t="str">
        <f t="shared" si="100"/>
        <v/>
      </c>
      <c r="Q363" t="str">
        <f t="shared" si="101"/>
        <v/>
      </c>
      <c r="R363" t="str">
        <f>IF(M363="","",MAX($R$2:R362)+1)</f>
        <v/>
      </c>
      <c r="S363" t="str">
        <f>IF(N363="","",IF(MAX($S$2:S362)&lt;MAX(R:R),MAX(R:R)+1,MAX($S$2:S362)+1))</f>
        <v/>
      </c>
      <c r="T363" t="str">
        <f>IF(O363="","",IF(MAX($T$2:T362)&lt;MAX(S:S),MAX(S:S)+1,MAX($T$2:T362)+1))</f>
        <v/>
      </c>
      <c r="U363" t="str">
        <f>IF(P363="","",IF(MAX($U$2:U362)&lt;MAX(T:T),MAX(T:T)+1,MAX($U$2:U362)+1))</f>
        <v/>
      </c>
      <c r="V363" t="str">
        <f t="shared" si="85"/>
        <v/>
      </c>
      <c r="W363" t="str">
        <f t="shared" si="86"/>
        <v/>
      </c>
      <c r="X363" t="str">
        <f t="shared" si="87"/>
        <v/>
      </c>
      <c r="Y363" t="str">
        <f t="shared" si="88"/>
        <v/>
      </c>
      <c r="AB363" t="str">
        <f t="shared" si="89"/>
        <v/>
      </c>
      <c r="AC363" t="str">
        <f t="shared" si="90"/>
        <v/>
      </c>
      <c r="AD363" t="str">
        <f t="shared" si="91"/>
        <v/>
      </c>
      <c r="AE363" t="str">
        <f t="shared" si="92"/>
        <v/>
      </c>
      <c r="AF363" s="4" t="str">
        <f>IF(AB363="","",MAX($AF$2:AF362)+1)</f>
        <v/>
      </c>
      <c r="AG363" t="str">
        <f>IF(AC363="","",IF(MAX($AG$2:AG362)&lt;MAX(AF:AF),MAX(AF:AF)+1,MAX($AG$2:AG362)+1))</f>
        <v/>
      </c>
      <c r="AH363" t="str">
        <f>IF(AD363="","",IF(MAX($AH$2:AH362)&lt;MAX(AG:AG),MAX(AG:AG)+1,MAX($AH$2:AH362)+1))</f>
        <v/>
      </c>
      <c r="AI363" t="str">
        <f>IF(AE363="","",IF(MAX($AI$2:AI362)&lt;MAX(AH:AH),MAX(AH:AH)+1,MAX($AI$2:AI362)+1))</f>
        <v/>
      </c>
      <c r="AJ363" t="str">
        <f t="shared" si="93"/>
        <v/>
      </c>
      <c r="AK363" t="str">
        <f t="shared" si="94"/>
        <v/>
      </c>
      <c r="AL363" t="str">
        <f t="shared" si="95"/>
        <v/>
      </c>
      <c r="AM363" t="str">
        <f t="shared" si="96"/>
        <v/>
      </c>
    </row>
    <row r="364" spans="2:39" x14ac:dyDescent="0.3">
      <c r="B364">
        <v>362</v>
      </c>
      <c r="C364">
        <v>517</v>
      </c>
      <c r="D364">
        <v>51</v>
      </c>
      <c r="E364">
        <v>284</v>
      </c>
      <c r="F364">
        <v>516</v>
      </c>
      <c r="G364">
        <v>0</v>
      </c>
      <c r="H364">
        <v>0</v>
      </c>
      <c r="I364">
        <v>0</v>
      </c>
      <c r="J364">
        <v>0</v>
      </c>
      <c r="K364">
        <v>1</v>
      </c>
      <c r="L364" t="str">
        <f>IF(AND(OR(G364=6,H364=6,I364=6,J364=6),OR(G364=7,H364=7,I364=7,J364=7)),IF(MAX($L$2:L363)&lt;$B$2,MAX($L$2:L363)+1,""),"")</f>
        <v/>
      </c>
      <c r="M364" t="str">
        <f t="shared" si="97"/>
        <v/>
      </c>
      <c r="N364" t="str">
        <f t="shared" si="98"/>
        <v/>
      </c>
      <c r="O364" t="str">
        <f t="shared" si="99"/>
        <v/>
      </c>
      <c r="P364" t="str">
        <f t="shared" si="100"/>
        <v/>
      </c>
      <c r="Q364" t="str">
        <f t="shared" si="101"/>
        <v/>
      </c>
      <c r="R364" t="str">
        <f>IF(M364="","",MAX($R$2:R363)+1)</f>
        <v/>
      </c>
      <c r="S364" t="str">
        <f>IF(N364="","",IF(MAX($S$2:S363)&lt;MAX(R:R),MAX(R:R)+1,MAX($S$2:S363)+1))</f>
        <v/>
      </c>
      <c r="T364" t="str">
        <f>IF(O364="","",IF(MAX($T$2:T363)&lt;MAX(S:S),MAX(S:S)+1,MAX($T$2:T363)+1))</f>
        <v/>
      </c>
      <c r="U364" t="str">
        <f>IF(P364="","",IF(MAX($U$2:U363)&lt;MAX(T:T),MAX(T:T)+1,MAX($U$2:U363)+1))</f>
        <v/>
      </c>
      <c r="V364" t="str">
        <f t="shared" si="85"/>
        <v/>
      </c>
      <c r="W364" t="str">
        <f t="shared" si="86"/>
        <v/>
      </c>
      <c r="X364" t="str">
        <f t="shared" si="87"/>
        <v/>
      </c>
      <c r="Y364" t="str">
        <f t="shared" si="88"/>
        <v/>
      </c>
      <c r="AB364" t="str">
        <f t="shared" si="89"/>
        <v/>
      </c>
      <c r="AC364" t="str">
        <f t="shared" si="90"/>
        <v/>
      </c>
      <c r="AD364" t="str">
        <f t="shared" si="91"/>
        <v/>
      </c>
      <c r="AE364" t="str">
        <f t="shared" si="92"/>
        <v/>
      </c>
      <c r="AF364" s="4" t="str">
        <f>IF(AB364="","",MAX($AF$2:AF363)+1)</f>
        <v/>
      </c>
      <c r="AG364" t="str">
        <f>IF(AC364="","",IF(MAX($AG$2:AG363)&lt;MAX(AF:AF),MAX(AF:AF)+1,MAX($AG$2:AG363)+1))</f>
        <v/>
      </c>
      <c r="AH364" t="str">
        <f>IF(AD364="","",IF(MAX($AH$2:AH363)&lt;MAX(AG:AG),MAX(AG:AG)+1,MAX($AH$2:AH363)+1))</f>
        <v/>
      </c>
      <c r="AI364" t="str">
        <f>IF(AE364="","",IF(MAX($AI$2:AI363)&lt;MAX(AH:AH),MAX(AH:AH)+1,MAX($AI$2:AI363)+1))</f>
        <v/>
      </c>
      <c r="AJ364" t="str">
        <f t="shared" si="93"/>
        <v/>
      </c>
      <c r="AK364" t="str">
        <f t="shared" si="94"/>
        <v/>
      </c>
      <c r="AL364" t="str">
        <f t="shared" si="95"/>
        <v/>
      </c>
      <c r="AM364" t="str">
        <f t="shared" si="96"/>
        <v/>
      </c>
    </row>
    <row r="365" spans="2:39" x14ac:dyDescent="0.3">
      <c r="B365">
        <v>363</v>
      </c>
      <c r="C365">
        <v>286</v>
      </c>
      <c r="D365">
        <v>518</v>
      </c>
      <c r="E365">
        <v>517</v>
      </c>
      <c r="F365">
        <v>52</v>
      </c>
      <c r="G365">
        <v>0</v>
      </c>
      <c r="H365">
        <v>0</v>
      </c>
      <c r="I365">
        <v>0</v>
      </c>
      <c r="J365">
        <v>0</v>
      </c>
      <c r="K365">
        <v>1</v>
      </c>
      <c r="L365" t="str">
        <f>IF(AND(OR(G365=6,H365=6,I365=6,J365=6),OR(G365=7,H365=7,I365=7,J365=7)),IF(MAX($L$2:L364)&lt;$B$2,MAX($L$2:L364)+1,""),"")</f>
        <v/>
      </c>
      <c r="M365" t="str">
        <f t="shared" si="97"/>
        <v/>
      </c>
      <c r="N365" t="str">
        <f t="shared" si="98"/>
        <v/>
      </c>
      <c r="O365" t="str">
        <f t="shared" si="99"/>
        <v/>
      </c>
      <c r="P365" t="str">
        <f t="shared" si="100"/>
        <v/>
      </c>
      <c r="Q365" t="str">
        <f t="shared" si="101"/>
        <v/>
      </c>
      <c r="R365" t="str">
        <f>IF(M365="","",MAX($R$2:R364)+1)</f>
        <v/>
      </c>
      <c r="S365" t="str">
        <f>IF(N365="","",IF(MAX($S$2:S364)&lt;MAX(R:R),MAX(R:R)+1,MAX($S$2:S364)+1))</f>
        <v/>
      </c>
      <c r="T365" t="str">
        <f>IF(O365="","",IF(MAX($T$2:T364)&lt;MAX(S:S),MAX(S:S)+1,MAX($T$2:T364)+1))</f>
        <v/>
      </c>
      <c r="U365" t="str">
        <f>IF(P365="","",IF(MAX($U$2:U364)&lt;MAX(T:T),MAX(T:T)+1,MAX($U$2:U364)+1))</f>
        <v/>
      </c>
      <c r="V365" t="str">
        <f t="shared" si="85"/>
        <v/>
      </c>
      <c r="W365" t="str">
        <f t="shared" si="86"/>
        <v/>
      </c>
      <c r="X365" t="str">
        <f t="shared" si="87"/>
        <v/>
      </c>
      <c r="Y365" t="str">
        <f t="shared" si="88"/>
        <v/>
      </c>
      <c r="AB365" t="str">
        <f t="shared" si="89"/>
        <v/>
      </c>
      <c r="AC365" t="str">
        <f t="shared" si="90"/>
        <v/>
      </c>
      <c r="AD365" t="str">
        <f t="shared" si="91"/>
        <v/>
      </c>
      <c r="AE365" t="str">
        <f t="shared" si="92"/>
        <v/>
      </c>
      <c r="AF365" s="4" t="str">
        <f>IF(AB365="","",MAX($AF$2:AF364)+1)</f>
        <v/>
      </c>
      <c r="AG365" t="str">
        <f>IF(AC365="","",IF(MAX($AG$2:AG364)&lt;MAX(AF:AF),MAX(AF:AF)+1,MAX($AG$2:AG364)+1))</f>
        <v/>
      </c>
      <c r="AH365" t="str">
        <f>IF(AD365="","",IF(MAX($AH$2:AH364)&lt;MAX(AG:AG),MAX(AG:AG)+1,MAX($AH$2:AH364)+1))</f>
        <v/>
      </c>
      <c r="AI365" t="str">
        <f>IF(AE365="","",IF(MAX($AI$2:AI364)&lt;MAX(AH:AH),MAX(AH:AH)+1,MAX($AI$2:AI364)+1))</f>
        <v/>
      </c>
      <c r="AJ365" t="str">
        <f t="shared" si="93"/>
        <v/>
      </c>
      <c r="AK365" t="str">
        <f t="shared" si="94"/>
        <v/>
      </c>
      <c r="AL365" t="str">
        <f t="shared" si="95"/>
        <v/>
      </c>
      <c r="AM365" t="str">
        <f t="shared" si="96"/>
        <v/>
      </c>
    </row>
    <row r="366" spans="2:39" x14ac:dyDescent="0.3">
      <c r="B366">
        <v>364</v>
      </c>
      <c r="C366">
        <v>518</v>
      </c>
      <c r="D366">
        <v>285</v>
      </c>
      <c r="E366">
        <v>51</v>
      </c>
      <c r="F366">
        <v>517</v>
      </c>
      <c r="G366">
        <v>0</v>
      </c>
      <c r="H366">
        <v>0</v>
      </c>
      <c r="I366">
        <v>0</v>
      </c>
      <c r="J366">
        <v>0</v>
      </c>
      <c r="K366">
        <v>1</v>
      </c>
      <c r="L366" t="str">
        <f>IF(AND(OR(G366=6,H366=6,I366=6,J366=6),OR(G366=7,H366=7,I366=7,J366=7)),IF(MAX($L$2:L365)&lt;$B$2,MAX($L$2:L365)+1,""),"")</f>
        <v/>
      </c>
      <c r="M366" t="str">
        <f t="shared" si="97"/>
        <v/>
      </c>
      <c r="N366" t="str">
        <f t="shared" si="98"/>
        <v/>
      </c>
      <c r="O366" t="str">
        <f t="shared" si="99"/>
        <v/>
      </c>
      <c r="P366" t="str">
        <f t="shared" si="100"/>
        <v/>
      </c>
      <c r="Q366" t="str">
        <f t="shared" si="101"/>
        <v/>
      </c>
      <c r="R366" t="str">
        <f>IF(M366="","",MAX($R$2:R365)+1)</f>
        <v/>
      </c>
      <c r="S366" t="str">
        <f>IF(N366="","",IF(MAX($S$2:S365)&lt;MAX(R:R),MAX(R:R)+1,MAX($S$2:S365)+1))</f>
        <v/>
      </c>
      <c r="T366" t="str">
        <f>IF(O366="","",IF(MAX($T$2:T365)&lt;MAX(S:S),MAX(S:S)+1,MAX($T$2:T365)+1))</f>
        <v/>
      </c>
      <c r="U366" t="str">
        <f>IF(P366="","",IF(MAX($U$2:U365)&lt;MAX(T:T),MAX(T:T)+1,MAX($U$2:U365)+1))</f>
        <v/>
      </c>
      <c r="V366" t="str">
        <f t="shared" si="85"/>
        <v/>
      </c>
      <c r="W366" t="str">
        <f t="shared" si="86"/>
        <v/>
      </c>
      <c r="X366" t="str">
        <f t="shared" si="87"/>
        <v/>
      </c>
      <c r="Y366" t="str">
        <f t="shared" si="88"/>
        <v/>
      </c>
      <c r="AB366" t="str">
        <f t="shared" si="89"/>
        <v/>
      </c>
      <c r="AC366" t="str">
        <f t="shared" si="90"/>
        <v/>
      </c>
      <c r="AD366" t="str">
        <f t="shared" si="91"/>
        <v/>
      </c>
      <c r="AE366" t="str">
        <f t="shared" si="92"/>
        <v/>
      </c>
      <c r="AF366" s="4" t="str">
        <f>IF(AB366="","",MAX($AF$2:AF365)+1)</f>
        <v/>
      </c>
      <c r="AG366" t="str">
        <f>IF(AC366="","",IF(MAX($AG$2:AG365)&lt;MAX(AF:AF),MAX(AF:AF)+1,MAX($AG$2:AG365)+1))</f>
        <v/>
      </c>
      <c r="AH366" t="str">
        <f>IF(AD366="","",IF(MAX($AH$2:AH365)&lt;MAX(AG:AG),MAX(AG:AG)+1,MAX($AH$2:AH365)+1))</f>
        <v/>
      </c>
      <c r="AI366" t="str">
        <f>IF(AE366="","",IF(MAX($AI$2:AI365)&lt;MAX(AH:AH),MAX(AH:AH)+1,MAX($AI$2:AI365)+1))</f>
        <v/>
      </c>
      <c r="AJ366" t="str">
        <f t="shared" si="93"/>
        <v/>
      </c>
      <c r="AK366" t="str">
        <f t="shared" si="94"/>
        <v/>
      </c>
      <c r="AL366" t="str">
        <f t="shared" si="95"/>
        <v/>
      </c>
      <c r="AM366" t="str">
        <f t="shared" si="96"/>
        <v/>
      </c>
    </row>
    <row r="367" spans="2:39" x14ac:dyDescent="0.3">
      <c r="B367">
        <v>365</v>
      </c>
      <c r="C367">
        <v>44</v>
      </c>
      <c r="D367">
        <v>199</v>
      </c>
      <c r="E367">
        <v>518</v>
      </c>
      <c r="F367">
        <v>286</v>
      </c>
      <c r="G367">
        <v>0</v>
      </c>
      <c r="H367">
        <v>0</v>
      </c>
      <c r="I367">
        <v>0</v>
      </c>
      <c r="J367">
        <v>0</v>
      </c>
      <c r="K367">
        <v>1</v>
      </c>
      <c r="L367" t="str">
        <f>IF(AND(OR(G367=6,H367=6,I367=6,J367=6),OR(G367=7,H367=7,I367=7,J367=7)),IF(MAX($L$2:L366)&lt;$B$2,MAX($L$2:L366)+1,""),"")</f>
        <v/>
      </c>
      <c r="M367" t="str">
        <f t="shared" si="97"/>
        <v/>
      </c>
      <c r="N367" t="str">
        <f t="shared" si="98"/>
        <v/>
      </c>
      <c r="O367" t="str">
        <f t="shared" si="99"/>
        <v/>
      </c>
      <c r="P367" t="str">
        <f t="shared" si="100"/>
        <v/>
      </c>
      <c r="Q367" t="str">
        <f t="shared" si="101"/>
        <v/>
      </c>
      <c r="R367" t="str">
        <f>IF(M367="","",MAX($R$2:R366)+1)</f>
        <v/>
      </c>
      <c r="S367" t="str">
        <f>IF(N367="","",IF(MAX($S$2:S366)&lt;MAX(R:R),MAX(R:R)+1,MAX($S$2:S366)+1))</f>
        <v/>
      </c>
      <c r="T367" t="str">
        <f>IF(O367="","",IF(MAX($T$2:T366)&lt;MAX(S:S),MAX(S:S)+1,MAX($T$2:T366)+1))</f>
        <v/>
      </c>
      <c r="U367" t="str">
        <f>IF(P367="","",IF(MAX($U$2:U366)&lt;MAX(T:T),MAX(T:T)+1,MAX($U$2:U366)+1))</f>
        <v/>
      </c>
      <c r="V367" t="str">
        <f t="shared" si="85"/>
        <v/>
      </c>
      <c r="W367" t="str">
        <f t="shared" si="86"/>
        <v/>
      </c>
      <c r="X367" t="str">
        <f t="shared" si="87"/>
        <v/>
      </c>
      <c r="Y367" t="str">
        <f t="shared" si="88"/>
        <v/>
      </c>
      <c r="AB367" t="str">
        <f t="shared" si="89"/>
        <v/>
      </c>
      <c r="AC367" t="str">
        <f t="shared" si="90"/>
        <v/>
      </c>
      <c r="AD367" t="str">
        <f t="shared" si="91"/>
        <v/>
      </c>
      <c r="AE367" t="str">
        <f t="shared" si="92"/>
        <v/>
      </c>
      <c r="AF367" s="4" t="str">
        <f>IF(AB367="","",MAX($AF$2:AF366)+1)</f>
        <v/>
      </c>
      <c r="AG367" t="str">
        <f>IF(AC367="","",IF(MAX($AG$2:AG366)&lt;MAX(AF:AF),MAX(AF:AF)+1,MAX($AG$2:AG366)+1))</f>
        <v/>
      </c>
      <c r="AH367" t="str">
        <f>IF(AD367="","",IF(MAX($AH$2:AH366)&lt;MAX(AG:AG),MAX(AG:AG)+1,MAX($AH$2:AH366)+1))</f>
        <v/>
      </c>
      <c r="AI367" t="str">
        <f>IF(AE367="","",IF(MAX($AI$2:AI366)&lt;MAX(AH:AH),MAX(AH:AH)+1,MAX($AI$2:AI366)+1))</f>
        <v/>
      </c>
      <c r="AJ367" t="str">
        <f t="shared" si="93"/>
        <v/>
      </c>
      <c r="AK367" t="str">
        <f t="shared" si="94"/>
        <v/>
      </c>
      <c r="AL367" t="str">
        <f t="shared" si="95"/>
        <v/>
      </c>
      <c r="AM367" t="str">
        <f t="shared" si="96"/>
        <v/>
      </c>
    </row>
    <row r="368" spans="2:39" x14ac:dyDescent="0.3">
      <c r="B368">
        <v>366</v>
      </c>
      <c r="C368">
        <v>199</v>
      </c>
      <c r="D368">
        <v>43</v>
      </c>
      <c r="E368">
        <v>285</v>
      </c>
      <c r="F368">
        <v>518</v>
      </c>
      <c r="G368">
        <v>0</v>
      </c>
      <c r="H368">
        <v>0</v>
      </c>
      <c r="I368">
        <v>0</v>
      </c>
      <c r="J368">
        <v>0</v>
      </c>
      <c r="K368">
        <v>1</v>
      </c>
      <c r="L368" t="str">
        <f>IF(AND(OR(G368=6,H368=6,I368=6,J368=6),OR(G368=7,H368=7,I368=7,J368=7)),IF(MAX($L$2:L367)&lt;$B$2,MAX($L$2:L367)+1,""),"")</f>
        <v/>
      </c>
      <c r="M368" t="str">
        <f t="shared" si="97"/>
        <v/>
      </c>
      <c r="N368" t="str">
        <f t="shared" si="98"/>
        <v/>
      </c>
      <c r="O368" t="str">
        <f t="shared" si="99"/>
        <v/>
      </c>
      <c r="P368" t="str">
        <f t="shared" si="100"/>
        <v/>
      </c>
      <c r="Q368" t="str">
        <f t="shared" si="101"/>
        <v/>
      </c>
      <c r="R368" t="str">
        <f>IF(M368="","",MAX($R$2:R367)+1)</f>
        <v/>
      </c>
      <c r="S368" t="str">
        <f>IF(N368="","",IF(MAX($S$2:S367)&lt;MAX(R:R),MAX(R:R)+1,MAX($S$2:S367)+1))</f>
        <v/>
      </c>
      <c r="T368" t="str">
        <f>IF(O368="","",IF(MAX($T$2:T367)&lt;MAX(S:S),MAX(S:S)+1,MAX($T$2:T367)+1))</f>
        <v/>
      </c>
      <c r="U368" t="str">
        <f>IF(P368="","",IF(MAX($U$2:U367)&lt;MAX(T:T),MAX(T:T)+1,MAX($U$2:U367)+1))</f>
        <v/>
      </c>
      <c r="V368" t="str">
        <f t="shared" si="85"/>
        <v/>
      </c>
      <c r="W368" t="str">
        <f t="shared" si="86"/>
        <v/>
      </c>
      <c r="X368" t="str">
        <f t="shared" si="87"/>
        <v/>
      </c>
      <c r="Y368" t="str">
        <f t="shared" si="88"/>
        <v/>
      </c>
      <c r="AB368" t="str">
        <f t="shared" si="89"/>
        <v/>
      </c>
      <c r="AC368" t="str">
        <f t="shared" si="90"/>
        <v/>
      </c>
      <c r="AD368" t="str">
        <f t="shared" si="91"/>
        <v/>
      </c>
      <c r="AE368" t="str">
        <f t="shared" si="92"/>
        <v/>
      </c>
      <c r="AF368" s="4" t="str">
        <f>IF(AB368="","",MAX($AF$2:AF367)+1)</f>
        <v/>
      </c>
      <c r="AG368" t="str">
        <f>IF(AC368="","",IF(MAX($AG$2:AG367)&lt;MAX(AF:AF),MAX(AF:AF)+1,MAX($AG$2:AG367)+1))</f>
        <v/>
      </c>
      <c r="AH368" t="str">
        <f>IF(AD368="","",IF(MAX($AH$2:AH367)&lt;MAX(AG:AG),MAX(AG:AG)+1,MAX($AH$2:AH367)+1))</f>
        <v/>
      </c>
      <c r="AI368" t="str">
        <f>IF(AE368="","",IF(MAX($AI$2:AI367)&lt;MAX(AH:AH),MAX(AH:AH)+1,MAX($AI$2:AI367)+1))</f>
        <v/>
      </c>
      <c r="AJ368" t="str">
        <f t="shared" si="93"/>
        <v/>
      </c>
      <c r="AK368" t="str">
        <f t="shared" si="94"/>
        <v/>
      </c>
      <c r="AL368" t="str">
        <f t="shared" si="95"/>
        <v/>
      </c>
      <c r="AM368" t="str">
        <f t="shared" si="96"/>
        <v/>
      </c>
    </row>
    <row r="369" spans="2:39" x14ac:dyDescent="0.3">
      <c r="B369">
        <v>367</v>
      </c>
      <c r="C369">
        <v>123</v>
      </c>
      <c r="D369">
        <v>187</v>
      </c>
      <c r="E369">
        <v>519</v>
      </c>
      <c r="F369">
        <v>277</v>
      </c>
      <c r="G369">
        <v>0</v>
      </c>
      <c r="H369">
        <v>0</v>
      </c>
      <c r="I369">
        <v>0</v>
      </c>
      <c r="J369">
        <v>0</v>
      </c>
      <c r="K369">
        <v>1</v>
      </c>
      <c r="L369" t="str">
        <f>IF(AND(OR(G369=6,H369=6,I369=6,J369=6),OR(G369=7,H369=7,I369=7,J369=7)),IF(MAX($L$2:L368)&lt;$B$2,MAX($L$2:L368)+1,""),"")</f>
        <v/>
      </c>
      <c r="M369" t="str">
        <f t="shared" si="97"/>
        <v/>
      </c>
      <c r="N369" t="str">
        <f t="shared" si="98"/>
        <v/>
      </c>
      <c r="O369" t="str">
        <f t="shared" si="99"/>
        <v/>
      </c>
      <c r="P369" t="str">
        <f t="shared" si="100"/>
        <v/>
      </c>
      <c r="Q369" t="str">
        <f t="shared" si="101"/>
        <v/>
      </c>
      <c r="R369" t="str">
        <f>IF(M369="","",MAX($R$2:R368)+1)</f>
        <v/>
      </c>
      <c r="S369" t="str">
        <f>IF(N369="","",IF(MAX($S$2:S368)&lt;MAX(R:R),MAX(R:R)+1,MAX($S$2:S368)+1))</f>
        <v/>
      </c>
      <c r="T369" t="str">
        <f>IF(O369="","",IF(MAX($T$2:T368)&lt;MAX(S:S),MAX(S:S)+1,MAX($T$2:T368)+1))</f>
        <v/>
      </c>
      <c r="U369" t="str">
        <f>IF(P369="","",IF(MAX($U$2:U368)&lt;MAX(T:T),MAX(T:T)+1,MAX($U$2:U368)+1))</f>
        <v/>
      </c>
      <c r="V369" t="str">
        <f t="shared" si="85"/>
        <v/>
      </c>
      <c r="W369" t="str">
        <f t="shared" si="86"/>
        <v/>
      </c>
      <c r="X369" t="str">
        <f t="shared" si="87"/>
        <v/>
      </c>
      <c r="Y369" t="str">
        <f t="shared" si="88"/>
        <v/>
      </c>
      <c r="AB369" t="str">
        <f t="shared" si="89"/>
        <v/>
      </c>
      <c r="AC369" t="str">
        <f t="shared" si="90"/>
        <v/>
      </c>
      <c r="AD369" t="str">
        <f t="shared" si="91"/>
        <v/>
      </c>
      <c r="AE369" t="str">
        <f t="shared" si="92"/>
        <v/>
      </c>
      <c r="AF369" s="4" t="str">
        <f>IF(AB369="","",MAX($AF$2:AF368)+1)</f>
        <v/>
      </c>
      <c r="AG369" t="str">
        <f>IF(AC369="","",IF(MAX($AG$2:AG368)&lt;MAX(AF:AF),MAX(AF:AF)+1,MAX($AG$2:AG368)+1))</f>
        <v/>
      </c>
      <c r="AH369" t="str">
        <f>IF(AD369="","",IF(MAX($AH$2:AH368)&lt;MAX(AG:AG),MAX(AG:AG)+1,MAX($AH$2:AH368)+1))</f>
        <v/>
      </c>
      <c r="AI369" t="str">
        <f>IF(AE369="","",IF(MAX($AI$2:AI368)&lt;MAX(AH:AH),MAX(AH:AH)+1,MAX($AI$2:AI368)+1))</f>
        <v/>
      </c>
      <c r="AJ369" t="str">
        <f t="shared" si="93"/>
        <v/>
      </c>
      <c r="AK369" t="str">
        <f t="shared" si="94"/>
        <v/>
      </c>
      <c r="AL369" t="str">
        <f t="shared" si="95"/>
        <v/>
      </c>
      <c r="AM369" t="str">
        <f t="shared" si="96"/>
        <v/>
      </c>
    </row>
    <row r="370" spans="2:39" x14ac:dyDescent="0.3">
      <c r="B370">
        <v>368</v>
      </c>
      <c r="C370">
        <v>187</v>
      </c>
      <c r="D370">
        <v>56</v>
      </c>
      <c r="E370">
        <v>249</v>
      </c>
      <c r="F370">
        <v>519</v>
      </c>
      <c r="G370">
        <v>0</v>
      </c>
      <c r="H370">
        <v>7</v>
      </c>
      <c r="I370">
        <v>0</v>
      </c>
      <c r="J370">
        <v>0</v>
      </c>
      <c r="K370">
        <v>1</v>
      </c>
      <c r="L370" t="str">
        <f>IF(AND(OR(G370=6,H370=6,I370=6,J370=6),OR(G370=7,H370=7,I370=7,J370=7)),IF(MAX($L$2:L369)&lt;$B$2,MAX($L$2:L369)+1,""),"")</f>
        <v/>
      </c>
      <c r="M370" t="str">
        <f t="shared" si="97"/>
        <v/>
      </c>
      <c r="N370" t="str">
        <f t="shared" si="98"/>
        <v/>
      </c>
      <c r="O370" t="str">
        <f t="shared" si="99"/>
        <v/>
      </c>
      <c r="P370" t="str">
        <f t="shared" si="100"/>
        <v/>
      </c>
      <c r="Q370" t="str">
        <f t="shared" si="101"/>
        <v/>
      </c>
      <c r="R370" t="str">
        <f>IF(M370="","",MAX($R$2:R369)+1)</f>
        <v/>
      </c>
      <c r="S370" t="str">
        <f>IF(N370="","",IF(MAX($S$2:S369)&lt;MAX(R:R),MAX(R:R)+1,MAX($S$2:S369)+1))</f>
        <v/>
      </c>
      <c r="T370" t="str">
        <f>IF(O370="","",IF(MAX($T$2:T369)&lt;MAX(S:S),MAX(S:S)+1,MAX($T$2:T369)+1))</f>
        <v/>
      </c>
      <c r="U370" t="str">
        <f>IF(P370="","",IF(MAX($U$2:U369)&lt;MAX(T:T),MAX(T:T)+1,MAX($U$2:U369)+1))</f>
        <v/>
      </c>
      <c r="V370" t="str">
        <f t="shared" si="85"/>
        <v/>
      </c>
      <c r="W370" t="str">
        <f t="shared" si="86"/>
        <v/>
      </c>
      <c r="X370" t="str">
        <f t="shared" si="87"/>
        <v/>
      </c>
      <c r="Y370" t="str">
        <f t="shared" si="88"/>
        <v/>
      </c>
      <c r="AB370" t="str">
        <f t="shared" si="89"/>
        <v/>
      </c>
      <c r="AC370" t="str">
        <f t="shared" si="90"/>
        <v/>
      </c>
      <c r="AD370" t="str">
        <f t="shared" si="91"/>
        <v/>
      </c>
      <c r="AE370" t="str">
        <f t="shared" si="92"/>
        <v/>
      </c>
      <c r="AF370" s="4" t="str">
        <f>IF(AB370="","",MAX($AF$2:AF369)+1)</f>
        <v/>
      </c>
      <c r="AG370" t="str">
        <f>IF(AC370="","",IF(MAX($AG$2:AG369)&lt;MAX(AF:AF),MAX(AF:AF)+1,MAX($AG$2:AG369)+1))</f>
        <v/>
      </c>
      <c r="AH370" t="str">
        <f>IF(AD370="","",IF(MAX($AH$2:AH369)&lt;MAX(AG:AG),MAX(AG:AG)+1,MAX($AH$2:AH369)+1))</f>
        <v/>
      </c>
      <c r="AI370" t="str">
        <f>IF(AE370="","",IF(MAX($AI$2:AI369)&lt;MAX(AH:AH),MAX(AH:AH)+1,MAX($AI$2:AI369)+1))</f>
        <v/>
      </c>
      <c r="AJ370" t="str">
        <f t="shared" si="93"/>
        <v/>
      </c>
      <c r="AK370" t="str">
        <f t="shared" si="94"/>
        <v/>
      </c>
      <c r="AL370" t="str">
        <f t="shared" si="95"/>
        <v/>
      </c>
      <c r="AM370" t="str">
        <f t="shared" si="96"/>
        <v/>
      </c>
    </row>
    <row r="371" spans="2:39" x14ac:dyDescent="0.3">
      <c r="B371">
        <v>369</v>
      </c>
      <c r="C371">
        <v>277</v>
      </c>
      <c r="D371">
        <v>519</v>
      </c>
      <c r="E371">
        <v>520</v>
      </c>
      <c r="F371">
        <v>59</v>
      </c>
      <c r="G371">
        <v>0</v>
      </c>
      <c r="H371">
        <v>0</v>
      </c>
      <c r="I371">
        <v>0</v>
      </c>
      <c r="J371">
        <v>0</v>
      </c>
      <c r="K371">
        <v>1</v>
      </c>
      <c r="L371" t="str">
        <f>IF(AND(OR(G371=6,H371=6,I371=6,J371=6),OR(G371=7,H371=7,I371=7,J371=7)),IF(MAX($L$2:L370)&lt;$B$2,MAX($L$2:L370)+1,""),"")</f>
        <v/>
      </c>
      <c r="M371" t="str">
        <f t="shared" si="97"/>
        <v/>
      </c>
      <c r="N371" t="str">
        <f t="shared" si="98"/>
        <v/>
      </c>
      <c r="O371" t="str">
        <f t="shared" si="99"/>
        <v/>
      </c>
      <c r="P371" t="str">
        <f t="shared" si="100"/>
        <v/>
      </c>
      <c r="Q371" t="str">
        <f t="shared" si="101"/>
        <v/>
      </c>
      <c r="R371" t="str">
        <f>IF(M371="","",MAX($R$2:R370)+1)</f>
        <v/>
      </c>
      <c r="S371" t="str">
        <f>IF(N371="","",IF(MAX($S$2:S370)&lt;MAX(R:R),MAX(R:R)+1,MAX($S$2:S370)+1))</f>
        <v/>
      </c>
      <c r="T371" t="str">
        <f>IF(O371="","",IF(MAX($T$2:T370)&lt;MAX(S:S),MAX(S:S)+1,MAX($T$2:T370)+1))</f>
        <v/>
      </c>
      <c r="U371" t="str">
        <f>IF(P371="","",IF(MAX($U$2:U370)&lt;MAX(T:T),MAX(T:T)+1,MAX($U$2:U370)+1))</f>
        <v/>
      </c>
      <c r="V371" t="str">
        <f t="shared" si="85"/>
        <v/>
      </c>
      <c r="W371" t="str">
        <f t="shared" si="86"/>
        <v/>
      </c>
      <c r="X371" t="str">
        <f t="shared" si="87"/>
        <v/>
      </c>
      <c r="Y371" t="str">
        <f t="shared" si="88"/>
        <v/>
      </c>
      <c r="AB371" t="str">
        <f t="shared" si="89"/>
        <v/>
      </c>
      <c r="AC371" t="str">
        <f t="shared" si="90"/>
        <v/>
      </c>
      <c r="AD371" t="str">
        <f t="shared" si="91"/>
        <v/>
      </c>
      <c r="AE371" t="str">
        <f t="shared" si="92"/>
        <v/>
      </c>
      <c r="AF371" s="4" t="str">
        <f>IF(AB371="","",MAX($AF$2:AF370)+1)</f>
        <v/>
      </c>
      <c r="AG371" t="str">
        <f>IF(AC371="","",IF(MAX($AG$2:AG370)&lt;MAX(AF:AF),MAX(AF:AF)+1,MAX($AG$2:AG370)+1))</f>
        <v/>
      </c>
      <c r="AH371" t="str">
        <f>IF(AD371="","",IF(MAX($AH$2:AH370)&lt;MAX(AG:AG),MAX(AG:AG)+1,MAX($AH$2:AH370)+1))</f>
        <v/>
      </c>
      <c r="AI371" t="str">
        <f>IF(AE371="","",IF(MAX($AI$2:AI370)&lt;MAX(AH:AH),MAX(AH:AH)+1,MAX($AI$2:AI370)+1))</f>
        <v/>
      </c>
      <c r="AJ371" t="str">
        <f t="shared" si="93"/>
        <v/>
      </c>
      <c r="AK371" t="str">
        <f t="shared" si="94"/>
        <v/>
      </c>
      <c r="AL371" t="str">
        <f t="shared" si="95"/>
        <v/>
      </c>
      <c r="AM371" t="str">
        <f t="shared" si="96"/>
        <v/>
      </c>
    </row>
    <row r="372" spans="2:39" x14ac:dyDescent="0.3">
      <c r="B372">
        <v>370</v>
      </c>
      <c r="C372">
        <v>519</v>
      </c>
      <c r="D372">
        <v>249</v>
      </c>
      <c r="E372">
        <v>60</v>
      </c>
      <c r="F372">
        <v>520</v>
      </c>
      <c r="G372">
        <v>0</v>
      </c>
      <c r="H372">
        <v>7</v>
      </c>
      <c r="I372">
        <v>0</v>
      </c>
      <c r="J372">
        <v>0</v>
      </c>
      <c r="K372">
        <v>1</v>
      </c>
      <c r="L372" t="str">
        <f>IF(AND(OR(G372=6,H372=6,I372=6,J372=6),OR(G372=7,H372=7,I372=7,J372=7)),IF(MAX($L$2:L371)&lt;$B$2,MAX($L$2:L371)+1,""),"")</f>
        <v/>
      </c>
      <c r="M372" t="str">
        <f t="shared" si="97"/>
        <v/>
      </c>
      <c r="N372" t="str">
        <f t="shared" si="98"/>
        <v/>
      </c>
      <c r="O372" t="str">
        <f t="shared" si="99"/>
        <v/>
      </c>
      <c r="P372" t="str">
        <f t="shared" si="100"/>
        <v/>
      </c>
      <c r="Q372" t="str">
        <f t="shared" si="101"/>
        <v/>
      </c>
      <c r="R372" t="str">
        <f>IF(M372="","",MAX($R$2:R371)+1)</f>
        <v/>
      </c>
      <c r="S372" t="str">
        <f>IF(N372="","",IF(MAX($S$2:S371)&lt;MAX(R:R),MAX(R:R)+1,MAX($S$2:S371)+1))</f>
        <v/>
      </c>
      <c r="T372" t="str">
        <f>IF(O372="","",IF(MAX($T$2:T371)&lt;MAX(S:S),MAX(S:S)+1,MAX($T$2:T371)+1))</f>
        <v/>
      </c>
      <c r="U372" t="str">
        <f>IF(P372="","",IF(MAX($U$2:U371)&lt;MAX(T:T),MAX(T:T)+1,MAX($U$2:U371)+1))</f>
        <v/>
      </c>
      <c r="V372" t="str">
        <f t="shared" si="85"/>
        <v/>
      </c>
      <c r="W372" t="str">
        <f t="shared" si="86"/>
        <v/>
      </c>
      <c r="X372" t="str">
        <f t="shared" si="87"/>
        <v/>
      </c>
      <c r="Y372" t="str">
        <f t="shared" si="88"/>
        <v/>
      </c>
      <c r="AB372" t="str">
        <f t="shared" si="89"/>
        <v/>
      </c>
      <c r="AC372" t="str">
        <f t="shared" si="90"/>
        <v/>
      </c>
      <c r="AD372" t="str">
        <f t="shared" si="91"/>
        <v/>
      </c>
      <c r="AE372" t="str">
        <f t="shared" si="92"/>
        <v/>
      </c>
      <c r="AF372" s="4" t="str">
        <f>IF(AB372="","",MAX($AF$2:AF371)+1)</f>
        <v/>
      </c>
      <c r="AG372" t="str">
        <f>IF(AC372="","",IF(MAX($AG$2:AG371)&lt;MAX(AF:AF),MAX(AF:AF)+1,MAX($AG$2:AG371)+1))</f>
        <v/>
      </c>
      <c r="AH372" t="str">
        <f>IF(AD372="","",IF(MAX($AH$2:AH371)&lt;MAX(AG:AG),MAX(AG:AG)+1,MAX($AH$2:AH371)+1))</f>
        <v/>
      </c>
      <c r="AI372" t="str">
        <f>IF(AE372="","",IF(MAX($AI$2:AI371)&lt;MAX(AH:AH),MAX(AH:AH)+1,MAX($AI$2:AI371)+1))</f>
        <v/>
      </c>
      <c r="AJ372" t="str">
        <f t="shared" si="93"/>
        <v/>
      </c>
      <c r="AK372" t="str">
        <f t="shared" si="94"/>
        <v/>
      </c>
      <c r="AL372" t="str">
        <f t="shared" si="95"/>
        <v/>
      </c>
      <c r="AM372" t="str">
        <f t="shared" si="96"/>
        <v/>
      </c>
    </row>
    <row r="373" spans="2:39" x14ac:dyDescent="0.3">
      <c r="B373">
        <v>371</v>
      </c>
      <c r="C373">
        <v>59</v>
      </c>
      <c r="D373">
        <v>520</v>
      </c>
      <c r="E373">
        <v>521</v>
      </c>
      <c r="F373">
        <v>280</v>
      </c>
      <c r="G373">
        <v>0</v>
      </c>
      <c r="H373">
        <v>0</v>
      </c>
      <c r="I373">
        <v>0</v>
      </c>
      <c r="J373">
        <v>0</v>
      </c>
      <c r="K373">
        <v>1</v>
      </c>
      <c r="L373" t="str">
        <f>IF(AND(OR(G373=6,H373=6,I373=6,J373=6),OR(G373=7,H373=7,I373=7,J373=7)),IF(MAX($L$2:L372)&lt;$B$2,MAX($L$2:L372)+1,""),"")</f>
        <v/>
      </c>
      <c r="M373" t="str">
        <f t="shared" si="97"/>
        <v/>
      </c>
      <c r="N373" t="str">
        <f t="shared" si="98"/>
        <v/>
      </c>
      <c r="O373" t="str">
        <f t="shared" si="99"/>
        <v/>
      </c>
      <c r="P373" t="str">
        <f t="shared" si="100"/>
        <v/>
      </c>
      <c r="Q373" t="str">
        <f t="shared" si="101"/>
        <v/>
      </c>
      <c r="R373" t="str">
        <f>IF(M373="","",MAX($R$2:R372)+1)</f>
        <v/>
      </c>
      <c r="S373" t="str">
        <f>IF(N373="","",IF(MAX($S$2:S372)&lt;MAX(R:R),MAX(R:R)+1,MAX($S$2:S372)+1))</f>
        <v/>
      </c>
      <c r="T373" t="str">
        <f>IF(O373="","",IF(MAX($T$2:T372)&lt;MAX(S:S),MAX(S:S)+1,MAX($T$2:T372)+1))</f>
        <v/>
      </c>
      <c r="U373" t="str">
        <f>IF(P373="","",IF(MAX($U$2:U372)&lt;MAX(T:T),MAX(T:T)+1,MAX($U$2:U372)+1))</f>
        <v/>
      </c>
      <c r="V373" t="str">
        <f t="shared" si="85"/>
        <v/>
      </c>
      <c r="W373" t="str">
        <f t="shared" si="86"/>
        <v/>
      </c>
      <c r="X373" t="str">
        <f t="shared" si="87"/>
        <v/>
      </c>
      <c r="Y373" t="str">
        <f t="shared" si="88"/>
        <v/>
      </c>
      <c r="AB373" t="str">
        <f t="shared" si="89"/>
        <v/>
      </c>
      <c r="AC373" t="str">
        <f t="shared" si="90"/>
        <v/>
      </c>
      <c r="AD373" t="str">
        <f t="shared" si="91"/>
        <v/>
      </c>
      <c r="AE373" t="str">
        <f t="shared" si="92"/>
        <v/>
      </c>
      <c r="AF373" s="4" t="str">
        <f>IF(AB373="","",MAX($AF$2:AF372)+1)</f>
        <v/>
      </c>
      <c r="AG373" t="str">
        <f>IF(AC373="","",IF(MAX($AG$2:AG372)&lt;MAX(AF:AF),MAX(AF:AF)+1,MAX($AG$2:AG372)+1))</f>
        <v/>
      </c>
      <c r="AH373" t="str">
        <f>IF(AD373="","",IF(MAX($AH$2:AH372)&lt;MAX(AG:AG),MAX(AG:AG)+1,MAX($AH$2:AH372)+1))</f>
        <v/>
      </c>
      <c r="AI373" t="str">
        <f>IF(AE373="","",IF(MAX($AI$2:AI372)&lt;MAX(AH:AH),MAX(AH:AH)+1,MAX($AI$2:AI372)+1))</f>
        <v/>
      </c>
      <c r="AJ373" t="str">
        <f t="shared" si="93"/>
        <v/>
      </c>
      <c r="AK373" t="str">
        <f t="shared" si="94"/>
        <v/>
      </c>
      <c r="AL373" t="str">
        <f t="shared" si="95"/>
        <v/>
      </c>
      <c r="AM373" t="str">
        <f t="shared" si="96"/>
        <v/>
      </c>
    </row>
    <row r="374" spans="2:39" x14ac:dyDescent="0.3">
      <c r="B374">
        <v>372</v>
      </c>
      <c r="C374">
        <v>520</v>
      </c>
      <c r="D374">
        <v>60</v>
      </c>
      <c r="E374">
        <v>250</v>
      </c>
      <c r="F374">
        <v>521</v>
      </c>
      <c r="G374">
        <v>0</v>
      </c>
      <c r="H374">
        <v>7</v>
      </c>
      <c r="I374">
        <v>0</v>
      </c>
      <c r="J374">
        <v>0</v>
      </c>
      <c r="K374">
        <v>1</v>
      </c>
      <c r="L374" t="str">
        <f>IF(AND(OR(G374=6,H374=6,I374=6,J374=6),OR(G374=7,H374=7,I374=7,J374=7)),IF(MAX($L$2:L373)&lt;$B$2,MAX($L$2:L373)+1,""),"")</f>
        <v/>
      </c>
      <c r="M374" t="str">
        <f t="shared" si="97"/>
        <v/>
      </c>
      <c r="N374" t="str">
        <f t="shared" si="98"/>
        <v/>
      </c>
      <c r="O374" t="str">
        <f t="shared" si="99"/>
        <v/>
      </c>
      <c r="P374" t="str">
        <f t="shared" si="100"/>
        <v/>
      </c>
      <c r="Q374" t="str">
        <f t="shared" si="101"/>
        <v/>
      </c>
      <c r="R374" t="str">
        <f>IF(M374="","",MAX($R$2:R373)+1)</f>
        <v/>
      </c>
      <c r="S374" t="str">
        <f>IF(N374="","",IF(MAX($S$2:S373)&lt;MAX(R:R),MAX(R:R)+1,MAX($S$2:S373)+1))</f>
        <v/>
      </c>
      <c r="T374" t="str">
        <f>IF(O374="","",IF(MAX($T$2:T373)&lt;MAX(S:S),MAX(S:S)+1,MAX($T$2:T373)+1))</f>
        <v/>
      </c>
      <c r="U374" t="str">
        <f>IF(P374="","",IF(MAX($U$2:U373)&lt;MAX(T:T),MAX(T:T)+1,MAX($U$2:U373)+1))</f>
        <v/>
      </c>
      <c r="V374" t="str">
        <f t="shared" si="85"/>
        <v/>
      </c>
      <c r="W374" t="str">
        <f t="shared" si="86"/>
        <v/>
      </c>
      <c r="X374" t="str">
        <f t="shared" si="87"/>
        <v/>
      </c>
      <c r="Y374" t="str">
        <f t="shared" si="88"/>
        <v/>
      </c>
      <c r="AB374" t="str">
        <f t="shared" si="89"/>
        <v/>
      </c>
      <c r="AC374" t="str">
        <f t="shared" si="90"/>
        <v/>
      </c>
      <c r="AD374" t="str">
        <f t="shared" si="91"/>
        <v/>
      </c>
      <c r="AE374" t="str">
        <f t="shared" si="92"/>
        <v/>
      </c>
      <c r="AF374" s="4" t="str">
        <f>IF(AB374="","",MAX($AF$2:AF373)+1)</f>
        <v/>
      </c>
      <c r="AG374" t="str">
        <f>IF(AC374="","",IF(MAX($AG$2:AG373)&lt;MAX(AF:AF),MAX(AF:AF)+1,MAX($AG$2:AG373)+1))</f>
        <v/>
      </c>
      <c r="AH374" t="str">
        <f>IF(AD374="","",IF(MAX($AH$2:AH373)&lt;MAX(AG:AG),MAX(AG:AG)+1,MAX($AH$2:AH373)+1))</f>
        <v/>
      </c>
      <c r="AI374" t="str">
        <f>IF(AE374="","",IF(MAX($AI$2:AI373)&lt;MAX(AH:AH),MAX(AH:AH)+1,MAX($AI$2:AI373)+1))</f>
        <v/>
      </c>
      <c r="AJ374" t="str">
        <f t="shared" si="93"/>
        <v/>
      </c>
      <c r="AK374" t="str">
        <f t="shared" si="94"/>
        <v/>
      </c>
      <c r="AL374" t="str">
        <f t="shared" si="95"/>
        <v/>
      </c>
      <c r="AM374" t="str">
        <f t="shared" si="96"/>
        <v/>
      </c>
    </row>
    <row r="375" spans="2:39" x14ac:dyDescent="0.3">
      <c r="B375">
        <v>373</v>
      </c>
      <c r="C375">
        <v>280</v>
      </c>
      <c r="D375">
        <v>521</v>
      </c>
      <c r="E375">
        <v>522</v>
      </c>
      <c r="F375">
        <v>63</v>
      </c>
      <c r="G375">
        <v>0</v>
      </c>
      <c r="H375">
        <v>0</v>
      </c>
      <c r="I375">
        <v>0</v>
      </c>
      <c r="J375">
        <v>0</v>
      </c>
      <c r="K375">
        <v>1</v>
      </c>
      <c r="L375" t="str">
        <f>IF(AND(OR(G375=6,H375=6,I375=6,J375=6),OR(G375=7,H375=7,I375=7,J375=7)),IF(MAX($L$2:L374)&lt;$B$2,MAX($L$2:L374)+1,""),"")</f>
        <v/>
      </c>
      <c r="M375" t="str">
        <f t="shared" si="97"/>
        <v/>
      </c>
      <c r="N375" t="str">
        <f t="shared" si="98"/>
        <v/>
      </c>
      <c r="O375" t="str">
        <f t="shared" si="99"/>
        <v/>
      </c>
      <c r="P375" t="str">
        <f t="shared" si="100"/>
        <v/>
      </c>
      <c r="Q375" t="str">
        <f t="shared" si="101"/>
        <v/>
      </c>
      <c r="R375" t="str">
        <f>IF(M375="","",MAX($R$2:R374)+1)</f>
        <v/>
      </c>
      <c r="S375" t="str">
        <f>IF(N375="","",IF(MAX($S$2:S374)&lt;MAX(R:R),MAX(R:R)+1,MAX($S$2:S374)+1))</f>
        <v/>
      </c>
      <c r="T375" t="str">
        <f>IF(O375="","",IF(MAX($T$2:T374)&lt;MAX(S:S),MAX(S:S)+1,MAX($T$2:T374)+1))</f>
        <v/>
      </c>
      <c r="U375" t="str">
        <f>IF(P375="","",IF(MAX($U$2:U374)&lt;MAX(T:T),MAX(T:T)+1,MAX($U$2:U374)+1))</f>
        <v/>
      </c>
      <c r="V375" t="str">
        <f t="shared" si="85"/>
        <v/>
      </c>
      <c r="W375" t="str">
        <f t="shared" si="86"/>
        <v/>
      </c>
      <c r="X375" t="str">
        <f t="shared" si="87"/>
        <v/>
      </c>
      <c r="Y375" t="str">
        <f t="shared" si="88"/>
        <v/>
      </c>
      <c r="AB375" t="str">
        <f t="shared" si="89"/>
        <v/>
      </c>
      <c r="AC375" t="str">
        <f t="shared" si="90"/>
        <v/>
      </c>
      <c r="AD375" t="str">
        <f t="shared" si="91"/>
        <v/>
      </c>
      <c r="AE375" t="str">
        <f t="shared" si="92"/>
        <v/>
      </c>
      <c r="AF375" s="4" t="str">
        <f>IF(AB375="","",MAX($AF$2:AF374)+1)</f>
        <v/>
      </c>
      <c r="AG375" t="str">
        <f>IF(AC375="","",IF(MAX($AG$2:AG374)&lt;MAX(AF:AF),MAX(AF:AF)+1,MAX($AG$2:AG374)+1))</f>
        <v/>
      </c>
      <c r="AH375" t="str">
        <f>IF(AD375="","",IF(MAX($AH$2:AH374)&lt;MAX(AG:AG),MAX(AG:AG)+1,MAX($AH$2:AH374)+1))</f>
        <v/>
      </c>
      <c r="AI375" t="str">
        <f>IF(AE375="","",IF(MAX($AI$2:AI374)&lt;MAX(AH:AH),MAX(AH:AH)+1,MAX($AI$2:AI374)+1))</f>
        <v/>
      </c>
      <c r="AJ375" t="str">
        <f t="shared" si="93"/>
        <v/>
      </c>
      <c r="AK375" t="str">
        <f t="shared" si="94"/>
        <v/>
      </c>
      <c r="AL375" t="str">
        <f t="shared" si="95"/>
        <v/>
      </c>
      <c r="AM375" t="str">
        <f t="shared" si="96"/>
        <v/>
      </c>
    </row>
    <row r="376" spans="2:39" x14ac:dyDescent="0.3">
      <c r="B376">
        <v>374</v>
      </c>
      <c r="C376">
        <v>521</v>
      </c>
      <c r="D376">
        <v>250</v>
      </c>
      <c r="E376">
        <v>64</v>
      </c>
      <c r="F376">
        <v>522</v>
      </c>
      <c r="G376">
        <v>0</v>
      </c>
      <c r="H376">
        <v>7</v>
      </c>
      <c r="I376">
        <v>0</v>
      </c>
      <c r="J376">
        <v>0</v>
      </c>
      <c r="K376">
        <v>1</v>
      </c>
      <c r="L376" t="str">
        <f>IF(AND(OR(G376=6,H376=6,I376=6,J376=6),OR(G376=7,H376=7,I376=7,J376=7)),IF(MAX($L$2:L375)&lt;$B$2,MAX($L$2:L375)+1,""),"")</f>
        <v/>
      </c>
      <c r="M376" t="str">
        <f t="shared" si="97"/>
        <v/>
      </c>
      <c r="N376" t="str">
        <f t="shared" si="98"/>
        <v/>
      </c>
      <c r="O376" t="str">
        <f t="shared" si="99"/>
        <v/>
      </c>
      <c r="P376" t="str">
        <f t="shared" si="100"/>
        <v/>
      </c>
      <c r="Q376" t="str">
        <f t="shared" si="101"/>
        <v/>
      </c>
      <c r="R376" t="str">
        <f>IF(M376="","",MAX($R$2:R375)+1)</f>
        <v/>
      </c>
      <c r="S376" t="str">
        <f>IF(N376="","",IF(MAX($S$2:S375)&lt;MAX(R:R),MAX(R:R)+1,MAX($S$2:S375)+1))</f>
        <v/>
      </c>
      <c r="T376" t="str">
        <f>IF(O376="","",IF(MAX($T$2:T375)&lt;MAX(S:S),MAX(S:S)+1,MAX($T$2:T375)+1))</f>
        <v/>
      </c>
      <c r="U376" t="str">
        <f>IF(P376="","",IF(MAX($U$2:U375)&lt;MAX(T:T),MAX(T:T)+1,MAX($U$2:U375)+1))</f>
        <v/>
      </c>
      <c r="V376" t="str">
        <f t="shared" si="85"/>
        <v/>
      </c>
      <c r="W376" t="str">
        <f t="shared" si="86"/>
        <v/>
      </c>
      <c r="X376" t="str">
        <f t="shared" si="87"/>
        <v/>
      </c>
      <c r="Y376" t="str">
        <f t="shared" si="88"/>
        <v/>
      </c>
      <c r="AB376" t="str">
        <f t="shared" si="89"/>
        <v/>
      </c>
      <c r="AC376" t="str">
        <f t="shared" si="90"/>
        <v/>
      </c>
      <c r="AD376" t="str">
        <f t="shared" si="91"/>
        <v/>
      </c>
      <c r="AE376" t="str">
        <f t="shared" si="92"/>
        <v/>
      </c>
      <c r="AF376" s="4" t="str">
        <f>IF(AB376="","",MAX($AF$2:AF375)+1)</f>
        <v/>
      </c>
      <c r="AG376" t="str">
        <f>IF(AC376="","",IF(MAX($AG$2:AG375)&lt;MAX(AF:AF),MAX(AF:AF)+1,MAX($AG$2:AG375)+1))</f>
        <v/>
      </c>
      <c r="AH376" t="str">
        <f>IF(AD376="","",IF(MAX($AH$2:AH375)&lt;MAX(AG:AG),MAX(AG:AG)+1,MAX($AH$2:AH375)+1))</f>
        <v/>
      </c>
      <c r="AI376" t="str">
        <f>IF(AE376="","",IF(MAX($AI$2:AI375)&lt;MAX(AH:AH),MAX(AH:AH)+1,MAX($AI$2:AI375)+1))</f>
        <v/>
      </c>
      <c r="AJ376" t="str">
        <f t="shared" si="93"/>
        <v/>
      </c>
      <c r="AK376" t="str">
        <f t="shared" si="94"/>
        <v/>
      </c>
      <c r="AL376" t="str">
        <f t="shared" si="95"/>
        <v/>
      </c>
      <c r="AM376" t="str">
        <f t="shared" si="96"/>
        <v/>
      </c>
    </row>
    <row r="377" spans="2:39" x14ac:dyDescent="0.3">
      <c r="B377">
        <v>375</v>
      </c>
      <c r="C377">
        <v>63</v>
      </c>
      <c r="D377">
        <v>522</v>
      </c>
      <c r="E377">
        <v>523</v>
      </c>
      <c r="F377">
        <v>282</v>
      </c>
      <c r="G377">
        <v>0</v>
      </c>
      <c r="H377">
        <v>0</v>
      </c>
      <c r="I377">
        <v>0</v>
      </c>
      <c r="J377">
        <v>0</v>
      </c>
      <c r="K377">
        <v>1</v>
      </c>
      <c r="L377" t="str">
        <f>IF(AND(OR(G377=6,H377=6,I377=6,J377=6),OR(G377=7,H377=7,I377=7,J377=7)),IF(MAX($L$2:L376)&lt;$B$2,MAX($L$2:L376)+1,""),"")</f>
        <v/>
      </c>
      <c r="M377" t="str">
        <f t="shared" si="97"/>
        <v/>
      </c>
      <c r="N377" t="str">
        <f t="shared" si="98"/>
        <v/>
      </c>
      <c r="O377" t="str">
        <f t="shared" si="99"/>
        <v/>
      </c>
      <c r="P377" t="str">
        <f t="shared" si="100"/>
        <v/>
      </c>
      <c r="Q377" t="str">
        <f t="shared" si="101"/>
        <v/>
      </c>
      <c r="R377" t="str">
        <f>IF(M377="","",MAX($R$2:R376)+1)</f>
        <v/>
      </c>
      <c r="S377" t="str">
        <f>IF(N377="","",IF(MAX($S$2:S376)&lt;MAX(R:R),MAX(R:R)+1,MAX($S$2:S376)+1))</f>
        <v/>
      </c>
      <c r="T377" t="str">
        <f>IF(O377="","",IF(MAX($T$2:T376)&lt;MAX(S:S),MAX(S:S)+1,MAX($T$2:T376)+1))</f>
        <v/>
      </c>
      <c r="U377" t="str">
        <f>IF(P377="","",IF(MAX($U$2:U376)&lt;MAX(T:T),MAX(T:T)+1,MAX($U$2:U376)+1))</f>
        <v/>
      </c>
      <c r="V377" t="str">
        <f t="shared" si="85"/>
        <v/>
      </c>
      <c r="W377" t="str">
        <f t="shared" si="86"/>
        <v/>
      </c>
      <c r="X377" t="str">
        <f t="shared" si="87"/>
        <v/>
      </c>
      <c r="Y377" t="str">
        <f t="shared" si="88"/>
        <v/>
      </c>
      <c r="AB377" t="str">
        <f t="shared" si="89"/>
        <v/>
      </c>
      <c r="AC377" t="str">
        <f t="shared" si="90"/>
        <v/>
      </c>
      <c r="AD377" t="str">
        <f t="shared" si="91"/>
        <v/>
      </c>
      <c r="AE377" t="str">
        <f t="shared" si="92"/>
        <v/>
      </c>
      <c r="AF377" s="4" t="str">
        <f>IF(AB377="","",MAX($AF$2:AF376)+1)</f>
        <v/>
      </c>
      <c r="AG377" t="str">
        <f>IF(AC377="","",IF(MAX($AG$2:AG376)&lt;MAX(AF:AF),MAX(AF:AF)+1,MAX($AG$2:AG376)+1))</f>
        <v/>
      </c>
      <c r="AH377" t="str">
        <f>IF(AD377="","",IF(MAX($AH$2:AH376)&lt;MAX(AG:AG),MAX(AG:AG)+1,MAX($AH$2:AH376)+1))</f>
        <v/>
      </c>
      <c r="AI377" t="str">
        <f>IF(AE377="","",IF(MAX($AI$2:AI376)&lt;MAX(AH:AH),MAX(AH:AH)+1,MAX($AI$2:AI376)+1))</f>
        <v/>
      </c>
      <c r="AJ377" t="str">
        <f t="shared" si="93"/>
        <v/>
      </c>
      <c r="AK377" t="str">
        <f t="shared" si="94"/>
        <v/>
      </c>
      <c r="AL377" t="str">
        <f t="shared" si="95"/>
        <v/>
      </c>
      <c r="AM377" t="str">
        <f t="shared" si="96"/>
        <v/>
      </c>
    </row>
    <row r="378" spans="2:39" x14ac:dyDescent="0.3">
      <c r="B378">
        <v>376</v>
      </c>
      <c r="C378">
        <v>522</v>
      </c>
      <c r="D378">
        <v>64</v>
      </c>
      <c r="E378">
        <v>251</v>
      </c>
      <c r="F378">
        <v>523</v>
      </c>
      <c r="G378">
        <v>0</v>
      </c>
      <c r="H378">
        <v>7</v>
      </c>
      <c r="I378">
        <v>0</v>
      </c>
      <c r="J378">
        <v>0</v>
      </c>
      <c r="K378">
        <v>1</v>
      </c>
      <c r="L378" t="str">
        <f>IF(AND(OR(G378=6,H378=6,I378=6,J378=6),OR(G378=7,H378=7,I378=7,J378=7)),IF(MAX($L$2:L377)&lt;$B$2,MAX($L$2:L377)+1,""),"")</f>
        <v/>
      </c>
      <c r="M378" t="str">
        <f t="shared" si="97"/>
        <v/>
      </c>
      <c r="N378" t="str">
        <f t="shared" si="98"/>
        <v/>
      </c>
      <c r="O378" t="str">
        <f t="shared" si="99"/>
        <v/>
      </c>
      <c r="P378" t="str">
        <f t="shared" si="100"/>
        <v/>
      </c>
      <c r="Q378" t="str">
        <f t="shared" si="101"/>
        <v/>
      </c>
      <c r="R378" t="str">
        <f>IF(M378="","",MAX($R$2:R377)+1)</f>
        <v/>
      </c>
      <c r="S378" t="str">
        <f>IF(N378="","",IF(MAX($S$2:S377)&lt;MAX(R:R),MAX(R:R)+1,MAX($S$2:S377)+1))</f>
        <v/>
      </c>
      <c r="T378" t="str">
        <f>IF(O378="","",IF(MAX($T$2:T377)&lt;MAX(S:S),MAX(S:S)+1,MAX($T$2:T377)+1))</f>
        <v/>
      </c>
      <c r="U378" t="str">
        <f>IF(P378="","",IF(MAX($U$2:U377)&lt;MAX(T:T),MAX(T:T)+1,MAX($U$2:U377)+1))</f>
        <v/>
      </c>
      <c r="V378" t="str">
        <f t="shared" si="85"/>
        <v/>
      </c>
      <c r="W378" t="str">
        <f t="shared" si="86"/>
        <v/>
      </c>
      <c r="X378" t="str">
        <f t="shared" si="87"/>
        <v/>
      </c>
      <c r="Y378" t="str">
        <f t="shared" si="88"/>
        <v/>
      </c>
      <c r="AB378" t="str">
        <f t="shared" si="89"/>
        <v/>
      </c>
      <c r="AC378" t="str">
        <f t="shared" si="90"/>
        <v/>
      </c>
      <c r="AD378" t="str">
        <f t="shared" si="91"/>
        <v/>
      </c>
      <c r="AE378" t="str">
        <f t="shared" si="92"/>
        <v/>
      </c>
      <c r="AF378" s="4" t="str">
        <f>IF(AB378="","",MAX($AF$2:AF377)+1)</f>
        <v/>
      </c>
      <c r="AG378" t="str">
        <f>IF(AC378="","",IF(MAX($AG$2:AG377)&lt;MAX(AF:AF),MAX(AF:AF)+1,MAX($AG$2:AG377)+1))</f>
        <v/>
      </c>
      <c r="AH378" t="str">
        <f>IF(AD378="","",IF(MAX($AH$2:AH377)&lt;MAX(AG:AG),MAX(AG:AG)+1,MAX($AH$2:AH377)+1))</f>
        <v/>
      </c>
      <c r="AI378" t="str">
        <f>IF(AE378="","",IF(MAX($AI$2:AI377)&lt;MAX(AH:AH),MAX(AH:AH)+1,MAX($AI$2:AI377)+1))</f>
        <v/>
      </c>
      <c r="AJ378" t="str">
        <f t="shared" si="93"/>
        <v/>
      </c>
      <c r="AK378" t="str">
        <f t="shared" si="94"/>
        <v/>
      </c>
      <c r="AL378" t="str">
        <f t="shared" si="95"/>
        <v/>
      </c>
      <c r="AM378" t="str">
        <f t="shared" si="96"/>
        <v/>
      </c>
    </row>
    <row r="379" spans="2:39" x14ac:dyDescent="0.3">
      <c r="B379">
        <v>377</v>
      </c>
      <c r="C379">
        <v>282</v>
      </c>
      <c r="D379">
        <v>523</v>
      </c>
      <c r="E379">
        <v>524</v>
      </c>
      <c r="F379">
        <v>29</v>
      </c>
      <c r="G379">
        <v>0</v>
      </c>
      <c r="H379">
        <v>0</v>
      </c>
      <c r="I379">
        <v>0</v>
      </c>
      <c r="J379">
        <v>0</v>
      </c>
      <c r="K379">
        <v>1</v>
      </c>
      <c r="L379" t="str">
        <f>IF(AND(OR(G379=6,H379=6,I379=6,J379=6),OR(G379=7,H379=7,I379=7,J379=7)),IF(MAX($L$2:L378)&lt;$B$2,MAX($L$2:L378)+1,""),"")</f>
        <v/>
      </c>
      <c r="M379" t="str">
        <f t="shared" si="97"/>
        <v/>
      </c>
      <c r="N379" t="str">
        <f t="shared" si="98"/>
        <v/>
      </c>
      <c r="O379" t="str">
        <f t="shared" si="99"/>
        <v/>
      </c>
      <c r="P379" t="str">
        <f t="shared" si="100"/>
        <v/>
      </c>
      <c r="Q379" t="str">
        <f t="shared" si="101"/>
        <v/>
      </c>
      <c r="R379" t="str">
        <f>IF(M379="","",MAX($R$2:R378)+1)</f>
        <v/>
      </c>
      <c r="S379" t="str">
        <f>IF(N379="","",IF(MAX($S$2:S378)&lt;MAX(R:R),MAX(R:R)+1,MAX($S$2:S378)+1))</f>
        <v/>
      </c>
      <c r="T379" t="str">
        <f>IF(O379="","",IF(MAX($T$2:T378)&lt;MAX(S:S),MAX(S:S)+1,MAX($T$2:T378)+1))</f>
        <v/>
      </c>
      <c r="U379" t="str">
        <f>IF(P379="","",IF(MAX($U$2:U378)&lt;MAX(T:T),MAX(T:T)+1,MAX($U$2:U378)+1))</f>
        <v/>
      </c>
      <c r="V379" t="str">
        <f t="shared" si="85"/>
        <v/>
      </c>
      <c r="W379" t="str">
        <f t="shared" si="86"/>
        <v/>
      </c>
      <c r="X379" t="str">
        <f t="shared" si="87"/>
        <v/>
      </c>
      <c r="Y379" t="str">
        <f t="shared" si="88"/>
        <v/>
      </c>
      <c r="AB379" t="str">
        <f t="shared" si="89"/>
        <v/>
      </c>
      <c r="AC379" t="str">
        <f t="shared" si="90"/>
        <v/>
      </c>
      <c r="AD379" t="str">
        <f t="shared" si="91"/>
        <v/>
      </c>
      <c r="AE379" t="str">
        <f t="shared" si="92"/>
        <v/>
      </c>
      <c r="AF379" s="4" t="str">
        <f>IF(AB379="","",MAX($AF$2:AF378)+1)</f>
        <v/>
      </c>
      <c r="AG379" t="str">
        <f>IF(AC379="","",IF(MAX($AG$2:AG378)&lt;MAX(AF:AF),MAX(AF:AF)+1,MAX($AG$2:AG378)+1))</f>
        <v/>
      </c>
      <c r="AH379" t="str">
        <f>IF(AD379="","",IF(MAX($AH$2:AH378)&lt;MAX(AG:AG),MAX(AG:AG)+1,MAX($AH$2:AH378)+1))</f>
        <v/>
      </c>
      <c r="AI379" t="str">
        <f>IF(AE379="","",IF(MAX($AI$2:AI378)&lt;MAX(AH:AH),MAX(AH:AH)+1,MAX($AI$2:AI378)+1))</f>
        <v/>
      </c>
      <c r="AJ379" t="str">
        <f t="shared" si="93"/>
        <v/>
      </c>
      <c r="AK379" t="str">
        <f t="shared" si="94"/>
        <v/>
      </c>
      <c r="AL379" t="str">
        <f t="shared" si="95"/>
        <v/>
      </c>
      <c r="AM379" t="str">
        <f t="shared" si="96"/>
        <v/>
      </c>
    </row>
    <row r="380" spans="2:39" x14ac:dyDescent="0.3">
      <c r="B380">
        <v>378</v>
      </c>
      <c r="C380">
        <v>523</v>
      </c>
      <c r="D380">
        <v>251</v>
      </c>
      <c r="E380">
        <v>30</v>
      </c>
      <c r="F380">
        <v>524</v>
      </c>
      <c r="G380">
        <v>0</v>
      </c>
      <c r="H380">
        <v>7</v>
      </c>
      <c r="I380">
        <v>0</v>
      </c>
      <c r="J380">
        <v>0</v>
      </c>
      <c r="K380">
        <v>1</v>
      </c>
      <c r="L380" t="str">
        <f>IF(AND(OR(G380=6,H380=6,I380=6,J380=6),OR(G380=7,H380=7,I380=7,J380=7)),IF(MAX($L$2:L379)&lt;$B$2,MAX($L$2:L379)+1,""),"")</f>
        <v/>
      </c>
      <c r="M380" t="str">
        <f t="shared" si="97"/>
        <v/>
      </c>
      <c r="N380" t="str">
        <f t="shared" si="98"/>
        <v/>
      </c>
      <c r="O380" t="str">
        <f t="shared" si="99"/>
        <v/>
      </c>
      <c r="P380" t="str">
        <f t="shared" si="100"/>
        <v/>
      </c>
      <c r="Q380" t="str">
        <f t="shared" si="101"/>
        <v/>
      </c>
      <c r="R380" t="str">
        <f>IF(M380="","",MAX($R$2:R379)+1)</f>
        <v/>
      </c>
      <c r="S380" t="str">
        <f>IF(N380="","",IF(MAX($S$2:S379)&lt;MAX(R:R),MAX(R:R)+1,MAX($S$2:S379)+1))</f>
        <v/>
      </c>
      <c r="T380" t="str">
        <f>IF(O380="","",IF(MAX($T$2:T379)&lt;MAX(S:S),MAX(S:S)+1,MAX($T$2:T379)+1))</f>
        <v/>
      </c>
      <c r="U380" t="str">
        <f>IF(P380="","",IF(MAX($U$2:U379)&lt;MAX(T:T),MAX(T:T)+1,MAX($U$2:U379)+1))</f>
        <v/>
      </c>
      <c r="V380" t="str">
        <f t="shared" si="85"/>
        <v/>
      </c>
      <c r="W380" t="str">
        <f t="shared" si="86"/>
        <v/>
      </c>
      <c r="X380" t="str">
        <f t="shared" si="87"/>
        <v/>
      </c>
      <c r="Y380" t="str">
        <f t="shared" si="88"/>
        <v/>
      </c>
      <c r="AB380" t="str">
        <f t="shared" si="89"/>
        <v/>
      </c>
      <c r="AC380" t="str">
        <f t="shared" si="90"/>
        <v/>
      </c>
      <c r="AD380" t="str">
        <f t="shared" si="91"/>
        <v/>
      </c>
      <c r="AE380" t="str">
        <f t="shared" si="92"/>
        <v/>
      </c>
      <c r="AF380" s="4" t="str">
        <f>IF(AB380="","",MAX($AF$2:AF379)+1)</f>
        <v/>
      </c>
      <c r="AG380" t="str">
        <f>IF(AC380="","",IF(MAX($AG$2:AG379)&lt;MAX(AF:AF),MAX(AF:AF)+1,MAX($AG$2:AG379)+1))</f>
        <v/>
      </c>
      <c r="AH380" t="str">
        <f>IF(AD380="","",IF(MAX($AH$2:AH379)&lt;MAX(AG:AG),MAX(AG:AG)+1,MAX($AH$2:AH379)+1))</f>
        <v/>
      </c>
      <c r="AI380" t="str">
        <f>IF(AE380="","",IF(MAX($AI$2:AI379)&lt;MAX(AH:AH),MAX(AH:AH)+1,MAX($AI$2:AI379)+1))</f>
        <v/>
      </c>
      <c r="AJ380" t="str">
        <f t="shared" si="93"/>
        <v/>
      </c>
      <c r="AK380" t="str">
        <f t="shared" si="94"/>
        <v/>
      </c>
      <c r="AL380" t="str">
        <f t="shared" si="95"/>
        <v/>
      </c>
      <c r="AM380" t="str">
        <f t="shared" si="96"/>
        <v/>
      </c>
    </row>
    <row r="381" spans="2:39" x14ac:dyDescent="0.3">
      <c r="B381">
        <v>379</v>
      </c>
      <c r="C381">
        <v>29</v>
      </c>
      <c r="D381">
        <v>524</v>
      </c>
      <c r="E381">
        <v>525</v>
      </c>
      <c r="F381">
        <v>287</v>
      </c>
      <c r="G381">
        <v>0</v>
      </c>
      <c r="H381">
        <v>0</v>
      </c>
      <c r="I381">
        <v>0</v>
      </c>
      <c r="J381">
        <v>0</v>
      </c>
      <c r="K381">
        <v>1</v>
      </c>
      <c r="L381" t="str">
        <f>IF(AND(OR(G381=6,H381=6,I381=6,J381=6),OR(G381=7,H381=7,I381=7,J381=7)),IF(MAX($L$2:L380)&lt;$B$2,MAX($L$2:L380)+1,""),"")</f>
        <v/>
      </c>
      <c r="M381" t="str">
        <f t="shared" si="97"/>
        <v/>
      </c>
      <c r="N381" t="str">
        <f t="shared" si="98"/>
        <v/>
      </c>
      <c r="O381" t="str">
        <f t="shared" si="99"/>
        <v/>
      </c>
      <c r="P381" t="str">
        <f t="shared" si="100"/>
        <v/>
      </c>
      <c r="Q381" t="str">
        <f t="shared" si="101"/>
        <v/>
      </c>
      <c r="R381" t="str">
        <f>IF(M381="","",MAX($R$2:R380)+1)</f>
        <v/>
      </c>
      <c r="S381" t="str">
        <f>IF(N381="","",IF(MAX($S$2:S380)&lt;MAX(R:R),MAX(R:R)+1,MAX($S$2:S380)+1))</f>
        <v/>
      </c>
      <c r="T381" t="str">
        <f>IF(O381="","",IF(MAX($T$2:T380)&lt;MAX(S:S),MAX(S:S)+1,MAX($T$2:T380)+1))</f>
        <v/>
      </c>
      <c r="U381" t="str">
        <f>IF(P381="","",IF(MAX($U$2:U380)&lt;MAX(T:T),MAX(T:T)+1,MAX($U$2:U380)+1))</f>
        <v/>
      </c>
      <c r="V381" t="str">
        <f t="shared" si="85"/>
        <v/>
      </c>
      <c r="W381" t="str">
        <f t="shared" si="86"/>
        <v/>
      </c>
      <c r="X381" t="str">
        <f t="shared" si="87"/>
        <v/>
      </c>
      <c r="Y381" t="str">
        <f t="shared" si="88"/>
        <v/>
      </c>
      <c r="AB381" t="str">
        <f t="shared" si="89"/>
        <v/>
      </c>
      <c r="AC381" t="str">
        <f t="shared" si="90"/>
        <v/>
      </c>
      <c r="AD381" t="str">
        <f t="shared" si="91"/>
        <v/>
      </c>
      <c r="AE381" t="str">
        <f t="shared" si="92"/>
        <v/>
      </c>
      <c r="AF381" s="4" t="str">
        <f>IF(AB381="","",MAX($AF$2:AF380)+1)</f>
        <v/>
      </c>
      <c r="AG381" t="str">
        <f>IF(AC381="","",IF(MAX($AG$2:AG380)&lt;MAX(AF:AF),MAX(AF:AF)+1,MAX($AG$2:AG380)+1))</f>
        <v/>
      </c>
      <c r="AH381" t="str">
        <f>IF(AD381="","",IF(MAX($AH$2:AH380)&lt;MAX(AG:AG),MAX(AG:AG)+1,MAX($AH$2:AH380)+1))</f>
        <v/>
      </c>
      <c r="AI381" t="str">
        <f>IF(AE381="","",IF(MAX($AI$2:AI380)&lt;MAX(AH:AH),MAX(AH:AH)+1,MAX($AI$2:AI380)+1))</f>
        <v/>
      </c>
      <c r="AJ381" t="str">
        <f t="shared" si="93"/>
        <v/>
      </c>
      <c r="AK381" t="str">
        <f t="shared" si="94"/>
        <v/>
      </c>
      <c r="AL381" t="str">
        <f t="shared" si="95"/>
        <v/>
      </c>
      <c r="AM381" t="str">
        <f t="shared" si="96"/>
        <v/>
      </c>
    </row>
    <row r="382" spans="2:39" x14ac:dyDescent="0.3">
      <c r="B382">
        <v>380</v>
      </c>
      <c r="C382">
        <v>524</v>
      </c>
      <c r="D382">
        <v>30</v>
      </c>
      <c r="E382">
        <v>252</v>
      </c>
      <c r="F382">
        <v>525</v>
      </c>
      <c r="G382">
        <v>0</v>
      </c>
      <c r="H382">
        <v>7</v>
      </c>
      <c r="I382">
        <v>0</v>
      </c>
      <c r="J382">
        <v>0</v>
      </c>
      <c r="K382">
        <v>1</v>
      </c>
      <c r="L382" t="str">
        <f>IF(AND(OR(G382=6,H382=6,I382=6,J382=6),OR(G382=7,H382=7,I382=7,J382=7)),IF(MAX($L$2:L381)&lt;$B$2,MAX($L$2:L381)+1,""),"")</f>
        <v/>
      </c>
      <c r="M382" t="str">
        <f t="shared" si="97"/>
        <v/>
      </c>
      <c r="N382" t="str">
        <f t="shared" si="98"/>
        <v/>
      </c>
      <c r="O382" t="str">
        <f t="shared" si="99"/>
        <v/>
      </c>
      <c r="P382" t="str">
        <f t="shared" si="100"/>
        <v/>
      </c>
      <c r="Q382" t="str">
        <f t="shared" si="101"/>
        <v/>
      </c>
      <c r="R382" t="str">
        <f>IF(M382="","",MAX($R$2:R381)+1)</f>
        <v/>
      </c>
      <c r="S382" t="str">
        <f>IF(N382="","",IF(MAX($S$2:S381)&lt;MAX(R:R),MAX(R:R)+1,MAX($S$2:S381)+1))</f>
        <v/>
      </c>
      <c r="T382" t="str">
        <f>IF(O382="","",IF(MAX($T$2:T381)&lt;MAX(S:S),MAX(S:S)+1,MAX($T$2:T381)+1))</f>
        <v/>
      </c>
      <c r="U382" t="str">
        <f>IF(P382="","",IF(MAX($U$2:U381)&lt;MAX(T:T),MAX(T:T)+1,MAX($U$2:U381)+1))</f>
        <v/>
      </c>
      <c r="V382" t="str">
        <f t="shared" si="85"/>
        <v/>
      </c>
      <c r="W382" t="str">
        <f t="shared" si="86"/>
        <v/>
      </c>
      <c r="X382" t="str">
        <f t="shared" si="87"/>
        <v/>
      </c>
      <c r="Y382" t="str">
        <f t="shared" si="88"/>
        <v/>
      </c>
      <c r="AB382" t="str">
        <f t="shared" si="89"/>
        <v/>
      </c>
      <c r="AC382" t="str">
        <f t="shared" si="90"/>
        <v/>
      </c>
      <c r="AD382" t="str">
        <f t="shared" si="91"/>
        <v/>
      </c>
      <c r="AE382" t="str">
        <f t="shared" si="92"/>
        <v/>
      </c>
      <c r="AF382" s="4" t="str">
        <f>IF(AB382="","",MAX($AF$2:AF381)+1)</f>
        <v/>
      </c>
      <c r="AG382" t="str">
        <f>IF(AC382="","",IF(MAX($AG$2:AG381)&lt;MAX(AF:AF),MAX(AF:AF)+1,MAX($AG$2:AG381)+1))</f>
        <v/>
      </c>
      <c r="AH382" t="str">
        <f>IF(AD382="","",IF(MAX($AH$2:AH381)&lt;MAX(AG:AG),MAX(AG:AG)+1,MAX($AH$2:AH381)+1))</f>
        <v/>
      </c>
      <c r="AI382" t="str">
        <f>IF(AE382="","",IF(MAX($AI$2:AI381)&lt;MAX(AH:AH),MAX(AH:AH)+1,MAX($AI$2:AI381)+1))</f>
        <v/>
      </c>
      <c r="AJ382" t="str">
        <f t="shared" si="93"/>
        <v/>
      </c>
      <c r="AK382" t="str">
        <f t="shared" si="94"/>
        <v/>
      </c>
      <c r="AL382" t="str">
        <f t="shared" si="95"/>
        <v/>
      </c>
      <c r="AM382" t="str">
        <f t="shared" si="96"/>
        <v/>
      </c>
    </row>
    <row r="383" spans="2:39" x14ac:dyDescent="0.3">
      <c r="B383">
        <v>381</v>
      </c>
      <c r="C383">
        <v>287</v>
      </c>
      <c r="D383">
        <v>525</v>
      </c>
      <c r="E383">
        <v>526</v>
      </c>
      <c r="F383">
        <v>52</v>
      </c>
      <c r="G383">
        <v>0</v>
      </c>
      <c r="H383">
        <v>0</v>
      </c>
      <c r="I383">
        <v>0</v>
      </c>
      <c r="J383">
        <v>0</v>
      </c>
      <c r="K383">
        <v>1</v>
      </c>
      <c r="L383" t="str">
        <f>IF(AND(OR(G383=6,H383=6,I383=6,J383=6),OR(G383=7,H383=7,I383=7,J383=7)),IF(MAX($L$2:L382)&lt;$B$2,MAX($L$2:L382)+1,""),"")</f>
        <v/>
      </c>
      <c r="M383" t="str">
        <f t="shared" si="97"/>
        <v/>
      </c>
      <c r="N383" t="str">
        <f t="shared" si="98"/>
        <v/>
      </c>
      <c r="O383" t="str">
        <f t="shared" si="99"/>
        <v/>
      </c>
      <c r="P383" t="str">
        <f t="shared" si="100"/>
        <v/>
      </c>
      <c r="Q383" t="str">
        <f t="shared" si="101"/>
        <v/>
      </c>
      <c r="R383" t="str">
        <f>IF(M383="","",MAX($R$2:R382)+1)</f>
        <v/>
      </c>
      <c r="S383" t="str">
        <f>IF(N383="","",IF(MAX($S$2:S382)&lt;MAX(R:R),MAX(R:R)+1,MAX($S$2:S382)+1))</f>
        <v/>
      </c>
      <c r="T383" t="str">
        <f>IF(O383="","",IF(MAX($T$2:T382)&lt;MAX(S:S),MAX(S:S)+1,MAX($T$2:T382)+1))</f>
        <v/>
      </c>
      <c r="U383" t="str">
        <f>IF(P383="","",IF(MAX($U$2:U382)&lt;MAX(T:T),MAX(T:T)+1,MAX($U$2:U382)+1))</f>
        <v/>
      </c>
      <c r="V383" t="str">
        <f t="shared" si="85"/>
        <v/>
      </c>
      <c r="W383" t="str">
        <f t="shared" si="86"/>
        <v/>
      </c>
      <c r="X383" t="str">
        <f t="shared" si="87"/>
        <v/>
      </c>
      <c r="Y383" t="str">
        <f t="shared" si="88"/>
        <v/>
      </c>
      <c r="AB383" t="str">
        <f t="shared" si="89"/>
        <v/>
      </c>
      <c r="AC383" t="str">
        <f t="shared" si="90"/>
        <v/>
      </c>
      <c r="AD383" t="str">
        <f t="shared" si="91"/>
        <v/>
      </c>
      <c r="AE383" t="str">
        <f t="shared" si="92"/>
        <v/>
      </c>
      <c r="AF383" s="4" t="str">
        <f>IF(AB383="","",MAX($AF$2:AF382)+1)</f>
        <v/>
      </c>
      <c r="AG383" t="str">
        <f>IF(AC383="","",IF(MAX($AG$2:AG382)&lt;MAX(AF:AF),MAX(AF:AF)+1,MAX($AG$2:AG382)+1))</f>
        <v/>
      </c>
      <c r="AH383" t="str">
        <f>IF(AD383="","",IF(MAX($AH$2:AH382)&lt;MAX(AG:AG),MAX(AG:AG)+1,MAX($AH$2:AH382)+1))</f>
        <v/>
      </c>
      <c r="AI383" t="str">
        <f>IF(AE383="","",IF(MAX($AI$2:AI382)&lt;MAX(AH:AH),MAX(AH:AH)+1,MAX($AI$2:AI382)+1))</f>
        <v/>
      </c>
      <c r="AJ383" t="str">
        <f t="shared" si="93"/>
        <v/>
      </c>
      <c r="AK383" t="str">
        <f t="shared" si="94"/>
        <v/>
      </c>
      <c r="AL383" t="str">
        <f t="shared" si="95"/>
        <v/>
      </c>
      <c r="AM383" t="str">
        <f t="shared" si="96"/>
        <v/>
      </c>
    </row>
    <row r="384" spans="2:39" x14ac:dyDescent="0.3">
      <c r="B384">
        <v>382</v>
      </c>
      <c r="C384">
        <v>525</v>
      </c>
      <c r="D384">
        <v>252</v>
      </c>
      <c r="E384">
        <v>53</v>
      </c>
      <c r="F384">
        <v>526</v>
      </c>
      <c r="G384">
        <v>0</v>
      </c>
      <c r="H384">
        <v>7</v>
      </c>
      <c r="I384">
        <v>0</v>
      </c>
      <c r="J384">
        <v>0</v>
      </c>
      <c r="K384">
        <v>1</v>
      </c>
      <c r="L384" t="str">
        <f>IF(AND(OR(G384=6,H384=6,I384=6,J384=6),OR(G384=7,H384=7,I384=7,J384=7)),IF(MAX($L$2:L383)&lt;$B$2,MAX($L$2:L383)+1,""),"")</f>
        <v/>
      </c>
      <c r="M384" t="str">
        <f t="shared" si="97"/>
        <v/>
      </c>
      <c r="N384" t="str">
        <f t="shared" si="98"/>
        <v/>
      </c>
      <c r="O384" t="str">
        <f t="shared" si="99"/>
        <v/>
      </c>
      <c r="P384" t="str">
        <f t="shared" si="100"/>
        <v/>
      </c>
      <c r="Q384" t="str">
        <f t="shared" si="101"/>
        <v/>
      </c>
      <c r="R384" t="str">
        <f>IF(M384="","",MAX($R$2:R383)+1)</f>
        <v/>
      </c>
      <c r="S384" t="str">
        <f>IF(N384="","",IF(MAX($S$2:S383)&lt;MAX(R:R),MAX(R:R)+1,MAX($S$2:S383)+1))</f>
        <v/>
      </c>
      <c r="T384" t="str">
        <f>IF(O384="","",IF(MAX($T$2:T383)&lt;MAX(S:S),MAX(S:S)+1,MAX($T$2:T383)+1))</f>
        <v/>
      </c>
      <c r="U384" t="str">
        <f>IF(P384="","",IF(MAX($U$2:U383)&lt;MAX(T:T),MAX(T:T)+1,MAX($U$2:U383)+1))</f>
        <v/>
      </c>
      <c r="V384" t="str">
        <f t="shared" si="85"/>
        <v/>
      </c>
      <c r="W384" t="str">
        <f t="shared" si="86"/>
        <v/>
      </c>
      <c r="X384" t="str">
        <f t="shared" si="87"/>
        <v/>
      </c>
      <c r="Y384" t="str">
        <f t="shared" si="88"/>
        <v/>
      </c>
      <c r="AB384" t="str">
        <f t="shared" si="89"/>
        <v/>
      </c>
      <c r="AC384" t="str">
        <f t="shared" si="90"/>
        <v/>
      </c>
      <c r="AD384" t="str">
        <f t="shared" si="91"/>
        <v/>
      </c>
      <c r="AE384" t="str">
        <f t="shared" si="92"/>
        <v/>
      </c>
      <c r="AF384" s="4" t="str">
        <f>IF(AB384="","",MAX($AF$2:AF383)+1)</f>
        <v/>
      </c>
      <c r="AG384" t="str">
        <f>IF(AC384="","",IF(MAX($AG$2:AG383)&lt;MAX(AF:AF),MAX(AF:AF)+1,MAX($AG$2:AG383)+1))</f>
        <v/>
      </c>
      <c r="AH384" t="str">
        <f>IF(AD384="","",IF(MAX($AH$2:AH383)&lt;MAX(AG:AG),MAX(AG:AG)+1,MAX($AH$2:AH383)+1))</f>
        <v/>
      </c>
      <c r="AI384" t="str">
        <f>IF(AE384="","",IF(MAX($AI$2:AI383)&lt;MAX(AH:AH),MAX(AH:AH)+1,MAX($AI$2:AI383)+1))</f>
        <v/>
      </c>
      <c r="AJ384" t="str">
        <f t="shared" si="93"/>
        <v/>
      </c>
      <c r="AK384" t="str">
        <f t="shared" si="94"/>
        <v/>
      </c>
      <c r="AL384" t="str">
        <f t="shared" si="95"/>
        <v/>
      </c>
      <c r="AM384" t="str">
        <f t="shared" si="96"/>
        <v/>
      </c>
    </row>
    <row r="385" spans="2:39" x14ac:dyDescent="0.3">
      <c r="B385">
        <v>383</v>
      </c>
      <c r="C385">
        <v>52</v>
      </c>
      <c r="D385">
        <v>526</v>
      </c>
      <c r="E385">
        <v>527</v>
      </c>
      <c r="F385">
        <v>286</v>
      </c>
      <c r="G385">
        <v>0</v>
      </c>
      <c r="H385">
        <v>0</v>
      </c>
      <c r="I385">
        <v>0</v>
      </c>
      <c r="J385">
        <v>0</v>
      </c>
      <c r="K385">
        <v>1</v>
      </c>
      <c r="L385" t="str">
        <f>IF(AND(OR(G385=6,H385=6,I385=6,J385=6),OR(G385=7,H385=7,I385=7,J385=7)),IF(MAX($L$2:L384)&lt;$B$2,MAX($L$2:L384)+1,""),"")</f>
        <v/>
      </c>
      <c r="M385" t="str">
        <f t="shared" si="97"/>
        <v/>
      </c>
      <c r="N385" t="str">
        <f t="shared" si="98"/>
        <v/>
      </c>
      <c r="O385" t="str">
        <f t="shared" si="99"/>
        <v/>
      </c>
      <c r="P385" t="str">
        <f t="shared" si="100"/>
        <v/>
      </c>
      <c r="Q385" t="str">
        <f t="shared" si="101"/>
        <v/>
      </c>
      <c r="R385" t="str">
        <f>IF(M385="","",MAX($R$2:R384)+1)</f>
        <v/>
      </c>
      <c r="S385" t="str">
        <f>IF(N385="","",IF(MAX($S$2:S384)&lt;MAX(R:R),MAX(R:R)+1,MAX($S$2:S384)+1))</f>
        <v/>
      </c>
      <c r="T385" t="str">
        <f>IF(O385="","",IF(MAX($T$2:T384)&lt;MAX(S:S),MAX(S:S)+1,MAX($T$2:T384)+1))</f>
        <v/>
      </c>
      <c r="U385" t="str">
        <f>IF(P385="","",IF(MAX($U$2:U384)&lt;MAX(T:T),MAX(T:T)+1,MAX($U$2:U384)+1))</f>
        <v/>
      </c>
      <c r="V385" t="str">
        <f t="shared" si="85"/>
        <v/>
      </c>
      <c r="W385" t="str">
        <f t="shared" si="86"/>
        <v/>
      </c>
      <c r="X385" t="str">
        <f t="shared" si="87"/>
        <v/>
      </c>
      <c r="Y385" t="str">
        <f t="shared" si="88"/>
        <v/>
      </c>
      <c r="AB385" t="str">
        <f t="shared" si="89"/>
        <v/>
      </c>
      <c r="AC385" t="str">
        <f t="shared" si="90"/>
        <v/>
      </c>
      <c r="AD385" t="str">
        <f t="shared" si="91"/>
        <v/>
      </c>
      <c r="AE385" t="str">
        <f t="shared" si="92"/>
        <v/>
      </c>
      <c r="AF385" s="4" t="str">
        <f>IF(AB385="","",MAX($AF$2:AF384)+1)</f>
        <v/>
      </c>
      <c r="AG385" t="str">
        <f>IF(AC385="","",IF(MAX($AG$2:AG384)&lt;MAX(AF:AF),MAX(AF:AF)+1,MAX($AG$2:AG384)+1))</f>
        <v/>
      </c>
      <c r="AH385" t="str">
        <f>IF(AD385="","",IF(MAX($AH$2:AH384)&lt;MAX(AG:AG),MAX(AG:AG)+1,MAX($AH$2:AH384)+1))</f>
        <v/>
      </c>
      <c r="AI385" t="str">
        <f>IF(AE385="","",IF(MAX($AI$2:AI384)&lt;MAX(AH:AH),MAX(AH:AH)+1,MAX($AI$2:AI384)+1))</f>
        <v/>
      </c>
      <c r="AJ385" t="str">
        <f t="shared" si="93"/>
        <v/>
      </c>
      <c r="AK385" t="str">
        <f t="shared" si="94"/>
        <v/>
      </c>
      <c r="AL385" t="str">
        <f t="shared" si="95"/>
        <v/>
      </c>
      <c r="AM385" t="str">
        <f t="shared" si="96"/>
        <v/>
      </c>
    </row>
    <row r="386" spans="2:39" x14ac:dyDescent="0.3">
      <c r="B386">
        <v>384</v>
      </c>
      <c r="C386">
        <v>526</v>
      </c>
      <c r="D386">
        <v>53</v>
      </c>
      <c r="E386">
        <v>253</v>
      </c>
      <c r="F386">
        <v>527</v>
      </c>
      <c r="G386">
        <v>0</v>
      </c>
      <c r="H386">
        <v>7</v>
      </c>
      <c r="I386">
        <v>0</v>
      </c>
      <c r="J386">
        <v>0</v>
      </c>
      <c r="K386">
        <v>1</v>
      </c>
      <c r="L386" t="str">
        <f>IF(AND(OR(G386=6,H386=6,I386=6,J386=6),OR(G386=7,H386=7,I386=7,J386=7)),IF(MAX($L$2:L385)&lt;$B$2,MAX($L$2:L385)+1,""),"")</f>
        <v/>
      </c>
      <c r="M386" t="str">
        <f t="shared" si="97"/>
        <v/>
      </c>
      <c r="N386" t="str">
        <f t="shared" si="98"/>
        <v/>
      </c>
      <c r="O386" t="str">
        <f t="shared" si="99"/>
        <v/>
      </c>
      <c r="P386" t="str">
        <f t="shared" si="100"/>
        <v/>
      </c>
      <c r="Q386" t="str">
        <f t="shared" si="101"/>
        <v/>
      </c>
      <c r="R386" t="str">
        <f>IF(M386="","",MAX($R$2:R385)+1)</f>
        <v/>
      </c>
      <c r="S386" t="str">
        <f>IF(N386="","",IF(MAX($S$2:S385)&lt;MAX(R:R),MAX(R:R)+1,MAX($S$2:S385)+1))</f>
        <v/>
      </c>
      <c r="T386" t="str">
        <f>IF(O386="","",IF(MAX($T$2:T385)&lt;MAX(S:S),MAX(S:S)+1,MAX($T$2:T385)+1))</f>
        <v/>
      </c>
      <c r="U386" t="str">
        <f>IF(P386="","",IF(MAX($U$2:U385)&lt;MAX(T:T),MAX(T:T)+1,MAX($U$2:U385)+1))</f>
        <v/>
      </c>
      <c r="V386" t="str">
        <f t="shared" si="85"/>
        <v/>
      </c>
      <c r="W386" t="str">
        <f t="shared" si="86"/>
        <v/>
      </c>
      <c r="X386" t="str">
        <f t="shared" si="87"/>
        <v/>
      </c>
      <c r="Y386" t="str">
        <f t="shared" si="88"/>
        <v/>
      </c>
      <c r="AB386" t="str">
        <f t="shared" si="89"/>
        <v/>
      </c>
      <c r="AC386" t="str">
        <f t="shared" si="90"/>
        <v/>
      </c>
      <c r="AD386" t="str">
        <f t="shared" si="91"/>
        <v/>
      </c>
      <c r="AE386" t="str">
        <f t="shared" si="92"/>
        <v/>
      </c>
      <c r="AF386" s="4" t="str">
        <f>IF(AB386="","",MAX($AF$2:AF385)+1)</f>
        <v/>
      </c>
      <c r="AG386" t="str">
        <f>IF(AC386="","",IF(MAX($AG$2:AG385)&lt;MAX(AF:AF),MAX(AF:AF)+1,MAX($AG$2:AG385)+1))</f>
        <v/>
      </c>
      <c r="AH386" t="str">
        <f>IF(AD386="","",IF(MAX($AH$2:AH385)&lt;MAX(AG:AG),MAX(AG:AG)+1,MAX($AH$2:AH385)+1))</f>
        <v/>
      </c>
      <c r="AI386" t="str">
        <f>IF(AE386="","",IF(MAX($AI$2:AI385)&lt;MAX(AH:AH),MAX(AH:AH)+1,MAX($AI$2:AI385)+1))</f>
        <v/>
      </c>
      <c r="AJ386" t="str">
        <f t="shared" si="93"/>
        <v/>
      </c>
      <c r="AK386" t="str">
        <f t="shared" si="94"/>
        <v/>
      </c>
      <c r="AL386" t="str">
        <f t="shared" si="95"/>
        <v/>
      </c>
      <c r="AM386" t="str">
        <f t="shared" si="96"/>
        <v/>
      </c>
    </row>
    <row r="387" spans="2:39" x14ac:dyDescent="0.3">
      <c r="B387">
        <v>385</v>
      </c>
      <c r="C387">
        <v>286</v>
      </c>
      <c r="D387">
        <v>527</v>
      </c>
      <c r="E387">
        <v>528</v>
      </c>
      <c r="F387">
        <v>44</v>
      </c>
      <c r="G387">
        <v>0</v>
      </c>
      <c r="H387">
        <v>0</v>
      </c>
      <c r="I387">
        <v>0</v>
      </c>
      <c r="J387">
        <v>0</v>
      </c>
      <c r="K387">
        <v>1</v>
      </c>
      <c r="L387" t="str">
        <f>IF(AND(OR(G387=6,H387=6,I387=6,J387=6),OR(G387=7,H387=7,I387=7,J387=7)),IF(MAX($L$2:L386)&lt;$B$2,MAX($L$2:L386)+1,""),"")</f>
        <v/>
      </c>
      <c r="M387" t="str">
        <f t="shared" si="97"/>
        <v/>
      </c>
      <c r="N387" t="str">
        <f t="shared" si="98"/>
        <v/>
      </c>
      <c r="O387" t="str">
        <f t="shared" si="99"/>
        <v/>
      </c>
      <c r="P387" t="str">
        <f t="shared" si="100"/>
        <v/>
      </c>
      <c r="Q387" t="str">
        <f t="shared" si="101"/>
        <v/>
      </c>
      <c r="R387" t="str">
        <f>IF(M387="","",MAX($R$2:R386)+1)</f>
        <v/>
      </c>
      <c r="S387" t="str">
        <f>IF(N387="","",IF(MAX($S$2:S386)&lt;MAX(R:R),MAX(R:R)+1,MAX($S$2:S386)+1))</f>
        <v/>
      </c>
      <c r="T387" t="str">
        <f>IF(O387="","",IF(MAX($T$2:T386)&lt;MAX(S:S),MAX(S:S)+1,MAX($T$2:T386)+1))</f>
        <v/>
      </c>
      <c r="U387" t="str">
        <f>IF(P387="","",IF(MAX($U$2:U386)&lt;MAX(T:T),MAX(T:T)+1,MAX($U$2:U386)+1))</f>
        <v/>
      </c>
      <c r="V387" t="str">
        <f t="shared" ref="V387:V450" si="102">IF(R387="","",B387)</f>
        <v/>
      </c>
      <c r="W387" t="str">
        <f t="shared" ref="W387:W450" si="103">IF(S387="","",B387)</f>
        <v/>
      </c>
      <c r="X387" t="str">
        <f t="shared" ref="X387:X450" si="104">IF(T387="","",B387)</f>
        <v/>
      </c>
      <c r="Y387" t="str">
        <f t="shared" ref="Y387:Y450" si="105">IF(U387="","",B387)</f>
        <v/>
      </c>
      <c r="AB387" t="str">
        <f t="shared" ref="AB387:AB450" si="106">IF(L387="","",IF(OR(G387=7,J387=7),C387,""))</f>
        <v/>
      </c>
      <c r="AC387" t="str">
        <f t="shared" ref="AC387:AC450" si="107">IF(L387="","",IF(OR(G387=7,H387=7),D387,""))</f>
        <v/>
      </c>
      <c r="AD387" t="str">
        <f t="shared" ref="AD387:AD450" si="108">IF(L387="","",IF(OR(H387=7,I387=7),E387,""))</f>
        <v/>
      </c>
      <c r="AE387" t="str">
        <f t="shared" ref="AE387:AE450" si="109">IF(L387="","",IF(OR(I387=7,J387=7),F387,""))</f>
        <v/>
      </c>
      <c r="AF387" s="4" t="str">
        <f>IF(AB387="","",MAX($AF$2:AF386)+1)</f>
        <v/>
      </c>
      <c r="AG387" t="str">
        <f>IF(AC387="","",IF(MAX($AG$2:AG386)&lt;MAX(AF:AF),MAX(AF:AF)+1,MAX($AG$2:AG386)+1))</f>
        <v/>
      </c>
      <c r="AH387" t="str">
        <f>IF(AD387="","",IF(MAX($AH$2:AH386)&lt;MAX(AG:AG),MAX(AG:AG)+1,MAX($AH$2:AH386)+1))</f>
        <v/>
      </c>
      <c r="AI387" t="str">
        <f>IF(AE387="","",IF(MAX($AI$2:AI386)&lt;MAX(AH:AH),MAX(AH:AH)+1,MAX($AI$2:AI386)+1))</f>
        <v/>
      </c>
      <c r="AJ387" t="str">
        <f t="shared" ref="AJ387:AJ450" si="110">IF(AF387="","",B387)</f>
        <v/>
      </c>
      <c r="AK387" t="str">
        <f t="shared" ref="AK387:AK450" si="111">IF(AG387="","",B387)</f>
        <v/>
      </c>
      <c r="AL387" t="str">
        <f t="shared" ref="AL387:AL450" si="112">IF(AH387="","",B387)</f>
        <v/>
      </c>
      <c r="AM387" t="str">
        <f t="shared" ref="AM387:AM450" si="113">IF(AI387="","",B387)</f>
        <v/>
      </c>
    </row>
    <row r="388" spans="2:39" x14ac:dyDescent="0.3">
      <c r="B388">
        <v>386</v>
      </c>
      <c r="C388">
        <v>527</v>
      </c>
      <c r="D388">
        <v>253</v>
      </c>
      <c r="E388">
        <v>45</v>
      </c>
      <c r="F388">
        <v>528</v>
      </c>
      <c r="G388">
        <v>0</v>
      </c>
      <c r="H388">
        <v>7</v>
      </c>
      <c r="I388">
        <v>0</v>
      </c>
      <c r="J388">
        <v>0</v>
      </c>
      <c r="K388">
        <v>1</v>
      </c>
      <c r="L388" t="str">
        <f>IF(AND(OR(G388=6,H388=6,I388=6,J388=6),OR(G388=7,H388=7,I388=7,J388=7)),IF(MAX($L$2:L387)&lt;$B$2,MAX($L$2:L387)+1,""),"")</f>
        <v/>
      </c>
      <c r="M388" t="str">
        <f t="shared" ref="M388:M451" si="114">IF(L388="","",IF(OR(G388=6,J388=6),C388,""))</f>
        <v/>
      </c>
      <c r="N388" t="str">
        <f t="shared" ref="N388:N451" si="115">IF(L388="","",IF(OR(G388=6,H388=6),D388,""))</f>
        <v/>
      </c>
      <c r="O388" t="str">
        <f t="shared" ref="O388:O451" si="116">IF(L388="","",IF(OR(H388=6,I388=6),E388,""))</f>
        <v/>
      </c>
      <c r="P388" t="str">
        <f t="shared" ref="P388:P451" si="117">IF(L388="","",IF(OR(I388=6,J388=6),F388,""))</f>
        <v/>
      </c>
      <c r="Q388" t="str">
        <f t="shared" ref="Q388:Q451" si="118">M388</f>
        <v/>
      </c>
      <c r="R388" t="str">
        <f>IF(M388="","",MAX($R$2:R387)+1)</f>
        <v/>
      </c>
      <c r="S388" t="str">
        <f>IF(N388="","",IF(MAX($S$2:S387)&lt;MAX(R:R),MAX(R:R)+1,MAX($S$2:S387)+1))</f>
        <v/>
      </c>
      <c r="T388" t="str">
        <f>IF(O388="","",IF(MAX($T$2:T387)&lt;MAX(S:S),MAX(S:S)+1,MAX($T$2:T387)+1))</f>
        <v/>
      </c>
      <c r="U388" t="str">
        <f>IF(P388="","",IF(MAX($U$2:U387)&lt;MAX(T:T),MAX(T:T)+1,MAX($U$2:U387)+1))</f>
        <v/>
      </c>
      <c r="V388" t="str">
        <f t="shared" si="102"/>
        <v/>
      </c>
      <c r="W388" t="str">
        <f t="shared" si="103"/>
        <v/>
      </c>
      <c r="X388" t="str">
        <f t="shared" si="104"/>
        <v/>
      </c>
      <c r="Y388" t="str">
        <f t="shared" si="105"/>
        <v/>
      </c>
      <c r="AB388" t="str">
        <f t="shared" si="106"/>
        <v/>
      </c>
      <c r="AC388" t="str">
        <f t="shared" si="107"/>
        <v/>
      </c>
      <c r="AD388" t="str">
        <f t="shared" si="108"/>
        <v/>
      </c>
      <c r="AE388" t="str">
        <f t="shared" si="109"/>
        <v/>
      </c>
      <c r="AF388" s="4" t="str">
        <f>IF(AB388="","",MAX($AF$2:AF387)+1)</f>
        <v/>
      </c>
      <c r="AG388" t="str">
        <f>IF(AC388="","",IF(MAX($AG$2:AG387)&lt;MAX(AF:AF),MAX(AF:AF)+1,MAX($AG$2:AG387)+1))</f>
        <v/>
      </c>
      <c r="AH388" t="str">
        <f>IF(AD388="","",IF(MAX($AH$2:AH387)&lt;MAX(AG:AG),MAX(AG:AG)+1,MAX($AH$2:AH387)+1))</f>
        <v/>
      </c>
      <c r="AI388" t="str">
        <f>IF(AE388="","",IF(MAX($AI$2:AI387)&lt;MAX(AH:AH),MAX(AH:AH)+1,MAX($AI$2:AI387)+1))</f>
        <v/>
      </c>
      <c r="AJ388" t="str">
        <f t="shared" si="110"/>
        <v/>
      </c>
      <c r="AK388" t="str">
        <f t="shared" si="111"/>
        <v/>
      </c>
      <c r="AL388" t="str">
        <f t="shared" si="112"/>
        <v/>
      </c>
      <c r="AM388" t="str">
        <f t="shared" si="113"/>
        <v/>
      </c>
    </row>
    <row r="389" spans="2:39" x14ac:dyDescent="0.3">
      <c r="B389">
        <v>387</v>
      </c>
      <c r="C389">
        <v>44</v>
      </c>
      <c r="D389">
        <v>528</v>
      </c>
      <c r="E389">
        <v>529</v>
      </c>
      <c r="F389">
        <v>288</v>
      </c>
      <c r="G389">
        <v>0</v>
      </c>
      <c r="H389">
        <v>0</v>
      </c>
      <c r="I389">
        <v>0</v>
      </c>
      <c r="J389">
        <v>0</v>
      </c>
      <c r="K389">
        <v>1</v>
      </c>
      <c r="L389" t="str">
        <f>IF(AND(OR(G389=6,H389=6,I389=6,J389=6),OR(G389=7,H389=7,I389=7,J389=7)),IF(MAX($L$2:L388)&lt;$B$2,MAX($L$2:L388)+1,""),"")</f>
        <v/>
      </c>
      <c r="M389" t="str">
        <f t="shared" si="114"/>
        <v/>
      </c>
      <c r="N389" t="str">
        <f t="shared" si="115"/>
        <v/>
      </c>
      <c r="O389" t="str">
        <f t="shared" si="116"/>
        <v/>
      </c>
      <c r="P389" t="str">
        <f t="shared" si="117"/>
        <v/>
      </c>
      <c r="Q389" t="str">
        <f t="shared" si="118"/>
        <v/>
      </c>
      <c r="R389" t="str">
        <f>IF(M389="","",MAX($R$2:R388)+1)</f>
        <v/>
      </c>
      <c r="S389" t="str">
        <f>IF(N389="","",IF(MAX($S$2:S388)&lt;MAX(R:R),MAX(R:R)+1,MAX($S$2:S388)+1))</f>
        <v/>
      </c>
      <c r="T389" t="str">
        <f>IF(O389="","",IF(MAX($T$2:T388)&lt;MAX(S:S),MAX(S:S)+1,MAX($T$2:T388)+1))</f>
        <v/>
      </c>
      <c r="U389" t="str">
        <f>IF(P389="","",IF(MAX($U$2:U388)&lt;MAX(T:T),MAX(T:T)+1,MAX($U$2:U388)+1))</f>
        <v/>
      </c>
      <c r="V389" t="str">
        <f t="shared" si="102"/>
        <v/>
      </c>
      <c r="W389" t="str">
        <f t="shared" si="103"/>
        <v/>
      </c>
      <c r="X389" t="str">
        <f t="shared" si="104"/>
        <v/>
      </c>
      <c r="Y389" t="str">
        <f t="shared" si="105"/>
        <v/>
      </c>
      <c r="AB389" t="str">
        <f t="shared" si="106"/>
        <v/>
      </c>
      <c r="AC389" t="str">
        <f t="shared" si="107"/>
        <v/>
      </c>
      <c r="AD389" t="str">
        <f t="shared" si="108"/>
        <v/>
      </c>
      <c r="AE389" t="str">
        <f t="shared" si="109"/>
        <v/>
      </c>
      <c r="AF389" s="4" t="str">
        <f>IF(AB389="","",MAX($AF$2:AF388)+1)</f>
        <v/>
      </c>
      <c r="AG389" t="str">
        <f>IF(AC389="","",IF(MAX($AG$2:AG388)&lt;MAX(AF:AF),MAX(AF:AF)+1,MAX($AG$2:AG388)+1))</f>
        <v/>
      </c>
      <c r="AH389" t="str">
        <f>IF(AD389="","",IF(MAX($AH$2:AH388)&lt;MAX(AG:AG),MAX(AG:AG)+1,MAX($AH$2:AH388)+1))</f>
        <v/>
      </c>
      <c r="AI389" t="str">
        <f>IF(AE389="","",IF(MAX($AI$2:AI388)&lt;MAX(AH:AH),MAX(AH:AH)+1,MAX($AI$2:AI388)+1))</f>
        <v/>
      </c>
      <c r="AJ389" t="str">
        <f t="shared" si="110"/>
        <v/>
      </c>
      <c r="AK389" t="str">
        <f t="shared" si="111"/>
        <v/>
      </c>
      <c r="AL389" t="str">
        <f t="shared" si="112"/>
        <v/>
      </c>
      <c r="AM389" t="str">
        <f t="shared" si="113"/>
        <v/>
      </c>
    </row>
    <row r="390" spans="2:39" x14ac:dyDescent="0.3">
      <c r="B390">
        <v>388</v>
      </c>
      <c r="C390">
        <v>528</v>
      </c>
      <c r="D390">
        <v>45</v>
      </c>
      <c r="E390">
        <v>254</v>
      </c>
      <c r="F390">
        <v>529</v>
      </c>
      <c r="G390">
        <v>0</v>
      </c>
      <c r="H390">
        <v>7</v>
      </c>
      <c r="I390">
        <v>0</v>
      </c>
      <c r="J390">
        <v>0</v>
      </c>
      <c r="K390">
        <v>1</v>
      </c>
      <c r="L390" t="str">
        <f>IF(AND(OR(G390=6,H390=6,I390=6,J390=6),OR(G390=7,H390=7,I390=7,J390=7)),IF(MAX($L$2:L389)&lt;$B$2,MAX($L$2:L389)+1,""),"")</f>
        <v/>
      </c>
      <c r="M390" t="str">
        <f t="shared" si="114"/>
        <v/>
      </c>
      <c r="N390" t="str">
        <f t="shared" si="115"/>
        <v/>
      </c>
      <c r="O390" t="str">
        <f t="shared" si="116"/>
        <v/>
      </c>
      <c r="P390" t="str">
        <f t="shared" si="117"/>
        <v/>
      </c>
      <c r="Q390" t="str">
        <f t="shared" si="118"/>
        <v/>
      </c>
      <c r="R390" t="str">
        <f>IF(M390="","",MAX($R$2:R389)+1)</f>
        <v/>
      </c>
      <c r="S390" t="str">
        <f>IF(N390="","",IF(MAX($S$2:S389)&lt;MAX(R:R),MAX(R:R)+1,MAX($S$2:S389)+1))</f>
        <v/>
      </c>
      <c r="T390" t="str">
        <f>IF(O390="","",IF(MAX($T$2:T389)&lt;MAX(S:S),MAX(S:S)+1,MAX($T$2:T389)+1))</f>
        <v/>
      </c>
      <c r="U390" t="str">
        <f>IF(P390="","",IF(MAX($U$2:U389)&lt;MAX(T:T),MAX(T:T)+1,MAX($U$2:U389)+1))</f>
        <v/>
      </c>
      <c r="V390" t="str">
        <f t="shared" si="102"/>
        <v/>
      </c>
      <c r="W390" t="str">
        <f t="shared" si="103"/>
        <v/>
      </c>
      <c r="X390" t="str">
        <f t="shared" si="104"/>
        <v/>
      </c>
      <c r="Y390" t="str">
        <f t="shared" si="105"/>
        <v/>
      </c>
      <c r="AB390" t="str">
        <f t="shared" si="106"/>
        <v/>
      </c>
      <c r="AC390" t="str">
        <f t="shared" si="107"/>
        <v/>
      </c>
      <c r="AD390" t="str">
        <f t="shared" si="108"/>
        <v/>
      </c>
      <c r="AE390" t="str">
        <f t="shared" si="109"/>
        <v/>
      </c>
      <c r="AF390" s="4" t="str">
        <f>IF(AB390="","",MAX($AF$2:AF389)+1)</f>
        <v/>
      </c>
      <c r="AG390" t="str">
        <f>IF(AC390="","",IF(MAX($AG$2:AG389)&lt;MAX(AF:AF),MAX(AF:AF)+1,MAX($AG$2:AG389)+1))</f>
        <v/>
      </c>
      <c r="AH390" t="str">
        <f>IF(AD390="","",IF(MAX($AH$2:AH389)&lt;MAX(AG:AG),MAX(AG:AG)+1,MAX($AH$2:AH389)+1))</f>
        <v/>
      </c>
      <c r="AI390" t="str">
        <f>IF(AE390="","",IF(MAX($AI$2:AI389)&lt;MAX(AH:AH),MAX(AH:AH)+1,MAX($AI$2:AI389)+1))</f>
        <v/>
      </c>
      <c r="AJ390" t="str">
        <f t="shared" si="110"/>
        <v/>
      </c>
      <c r="AK390" t="str">
        <f t="shared" si="111"/>
        <v/>
      </c>
      <c r="AL390" t="str">
        <f t="shared" si="112"/>
        <v/>
      </c>
      <c r="AM390" t="str">
        <f t="shared" si="113"/>
        <v/>
      </c>
    </row>
    <row r="391" spans="2:39" x14ac:dyDescent="0.3">
      <c r="B391">
        <v>389</v>
      </c>
      <c r="C391">
        <v>288</v>
      </c>
      <c r="D391">
        <v>529</v>
      </c>
      <c r="E391">
        <v>186</v>
      </c>
      <c r="F391">
        <v>36</v>
      </c>
      <c r="G391">
        <v>0</v>
      </c>
      <c r="H391">
        <v>0</v>
      </c>
      <c r="I391">
        <v>0</v>
      </c>
      <c r="J391">
        <v>0</v>
      </c>
      <c r="K391">
        <v>1</v>
      </c>
      <c r="L391" t="str">
        <f>IF(AND(OR(G391=6,H391=6,I391=6,J391=6),OR(G391=7,H391=7,I391=7,J391=7)),IF(MAX($L$2:L390)&lt;$B$2,MAX($L$2:L390)+1,""),"")</f>
        <v/>
      </c>
      <c r="M391" t="str">
        <f t="shared" si="114"/>
        <v/>
      </c>
      <c r="N391" t="str">
        <f t="shared" si="115"/>
        <v/>
      </c>
      <c r="O391" t="str">
        <f t="shared" si="116"/>
        <v/>
      </c>
      <c r="P391" t="str">
        <f t="shared" si="117"/>
        <v/>
      </c>
      <c r="Q391" t="str">
        <f t="shared" si="118"/>
        <v/>
      </c>
      <c r="R391" t="str">
        <f>IF(M391="","",MAX($R$2:R390)+1)</f>
        <v/>
      </c>
      <c r="S391" t="str">
        <f>IF(N391="","",IF(MAX($S$2:S390)&lt;MAX(R:R),MAX(R:R)+1,MAX($S$2:S390)+1))</f>
        <v/>
      </c>
      <c r="T391" t="str">
        <f>IF(O391="","",IF(MAX($T$2:T390)&lt;MAX(S:S),MAX(S:S)+1,MAX($T$2:T390)+1))</f>
        <v/>
      </c>
      <c r="U391" t="str">
        <f>IF(P391="","",IF(MAX($U$2:U390)&lt;MAX(T:T),MAX(T:T)+1,MAX($U$2:U390)+1))</f>
        <v/>
      </c>
      <c r="V391" t="str">
        <f t="shared" si="102"/>
        <v/>
      </c>
      <c r="W391" t="str">
        <f t="shared" si="103"/>
        <v/>
      </c>
      <c r="X391" t="str">
        <f t="shared" si="104"/>
        <v/>
      </c>
      <c r="Y391" t="str">
        <f t="shared" si="105"/>
        <v/>
      </c>
      <c r="AB391" t="str">
        <f t="shared" si="106"/>
        <v/>
      </c>
      <c r="AC391" t="str">
        <f t="shared" si="107"/>
        <v/>
      </c>
      <c r="AD391" t="str">
        <f t="shared" si="108"/>
        <v/>
      </c>
      <c r="AE391" t="str">
        <f t="shared" si="109"/>
        <v/>
      </c>
      <c r="AF391" s="4" t="str">
        <f>IF(AB391="","",MAX($AF$2:AF390)+1)</f>
        <v/>
      </c>
      <c r="AG391" t="str">
        <f>IF(AC391="","",IF(MAX($AG$2:AG390)&lt;MAX(AF:AF),MAX(AF:AF)+1,MAX($AG$2:AG390)+1))</f>
        <v/>
      </c>
      <c r="AH391" t="str">
        <f>IF(AD391="","",IF(MAX($AH$2:AH390)&lt;MAX(AG:AG),MAX(AG:AG)+1,MAX($AH$2:AH390)+1))</f>
        <v/>
      </c>
      <c r="AI391" t="str">
        <f>IF(AE391="","",IF(MAX($AI$2:AI390)&lt;MAX(AH:AH),MAX(AH:AH)+1,MAX($AI$2:AI390)+1))</f>
        <v/>
      </c>
      <c r="AJ391" t="str">
        <f t="shared" si="110"/>
        <v/>
      </c>
      <c r="AK391" t="str">
        <f t="shared" si="111"/>
        <v/>
      </c>
      <c r="AL391" t="str">
        <f t="shared" si="112"/>
        <v/>
      </c>
      <c r="AM391" t="str">
        <f t="shared" si="113"/>
        <v/>
      </c>
    </row>
    <row r="392" spans="2:39" x14ac:dyDescent="0.3">
      <c r="B392">
        <v>390</v>
      </c>
      <c r="C392">
        <v>529</v>
      </c>
      <c r="D392">
        <v>254</v>
      </c>
      <c r="E392">
        <v>37</v>
      </c>
      <c r="F392">
        <v>186</v>
      </c>
      <c r="G392">
        <v>0</v>
      </c>
      <c r="H392">
        <v>7</v>
      </c>
      <c r="I392">
        <v>0</v>
      </c>
      <c r="J392">
        <v>0</v>
      </c>
      <c r="K392">
        <v>1</v>
      </c>
      <c r="L392" t="str">
        <f>IF(AND(OR(G392=6,H392=6,I392=6,J392=6),OR(G392=7,H392=7,I392=7,J392=7)),IF(MAX($L$2:L391)&lt;$B$2,MAX($L$2:L391)+1,""),"")</f>
        <v/>
      </c>
      <c r="M392" t="str">
        <f t="shared" si="114"/>
        <v/>
      </c>
      <c r="N392" t="str">
        <f t="shared" si="115"/>
        <v/>
      </c>
      <c r="O392" t="str">
        <f t="shared" si="116"/>
        <v/>
      </c>
      <c r="P392" t="str">
        <f t="shared" si="117"/>
        <v/>
      </c>
      <c r="Q392" t="str">
        <f t="shared" si="118"/>
        <v/>
      </c>
      <c r="R392" t="str">
        <f>IF(M392="","",MAX($R$2:R391)+1)</f>
        <v/>
      </c>
      <c r="S392" t="str">
        <f>IF(N392="","",IF(MAX($S$2:S391)&lt;MAX(R:R),MAX(R:R)+1,MAX($S$2:S391)+1))</f>
        <v/>
      </c>
      <c r="T392" t="str">
        <f>IF(O392="","",IF(MAX($T$2:T391)&lt;MAX(S:S),MAX(S:S)+1,MAX($T$2:T391)+1))</f>
        <v/>
      </c>
      <c r="U392" t="str">
        <f>IF(P392="","",IF(MAX($U$2:U391)&lt;MAX(T:T),MAX(T:T)+1,MAX($U$2:U391)+1))</f>
        <v/>
      </c>
      <c r="V392" t="str">
        <f t="shared" si="102"/>
        <v/>
      </c>
      <c r="W392" t="str">
        <f t="shared" si="103"/>
        <v/>
      </c>
      <c r="X392" t="str">
        <f t="shared" si="104"/>
        <v/>
      </c>
      <c r="Y392" t="str">
        <f t="shared" si="105"/>
        <v/>
      </c>
      <c r="AB392" t="str">
        <f t="shared" si="106"/>
        <v/>
      </c>
      <c r="AC392" t="str">
        <f t="shared" si="107"/>
        <v/>
      </c>
      <c r="AD392" t="str">
        <f t="shared" si="108"/>
        <v/>
      </c>
      <c r="AE392" t="str">
        <f t="shared" si="109"/>
        <v/>
      </c>
      <c r="AF392" s="4" t="str">
        <f>IF(AB392="","",MAX($AF$2:AF391)+1)</f>
        <v/>
      </c>
      <c r="AG392" t="str">
        <f>IF(AC392="","",IF(MAX($AG$2:AG391)&lt;MAX(AF:AF),MAX(AF:AF)+1,MAX($AG$2:AG391)+1))</f>
        <v/>
      </c>
      <c r="AH392" t="str">
        <f>IF(AD392="","",IF(MAX($AH$2:AH391)&lt;MAX(AG:AG),MAX(AG:AG)+1,MAX($AH$2:AH391)+1))</f>
        <v/>
      </c>
      <c r="AI392" t="str">
        <f>IF(AE392="","",IF(MAX($AI$2:AI391)&lt;MAX(AH:AH),MAX(AH:AH)+1,MAX($AI$2:AI391)+1))</f>
        <v/>
      </c>
      <c r="AJ392" t="str">
        <f t="shared" si="110"/>
        <v/>
      </c>
      <c r="AK392" t="str">
        <f t="shared" si="111"/>
        <v/>
      </c>
      <c r="AL392" t="str">
        <f t="shared" si="112"/>
        <v/>
      </c>
      <c r="AM392" t="str">
        <f t="shared" si="113"/>
        <v/>
      </c>
    </row>
    <row r="393" spans="2:39" x14ac:dyDescent="0.3">
      <c r="B393">
        <v>391</v>
      </c>
      <c r="C393">
        <v>255</v>
      </c>
      <c r="D393">
        <v>530</v>
      </c>
      <c r="E393">
        <v>168</v>
      </c>
      <c r="F393">
        <v>22</v>
      </c>
      <c r="G393">
        <v>0</v>
      </c>
      <c r="H393">
        <v>0</v>
      </c>
      <c r="I393">
        <v>0</v>
      </c>
      <c r="J393">
        <v>7</v>
      </c>
      <c r="K393">
        <v>1</v>
      </c>
      <c r="L393" t="str">
        <f>IF(AND(OR(G393=6,H393=6,I393=6,J393=6),OR(G393=7,H393=7,I393=7,J393=7)),IF(MAX($L$2:L392)&lt;$B$2,MAX($L$2:L392)+1,""),"")</f>
        <v/>
      </c>
      <c r="M393" t="str">
        <f t="shared" si="114"/>
        <v/>
      </c>
      <c r="N393" t="str">
        <f t="shared" si="115"/>
        <v/>
      </c>
      <c r="O393" t="str">
        <f t="shared" si="116"/>
        <v/>
      </c>
      <c r="P393" t="str">
        <f t="shared" si="117"/>
        <v/>
      </c>
      <c r="Q393" t="str">
        <f t="shared" si="118"/>
        <v/>
      </c>
      <c r="R393" t="str">
        <f>IF(M393="","",MAX($R$2:R392)+1)</f>
        <v/>
      </c>
      <c r="S393" t="str">
        <f>IF(N393="","",IF(MAX($S$2:S392)&lt;MAX(R:R),MAX(R:R)+1,MAX($S$2:S392)+1))</f>
        <v/>
      </c>
      <c r="T393" t="str">
        <f>IF(O393="","",IF(MAX($T$2:T392)&lt;MAX(S:S),MAX(S:S)+1,MAX($T$2:T392)+1))</f>
        <v/>
      </c>
      <c r="U393" t="str">
        <f>IF(P393="","",IF(MAX($U$2:U392)&lt;MAX(T:T),MAX(T:T)+1,MAX($U$2:U392)+1))</f>
        <v/>
      </c>
      <c r="V393" t="str">
        <f t="shared" si="102"/>
        <v/>
      </c>
      <c r="W393" t="str">
        <f t="shared" si="103"/>
        <v/>
      </c>
      <c r="X393" t="str">
        <f t="shared" si="104"/>
        <v/>
      </c>
      <c r="Y393" t="str">
        <f t="shared" si="105"/>
        <v/>
      </c>
      <c r="AB393" t="str">
        <f t="shared" si="106"/>
        <v/>
      </c>
      <c r="AC393" t="str">
        <f t="shared" si="107"/>
        <v/>
      </c>
      <c r="AD393" t="str">
        <f t="shared" si="108"/>
        <v/>
      </c>
      <c r="AE393" t="str">
        <f t="shared" si="109"/>
        <v/>
      </c>
      <c r="AF393" s="4" t="str">
        <f>IF(AB393="","",MAX($AF$2:AF392)+1)</f>
        <v/>
      </c>
      <c r="AG393" t="str">
        <f>IF(AC393="","",IF(MAX($AG$2:AG392)&lt;MAX(AF:AF),MAX(AF:AF)+1,MAX($AG$2:AG392)+1))</f>
        <v/>
      </c>
      <c r="AH393" t="str">
        <f>IF(AD393="","",IF(MAX($AH$2:AH392)&lt;MAX(AG:AG),MAX(AG:AG)+1,MAX($AH$2:AH392)+1))</f>
        <v/>
      </c>
      <c r="AI393" t="str">
        <f>IF(AE393="","",IF(MAX($AI$2:AI392)&lt;MAX(AH:AH),MAX(AH:AH)+1,MAX($AI$2:AI392)+1))</f>
        <v/>
      </c>
      <c r="AJ393" t="str">
        <f t="shared" si="110"/>
        <v/>
      </c>
      <c r="AK393" t="str">
        <f t="shared" si="111"/>
        <v/>
      </c>
      <c r="AL393" t="str">
        <f t="shared" si="112"/>
        <v/>
      </c>
      <c r="AM393" t="str">
        <f t="shared" si="113"/>
        <v/>
      </c>
    </row>
    <row r="394" spans="2:39" x14ac:dyDescent="0.3">
      <c r="B394">
        <v>392</v>
      </c>
      <c r="C394">
        <v>530</v>
      </c>
      <c r="D394">
        <v>531</v>
      </c>
      <c r="E394">
        <v>167</v>
      </c>
      <c r="F394">
        <v>168</v>
      </c>
      <c r="G394">
        <v>0</v>
      </c>
      <c r="H394">
        <v>0</v>
      </c>
      <c r="I394">
        <v>0</v>
      </c>
      <c r="J394">
        <v>0</v>
      </c>
      <c r="K394">
        <v>1</v>
      </c>
      <c r="L394" t="str">
        <f>IF(AND(OR(G394=6,H394=6,I394=6,J394=6),OR(G394=7,H394=7,I394=7,J394=7)),IF(MAX($L$2:L393)&lt;$B$2,MAX($L$2:L393)+1,""),"")</f>
        <v/>
      </c>
      <c r="M394" t="str">
        <f t="shared" si="114"/>
        <v/>
      </c>
      <c r="N394" t="str">
        <f t="shared" si="115"/>
        <v/>
      </c>
      <c r="O394" t="str">
        <f t="shared" si="116"/>
        <v/>
      </c>
      <c r="P394" t="str">
        <f t="shared" si="117"/>
        <v/>
      </c>
      <c r="Q394" t="str">
        <f t="shared" si="118"/>
        <v/>
      </c>
      <c r="R394" t="str">
        <f>IF(M394="","",MAX($R$2:R393)+1)</f>
        <v/>
      </c>
      <c r="S394" t="str">
        <f>IF(N394="","",IF(MAX($S$2:S393)&lt;MAX(R:R),MAX(R:R)+1,MAX($S$2:S393)+1))</f>
        <v/>
      </c>
      <c r="T394" t="str">
        <f>IF(O394="","",IF(MAX($T$2:T393)&lt;MAX(S:S),MAX(S:S)+1,MAX($T$2:T393)+1))</f>
        <v/>
      </c>
      <c r="U394" t="str">
        <f>IF(P394="","",IF(MAX($U$2:U393)&lt;MAX(T:T),MAX(T:T)+1,MAX($U$2:U393)+1))</f>
        <v/>
      </c>
      <c r="V394" t="str">
        <f t="shared" si="102"/>
        <v/>
      </c>
      <c r="W394" t="str">
        <f t="shared" si="103"/>
        <v/>
      </c>
      <c r="X394" t="str">
        <f t="shared" si="104"/>
        <v/>
      </c>
      <c r="Y394" t="str">
        <f t="shared" si="105"/>
        <v/>
      </c>
      <c r="AB394" t="str">
        <f t="shared" si="106"/>
        <v/>
      </c>
      <c r="AC394" t="str">
        <f t="shared" si="107"/>
        <v/>
      </c>
      <c r="AD394" t="str">
        <f t="shared" si="108"/>
        <v/>
      </c>
      <c r="AE394" t="str">
        <f t="shared" si="109"/>
        <v/>
      </c>
      <c r="AF394" s="4" t="str">
        <f>IF(AB394="","",MAX($AF$2:AF393)+1)</f>
        <v/>
      </c>
      <c r="AG394" t="str">
        <f>IF(AC394="","",IF(MAX($AG$2:AG393)&lt;MAX(AF:AF),MAX(AF:AF)+1,MAX($AG$2:AG393)+1))</f>
        <v/>
      </c>
      <c r="AH394" t="str">
        <f>IF(AD394="","",IF(MAX($AH$2:AH393)&lt;MAX(AG:AG),MAX(AG:AG)+1,MAX($AH$2:AH393)+1))</f>
        <v/>
      </c>
      <c r="AI394" t="str">
        <f>IF(AE394="","",IF(MAX($AI$2:AI393)&lt;MAX(AH:AH),MAX(AH:AH)+1,MAX($AI$2:AI393)+1))</f>
        <v/>
      </c>
      <c r="AJ394" t="str">
        <f t="shared" si="110"/>
        <v/>
      </c>
      <c r="AK394" t="str">
        <f t="shared" si="111"/>
        <v/>
      </c>
      <c r="AL394" t="str">
        <f t="shared" si="112"/>
        <v/>
      </c>
      <c r="AM394" t="str">
        <f t="shared" si="113"/>
        <v/>
      </c>
    </row>
    <row r="395" spans="2:39" x14ac:dyDescent="0.3">
      <c r="B395">
        <v>393</v>
      </c>
      <c r="C395">
        <v>531</v>
      </c>
      <c r="D395">
        <v>299</v>
      </c>
      <c r="E395">
        <v>135</v>
      </c>
      <c r="F395">
        <v>167</v>
      </c>
      <c r="G395">
        <v>0</v>
      </c>
      <c r="H395">
        <v>0</v>
      </c>
      <c r="I395">
        <v>0</v>
      </c>
      <c r="J395">
        <v>0</v>
      </c>
      <c r="K395">
        <v>1</v>
      </c>
      <c r="L395" t="str">
        <f>IF(AND(OR(G395=6,H395=6,I395=6,J395=6),OR(G395=7,H395=7,I395=7,J395=7)),IF(MAX($L$2:L394)&lt;$B$2,MAX($L$2:L394)+1,""),"")</f>
        <v/>
      </c>
      <c r="M395" t="str">
        <f t="shared" si="114"/>
        <v/>
      </c>
      <c r="N395" t="str">
        <f t="shared" si="115"/>
        <v/>
      </c>
      <c r="O395" t="str">
        <f t="shared" si="116"/>
        <v/>
      </c>
      <c r="P395" t="str">
        <f t="shared" si="117"/>
        <v/>
      </c>
      <c r="Q395" t="str">
        <f t="shared" si="118"/>
        <v/>
      </c>
      <c r="R395" t="str">
        <f>IF(M395="","",MAX($R$2:R394)+1)</f>
        <v/>
      </c>
      <c r="S395" t="str">
        <f>IF(N395="","",IF(MAX($S$2:S394)&lt;MAX(R:R),MAX(R:R)+1,MAX($S$2:S394)+1))</f>
        <v/>
      </c>
      <c r="T395" t="str">
        <f>IF(O395="","",IF(MAX($T$2:T394)&lt;MAX(S:S),MAX(S:S)+1,MAX($T$2:T394)+1))</f>
        <v/>
      </c>
      <c r="U395" t="str">
        <f>IF(P395="","",IF(MAX($U$2:U394)&lt;MAX(T:T),MAX(T:T)+1,MAX($U$2:U394)+1))</f>
        <v/>
      </c>
      <c r="V395" t="str">
        <f t="shared" si="102"/>
        <v/>
      </c>
      <c r="W395" t="str">
        <f t="shared" si="103"/>
        <v/>
      </c>
      <c r="X395" t="str">
        <f t="shared" si="104"/>
        <v/>
      </c>
      <c r="Y395" t="str">
        <f t="shared" si="105"/>
        <v/>
      </c>
      <c r="AB395" t="str">
        <f t="shared" si="106"/>
        <v/>
      </c>
      <c r="AC395" t="str">
        <f t="shared" si="107"/>
        <v/>
      </c>
      <c r="AD395" t="str">
        <f t="shared" si="108"/>
        <v/>
      </c>
      <c r="AE395" t="str">
        <f t="shared" si="109"/>
        <v/>
      </c>
      <c r="AF395" s="4" t="str">
        <f>IF(AB395="","",MAX($AF$2:AF394)+1)</f>
        <v/>
      </c>
      <c r="AG395" t="str">
        <f>IF(AC395="","",IF(MAX($AG$2:AG394)&lt;MAX(AF:AF),MAX(AF:AF)+1,MAX($AG$2:AG394)+1))</f>
        <v/>
      </c>
      <c r="AH395" t="str">
        <f>IF(AD395="","",IF(MAX($AH$2:AH394)&lt;MAX(AG:AG),MAX(AG:AG)+1,MAX($AH$2:AH394)+1))</f>
        <v/>
      </c>
      <c r="AI395" t="str">
        <f>IF(AE395="","",IF(MAX($AI$2:AI394)&lt;MAX(AH:AH),MAX(AH:AH)+1,MAX($AI$2:AI394)+1))</f>
        <v/>
      </c>
      <c r="AJ395" t="str">
        <f t="shared" si="110"/>
        <v/>
      </c>
      <c r="AK395" t="str">
        <f t="shared" si="111"/>
        <v/>
      </c>
      <c r="AL395" t="str">
        <f t="shared" si="112"/>
        <v/>
      </c>
      <c r="AM395" t="str">
        <f t="shared" si="113"/>
        <v/>
      </c>
    </row>
    <row r="396" spans="2:39" x14ac:dyDescent="0.3">
      <c r="B396">
        <v>394</v>
      </c>
      <c r="C396">
        <v>76</v>
      </c>
      <c r="D396">
        <v>166</v>
      </c>
      <c r="E396">
        <v>530</v>
      </c>
      <c r="F396">
        <v>255</v>
      </c>
      <c r="G396">
        <v>0</v>
      </c>
      <c r="H396">
        <v>0</v>
      </c>
      <c r="I396">
        <v>0</v>
      </c>
      <c r="J396">
        <v>7</v>
      </c>
      <c r="K396">
        <v>1</v>
      </c>
      <c r="L396" t="str">
        <f>IF(AND(OR(G396=6,H396=6,I396=6,J396=6),OR(G396=7,H396=7,I396=7,J396=7)),IF(MAX($L$2:L395)&lt;$B$2,MAX($L$2:L395)+1,""),"")</f>
        <v/>
      </c>
      <c r="M396" t="str">
        <f t="shared" si="114"/>
        <v/>
      </c>
      <c r="N396" t="str">
        <f t="shared" si="115"/>
        <v/>
      </c>
      <c r="O396" t="str">
        <f t="shared" si="116"/>
        <v/>
      </c>
      <c r="P396" t="str">
        <f t="shared" si="117"/>
        <v/>
      </c>
      <c r="Q396" t="str">
        <f t="shared" si="118"/>
        <v/>
      </c>
      <c r="R396" t="str">
        <f>IF(M396="","",MAX($R$2:R395)+1)</f>
        <v/>
      </c>
      <c r="S396" t="str">
        <f>IF(N396="","",IF(MAX($S$2:S395)&lt;MAX(R:R),MAX(R:R)+1,MAX($S$2:S395)+1))</f>
        <v/>
      </c>
      <c r="T396" t="str">
        <f>IF(O396="","",IF(MAX($T$2:T395)&lt;MAX(S:S),MAX(S:S)+1,MAX($T$2:T395)+1))</f>
        <v/>
      </c>
      <c r="U396" t="str">
        <f>IF(P396="","",IF(MAX($U$2:U395)&lt;MAX(T:T),MAX(T:T)+1,MAX($U$2:U395)+1))</f>
        <v/>
      </c>
      <c r="V396" t="str">
        <f t="shared" si="102"/>
        <v/>
      </c>
      <c r="W396" t="str">
        <f t="shared" si="103"/>
        <v/>
      </c>
      <c r="X396" t="str">
        <f t="shared" si="104"/>
        <v/>
      </c>
      <c r="Y396" t="str">
        <f t="shared" si="105"/>
        <v/>
      </c>
      <c r="AB396" t="str">
        <f t="shared" si="106"/>
        <v/>
      </c>
      <c r="AC396" t="str">
        <f t="shared" si="107"/>
        <v/>
      </c>
      <c r="AD396" t="str">
        <f t="shared" si="108"/>
        <v/>
      </c>
      <c r="AE396" t="str">
        <f t="shared" si="109"/>
        <v/>
      </c>
      <c r="AF396" s="4" t="str">
        <f>IF(AB396="","",MAX($AF$2:AF395)+1)</f>
        <v/>
      </c>
      <c r="AG396" t="str">
        <f>IF(AC396="","",IF(MAX($AG$2:AG395)&lt;MAX(AF:AF),MAX(AF:AF)+1,MAX($AG$2:AG395)+1))</f>
        <v/>
      </c>
      <c r="AH396" t="str">
        <f>IF(AD396="","",IF(MAX($AH$2:AH395)&lt;MAX(AG:AG),MAX(AG:AG)+1,MAX($AH$2:AH395)+1))</f>
        <v/>
      </c>
      <c r="AI396" t="str">
        <f>IF(AE396="","",IF(MAX($AI$2:AI395)&lt;MAX(AH:AH),MAX(AH:AH)+1,MAX($AI$2:AI395)+1))</f>
        <v/>
      </c>
      <c r="AJ396" t="str">
        <f t="shared" si="110"/>
        <v/>
      </c>
      <c r="AK396" t="str">
        <f t="shared" si="111"/>
        <v/>
      </c>
      <c r="AL396" t="str">
        <f t="shared" si="112"/>
        <v/>
      </c>
      <c r="AM396" t="str">
        <f t="shared" si="113"/>
        <v/>
      </c>
    </row>
    <row r="397" spans="2:39" x14ac:dyDescent="0.3">
      <c r="B397">
        <v>395</v>
      </c>
      <c r="C397">
        <v>166</v>
      </c>
      <c r="D397">
        <v>165</v>
      </c>
      <c r="E397">
        <v>531</v>
      </c>
      <c r="F397">
        <v>530</v>
      </c>
      <c r="G397">
        <v>0</v>
      </c>
      <c r="H397">
        <v>0</v>
      </c>
      <c r="I397">
        <v>0</v>
      </c>
      <c r="J397">
        <v>0</v>
      </c>
      <c r="K397">
        <v>1</v>
      </c>
      <c r="L397" t="str">
        <f>IF(AND(OR(G397=6,H397=6,I397=6,J397=6),OR(G397=7,H397=7,I397=7,J397=7)),IF(MAX($L$2:L396)&lt;$B$2,MAX($L$2:L396)+1,""),"")</f>
        <v/>
      </c>
      <c r="M397" t="str">
        <f t="shared" si="114"/>
        <v/>
      </c>
      <c r="N397" t="str">
        <f t="shared" si="115"/>
        <v/>
      </c>
      <c r="O397" t="str">
        <f t="shared" si="116"/>
        <v/>
      </c>
      <c r="P397" t="str">
        <f t="shared" si="117"/>
        <v/>
      </c>
      <c r="Q397" t="str">
        <f t="shared" si="118"/>
        <v/>
      </c>
      <c r="R397" t="str">
        <f>IF(M397="","",MAX($R$2:R396)+1)</f>
        <v/>
      </c>
      <c r="S397" t="str">
        <f>IF(N397="","",IF(MAX($S$2:S396)&lt;MAX(R:R),MAX(R:R)+1,MAX($S$2:S396)+1))</f>
        <v/>
      </c>
      <c r="T397" t="str">
        <f>IF(O397="","",IF(MAX($T$2:T396)&lt;MAX(S:S),MAX(S:S)+1,MAX($T$2:T396)+1))</f>
        <v/>
      </c>
      <c r="U397" t="str">
        <f>IF(P397="","",IF(MAX($U$2:U396)&lt;MAX(T:T),MAX(T:T)+1,MAX($U$2:U396)+1))</f>
        <v/>
      </c>
      <c r="V397" t="str">
        <f t="shared" si="102"/>
        <v/>
      </c>
      <c r="W397" t="str">
        <f t="shared" si="103"/>
        <v/>
      </c>
      <c r="X397" t="str">
        <f t="shared" si="104"/>
        <v/>
      </c>
      <c r="Y397" t="str">
        <f t="shared" si="105"/>
        <v/>
      </c>
      <c r="AB397" t="str">
        <f t="shared" si="106"/>
        <v/>
      </c>
      <c r="AC397" t="str">
        <f t="shared" si="107"/>
        <v/>
      </c>
      <c r="AD397" t="str">
        <f t="shared" si="108"/>
        <v/>
      </c>
      <c r="AE397" t="str">
        <f t="shared" si="109"/>
        <v/>
      </c>
      <c r="AF397" s="4" t="str">
        <f>IF(AB397="","",MAX($AF$2:AF396)+1)</f>
        <v/>
      </c>
      <c r="AG397" t="str">
        <f>IF(AC397="","",IF(MAX($AG$2:AG396)&lt;MAX(AF:AF),MAX(AF:AF)+1,MAX($AG$2:AG396)+1))</f>
        <v/>
      </c>
      <c r="AH397" t="str">
        <f>IF(AD397="","",IF(MAX($AH$2:AH396)&lt;MAX(AG:AG),MAX(AG:AG)+1,MAX($AH$2:AH396)+1))</f>
        <v/>
      </c>
      <c r="AI397" t="str">
        <f>IF(AE397="","",IF(MAX($AI$2:AI396)&lt;MAX(AH:AH),MAX(AH:AH)+1,MAX($AI$2:AI396)+1))</f>
        <v/>
      </c>
      <c r="AJ397" t="str">
        <f t="shared" si="110"/>
        <v/>
      </c>
      <c r="AK397" t="str">
        <f t="shared" si="111"/>
        <v/>
      </c>
      <c r="AL397" t="str">
        <f t="shared" si="112"/>
        <v/>
      </c>
      <c r="AM397" t="str">
        <f t="shared" si="113"/>
        <v/>
      </c>
    </row>
    <row r="398" spans="2:39" x14ac:dyDescent="0.3">
      <c r="B398">
        <v>396</v>
      </c>
      <c r="C398">
        <v>165</v>
      </c>
      <c r="D398">
        <v>134</v>
      </c>
      <c r="E398">
        <v>299</v>
      </c>
      <c r="F398">
        <v>531</v>
      </c>
      <c r="G398">
        <v>0</v>
      </c>
      <c r="H398">
        <v>0</v>
      </c>
      <c r="I398">
        <v>0</v>
      </c>
      <c r="J398">
        <v>0</v>
      </c>
      <c r="K398">
        <v>1</v>
      </c>
      <c r="L398" t="str">
        <f>IF(AND(OR(G398=6,H398=6,I398=6,J398=6),OR(G398=7,H398=7,I398=7,J398=7)),IF(MAX($L$2:L397)&lt;$B$2,MAX($L$2:L397)+1,""),"")</f>
        <v/>
      </c>
      <c r="M398" t="str">
        <f t="shared" si="114"/>
        <v/>
      </c>
      <c r="N398" t="str">
        <f t="shared" si="115"/>
        <v/>
      </c>
      <c r="O398" t="str">
        <f t="shared" si="116"/>
        <v/>
      </c>
      <c r="P398" t="str">
        <f t="shared" si="117"/>
        <v/>
      </c>
      <c r="Q398" t="str">
        <f t="shared" si="118"/>
        <v/>
      </c>
      <c r="R398" t="str">
        <f>IF(M398="","",MAX($R$2:R397)+1)</f>
        <v/>
      </c>
      <c r="S398" t="str">
        <f>IF(N398="","",IF(MAX($S$2:S397)&lt;MAX(R:R),MAX(R:R)+1,MAX($S$2:S397)+1))</f>
        <v/>
      </c>
      <c r="T398" t="str">
        <f>IF(O398="","",IF(MAX($T$2:T397)&lt;MAX(S:S),MAX(S:S)+1,MAX($T$2:T397)+1))</f>
        <v/>
      </c>
      <c r="U398" t="str">
        <f>IF(P398="","",IF(MAX($U$2:U397)&lt;MAX(T:T),MAX(T:T)+1,MAX($U$2:U397)+1))</f>
        <v/>
      </c>
      <c r="V398" t="str">
        <f t="shared" si="102"/>
        <v/>
      </c>
      <c r="W398" t="str">
        <f t="shared" si="103"/>
        <v/>
      </c>
      <c r="X398" t="str">
        <f t="shared" si="104"/>
        <v/>
      </c>
      <c r="Y398" t="str">
        <f t="shared" si="105"/>
        <v/>
      </c>
      <c r="AB398" t="str">
        <f t="shared" si="106"/>
        <v/>
      </c>
      <c r="AC398" t="str">
        <f t="shared" si="107"/>
        <v/>
      </c>
      <c r="AD398" t="str">
        <f t="shared" si="108"/>
        <v/>
      </c>
      <c r="AE398" t="str">
        <f t="shared" si="109"/>
        <v/>
      </c>
      <c r="AF398" s="4" t="str">
        <f>IF(AB398="","",MAX($AF$2:AF397)+1)</f>
        <v/>
      </c>
      <c r="AG398" t="str">
        <f>IF(AC398="","",IF(MAX($AG$2:AG397)&lt;MAX(AF:AF),MAX(AF:AF)+1,MAX($AG$2:AG397)+1))</f>
        <v/>
      </c>
      <c r="AH398" t="str">
        <f>IF(AD398="","",IF(MAX($AH$2:AH397)&lt;MAX(AG:AG),MAX(AG:AG)+1,MAX($AH$2:AH397)+1))</f>
        <v/>
      </c>
      <c r="AI398" t="str">
        <f>IF(AE398="","",IF(MAX($AI$2:AI397)&lt;MAX(AH:AH),MAX(AH:AH)+1,MAX($AI$2:AI397)+1))</f>
        <v/>
      </c>
      <c r="AJ398" t="str">
        <f t="shared" si="110"/>
        <v/>
      </c>
      <c r="AK398" t="str">
        <f t="shared" si="111"/>
        <v/>
      </c>
      <c r="AL398" t="str">
        <f t="shared" si="112"/>
        <v/>
      </c>
      <c r="AM398" t="str">
        <f t="shared" si="113"/>
        <v/>
      </c>
    </row>
    <row r="399" spans="2:39" x14ac:dyDescent="0.3">
      <c r="B399">
        <v>397</v>
      </c>
      <c r="C399">
        <v>256</v>
      </c>
      <c r="D399">
        <v>532</v>
      </c>
      <c r="E399">
        <v>170</v>
      </c>
      <c r="F399">
        <v>37</v>
      </c>
      <c r="G399">
        <v>0</v>
      </c>
      <c r="H399">
        <v>0</v>
      </c>
      <c r="I399">
        <v>0</v>
      </c>
      <c r="J399">
        <v>7</v>
      </c>
      <c r="K399">
        <v>1</v>
      </c>
      <c r="L399" t="str">
        <f>IF(AND(OR(G399=6,H399=6,I399=6,J399=6),OR(G399=7,H399=7,I399=7,J399=7)),IF(MAX($L$2:L398)&lt;$B$2,MAX($L$2:L398)+1,""),"")</f>
        <v/>
      </c>
      <c r="M399" t="str">
        <f t="shared" si="114"/>
        <v/>
      </c>
      <c r="N399" t="str">
        <f t="shared" si="115"/>
        <v/>
      </c>
      <c r="O399" t="str">
        <f t="shared" si="116"/>
        <v/>
      </c>
      <c r="P399" t="str">
        <f t="shared" si="117"/>
        <v/>
      </c>
      <c r="Q399" t="str">
        <f t="shared" si="118"/>
        <v/>
      </c>
      <c r="R399" t="str">
        <f>IF(M399="","",MAX($R$2:R398)+1)</f>
        <v/>
      </c>
      <c r="S399" t="str">
        <f>IF(N399="","",IF(MAX($S$2:S398)&lt;MAX(R:R),MAX(R:R)+1,MAX($S$2:S398)+1))</f>
        <v/>
      </c>
      <c r="T399" t="str">
        <f>IF(O399="","",IF(MAX($T$2:T398)&lt;MAX(S:S),MAX(S:S)+1,MAX($T$2:T398)+1))</f>
        <v/>
      </c>
      <c r="U399" t="str">
        <f>IF(P399="","",IF(MAX($U$2:U398)&lt;MAX(T:T),MAX(T:T)+1,MAX($U$2:U398)+1))</f>
        <v/>
      </c>
      <c r="V399" t="str">
        <f t="shared" si="102"/>
        <v/>
      </c>
      <c r="W399" t="str">
        <f t="shared" si="103"/>
        <v/>
      </c>
      <c r="X399" t="str">
        <f t="shared" si="104"/>
        <v/>
      </c>
      <c r="Y399" t="str">
        <f t="shared" si="105"/>
        <v/>
      </c>
      <c r="AB399" t="str">
        <f t="shared" si="106"/>
        <v/>
      </c>
      <c r="AC399" t="str">
        <f t="shared" si="107"/>
        <v/>
      </c>
      <c r="AD399" t="str">
        <f t="shared" si="108"/>
        <v/>
      </c>
      <c r="AE399" t="str">
        <f t="shared" si="109"/>
        <v/>
      </c>
      <c r="AF399" s="4" t="str">
        <f>IF(AB399="","",MAX($AF$2:AF398)+1)</f>
        <v/>
      </c>
      <c r="AG399" t="str">
        <f>IF(AC399="","",IF(MAX($AG$2:AG398)&lt;MAX(AF:AF),MAX(AF:AF)+1,MAX($AG$2:AG398)+1))</f>
        <v/>
      </c>
      <c r="AH399" t="str">
        <f>IF(AD399="","",IF(MAX($AH$2:AH398)&lt;MAX(AG:AG),MAX(AG:AG)+1,MAX($AH$2:AH398)+1))</f>
        <v/>
      </c>
      <c r="AI399" t="str">
        <f>IF(AE399="","",IF(MAX($AI$2:AI398)&lt;MAX(AH:AH),MAX(AH:AH)+1,MAX($AI$2:AI398)+1))</f>
        <v/>
      </c>
      <c r="AJ399" t="str">
        <f t="shared" si="110"/>
        <v/>
      </c>
      <c r="AK399" t="str">
        <f t="shared" si="111"/>
        <v/>
      </c>
      <c r="AL399" t="str">
        <f t="shared" si="112"/>
        <v/>
      </c>
      <c r="AM399" t="str">
        <f t="shared" si="113"/>
        <v/>
      </c>
    </row>
    <row r="400" spans="2:39" x14ac:dyDescent="0.3">
      <c r="B400">
        <v>398</v>
      </c>
      <c r="C400">
        <v>532</v>
      </c>
      <c r="D400">
        <v>533</v>
      </c>
      <c r="E400">
        <v>169</v>
      </c>
      <c r="F400">
        <v>170</v>
      </c>
      <c r="G400">
        <v>0</v>
      </c>
      <c r="H400">
        <v>0</v>
      </c>
      <c r="I400">
        <v>0</v>
      </c>
      <c r="J400">
        <v>0</v>
      </c>
      <c r="K400">
        <v>1</v>
      </c>
      <c r="L400" t="str">
        <f>IF(AND(OR(G400=6,H400=6,I400=6,J400=6),OR(G400=7,H400=7,I400=7,J400=7)),IF(MAX($L$2:L399)&lt;$B$2,MAX($L$2:L399)+1,""),"")</f>
        <v/>
      </c>
      <c r="M400" t="str">
        <f t="shared" si="114"/>
        <v/>
      </c>
      <c r="N400" t="str">
        <f t="shared" si="115"/>
        <v/>
      </c>
      <c r="O400" t="str">
        <f t="shared" si="116"/>
        <v/>
      </c>
      <c r="P400" t="str">
        <f t="shared" si="117"/>
        <v/>
      </c>
      <c r="Q400" t="str">
        <f t="shared" si="118"/>
        <v/>
      </c>
      <c r="R400" t="str">
        <f>IF(M400="","",MAX($R$2:R399)+1)</f>
        <v/>
      </c>
      <c r="S400" t="str">
        <f>IF(N400="","",IF(MAX($S$2:S399)&lt;MAX(R:R),MAX(R:R)+1,MAX($S$2:S399)+1))</f>
        <v/>
      </c>
      <c r="T400" t="str">
        <f>IF(O400="","",IF(MAX($T$2:T399)&lt;MAX(S:S),MAX(S:S)+1,MAX($T$2:T399)+1))</f>
        <v/>
      </c>
      <c r="U400" t="str">
        <f>IF(P400="","",IF(MAX($U$2:U399)&lt;MAX(T:T),MAX(T:T)+1,MAX($U$2:U399)+1))</f>
        <v/>
      </c>
      <c r="V400" t="str">
        <f t="shared" si="102"/>
        <v/>
      </c>
      <c r="W400" t="str">
        <f t="shared" si="103"/>
        <v/>
      </c>
      <c r="X400" t="str">
        <f t="shared" si="104"/>
        <v/>
      </c>
      <c r="Y400" t="str">
        <f t="shared" si="105"/>
        <v/>
      </c>
      <c r="AB400" t="str">
        <f t="shared" si="106"/>
        <v/>
      </c>
      <c r="AC400" t="str">
        <f t="shared" si="107"/>
        <v/>
      </c>
      <c r="AD400" t="str">
        <f t="shared" si="108"/>
        <v/>
      </c>
      <c r="AE400" t="str">
        <f t="shared" si="109"/>
        <v/>
      </c>
      <c r="AF400" s="4" t="str">
        <f>IF(AB400="","",MAX($AF$2:AF399)+1)</f>
        <v/>
      </c>
      <c r="AG400" t="str">
        <f>IF(AC400="","",IF(MAX($AG$2:AG399)&lt;MAX(AF:AF),MAX(AF:AF)+1,MAX($AG$2:AG399)+1))</f>
        <v/>
      </c>
      <c r="AH400" t="str">
        <f>IF(AD400="","",IF(MAX($AH$2:AH399)&lt;MAX(AG:AG),MAX(AG:AG)+1,MAX($AH$2:AH399)+1))</f>
        <v/>
      </c>
      <c r="AI400" t="str">
        <f>IF(AE400="","",IF(MAX($AI$2:AI399)&lt;MAX(AH:AH),MAX(AH:AH)+1,MAX($AI$2:AI399)+1))</f>
        <v/>
      </c>
      <c r="AJ400" t="str">
        <f t="shared" si="110"/>
        <v/>
      </c>
      <c r="AK400" t="str">
        <f t="shared" si="111"/>
        <v/>
      </c>
      <c r="AL400" t="str">
        <f t="shared" si="112"/>
        <v/>
      </c>
      <c r="AM400" t="str">
        <f t="shared" si="113"/>
        <v/>
      </c>
    </row>
    <row r="401" spans="2:39" x14ac:dyDescent="0.3">
      <c r="B401">
        <v>399</v>
      </c>
      <c r="C401">
        <v>533</v>
      </c>
      <c r="D401">
        <v>289</v>
      </c>
      <c r="E401">
        <v>136</v>
      </c>
      <c r="F401">
        <v>169</v>
      </c>
      <c r="G401">
        <v>0</v>
      </c>
      <c r="H401">
        <v>0</v>
      </c>
      <c r="I401">
        <v>0</v>
      </c>
      <c r="J401">
        <v>0</v>
      </c>
      <c r="K401">
        <v>1</v>
      </c>
      <c r="L401" t="str">
        <f>IF(AND(OR(G401=6,H401=6,I401=6,J401=6),OR(G401=7,H401=7,I401=7,J401=7)),IF(MAX($L$2:L400)&lt;$B$2,MAX($L$2:L400)+1,""),"")</f>
        <v/>
      </c>
      <c r="M401" t="str">
        <f t="shared" si="114"/>
        <v/>
      </c>
      <c r="N401" t="str">
        <f t="shared" si="115"/>
        <v/>
      </c>
      <c r="O401" t="str">
        <f t="shared" si="116"/>
        <v/>
      </c>
      <c r="P401" t="str">
        <f t="shared" si="117"/>
        <v/>
      </c>
      <c r="Q401" t="str">
        <f t="shared" si="118"/>
        <v/>
      </c>
      <c r="R401" t="str">
        <f>IF(M401="","",MAX($R$2:R400)+1)</f>
        <v/>
      </c>
      <c r="S401" t="str">
        <f>IF(N401="","",IF(MAX($S$2:S400)&lt;MAX(R:R),MAX(R:R)+1,MAX($S$2:S400)+1))</f>
        <v/>
      </c>
      <c r="T401" t="str">
        <f>IF(O401="","",IF(MAX($T$2:T400)&lt;MAX(S:S),MAX(S:S)+1,MAX($T$2:T400)+1))</f>
        <v/>
      </c>
      <c r="U401" t="str">
        <f>IF(P401="","",IF(MAX($U$2:U400)&lt;MAX(T:T),MAX(T:T)+1,MAX($U$2:U400)+1))</f>
        <v/>
      </c>
      <c r="V401" t="str">
        <f t="shared" si="102"/>
        <v/>
      </c>
      <c r="W401" t="str">
        <f t="shared" si="103"/>
        <v/>
      </c>
      <c r="X401" t="str">
        <f t="shared" si="104"/>
        <v/>
      </c>
      <c r="Y401" t="str">
        <f t="shared" si="105"/>
        <v/>
      </c>
      <c r="AB401" t="str">
        <f t="shared" si="106"/>
        <v/>
      </c>
      <c r="AC401" t="str">
        <f t="shared" si="107"/>
        <v/>
      </c>
      <c r="AD401" t="str">
        <f t="shared" si="108"/>
        <v/>
      </c>
      <c r="AE401" t="str">
        <f t="shared" si="109"/>
        <v/>
      </c>
      <c r="AF401" s="4" t="str">
        <f>IF(AB401="","",MAX($AF$2:AF400)+1)</f>
        <v/>
      </c>
      <c r="AG401" t="str">
        <f>IF(AC401="","",IF(MAX($AG$2:AG400)&lt;MAX(AF:AF),MAX(AF:AF)+1,MAX($AG$2:AG400)+1))</f>
        <v/>
      </c>
      <c r="AH401" t="str">
        <f>IF(AD401="","",IF(MAX($AH$2:AH400)&lt;MAX(AG:AG),MAX(AG:AG)+1,MAX($AH$2:AH400)+1))</f>
        <v/>
      </c>
      <c r="AI401" t="str">
        <f>IF(AE401="","",IF(MAX($AI$2:AI400)&lt;MAX(AH:AH),MAX(AH:AH)+1,MAX($AI$2:AI400)+1))</f>
        <v/>
      </c>
      <c r="AJ401" t="str">
        <f t="shared" si="110"/>
        <v/>
      </c>
      <c r="AK401" t="str">
        <f t="shared" si="111"/>
        <v/>
      </c>
      <c r="AL401" t="str">
        <f t="shared" si="112"/>
        <v/>
      </c>
      <c r="AM401" t="str">
        <f t="shared" si="113"/>
        <v/>
      </c>
    </row>
    <row r="402" spans="2:39" x14ac:dyDescent="0.3">
      <c r="B402">
        <v>400</v>
      </c>
      <c r="C402">
        <v>22</v>
      </c>
      <c r="D402">
        <v>168</v>
      </c>
      <c r="E402">
        <v>532</v>
      </c>
      <c r="F402">
        <v>256</v>
      </c>
      <c r="G402">
        <v>0</v>
      </c>
      <c r="H402">
        <v>0</v>
      </c>
      <c r="I402">
        <v>0</v>
      </c>
      <c r="J402">
        <v>7</v>
      </c>
      <c r="K402">
        <v>1</v>
      </c>
      <c r="L402" t="str">
        <f>IF(AND(OR(G402=6,H402=6,I402=6,J402=6),OR(G402=7,H402=7,I402=7,J402=7)),IF(MAX($L$2:L401)&lt;$B$2,MAX($L$2:L401)+1,""),"")</f>
        <v/>
      </c>
      <c r="M402" t="str">
        <f t="shared" si="114"/>
        <v/>
      </c>
      <c r="N402" t="str">
        <f t="shared" si="115"/>
        <v/>
      </c>
      <c r="O402" t="str">
        <f t="shared" si="116"/>
        <v/>
      </c>
      <c r="P402" t="str">
        <f t="shared" si="117"/>
        <v/>
      </c>
      <c r="Q402" t="str">
        <f t="shared" si="118"/>
        <v/>
      </c>
      <c r="R402" t="str">
        <f>IF(M402="","",MAX($R$2:R401)+1)</f>
        <v/>
      </c>
      <c r="S402" t="str">
        <f>IF(N402="","",IF(MAX($S$2:S401)&lt;MAX(R:R),MAX(R:R)+1,MAX($S$2:S401)+1))</f>
        <v/>
      </c>
      <c r="T402" t="str">
        <f>IF(O402="","",IF(MAX($T$2:T401)&lt;MAX(S:S),MAX(S:S)+1,MAX($T$2:T401)+1))</f>
        <v/>
      </c>
      <c r="U402" t="str">
        <f>IF(P402="","",IF(MAX($U$2:U401)&lt;MAX(T:T),MAX(T:T)+1,MAX($U$2:U401)+1))</f>
        <v/>
      </c>
      <c r="V402" t="str">
        <f t="shared" si="102"/>
        <v/>
      </c>
      <c r="W402" t="str">
        <f t="shared" si="103"/>
        <v/>
      </c>
      <c r="X402" t="str">
        <f t="shared" si="104"/>
        <v/>
      </c>
      <c r="Y402" t="str">
        <f t="shared" si="105"/>
        <v/>
      </c>
      <c r="AB402" t="str">
        <f t="shared" si="106"/>
        <v/>
      </c>
      <c r="AC402" t="str">
        <f t="shared" si="107"/>
        <v/>
      </c>
      <c r="AD402" t="str">
        <f t="shared" si="108"/>
        <v/>
      </c>
      <c r="AE402" t="str">
        <f t="shared" si="109"/>
        <v/>
      </c>
      <c r="AF402" s="4" t="str">
        <f>IF(AB402="","",MAX($AF$2:AF401)+1)</f>
        <v/>
      </c>
      <c r="AG402" t="str">
        <f>IF(AC402="","",IF(MAX($AG$2:AG401)&lt;MAX(AF:AF),MAX(AF:AF)+1,MAX($AG$2:AG401)+1))</f>
        <v/>
      </c>
      <c r="AH402" t="str">
        <f>IF(AD402="","",IF(MAX($AH$2:AH401)&lt;MAX(AG:AG),MAX(AG:AG)+1,MAX($AH$2:AH401)+1))</f>
        <v/>
      </c>
      <c r="AI402" t="str">
        <f>IF(AE402="","",IF(MAX($AI$2:AI401)&lt;MAX(AH:AH),MAX(AH:AH)+1,MAX($AI$2:AI401)+1))</f>
        <v/>
      </c>
      <c r="AJ402" t="str">
        <f t="shared" si="110"/>
        <v/>
      </c>
      <c r="AK402" t="str">
        <f t="shared" si="111"/>
        <v/>
      </c>
      <c r="AL402" t="str">
        <f t="shared" si="112"/>
        <v/>
      </c>
      <c r="AM402" t="str">
        <f t="shared" si="113"/>
        <v/>
      </c>
    </row>
    <row r="403" spans="2:39" x14ac:dyDescent="0.3">
      <c r="B403">
        <v>401</v>
      </c>
      <c r="C403">
        <v>168</v>
      </c>
      <c r="D403">
        <v>167</v>
      </c>
      <c r="E403">
        <v>533</v>
      </c>
      <c r="F403">
        <v>532</v>
      </c>
      <c r="G403">
        <v>0</v>
      </c>
      <c r="H403">
        <v>0</v>
      </c>
      <c r="I403">
        <v>0</v>
      </c>
      <c r="J403">
        <v>0</v>
      </c>
      <c r="K403">
        <v>1</v>
      </c>
      <c r="L403" t="str">
        <f>IF(AND(OR(G403=6,H403=6,I403=6,J403=6),OR(G403=7,H403=7,I403=7,J403=7)),IF(MAX($L$2:L402)&lt;$B$2,MAX($L$2:L402)+1,""),"")</f>
        <v/>
      </c>
      <c r="M403" t="str">
        <f t="shared" si="114"/>
        <v/>
      </c>
      <c r="N403" t="str">
        <f t="shared" si="115"/>
        <v/>
      </c>
      <c r="O403" t="str">
        <f t="shared" si="116"/>
        <v/>
      </c>
      <c r="P403" t="str">
        <f t="shared" si="117"/>
        <v/>
      </c>
      <c r="Q403" t="str">
        <f t="shared" si="118"/>
        <v/>
      </c>
      <c r="R403" t="str">
        <f>IF(M403="","",MAX($R$2:R402)+1)</f>
        <v/>
      </c>
      <c r="S403" t="str">
        <f>IF(N403="","",IF(MAX($S$2:S402)&lt;MAX(R:R),MAX(R:R)+1,MAX($S$2:S402)+1))</f>
        <v/>
      </c>
      <c r="T403" t="str">
        <f>IF(O403="","",IF(MAX($T$2:T402)&lt;MAX(S:S),MAX(S:S)+1,MAX($T$2:T402)+1))</f>
        <v/>
      </c>
      <c r="U403" t="str">
        <f>IF(P403="","",IF(MAX($U$2:U402)&lt;MAX(T:T),MAX(T:T)+1,MAX($U$2:U402)+1))</f>
        <v/>
      </c>
      <c r="V403" t="str">
        <f t="shared" si="102"/>
        <v/>
      </c>
      <c r="W403" t="str">
        <f t="shared" si="103"/>
        <v/>
      </c>
      <c r="X403" t="str">
        <f t="shared" si="104"/>
        <v/>
      </c>
      <c r="Y403" t="str">
        <f t="shared" si="105"/>
        <v/>
      </c>
      <c r="AB403" t="str">
        <f t="shared" si="106"/>
        <v/>
      </c>
      <c r="AC403" t="str">
        <f t="shared" si="107"/>
        <v/>
      </c>
      <c r="AD403" t="str">
        <f t="shared" si="108"/>
        <v/>
      </c>
      <c r="AE403" t="str">
        <f t="shared" si="109"/>
        <v/>
      </c>
      <c r="AF403" s="4" t="str">
        <f>IF(AB403="","",MAX($AF$2:AF402)+1)</f>
        <v/>
      </c>
      <c r="AG403" t="str">
        <f>IF(AC403="","",IF(MAX($AG$2:AG402)&lt;MAX(AF:AF),MAX(AF:AF)+1,MAX($AG$2:AG402)+1))</f>
        <v/>
      </c>
      <c r="AH403" t="str">
        <f>IF(AD403="","",IF(MAX($AH$2:AH402)&lt;MAX(AG:AG),MAX(AG:AG)+1,MAX($AH$2:AH402)+1))</f>
        <v/>
      </c>
      <c r="AI403" t="str">
        <f>IF(AE403="","",IF(MAX($AI$2:AI402)&lt;MAX(AH:AH),MAX(AH:AH)+1,MAX($AI$2:AI402)+1))</f>
        <v/>
      </c>
      <c r="AJ403" t="str">
        <f t="shared" si="110"/>
        <v/>
      </c>
      <c r="AK403" t="str">
        <f t="shared" si="111"/>
        <v/>
      </c>
      <c r="AL403" t="str">
        <f t="shared" si="112"/>
        <v/>
      </c>
      <c r="AM403" t="str">
        <f t="shared" si="113"/>
        <v/>
      </c>
    </row>
    <row r="404" spans="2:39" x14ac:dyDescent="0.3">
      <c r="B404">
        <v>402</v>
      </c>
      <c r="C404">
        <v>167</v>
      </c>
      <c r="D404">
        <v>135</v>
      </c>
      <c r="E404">
        <v>289</v>
      </c>
      <c r="F404">
        <v>533</v>
      </c>
      <c r="G404">
        <v>0</v>
      </c>
      <c r="H404">
        <v>0</v>
      </c>
      <c r="I404">
        <v>0</v>
      </c>
      <c r="J404">
        <v>0</v>
      </c>
      <c r="K404">
        <v>1</v>
      </c>
      <c r="L404" t="str">
        <f>IF(AND(OR(G404=6,H404=6,I404=6,J404=6),OR(G404=7,H404=7,I404=7,J404=7)),IF(MAX($L$2:L403)&lt;$B$2,MAX($L$2:L403)+1,""),"")</f>
        <v/>
      </c>
      <c r="M404" t="str">
        <f t="shared" si="114"/>
        <v/>
      </c>
      <c r="N404" t="str">
        <f t="shared" si="115"/>
        <v/>
      </c>
      <c r="O404" t="str">
        <f t="shared" si="116"/>
        <v/>
      </c>
      <c r="P404" t="str">
        <f t="shared" si="117"/>
        <v/>
      </c>
      <c r="Q404" t="str">
        <f t="shared" si="118"/>
        <v/>
      </c>
      <c r="R404" t="str">
        <f>IF(M404="","",MAX($R$2:R403)+1)</f>
        <v/>
      </c>
      <c r="S404" t="str">
        <f>IF(N404="","",IF(MAX($S$2:S403)&lt;MAX(R:R),MAX(R:R)+1,MAX($S$2:S403)+1))</f>
        <v/>
      </c>
      <c r="T404" t="str">
        <f>IF(O404="","",IF(MAX($T$2:T403)&lt;MAX(S:S),MAX(S:S)+1,MAX($T$2:T403)+1))</f>
        <v/>
      </c>
      <c r="U404" t="str">
        <f>IF(P404="","",IF(MAX($U$2:U403)&lt;MAX(T:T),MAX(T:T)+1,MAX($U$2:U403)+1))</f>
        <v/>
      </c>
      <c r="V404" t="str">
        <f t="shared" si="102"/>
        <v/>
      </c>
      <c r="W404" t="str">
        <f t="shared" si="103"/>
        <v/>
      </c>
      <c r="X404" t="str">
        <f t="shared" si="104"/>
        <v/>
      </c>
      <c r="Y404" t="str">
        <f t="shared" si="105"/>
        <v/>
      </c>
      <c r="AB404" t="str">
        <f t="shared" si="106"/>
        <v/>
      </c>
      <c r="AC404" t="str">
        <f t="shared" si="107"/>
        <v/>
      </c>
      <c r="AD404" t="str">
        <f t="shared" si="108"/>
        <v/>
      </c>
      <c r="AE404" t="str">
        <f t="shared" si="109"/>
        <v/>
      </c>
      <c r="AF404" s="4" t="str">
        <f>IF(AB404="","",MAX($AF$2:AF403)+1)</f>
        <v/>
      </c>
      <c r="AG404" t="str">
        <f>IF(AC404="","",IF(MAX($AG$2:AG403)&lt;MAX(AF:AF),MAX(AF:AF)+1,MAX($AG$2:AG403)+1))</f>
        <v/>
      </c>
      <c r="AH404" t="str">
        <f>IF(AD404="","",IF(MAX($AH$2:AH403)&lt;MAX(AG:AG),MAX(AG:AG)+1,MAX($AH$2:AH403)+1))</f>
        <v/>
      </c>
      <c r="AI404" t="str">
        <f>IF(AE404="","",IF(MAX($AI$2:AI403)&lt;MAX(AH:AH),MAX(AH:AH)+1,MAX($AI$2:AI403)+1))</f>
        <v/>
      </c>
      <c r="AJ404" t="str">
        <f t="shared" si="110"/>
        <v/>
      </c>
      <c r="AK404" t="str">
        <f t="shared" si="111"/>
        <v/>
      </c>
      <c r="AL404" t="str">
        <f t="shared" si="112"/>
        <v/>
      </c>
      <c r="AM404" t="str">
        <f t="shared" si="113"/>
        <v/>
      </c>
    </row>
    <row r="405" spans="2:39" x14ac:dyDescent="0.3">
      <c r="B405">
        <v>403</v>
      </c>
      <c r="C405">
        <v>264</v>
      </c>
      <c r="D405">
        <v>534</v>
      </c>
      <c r="E405">
        <v>181</v>
      </c>
      <c r="F405">
        <v>122</v>
      </c>
      <c r="G405">
        <v>0</v>
      </c>
      <c r="H405">
        <v>0</v>
      </c>
      <c r="I405">
        <v>0</v>
      </c>
      <c r="J405">
        <v>0</v>
      </c>
      <c r="K405">
        <v>1</v>
      </c>
      <c r="L405" t="str">
        <f>IF(AND(OR(G405=6,H405=6,I405=6,J405=6),OR(G405=7,H405=7,I405=7,J405=7)),IF(MAX($L$2:L404)&lt;$B$2,MAX($L$2:L404)+1,""),"")</f>
        <v/>
      </c>
      <c r="M405" t="str">
        <f t="shared" si="114"/>
        <v/>
      </c>
      <c r="N405" t="str">
        <f t="shared" si="115"/>
        <v/>
      </c>
      <c r="O405" t="str">
        <f t="shared" si="116"/>
        <v/>
      </c>
      <c r="P405" t="str">
        <f t="shared" si="117"/>
        <v/>
      </c>
      <c r="Q405" t="str">
        <f t="shared" si="118"/>
        <v/>
      </c>
      <c r="R405" t="str">
        <f>IF(M405="","",MAX($R$2:R404)+1)</f>
        <v/>
      </c>
      <c r="S405" t="str">
        <f>IF(N405="","",IF(MAX($S$2:S404)&lt;MAX(R:R),MAX(R:R)+1,MAX($S$2:S404)+1))</f>
        <v/>
      </c>
      <c r="T405" t="str">
        <f>IF(O405="","",IF(MAX($T$2:T404)&lt;MAX(S:S),MAX(S:S)+1,MAX($T$2:T404)+1))</f>
        <v/>
      </c>
      <c r="U405" t="str">
        <f>IF(P405="","",IF(MAX($U$2:U404)&lt;MAX(T:T),MAX(T:T)+1,MAX($U$2:U404)+1))</f>
        <v/>
      </c>
      <c r="V405" t="str">
        <f t="shared" si="102"/>
        <v/>
      </c>
      <c r="W405" t="str">
        <f t="shared" si="103"/>
        <v/>
      </c>
      <c r="X405" t="str">
        <f t="shared" si="104"/>
        <v/>
      </c>
      <c r="Y405" t="str">
        <f t="shared" si="105"/>
        <v/>
      </c>
      <c r="AB405" t="str">
        <f t="shared" si="106"/>
        <v/>
      </c>
      <c r="AC405" t="str">
        <f t="shared" si="107"/>
        <v/>
      </c>
      <c r="AD405" t="str">
        <f t="shared" si="108"/>
        <v/>
      </c>
      <c r="AE405" t="str">
        <f t="shared" si="109"/>
        <v/>
      </c>
      <c r="AF405" s="4" t="str">
        <f>IF(AB405="","",MAX($AF$2:AF404)+1)</f>
        <v/>
      </c>
      <c r="AG405" t="str">
        <f>IF(AC405="","",IF(MAX($AG$2:AG404)&lt;MAX(AF:AF),MAX(AF:AF)+1,MAX($AG$2:AG404)+1))</f>
        <v/>
      </c>
      <c r="AH405" t="str">
        <f>IF(AD405="","",IF(MAX($AH$2:AH404)&lt;MAX(AG:AG),MAX(AG:AG)+1,MAX($AH$2:AH404)+1))</f>
        <v/>
      </c>
      <c r="AI405" t="str">
        <f>IF(AE405="","",IF(MAX($AI$2:AI404)&lt;MAX(AH:AH),MAX(AH:AH)+1,MAX($AI$2:AI404)+1))</f>
        <v/>
      </c>
      <c r="AJ405" t="str">
        <f t="shared" si="110"/>
        <v/>
      </c>
      <c r="AK405" t="str">
        <f t="shared" si="111"/>
        <v/>
      </c>
      <c r="AL405" t="str">
        <f t="shared" si="112"/>
        <v/>
      </c>
      <c r="AM405" t="str">
        <f t="shared" si="113"/>
        <v/>
      </c>
    </row>
    <row r="406" spans="2:39" x14ac:dyDescent="0.3">
      <c r="B406">
        <v>404</v>
      </c>
      <c r="C406">
        <v>534</v>
      </c>
      <c r="D406">
        <v>262</v>
      </c>
      <c r="E406">
        <v>33</v>
      </c>
      <c r="F406">
        <v>181</v>
      </c>
      <c r="G406">
        <v>0</v>
      </c>
      <c r="H406">
        <v>7</v>
      </c>
      <c r="I406">
        <v>0</v>
      </c>
      <c r="J406">
        <v>0</v>
      </c>
      <c r="K406">
        <v>1</v>
      </c>
      <c r="L406" t="str">
        <f>IF(AND(OR(G406=6,H406=6,I406=6,J406=6),OR(G406=7,H406=7,I406=7,J406=7)),IF(MAX($L$2:L405)&lt;$B$2,MAX($L$2:L405)+1,""),"")</f>
        <v/>
      </c>
      <c r="M406" t="str">
        <f t="shared" si="114"/>
        <v/>
      </c>
      <c r="N406" t="str">
        <f t="shared" si="115"/>
        <v/>
      </c>
      <c r="O406" t="str">
        <f t="shared" si="116"/>
        <v/>
      </c>
      <c r="P406" t="str">
        <f t="shared" si="117"/>
        <v/>
      </c>
      <c r="Q406" t="str">
        <f t="shared" si="118"/>
        <v/>
      </c>
      <c r="R406" t="str">
        <f>IF(M406="","",MAX($R$2:R405)+1)</f>
        <v/>
      </c>
      <c r="S406" t="str">
        <f>IF(N406="","",IF(MAX($S$2:S405)&lt;MAX(R:R),MAX(R:R)+1,MAX($S$2:S405)+1))</f>
        <v/>
      </c>
      <c r="T406" t="str">
        <f>IF(O406="","",IF(MAX($T$2:T405)&lt;MAX(S:S),MAX(S:S)+1,MAX($T$2:T405)+1))</f>
        <v/>
      </c>
      <c r="U406" t="str">
        <f>IF(P406="","",IF(MAX($U$2:U405)&lt;MAX(T:T),MAX(T:T)+1,MAX($U$2:U405)+1))</f>
        <v/>
      </c>
      <c r="V406" t="str">
        <f t="shared" si="102"/>
        <v/>
      </c>
      <c r="W406" t="str">
        <f t="shared" si="103"/>
        <v/>
      </c>
      <c r="X406" t="str">
        <f t="shared" si="104"/>
        <v/>
      </c>
      <c r="Y406" t="str">
        <f t="shared" si="105"/>
        <v/>
      </c>
      <c r="AB406" t="str">
        <f t="shared" si="106"/>
        <v/>
      </c>
      <c r="AC406" t="str">
        <f t="shared" si="107"/>
        <v/>
      </c>
      <c r="AD406" t="str">
        <f t="shared" si="108"/>
        <v/>
      </c>
      <c r="AE406" t="str">
        <f t="shared" si="109"/>
        <v/>
      </c>
      <c r="AF406" s="4" t="str">
        <f>IF(AB406="","",MAX($AF$2:AF405)+1)</f>
        <v/>
      </c>
      <c r="AG406" t="str">
        <f>IF(AC406="","",IF(MAX($AG$2:AG405)&lt;MAX(AF:AF),MAX(AF:AF)+1,MAX($AG$2:AG405)+1))</f>
        <v/>
      </c>
      <c r="AH406" t="str">
        <f>IF(AD406="","",IF(MAX($AH$2:AH405)&lt;MAX(AG:AG),MAX(AG:AG)+1,MAX($AH$2:AH405)+1))</f>
        <v/>
      </c>
      <c r="AI406" t="str">
        <f>IF(AE406="","",IF(MAX($AI$2:AI405)&lt;MAX(AH:AH),MAX(AH:AH)+1,MAX($AI$2:AI405)+1))</f>
        <v/>
      </c>
      <c r="AJ406" t="str">
        <f t="shared" si="110"/>
        <v/>
      </c>
      <c r="AK406" t="str">
        <f t="shared" si="111"/>
        <v/>
      </c>
      <c r="AL406" t="str">
        <f t="shared" si="112"/>
        <v/>
      </c>
      <c r="AM406" t="str">
        <f t="shared" si="113"/>
        <v/>
      </c>
    </row>
    <row r="407" spans="2:39" x14ac:dyDescent="0.3">
      <c r="B407">
        <v>405</v>
      </c>
      <c r="C407">
        <v>40</v>
      </c>
      <c r="D407">
        <v>535</v>
      </c>
      <c r="E407">
        <v>534</v>
      </c>
      <c r="F407">
        <v>264</v>
      </c>
      <c r="G407">
        <v>0</v>
      </c>
      <c r="H407">
        <v>0</v>
      </c>
      <c r="I407">
        <v>0</v>
      </c>
      <c r="J407">
        <v>0</v>
      </c>
      <c r="K407">
        <v>1</v>
      </c>
      <c r="L407" t="str">
        <f>IF(AND(OR(G407=6,H407=6,I407=6,J407=6),OR(G407=7,H407=7,I407=7,J407=7)),IF(MAX($L$2:L406)&lt;$B$2,MAX($L$2:L406)+1,""),"")</f>
        <v/>
      </c>
      <c r="M407" t="str">
        <f t="shared" si="114"/>
        <v/>
      </c>
      <c r="N407" t="str">
        <f t="shared" si="115"/>
        <v/>
      </c>
      <c r="O407" t="str">
        <f t="shared" si="116"/>
        <v/>
      </c>
      <c r="P407" t="str">
        <f t="shared" si="117"/>
        <v/>
      </c>
      <c r="Q407" t="str">
        <f t="shared" si="118"/>
        <v/>
      </c>
      <c r="R407" t="str">
        <f>IF(M407="","",MAX($R$2:R406)+1)</f>
        <v/>
      </c>
      <c r="S407" t="str">
        <f>IF(N407="","",IF(MAX($S$2:S406)&lt;MAX(R:R),MAX(R:R)+1,MAX($S$2:S406)+1))</f>
        <v/>
      </c>
      <c r="T407" t="str">
        <f>IF(O407="","",IF(MAX($T$2:T406)&lt;MAX(S:S),MAX(S:S)+1,MAX($T$2:T406)+1))</f>
        <v/>
      </c>
      <c r="U407" t="str">
        <f>IF(P407="","",IF(MAX($U$2:U406)&lt;MAX(T:T),MAX(T:T)+1,MAX($U$2:U406)+1))</f>
        <v/>
      </c>
      <c r="V407" t="str">
        <f t="shared" si="102"/>
        <v/>
      </c>
      <c r="W407" t="str">
        <f t="shared" si="103"/>
        <v/>
      </c>
      <c r="X407" t="str">
        <f t="shared" si="104"/>
        <v/>
      </c>
      <c r="Y407" t="str">
        <f t="shared" si="105"/>
        <v/>
      </c>
      <c r="AB407" t="str">
        <f t="shared" si="106"/>
        <v/>
      </c>
      <c r="AC407" t="str">
        <f t="shared" si="107"/>
        <v/>
      </c>
      <c r="AD407" t="str">
        <f t="shared" si="108"/>
        <v/>
      </c>
      <c r="AE407" t="str">
        <f t="shared" si="109"/>
        <v/>
      </c>
      <c r="AF407" s="4" t="str">
        <f>IF(AB407="","",MAX($AF$2:AF406)+1)</f>
        <v/>
      </c>
      <c r="AG407" t="str">
        <f>IF(AC407="","",IF(MAX($AG$2:AG406)&lt;MAX(AF:AF),MAX(AF:AF)+1,MAX($AG$2:AG406)+1))</f>
        <v/>
      </c>
      <c r="AH407" t="str">
        <f>IF(AD407="","",IF(MAX($AH$2:AH406)&lt;MAX(AG:AG),MAX(AG:AG)+1,MAX($AH$2:AH406)+1))</f>
        <v/>
      </c>
      <c r="AI407" t="str">
        <f>IF(AE407="","",IF(MAX($AI$2:AI406)&lt;MAX(AH:AH),MAX(AH:AH)+1,MAX($AI$2:AI406)+1))</f>
        <v/>
      </c>
      <c r="AJ407" t="str">
        <f t="shared" si="110"/>
        <v/>
      </c>
      <c r="AK407" t="str">
        <f t="shared" si="111"/>
        <v/>
      </c>
      <c r="AL407" t="str">
        <f t="shared" si="112"/>
        <v/>
      </c>
      <c r="AM407" t="str">
        <f t="shared" si="113"/>
        <v/>
      </c>
    </row>
    <row r="408" spans="2:39" x14ac:dyDescent="0.3">
      <c r="B408">
        <v>406</v>
      </c>
      <c r="C408">
        <v>535</v>
      </c>
      <c r="D408">
        <v>41</v>
      </c>
      <c r="E408">
        <v>262</v>
      </c>
      <c r="F408">
        <v>534</v>
      </c>
      <c r="G408">
        <v>0</v>
      </c>
      <c r="H408">
        <v>7</v>
      </c>
      <c r="I408">
        <v>0</v>
      </c>
      <c r="J408">
        <v>0</v>
      </c>
      <c r="K408">
        <v>1</v>
      </c>
      <c r="L408" t="str">
        <f>IF(AND(OR(G408=6,H408=6,I408=6,J408=6),OR(G408=7,H408=7,I408=7,J408=7)),IF(MAX($L$2:L407)&lt;$B$2,MAX($L$2:L407)+1,""),"")</f>
        <v/>
      </c>
      <c r="M408" t="str">
        <f t="shared" si="114"/>
        <v/>
      </c>
      <c r="N408" t="str">
        <f t="shared" si="115"/>
        <v/>
      </c>
      <c r="O408" t="str">
        <f t="shared" si="116"/>
        <v/>
      </c>
      <c r="P408" t="str">
        <f t="shared" si="117"/>
        <v/>
      </c>
      <c r="Q408" t="str">
        <f t="shared" si="118"/>
        <v/>
      </c>
      <c r="R408" t="str">
        <f>IF(M408="","",MAX($R$2:R407)+1)</f>
        <v/>
      </c>
      <c r="S408" t="str">
        <f>IF(N408="","",IF(MAX($S$2:S407)&lt;MAX(R:R),MAX(R:R)+1,MAX($S$2:S407)+1))</f>
        <v/>
      </c>
      <c r="T408" t="str">
        <f>IF(O408="","",IF(MAX($T$2:T407)&lt;MAX(S:S),MAX(S:S)+1,MAX($T$2:T407)+1))</f>
        <v/>
      </c>
      <c r="U408" t="str">
        <f>IF(P408="","",IF(MAX($U$2:U407)&lt;MAX(T:T),MAX(T:T)+1,MAX($U$2:U407)+1))</f>
        <v/>
      </c>
      <c r="V408" t="str">
        <f t="shared" si="102"/>
        <v/>
      </c>
      <c r="W408" t="str">
        <f t="shared" si="103"/>
        <v/>
      </c>
      <c r="X408" t="str">
        <f t="shared" si="104"/>
        <v/>
      </c>
      <c r="Y408" t="str">
        <f t="shared" si="105"/>
        <v/>
      </c>
      <c r="AB408" t="str">
        <f t="shared" si="106"/>
        <v/>
      </c>
      <c r="AC408" t="str">
        <f t="shared" si="107"/>
        <v/>
      </c>
      <c r="AD408" t="str">
        <f t="shared" si="108"/>
        <v/>
      </c>
      <c r="AE408" t="str">
        <f t="shared" si="109"/>
        <v/>
      </c>
      <c r="AF408" s="4" t="str">
        <f>IF(AB408="","",MAX($AF$2:AF407)+1)</f>
        <v/>
      </c>
      <c r="AG408" t="str">
        <f>IF(AC408="","",IF(MAX($AG$2:AG407)&lt;MAX(AF:AF),MAX(AF:AF)+1,MAX($AG$2:AG407)+1))</f>
        <v/>
      </c>
      <c r="AH408" t="str">
        <f>IF(AD408="","",IF(MAX($AH$2:AH407)&lt;MAX(AG:AG),MAX(AG:AG)+1,MAX($AH$2:AH407)+1))</f>
        <v/>
      </c>
      <c r="AI408" t="str">
        <f>IF(AE408="","",IF(MAX($AI$2:AI407)&lt;MAX(AH:AH),MAX(AH:AH)+1,MAX($AI$2:AI407)+1))</f>
        <v/>
      </c>
      <c r="AJ408" t="str">
        <f t="shared" si="110"/>
        <v/>
      </c>
      <c r="AK408" t="str">
        <f t="shared" si="111"/>
        <v/>
      </c>
      <c r="AL408" t="str">
        <f t="shared" si="112"/>
        <v/>
      </c>
      <c r="AM408" t="str">
        <f t="shared" si="113"/>
        <v/>
      </c>
    </row>
    <row r="409" spans="2:39" x14ac:dyDescent="0.3">
      <c r="B409">
        <v>407</v>
      </c>
      <c r="C409">
        <v>266</v>
      </c>
      <c r="D409">
        <v>536</v>
      </c>
      <c r="E409">
        <v>535</v>
      </c>
      <c r="F409">
        <v>40</v>
      </c>
      <c r="G409">
        <v>0</v>
      </c>
      <c r="H409">
        <v>0</v>
      </c>
      <c r="I409">
        <v>0</v>
      </c>
      <c r="J409">
        <v>0</v>
      </c>
      <c r="K409">
        <v>1</v>
      </c>
      <c r="L409" t="str">
        <f>IF(AND(OR(G409=6,H409=6,I409=6,J409=6),OR(G409=7,H409=7,I409=7,J409=7)),IF(MAX($L$2:L408)&lt;$B$2,MAX($L$2:L408)+1,""),"")</f>
        <v/>
      </c>
      <c r="M409" t="str">
        <f t="shared" si="114"/>
        <v/>
      </c>
      <c r="N409" t="str">
        <f t="shared" si="115"/>
        <v/>
      </c>
      <c r="O409" t="str">
        <f t="shared" si="116"/>
        <v/>
      </c>
      <c r="P409" t="str">
        <f t="shared" si="117"/>
        <v/>
      </c>
      <c r="Q409" t="str">
        <f t="shared" si="118"/>
        <v/>
      </c>
      <c r="R409" t="str">
        <f>IF(M409="","",MAX($R$2:R408)+1)</f>
        <v/>
      </c>
      <c r="S409" t="str">
        <f>IF(N409="","",IF(MAX($S$2:S408)&lt;MAX(R:R),MAX(R:R)+1,MAX($S$2:S408)+1))</f>
        <v/>
      </c>
      <c r="T409" t="str">
        <f>IF(O409="","",IF(MAX($T$2:T408)&lt;MAX(S:S),MAX(S:S)+1,MAX($T$2:T408)+1))</f>
        <v/>
      </c>
      <c r="U409" t="str">
        <f>IF(P409="","",IF(MAX($U$2:U408)&lt;MAX(T:T),MAX(T:T)+1,MAX($U$2:U408)+1))</f>
        <v/>
      </c>
      <c r="V409" t="str">
        <f t="shared" si="102"/>
        <v/>
      </c>
      <c r="W409" t="str">
        <f t="shared" si="103"/>
        <v/>
      </c>
      <c r="X409" t="str">
        <f t="shared" si="104"/>
        <v/>
      </c>
      <c r="Y409" t="str">
        <f t="shared" si="105"/>
        <v/>
      </c>
      <c r="AB409" t="str">
        <f t="shared" si="106"/>
        <v/>
      </c>
      <c r="AC409" t="str">
        <f t="shared" si="107"/>
        <v/>
      </c>
      <c r="AD409" t="str">
        <f t="shared" si="108"/>
        <v/>
      </c>
      <c r="AE409" t="str">
        <f t="shared" si="109"/>
        <v/>
      </c>
      <c r="AF409" s="4" t="str">
        <f>IF(AB409="","",MAX($AF$2:AF408)+1)</f>
        <v/>
      </c>
      <c r="AG409" t="str">
        <f>IF(AC409="","",IF(MAX($AG$2:AG408)&lt;MAX(AF:AF),MAX(AF:AF)+1,MAX($AG$2:AG408)+1))</f>
        <v/>
      </c>
      <c r="AH409" t="str">
        <f>IF(AD409="","",IF(MAX($AH$2:AH408)&lt;MAX(AG:AG),MAX(AG:AG)+1,MAX($AH$2:AH408)+1))</f>
        <v/>
      </c>
      <c r="AI409" t="str">
        <f>IF(AE409="","",IF(MAX($AI$2:AI408)&lt;MAX(AH:AH),MAX(AH:AH)+1,MAX($AI$2:AI408)+1))</f>
        <v/>
      </c>
      <c r="AJ409" t="str">
        <f t="shared" si="110"/>
        <v/>
      </c>
      <c r="AK409" t="str">
        <f t="shared" si="111"/>
        <v/>
      </c>
      <c r="AL409" t="str">
        <f t="shared" si="112"/>
        <v/>
      </c>
      <c r="AM409" t="str">
        <f t="shared" si="113"/>
        <v/>
      </c>
    </row>
    <row r="410" spans="2:39" x14ac:dyDescent="0.3">
      <c r="B410">
        <v>408</v>
      </c>
      <c r="C410">
        <v>536</v>
      </c>
      <c r="D410">
        <v>261</v>
      </c>
      <c r="E410">
        <v>41</v>
      </c>
      <c r="F410">
        <v>535</v>
      </c>
      <c r="G410">
        <v>0</v>
      </c>
      <c r="H410">
        <v>7</v>
      </c>
      <c r="I410">
        <v>0</v>
      </c>
      <c r="J410">
        <v>0</v>
      </c>
      <c r="K410">
        <v>1</v>
      </c>
      <c r="L410" t="str">
        <f>IF(AND(OR(G410=6,H410=6,I410=6,J410=6),OR(G410=7,H410=7,I410=7,J410=7)),IF(MAX($L$2:L409)&lt;$B$2,MAX($L$2:L409)+1,""),"")</f>
        <v/>
      </c>
      <c r="M410" t="str">
        <f t="shared" si="114"/>
        <v/>
      </c>
      <c r="N410" t="str">
        <f t="shared" si="115"/>
        <v/>
      </c>
      <c r="O410" t="str">
        <f t="shared" si="116"/>
        <v/>
      </c>
      <c r="P410" t="str">
        <f t="shared" si="117"/>
        <v/>
      </c>
      <c r="Q410" t="str">
        <f t="shared" si="118"/>
        <v/>
      </c>
      <c r="R410" t="str">
        <f>IF(M410="","",MAX($R$2:R409)+1)</f>
        <v/>
      </c>
      <c r="S410" t="str">
        <f>IF(N410="","",IF(MAX($S$2:S409)&lt;MAX(R:R),MAX(R:R)+1,MAX($S$2:S409)+1))</f>
        <v/>
      </c>
      <c r="T410" t="str">
        <f>IF(O410="","",IF(MAX($T$2:T409)&lt;MAX(S:S),MAX(S:S)+1,MAX($T$2:T409)+1))</f>
        <v/>
      </c>
      <c r="U410" t="str">
        <f>IF(P410="","",IF(MAX($U$2:U409)&lt;MAX(T:T),MAX(T:T)+1,MAX($U$2:U409)+1))</f>
        <v/>
      </c>
      <c r="V410" t="str">
        <f t="shared" si="102"/>
        <v/>
      </c>
      <c r="W410" t="str">
        <f t="shared" si="103"/>
        <v/>
      </c>
      <c r="X410" t="str">
        <f t="shared" si="104"/>
        <v/>
      </c>
      <c r="Y410" t="str">
        <f t="shared" si="105"/>
        <v/>
      </c>
      <c r="AB410" t="str">
        <f t="shared" si="106"/>
        <v/>
      </c>
      <c r="AC410" t="str">
        <f t="shared" si="107"/>
        <v/>
      </c>
      <c r="AD410" t="str">
        <f t="shared" si="108"/>
        <v/>
      </c>
      <c r="AE410" t="str">
        <f t="shared" si="109"/>
        <v/>
      </c>
      <c r="AF410" s="4" t="str">
        <f>IF(AB410="","",MAX($AF$2:AF409)+1)</f>
        <v/>
      </c>
      <c r="AG410" t="str">
        <f>IF(AC410="","",IF(MAX($AG$2:AG409)&lt;MAX(AF:AF),MAX(AF:AF)+1,MAX($AG$2:AG409)+1))</f>
        <v/>
      </c>
      <c r="AH410" t="str">
        <f>IF(AD410="","",IF(MAX($AH$2:AH409)&lt;MAX(AG:AG),MAX(AG:AG)+1,MAX($AH$2:AH409)+1))</f>
        <v/>
      </c>
      <c r="AI410" t="str">
        <f>IF(AE410="","",IF(MAX($AI$2:AI409)&lt;MAX(AH:AH),MAX(AH:AH)+1,MAX($AI$2:AI409)+1))</f>
        <v/>
      </c>
      <c r="AJ410" t="str">
        <f t="shared" si="110"/>
        <v/>
      </c>
      <c r="AK410" t="str">
        <f t="shared" si="111"/>
        <v/>
      </c>
      <c r="AL410" t="str">
        <f t="shared" si="112"/>
        <v/>
      </c>
      <c r="AM410" t="str">
        <f t="shared" si="113"/>
        <v/>
      </c>
    </row>
    <row r="411" spans="2:39" x14ac:dyDescent="0.3">
      <c r="B411">
        <v>409</v>
      </c>
      <c r="C411">
        <v>48</v>
      </c>
      <c r="D411">
        <v>537</v>
      </c>
      <c r="E411">
        <v>536</v>
      </c>
      <c r="F411">
        <v>266</v>
      </c>
      <c r="G411">
        <v>0</v>
      </c>
      <c r="H411">
        <v>0</v>
      </c>
      <c r="I411">
        <v>0</v>
      </c>
      <c r="J411">
        <v>0</v>
      </c>
      <c r="K411">
        <v>1</v>
      </c>
      <c r="L411" t="str">
        <f>IF(AND(OR(G411=6,H411=6,I411=6,J411=6),OR(G411=7,H411=7,I411=7,J411=7)),IF(MAX($L$2:L410)&lt;$B$2,MAX($L$2:L410)+1,""),"")</f>
        <v/>
      </c>
      <c r="M411" t="str">
        <f t="shared" si="114"/>
        <v/>
      </c>
      <c r="N411" t="str">
        <f t="shared" si="115"/>
        <v/>
      </c>
      <c r="O411" t="str">
        <f t="shared" si="116"/>
        <v/>
      </c>
      <c r="P411" t="str">
        <f t="shared" si="117"/>
        <v/>
      </c>
      <c r="Q411" t="str">
        <f t="shared" si="118"/>
        <v/>
      </c>
      <c r="R411" t="str">
        <f>IF(M411="","",MAX($R$2:R410)+1)</f>
        <v/>
      </c>
      <c r="S411" t="str">
        <f>IF(N411="","",IF(MAX($S$2:S410)&lt;MAX(R:R),MAX(R:R)+1,MAX($S$2:S410)+1))</f>
        <v/>
      </c>
      <c r="T411" t="str">
        <f>IF(O411="","",IF(MAX($T$2:T410)&lt;MAX(S:S),MAX(S:S)+1,MAX($T$2:T410)+1))</f>
        <v/>
      </c>
      <c r="U411" t="str">
        <f>IF(P411="","",IF(MAX($U$2:U410)&lt;MAX(T:T),MAX(T:T)+1,MAX($U$2:U410)+1))</f>
        <v/>
      </c>
      <c r="V411" t="str">
        <f t="shared" si="102"/>
        <v/>
      </c>
      <c r="W411" t="str">
        <f t="shared" si="103"/>
        <v/>
      </c>
      <c r="X411" t="str">
        <f t="shared" si="104"/>
        <v/>
      </c>
      <c r="Y411" t="str">
        <f t="shared" si="105"/>
        <v/>
      </c>
      <c r="AB411" t="str">
        <f t="shared" si="106"/>
        <v/>
      </c>
      <c r="AC411" t="str">
        <f t="shared" si="107"/>
        <v/>
      </c>
      <c r="AD411" t="str">
        <f t="shared" si="108"/>
        <v/>
      </c>
      <c r="AE411" t="str">
        <f t="shared" si="109"/>
        <v/>
      </c>
      <c r="AF411" s="4" t="str">
        <f>IF(AB411="","",MAX($AF$2:AF410)+1)</f>
        <v/>
      </c>
      <c r="AG411" t="str">
        <f>IF(AC411="","",IF(MAX($AG$2:AG410)&lt;MAX(AF:AF),MAX(AF:AF)+1,MAX($AG$2:AG410)+1))</f>
        <v/>
      </c>
      <c r="AH411" t="str">
        <f>IF(AD411="","",IF(MAX($AH$2:AH410)&lt;MAX(AG:AG),MAX(AG:AG)+1,MAX($AH$2:AH410)+1))</f>
        <v/>
      </c>
      <c r="AI411" t="str">
        <f>IF(AE411="","",IF(MAX($AI$2:AI410)&lt;MAX(AH:AH),MAX(AH:AH)+1,MAX($AI$2:AI410)+1))</f>
        <v/>
      </c>
      <c r="AJ411" t="str">
        <f t="shared" si="110"/>
        <v/>
      </c>
      <c r="AK411" t="str">
        <f t="shared" si="111"/>
        <v/>
      </c>
      <c r="AL411" t="str">
        <f t="shared" si="112"/>
        <v/>
      </c>
      <c r="AM411" t="str">
        <f t="shared" si="113"/>
        <v/>
      </c>
    </row>
    <row r="412" spans="2:39" x14ac:dyDescent="0.3">
      <c r="B412">
        <v>410</v>
      </c>
      <c r="C412">
        <v>537</v>
      </c>
      <c r="D412">
        <v>49</v>
      </c>
      <c r="E412">
        <v>261</v>
      </c>
      <c r="F412">
        <v>536</v>
      </c>
      <c r="G412">
        <v>0</v>
      </c>
      <c r="H412">
        <v>7</v>
      </c>
      <c r="I412">
        <v>0</v>
      </c>
      <c r="J412">
        <v>0</v>
      </c>
      <c r="K412">
        <v>1</v>
      </c>
      <c r="L412" t="str">
        <f>IF(AND(OR(G412=6,H412=6,I412=6,J412=6),OR(G412=7,H412=7,I412=7,J412=7)),IF(MAX($L$2:L411)&lt;$B$2,MAX($L$2:L411)+1,""),"")</f>
        <v/>
      </c>
      <c r="M412" t="str">
        <f t="shared" si="114"/>
        <v/>
      </c>
      <c r="N412" t="str">
        <f t="shared" si="115"/>
        <v/>
      </c>
      <c r="O412" t="str">
        <f t="shared" si="116"/>
        <v/>
      </c>
      <c r="P412" t="str">
        <f t="shared" si="117"/>
        <v/>
      </c>
      <c r="Q412" t="str">
        <f t="shared" si="118"/>
        <v/>
      </c>
      <c r="R412" t="str">
        <f>IF(M412="","",MAX($R$2:R411)+1)</f>
        <v/>
      </c>
      <c r="S412" t="str">
        <f>IF(N412="","",IF(MAX($S$2:S411)&lt;MAX(R:R),MAX(R:R)+1,MAX($S$2:S411)+1))</f>
        <v/>
      </c>
      <c r="T412" t="str">
        <f>IF(O412="","",IF(MAX($T$2:T411)&lt;MAX(S:S),MAX(S:S)+1,MAX($T$2:T411)+1))</f>
        <v/>
      </c>
      <c r="U412" t="str">
        <f>IF(P412="","",IF(MAX($U$2:U411)&lt;MAX(T:T),MAX(T:T)+1,MAX($U$2:U411)+1))</f>
        <v/>
      </c>
      <c r="V412" t="str">
        <f t="shared" si="102"/>
        <v/>
      </c>
      <c r="W412" t="str">
        <f t="shared" si="103"/>
        <v/>
      </c>
      <c r="X412" t="str">
        <f t="shared" si="104"/>
        <v/>
      </c>
      <c r="Y412" t="str">
        <f t="shared" si="105"/>
        <v/>
      </c>
      <c r="AB412" t="str">
        <f t="shared" si="106"/>
        <v/>
      </c>
      <c r="AC412" t="str">
        <f t="shared" si="107"/>
        <v/>
      </c>
      <c r="AD412" t="str">
        <f t="shared" si="108"/>
        <v/>
      </c>
      <c r="AE412" t="str">
        <f t="shared" si="109"/>
        <v/>
      </c>
      <c r="AF412" s="4" t="str">
        <f>IF(AB412="","",MAX($AF$2:AF411)+1)</f>
        <v/>
      </c>
      <c r="AG412" t="str">
        <f>IF(AC412="","",IF(MAX($AG$2:AG411)&lt;MAX(AF:AF),MAX(AF:AF)+1,MAX($AG$2:AG411)+1))</f>
        <v/>
      </c>
      <c r="AH412" t="str">
        <f>IF(AD412="","",IF(MAX($AH$2:AH411)&lt;MAX(AG:AG),MAX(AG:AG)+1,MAX($AH$2:AH411)+1))</f>
        <v/>
      </c>
      <c r="AI412" t="str">
        <f>IF(AE412="","",IF(MAX($AI$2:AI411)&lt;MAX(AH:AH),MAX(AH:AH)+1,MAX($AI$2:AI411)+1))</f>
        <v/>
      </c>
      <c r="AJ412" t="str">
        <f t="shared" si="110"/>
        <v/>
      </c>
      <c r="AK412" t="str">
        <f t="shared" si="111"/>
        <v/>
      </c>
      <c r="AL412" t="str">
        <f t="shared" si="112"/>
        <v/>
      </c>
      <c r="AM412" t="str">
        <f t="shared" si="113"/>
        <v/>
      </c>
    </row>
    <row r="413" spans="2:39" x14ac:dyDescent="0.3">
      <c r="B413">
        <v>411</v>
      </c>
      <c r="C413">
        <v>267</v>
      </c>
      <c r="D413">
        <v>538</v>
      </c>
      <c r="E413">
        <v>537</v>
      </c>
      <c r="F413">
        <v>48</v>
      </c>
      <c r="G413">
        <v>0</v>
      </c>
      <c r="H413">
        <v>0</v>
      </c>
      <c r="I413">
        <v>0</v>
      </c>
      <c r="J413">
        <v>0</v>
      </c>
      <c r="K413">
        <v>1</v>
      </c>
      <c r="L413" t="str">
        <f>IF(AND(OR(G413=6,H413=6,I413=6,J413=6),OR(G413=7,H413=7,I413=7,J413=7)),IF(MAX($L$2:L412)&lt;$B$2,MAX($L$2:L412)+1,""),"")</f>
        <v/>
      </c>
      <c r="M413" t="str">
        <f t="shared" si="114"/>
        <v/>
      </c>
      <c r="N413" t="str">
        <f t="shared" si="115"/>
        <v/>
      </c>
      <c r="O413" t="str">
        <f t="shared" si="116"/>
        <v/>
      </c>
      <c r="P413" t="str">
        <f t="shared" si="117"/>
        <v/>
      </c>
      <c r="Q413" t="str">
        <f t="shared" si="118"/>
        <v/>
      </c>
      <c r="R413" t="str">
        <f>IF(M413="","",MAX($R$2:R412)+1)</f>
        <v/>
      </c>
      <c r="S413" t="str">
        <f>IF(N413="","",IF(MAX($S$2:S412)&lt;MAX(R:R),MAX(R:R)+1,MAX($S$2:S412)+1))</f>
        <v/>
      </c>
      <c r="T413" t="str">
        <f>IF(O413="","",IF(MAX($T$2:T412)&lt;MAX(S:S),MAX(S:S)+1,MAX($T$2:T412)+1))</f>
        <v/>
      </c>
      <c r="U413" t="str">
        <f>IF(P413="","",IF(MAX($U$2:U412)&lt;MAX(T:T),MAX(T:T)+1,MAX($U$2:U412)+1))</f>
        <v/>
      </c>
      <c r="V413" t="str">
        <f t="shared" si="102"/>
        <v/>
      </c>
      <c r="W413" t="str">
        <f t="shared" si="103"/>
        <v/>
      </c>
      <c r="X413" t="str">
        <f t="shared" si="104"/>
        <v/>
      </c>
      <c r="Y413" t="str">
        <f t="shared" si="105"/>
        <v/>
      </c>
      <c r="AB413" t="str">
        <f t="shared" si="106"/>
        <v/>
      </c>
      <c r="AC413" t="str">
        <f t="shared" si="107"/>
        <v/>
      </c>
      <c r="AD413" t="str">
        <f t="shared" si="108"/>
        <v/>
      </c>
      <c r="AE413" t="str">
        <f t="shared" si="109"/>
        <v/>
      </c>
      <c r="AF413" s="4" t="str">
        <f>IF(AB413="","",MAX($AF$2:AF412)+1)</f>
        <v/>
      </c>
      <c r="AG413" t="str">
        <f>IF(AC413="","",IF(MAX($AG$2:AG412)&lt;MAX(AF:AF),MAX(AF:AF)+1,MAX($AG$2:AG412)+1))</f>
        <v/>
      </c>
      <c r="AH413" t="str">
        <f>IF(AD413="","",IF(MAX($AH$2:AH412)&lt;MAX(AG:AG),MAX(AG:AG)+1,MAX($AH$2:AH412)+1))</f>
        <v/>
      </c>
      <c r="AI413" t="str">
        <f>IF(AE413="","",IF(MAX($AI$2:AI412)&lt;MAX(AH:AH),MAX(AH:AH)+1,MAX($AI$2:AI412)+1))</f>
        <v/>
      </c>
      <c r="AJ413" t="str">
        <f t="shared" si="110"/>
        <v/>
      </c>
      <c r="AK413" t="str">
        <f t="shared" si="111"/>
        <v/>
      </c>
      <c r="AL413" t="str">
        <f t="shared" si="112"/>
        <v/>
      </c>
      <c r="AM413" t="str">
        <f t="shared" si="113"/>
        <v/>
      </c>
    </row>
    <row r="414" spans="2:39" x14ac:dyDescent="0.3">
      <c r="B414">
        <v>412</v>
      </c>
      <c r="C414">
        <v>538</v>
      </c>
      <c r="D414">
        <v>260</v>
      </c>
      <c r="E414">
        <v>49</v>
      </c>
      <c r="F414">
        <v>537</v>
      </c>
      <c r="G414">
        <v>0</v>
      </c>
      <c r="H414">
        <v>7</v>
      </c>
      <c r="I414">
        <v>0</v>
      </c>
      <c r="J414">
        <v>0</v>
      </c>
      <c r="K414">
        <v>1</v>
      </c>
      <c r="L414" t="str">
        <f>IF(AND(OR(G414=6,H414=6,I414=6,J414=6),OR(G414=7,H414=7,I414=7,J414=7)),IF(MAX($L$2:L413)&lt;$B$2,MAX($L$2:L413)+1,""),"")</f>
        <v/>
      </c>
      <c r="M414" t="str">
        <f t="shared" si="114"/>
        <v/>
      </c>
      <c r="N414" t="str">
        <f t="shared" si="115"/>
        <v/>
      </c>
      <c r="O414" t="str">
        <f t="shared" si="116"/>
        <v/>
      </c>
      <c r="P414" t="str">
        <f t="shared" si="117"/>
        <v/>
      </c>
      <c r="Q414" t="str">
        <f t="shared" si="118"/>
        <v/>
      </c>
      <c r="R414" t="str">
        <f>IF(M414="","",MAX($R$2:R413)+1)</f>
        <v/>
      </c>
      <c r="S414" t="str">
        <f>IF(N414="","",IF(MAX($S$2:S413)&lt;MAX(R:R),MAX(R:R)+1,MAX($S$2:S413)+1))</f>
        <v/>
      </c>
      <c r="T414" t="str">
        <f>IF(O414="","",IF(MAX($T$2:T413)&lt;MAX(S:S),MAX(S:S)+1,MAX($T$2:T413)+1))</f>
        <v/>
      </c>
      <c r="U414" t="str">
        <f>IF(P414="","",IF(MAX($U$2:U413)&lt;MAX(T:T),MAX(T:T)+1,MAX($U$2:U413)+1))</f>
        <v/>
      </c>
      <c r="V414" t="str">
        <f t="shared" si="102"/>
        <v/>
      </c>
      <c r="W414" t="str">
        <f t="shared" si="103"/>
        <v/>
      </c>
      <c r="X414" t="str">
        <f t="shared" si="104"/>
        <v/>
      </c>
      <c r="Y414" t="str">
        <f t="shared" si="105"/>
        <v/>
      </c>
      <c r="AB414" t="str">
        <f t="shared" si="106"/>
        <v/>
      </c>
      <c r="AC414" t="str">
        <f t="shared" si="107"/>
        <v/>
      </c>
      <c r="AD414" t="str">
        <f t="shared" si="108"/>
        <v/>
      </c>
      <c r="AE414" t="str">
        <f t="shared" si="109"/>
        <v/>
      </c>
      <c r="AF414" s="4" t="str">
        <f>IF(AB414="","",MAX($AF$2:AF413)+1)</f>
        <v/>
      </c>
      <c r="AG414" t="str">
        <f>IF(AC414="","",IF(MAX($AG$2:AG413)&lt;MAX(AF:AF),MAX(AF:AF)+1,MAX($AG$2:AG413)+1))</f>
        <v/>
      </c>
      <c r="AH414" t="str">
        <f>IF(AD414="","",IF(MAX($AH$2:AH413)&lt;MAX(AG:AG),MAX(AG:AG)+1,MAX($AH$2:AH413)+1))</f>
        <v/>
      </c>
      <c r="AI414" t="str">
        <f>IF(AE414="","",IF(MAX($AI$2:AI413)&lt;MAX(AH:AH),MAX(AH:AH)+1,MAX($AI$2:AI413)+1))</f>
        <v/>
      </c>
      <c r="AJ414" t="str">
        <f t="shared" si="110"/>
        <v/>
      </c>
      <c r="AK414" t="str">
        <f t="shared" si="111"/>
        <v/>
      </c>
      <c r="AL414" t="str">
        <f t="shared" si="112"/>
        <v/>
      </c>
      <c r="AM414" t="str">
        <f t="shared" si="113"/>
        <v/>
      </c>
    </row>
    <row r="415" spans="2:39" x14ac:dyDescent="0.3">
      <c r="B415">
        <v>413</v>
      </c>
      <c r="C415">
        <v>25</v>
      </c>
      <c r="D415">
        <v>539</v>
      </c>
      <c r="E415">
        <v>538</v>
      </c>
      <c r="F415">
        <v>267</v>
      </c>
      <c r="G415">
        <v>0</v>
      </c>
      <c r="H415">
        <v>0</v>
      </c>
      <c r="I415">
        <v>0</v>
      </c>
      <c r="J415">
        <v>0</v>
      </c>
      <c r="K415">
        <v>1</v>
      </c>
      <c r="L415" t="str">
        <f>IF(AND(OR(G415=6,H415=6,I415=6,J415=6),OR(G415=7,H415=7,I415=7,J415=7)),IF(MAX($L$2:L414)&lt;$B$2,MAX($L$2:L414)+1,""),"")</f>
        <v/>
      </c>
      <c r="M415" t="str">
        <f t="shared" si="114"/>
        <v/>
      </c>
      <c r="N415" t="str">
        <f t="shared" si="115"/>
        <v/>
      </c>
      <c r="O415" t="str">
        <f t="shared" si="116"/>
        <v/>
      </c>
      <c r="P415" t="str">
        <f t="shared" si="117"/>
        <v/>
      </c>
      <c r="Q415" t="str">
        <f t="shared" si="118"/>
        <v/>
      </c>
      <c r="R415" t="str">
        <f>IF(M415="","",MAX($R$2:R414)+1)</f>
        <v/>
      </c>
      <c r="S415" t="str">
        <f>IF(N415="","",IF(MAX($S$2:S414)&lt;MAX(R:R),MAX(R:R)+1,MAX($S$2:S414)+1))</f>
        <v/>
      </c>
      <c r="T415" t="str">
        <f>IF(O415="","",IF(MAX($T$2:T414)&lt;MAX(S:S),MAX(S:S)+1,MAX($T$2:T414)+1))</f>
        <v/>
      </c>
      <c r="U415" t="str">
        <f>IF(P415="","",IF(MAX($U$2:U414)&lt;MAX(T:T),MAX(T:T)+1,MAX($U$2:U414)+1))</f>
        <v/>
      </c>
      <c r="V415" t="str">
        <f t="shared" si="102"/>
        <v/>
      </c>
      <c r="W415" t="str">
        <f t="shared" si="103"/>
        <v/>
      </c>
      <c r="X415" t="str">
        <f t="shared" si="104"/>
        <v/>
      </c>
      <c r="Y415" t="str">
        <f t="shared" si="105"/>
        <v/>
      </c>
      <c r="AB415" t="str">
        <f t="shared" si="106"/>
        <v/>
      </c>
      <c r="AC415" t="str">
        <f t="shared" si="107"/>
        <v/>
      </c>
      <c r="AD415" t="str">
        <f t="shared" si="108"/>
        <v/>
      </c>
      <c r="AE415" t="str">
        <f t="shared" si="109"/>
        <v/>
      </c>
      <c r="AF415" s="4" t="str">
        <f>IF(AB415="","",MAX($AF$2:AF414)+1)</f>
        <v/>
      </c>
      <c r="AG415" t="str">
        <f>IF(AC415="","",IF(MAX($AG$2:AG414)&lt;MAX(AF:AF),MAX(AF:AF)+1,MAX($AG$2:AG414)+1))</f>
        <v/>
      </c>
      <c r="AH415" t="str">
        <f>IF(AD415="","",IF(MAX($AH$2:AH414)&lt;MAX(AG:AG),MAX(AG:AG)+1,MAX($AH$2:AH414)+1))</f>
        <v/>
      </c>
      <c r="AI415" t="str">
        <f>IF(AE415="","",IF(MAX($AI$2:AI414)&lt;MAX(AH:AH),MAX(AH:AH)+1,MAX($AI$2:AI414)+1))</f>
        <v/>
      </c>
      <c r="AJ415" t="str">
        <f t="shared" si="110"/>
        <v/>
      </c>
      <c r="AK415" t="str">
        <f t="shared" si="111"/>
        <v/>
      </c>
      <c r="AL415" t="str">
        <f t="shared" si="112"/>
        <v/>
      </c>
      <c r="AM415" t="str">
        <f t="shared" si="113"/>
        <v/>
      </c>
    </row>
    <row r="416" spans="2:39" x14ac:dyDescent="0.3">
      <c r="B416">
        <v>414</v>
      </c>
      <c r="C416">
        <v>539</v>
      </c>
      <c r="D416">
        <v>26</v>
      </c>
      <c r="E416">
        <v>260</v>
      </c>
      <c r="F416">
        <v>538</v>
      </c>
      <c r="G416">
        <v>0</v>
      </c>
      <c r="H416">
        <v>7</v>
      </c>
      <c r="I416">
        <v>0</v>
      </c>
      <c r="J416">
        <v>0</v>
      </c>
      <c r="K416">
        <v>1</v>
      </c>
      <c r="L416" t="str">
        <f>IF(AND(OR(G416=6,H416=6,I416=6,J416=6),OR(G416=7,H416=7,I416=7,J416=7)),IF(MAX($L$2:L415)&lt;$B$2,MAX($L$2:L415)+1,""),"")</f>
        <v/>
      </c>
      <c r="M416" t="str">
        <f t="shared" si="114"/>
        <v/>
      </c>
      <c r="N416" t="str">
        <f t="shared" si="115"/>
        <v/>
      </c>
      <c r="O416" t="str">
        <f t="shared" si="116"/>
        <v/>
      </c>
      <c r="P416" t="str">
        <f t="shared" si="117"/>
        <v/>
      </c>
      <c r="Q416" t="str">
        <f t="shared" si="118"/>
        <v/>
      </c>
      <c r="R416" t="str">
        <f>IF(M416="","",MAX($R$2:R415)+1)</f>
        <v/>
      </c>
      <c r="S416" t="str">
        <f>IF(N416="","",IF(MAX($S$2:S415)&lt;MAX(R:R),MAX(R:R)+1,MAX($S$2:S415)+1))</f>
        <v/>
      </c>
      <c r="T416" t="str">
        <f>IF(O416="","",IF(MAX($T$2:T415)&lt;MAX(S:S),MAX(S:S)+1,MAX($T$2:T415)+1))</f>
        <v/>
      </c>
      <c r="U416" t="str">
        <f>IF(P416="","",IF(MAX($U$2:U415)&lt;MAX(T:T),MAX(T:T)+1,MAX($U$2:U415)+1))</f>
        <v/>
      </c>
      <c r="V416" t="str">
        <f t="shared" si="102"/>
        <v/>
      </c>
      <c r="W416" t="str">
        <f t="shared" si="103"/>
        <v/>
      </c>
      <c r="X416" t="str">
        <f t="shared" si="104"/>
        <v/>
      </c>
      <c r="Y416" t="str">
        <f t="shared" si="105"/>
        <v/>
      </c>
      <c r="AB416" t="str">
        <f t="shared" si="106"/>
        <v/>
      </c>
      <c r="AC416" t="str">
        <f t="shared" si="107"/>
        <v/>
      </c>
      <c r="AD416" t="str">
        <f t="shared" si="108"/>
        <v/>
      </c>
      <c r="AE416" t="str">
        <f t="shared" si="109"/>
        <v/>
      </c>
      <c r="AF416" s="4" t="str">
        <f>IF(AB416="","",MAX($AF$2:AF415)+1)</f>
        <v/>
      </c>
      <c r="AG416" t="str">
        <f>IF(AC416="","",IF(MAX($AG$2:AG415)&lt;MAX(AF:AF),MAX(AF:AF)+1,MAX($AG$2:AG415)+1))</f>
        <v/>
      </c>
      <c r="AH416" t="str">
        <f>IF(AD416="","",IF(MAX($AH$2:AH415)&lt;MAX(AG:AG),MAX(AG:AG)+1,MAX($AH$2:AH415)+1))</f>
        <v/>
      </c>
      <c r="AI416" t="str">
        <f>IF(AE416="","",IF(MAX($AI$2:AI415)&lt;MAX(AH:AH),MAX(AH:AH)+1,MAX($AI$2:AI415)+1))</f>
        <v/>
      </c>
      <c r="AJ416" t="str">
        <f t="shared" si="110"/>
        <v/>
      </c>
      <c r="AK416" t="str">
        <f t="shared" si="111"/>
        <v/>
      </c>
      <c r="AL416" t="str">
        <f t="shared" si="112"/>
        <v/>
      </c>
      <c r="AM416" t="str">
        <f t="shared" si="113"/>
        <v/>
      </c>
    </row>
    <row r="417" spans="2:39" x14ac:dyDescent="0.3">
      <c r="B417">
        <v>415</v>
      </c>
      <c r="C417">
        <v>268</v>
      </c>
      <c r="D417">
        <v>540</v>
      </c>
      <c r="E417">
        <v>539</v>
      </c>
      <c r="F417">
        <v>25</v>
      </c>
      <c r="G417">
        <v>0</v>
      </c>
      <c r="H417">
        <v>0</v>
      </c>
      <c r="I417">
        <v>0</v>
      </c>
      <c r="J417">
        <v>0</v>
      </c>
      <c r="K417">
        <v>1</v>
      </c>
      <c r="L417" t="str">
        <f>IF(AND(OR(G417=6,H417=6,I417=6,J417=6),OR(G417=7,H417=7,I417=7,J417=7)),IF(MAX($L$2:L416)&lt;$B$2,MAX($L$2:L416)+1,""),"")</f>
        <v/>
      </c>
      <c r="M417" t="str">
        <f t="shared" si="114"/>
        <v/>
      </c>
      <c r="N417" t="str">
        <f t="shared" si="115"/>
        <v/>
      </c>
      <c r="O417" t="str">
        <f t="shared" si="116"/>
        <v/>
      </c>
      <c r="P417" t="str">
        <f t="shared" si="117"/>
        <v/>
      </c>
      <c r="Q417" t="str">
        <f t="shared" si="118"/>
        <v/>
      </c>
      <c r="R417" t="str">
        <f>IF(M417="","",MAX($R$2:R416)+1)</f>
        <v/>
      </c>
      <c r="S417" t="str">
        <f>IF(N417="","",IF(MAX($S$2:S416)&lt;MAX(R:R),MAX(R:R)+1,MAX($S$2:S416)+1))</f>
        <v/>
      </c>
      <c r="T417" t="str">
        <f>IF(O417="","",IF(MAX($T$2:T416)&lt;MAX(S:S),MAX(S:S)+1,MAX($T$2:T416)+1))</f>
        <v/>
      </c>
      <c r="U417" t="str">
        <f>IF(P417="","",IF(MAX($U$2:U416)&lt;MAX(T:T),MAX(T:T)+1,MAX($U$2:U416)+1))</f>
        <v/>
      </c>
      <c r="V417" t="str">
        <f t="shared" si="102"/>
        <v/>
      </c>
      <c r="W417" t="str">
        <f t="shared" si="103"/>
        <v/>
      </c>
      <c r="X417" t="str">
        <f t="shared" si="104"/>
        <v/>
      </c>
      <c r="Y417" t="str">
        <f t="shared" si="105"/>
        <v/>
      </c>
      <c r="AB417" t="str">
        <f t="shared" si="106"/>
        <v/>
      </c>
      <c r="AC417" t="str">
        <f t="shared" si="107"/>
        <v/>
      </c>
      <c r="AD417" t="str">
        <f t="shared" si="108"/>
        <v/>
      </c>
      <c r="AE417" t="str">
        <f t="shared" si="109"/>
        <v/>
      </c>
      <c r="AF417" s="4" t="str">
        <f>IF(AB417="","",MAX($AF$2:AF416)+1)</f>
        <v/>
      </c>
      <c r="AG417" t="str">
        <f>IF(AC417="","",IF(MAX($AG$2:AG416)&lt;MAX(AF:AF),MAX(AF:AF)+1,MAX($AG$2:AG416)+1))</f>
        <v/>
      </c>
      <c r="AH417" t="str">
        <f>IF(AD417="","",IF(MAX($AH$2:AH416)&lt;MAX(AG:AG),MAX(AG:AG)+1,MAX($AH$2:AH416)+1))</f>
        <v/>
      </c>
      <c r="AI417" t="str">
        <f>IF(AE417="","",IF(MAX($AI$2:AI416)&lt;MAX(AH:AH),MAX(AH:AH)+1,MAX($AI$2:AI416)+1))</f>
        <v/>
      </c>
      <c r="AJ417" t="str">
        <f t="shared" si="110"/>
        <v/>
      </c>
      <c r="AK417" t="str">
        <f t="shared" si="111"/>
        <v/>
      </c>
      <c r="AL417" t="str">
        <f t="shared" si="112"/>
        <v/>
      </c>
      <c r="AM417" t="str">
        <f t="shared" si="113"/>
        <v/>
      </c>
    </row>
    <row r="418" spans="2:39" x14ac:dyDescent="0.3">
      <c r="B418">
        <v>416</v>
      </c>
      <c r="C418">
        <v>540</v>
      </c>
      <c r="D418">
        <v>259</v>
      </c>
      <c r="E418">
        <v>26</v>
      </c>
      <c r="F418">
        <v>539</v>
      </c>
      <c r="G418">
        <v>0</v>
      </c>
      <c r="H418">
        <v>7</v>
      </c>
      <c r="I418">
        <v>0</v>
      </c>
      <c r="J418">
        <v>0</v>
      </c>
      <c r="K418">
        <v>1</v>
      </c>
      <c r="L418" t="str">
        <f>IF(AND(OR(G418=6,H418=6,I418=6,J418=6),OR(G418=7,H418=7,I418=7,J418=7)),IF(MAX($L$2:L417)&lt;$B$2,MAX($L$2:L417)+1,""),"")</f>
        <v/>
      </c>
      <c r="M418" t="str">
        <f t="shared" si="114"/>
        <v/>
      </c>
      <c r="N418" t="str">
        <f t="shared" si="115"/>
        <v/>
      </c>
      <c r="O418" t="str">
        <f t="shared" si="116"/>
        <v/>
      </c>
      <c r="P418" t="str">
        <f t="shared" si="117"/>
        <v/>
      </c>
      <c r="Q418" t="str">
        <f t="shared" si="118"/>
        <v/>
      </c>
      <c r="R418" t="str">
        <f>IF(M418="","",MAX($R$2:R417)+1)</f>
        <v/>
      </c>
      <c r="S418" t="str">
        <f>IF(N418="","",IF(MAX($S$2:S417)&lt;MAX(R:R),MAX(R:R)+1,MAX($S$2:S417)+1))</f>
        <v/>
      </c>
      <c r="T418" t="str">
        <f>IF(O418="","",IF(MAX($T$2:T417)&lt;MAX(S:S),MAX(S:S)+1,MAX($T$2:T417)+1))</f>
        <v/>
      </c>
      <c r="U418" t="str">
        <f>IF(P418="","",IF(MAX($U$2:U417)&lt;MAX(T:T),MAX(T:T)+1,MAX($U$2:U417)+1))</f>
        <v/>
      </c>
      <c r="V418" t="str">
        <f t="shared" si="102"/>
        <v/>
      </c>
      <c r="W418" t="str">
        <f t="shared" si="103"/>
        <v/>
      </c>
      <c r="X418" t="str">
        <f t="shared" si="104"/>
        <v/>
      </c>
      <c r="Y418" t="str">
        <f t="shared" si="105"/>
        <v/>
      </c>
      <c r="AB418" t="str">
        <f t="shared" si="106"/>
        <v/>
      </c>
      <c r="AC418" t="str">
        <f t="shared" si="107"/>
        <v/>
      </c>
      <c r="AD418" t="str">
        <f t="shared" si="108"/>
        <v/>
      </c>
      <c r="AE418" t="str">
        <f t="shared" si="109"/>
        <v/>
      </c>
      <c r="AF418" s="4" t="str">
        <f>IF(AB418="","",MAX($AF$2:AF417)+1)</f>
        <v/>
      </c>
      <c r="AG418" t="str">
        <f>IF(AC418="","",IF(MAX($AG$2:AG417)&lt;MAX(AF:AF),MAX(AF:AF)+1,MAX($AG$2:AG417)+1))</f>
        <v/>
      </c>
      <c r="AH418" t="str">
        <f>IF(AD418="","",IF(MAX($AH$2:AH417)&lt;MAX(AG:AG),MAX(AG:AG)+1,MAX($AH$2:AH417)+1))</f>
        <v/>
      </c>
      <c r="AI418" t="str">
        <f>IF(AE418="","",IF(MAX($AI$2:AI417)&lt;MAX(AH:AH),MAX(AH:AH)+1,MAX($AI$2:AI417)+1))</f>
        <v/>
      </c>
      <c r="AJ418" t="str">
        <f t="shared" si="110"/>
        <v/>
      </c>
      <c r="AK418" t="str">
        <f t="shared" si="111"/>
        <v/>
      </c>
      <c r="AL418" t="str">
        <f t="shared" si="112"/>
        <v/>
      </c>
      <c r="AM418" t="str">
        <f t="shared" si="113"/>
        <v/>
      </c>
    </row>
    <row r="419" spans="2:39" x14ac:dyDescent="0.3">
      <c r="B419">
        <v>417</v>
      </c>
      <c r="C419">
        <v>67</v>
      </c>
      <c r="D419">
        <v>541</v>
      </c>
      <c r="E419">
        <v>540</v>
      </c>
      <c r="F419">
        <v>268</v>
      </c>
      <c r="G419">
        <v>0</v>
      </c>
      <c r="H419">
        <v>0</v>
      </c>
      <c r="I419">
        <v>0</v>
      </c>
      <c r="J419">
        <v>0</v>
      </c>
      <c r="K419">
        <v>1</v>
      </c>
      <c r="L419" t="str">
        <f>IF(AND(OR(G419=6,H419=6,I419=6,J419=6),OR(G419=7,H419=7,I419=7,J419=7)),IF(MAX($L$2:L418)&lt;$B$2,MAX($L$2:L418)+1,""),"")</f>
        <v/>
      </c>
      <c r="M419" t="str">
        <f t="shared" si="114"/>
        <v/>
      </c>
      <c r="N419" t="str">
        <f t="shared" si="115"/>
        <v/>
      </c>
      <c r="O419" t="str">
        <f t="shared" si="116"/>
        <v/>
      </c>
      <c r="P419" t="str">
        <f t="shared" si="117"/>
        <v/>
      </c>
      <c r="Q419" t="str">
        <f t="shared" si="118"/>
        <v/>
      </c>
      <c r="R419" t="str">
        <f>IF(M419="","",MAX($R$2:R418)+1)</f>
        <v/>
      </c>
      <c r="S419" t="str">
        <f>IF(N419="","",IF(MAX($S$2:S418)&lt;MAX(R:R),MAX(R:R)+1,MAX($S$2:S418)+1))</f>
        <v/>
      </c>
      <c r="T419" t="str">
        <f>IF(O419="","",IF(MAX($T$2:T418)&lt;MAX(S:S),MAX(S:S)+1,MAX($T$2:T418)+1))</f>
        <v/>
      </c>
      <c r="U419" t="str">
        <f>IF(P419="","",IF(MAX($U$2:U418)&lt;MAX(T:T),MAX(T:T)+1,MAX($U$2:U418)+1))</f>
        <v/>
      </c>
      <c r="V419" t="str">
        <f t="shared" si="102"/>
        <v/>
      </c>
      <c r="W419" t="str">
        <f t="shared" si="103"/>
        <v/>
      </c>
      <c r="X419" t="str">
        <f t="shared" si="104"/>
        <v/>
      </c>
      <c r="Y419" t="str">
        <f t="shared" si="105"/>
        <v/>
      </c>
      <c r="AB419" t="str">
        <f t="shared" si="106"/>
        <v/>
      </c>
      <c r="AC419" t="str">
        <f t="shared" si="107"/>
        <v/>
      </c>
      <c r="AD419" t="str">
        <f t="shared" si="108"/>
        <v/>
      </c>
      <c r="AE419" t="str">
        <f t="shared" si="109"/>
        <v/>
      </c>
      <c r="AF419" s="4" t="str">
        <f>IF(AB419="","",MAX($AF$2:AF418)+1)</f>
        <v/>
      </c>
      <c r="AG419" t="str">
        <f>IF(AC419="","",IF(MAX($AG$2:AG418)&lt;MAX(AF:AF),MAX(AF:AF)+1,MAX($AG$2:AG418)+1))</f>
        <v/>
      </c>
      <c r="AH419" t="str">
        <f>IF(AD419="","",IF(MAX($AH$2:AH418)&lt;MAX(AG:AG),MAX(AG:AG)+1,MAX($AH$2:AH418)+1))</f>
        <v/>
      </c>
      <c r="AI419" t="str">
        <f>IF(AE419="","",IF(MAX($AI$2:AI418)&lt;MAX(AH:AH),MAX(AH:AH)+1,MAX($AI$2:AI418)+1))</f>
        <v/>
      </c>
      <c r="AJ419" t="str">
        <f t="shared" si="110"/>
        <v/>
      </c>
      <c r="AK419" t="str">
        <f t="shared" si="111"/>
        <v/>
      </c>
      <c r="AL419" t="str">
        <f t="shared" si="112"/>
        <v/>
      </c>
      <c r="AM419" t="str">
        <f t="shared" si="113"/>
        <v/>
      </c>
    </row>
    <row r="420" spans="2:39" x14ac:dyDescent="0.3">
      <c r="B420">
        <v>418</v>
      </c>
      <c r="C420">
        <v>541</v>
      </c>
      <c r="D420">
        <v>68</v>
      </c>
      <c r="E420">
        <v>259</v>
      </c>
      <c r="F420">
        <v>540</v>
      </c>
      <c r="G420">
        <v>0</v>
      </c>
      <c r="H420">
        <v>7</v>
      </c>
      <c r="I420">
        <v>0</v>
      </c>
      <c r="J420">
        <v>0</v>
      </c>
      <c r="K420">
        <v>1</v>
      </c>
      <c r="L420" t="str">
        <f>IF(AND(OR(G420=6,H420=6,I420=6,J420=6),OR(G420=7,H420=7,I420=7,J420=7)),IF(MAX($L$2:L419)&lt;$B$2,MAX($L$2:L419)+1,""),"")</f>
        <v/>
      </c>
      <c r="M420" t="str">
        <f t="shared" si="114"/>
        <v/>
      </c>
      <c r="N420" t="str">
        <f t="shared" si="115"/>
        <v/>
      </c>
      <c r="O420" t="str">
        <f t="shared" si="116"/>
        <v/>
      </c>
      <c r="P420" t="str">
        <f t="shared" si="117"/>
        <v/>
      </c>
      <c r="Q420" t="str">
        <f t="shared" si="118"/>
        <v/>
      </c>
      <c r="R420" t="str">
        <f>IF(M420="","",MAX($R$2:R419)+1)</f>
        <v/>
      </c>
      <c r="S420" t="str">
        <f>IF(N420="","",IF(MAX($S$2:S419)&lt;MAX(R:R),MAX(R:R)+1,MAX($S$2:S419)+1))</f>
        <v/>
      </c>
      <c r="T420" t="str">
        <f>IF(O420="","",IF(MAX($T$2:T419)&lt;MAX(S:S),MAX(S:S)+1,MAX($T$2:T419)+1))</f>
        <v/>
      </c>
      <c r="U420" t="str">
        <f>IF(P420="","",IF(MAX($U$2:U419)&lt;MAX(T:T),MAX(T:T)+1,MAX($U$2:U419)+1))</f>
        <v/>
      </c>
      <c r="V420" t="str">
        <f t="shared" si="102"/>
        <v/>
      </c>
      <c r="W420" t="str">
        <f t="shared" si="103"/>
        <v/>
      </c>
      <c r="X420" t="str">
        <f t="shared" si="104"/>
        <v/>
      </c>
      <c r="Y420" t="str">
        <f t="shared" si="105"/>
        <v/>
      </c>
      <c r="AB420" t="str">
        <f t="shared" si="106"/>
        <v/>
      </c>
      <c r="AC420" t="str">
        <f t="shared" si="107"/>
        <v/>
      </c>
      <c r="AD420" t="str">
        <f t="shared" si="108"/>
        <v/>
      </c>
      <c r="AE420" t="str">
        <f t="shared" si="109"/>
        <v/>
      </c>
      <c r="AF420" s="4" t="str">
        <f>IF(AB420="","",MAX($AF$2:AF419)+1)</f>
        <v/>
      </c>
      <c r="AG420" t="str">
        <f>IF(AC420="","",IF(MAX($AG$2:AG419)&lt;MAX(AF:AF),MAX(AF:AF)+1,MAX($AG$2:AG419)+1))</f>
        <v/>
      </c>
      <c r="AH420" t="str">
        <f>IF(AD420="","",IF(MAX($AH$2:AH419)&lt;MAX(AG:AG),MAX(AG:AG)+1,MAX($AH$2:AH419)+1))</f>
        <v/>
      </c>
      <c r="AI420" t="str">
        <f>IF(AE420="","",IF(MAX($AI$2:AI419)&lt;MAX(AH:AH),MAX(AH:AH)+1,MAX($AI$2:AI419)+1))</f>
        <v/>
      </c>
      <c r="AJ420" t="str">
        <f t="shared" si="110"/>
        <v/>
      </c>
      <c r="AK420" t="str">
        <f t="shared" si="111"/>
        <v/>
      </c>
      <c r="AL420" t="str">
        <f t="shared" si="112"/>
        <v/>
      </c>
      <c r="AM420" t="str">
        <f t="shared" si="113"/>
        <v/>
      </c>
    </row>
    <row r="421" spans="2:39" x14ac:dyDescent="0.3">
      <c r="B421">
        <v>419</v>
      </c>
      <c r="C421">
        <v>269</v>
      </c>
      <c r="D421">
        <v>542</v>
      </c>
      <c r="E421">
        <v>541</v>
      </c>
      <c r="F421">
        <v>67</v>
      </c>
      <c r="G421">
        <v>0</v>
      </c>
      <c r="H421">
        <v>0</v>
      </c>
      <c r="I421">
        <v>0</v>
      </c>
      <c r="J421">
        <v>0</v>
      </c>
      <c r="K421">
        <v>1</v>
      </c>
      <c r="L421" t="str">
        <f>IF(AND(OR(G421=6,H421=6,I421=6,J421=6),OR(G421=7,H421=7,I421=7,J421=7)),IF(MAX($L$2:L420)&lt;$B$2,MAX($L$2:L420)+1,""),"")</f>
        <v/>
      </c>
      <c r="M421" t="str">
        <f t="shared" si="114"/>
        <v/>
      </c>
      <c r="N421" t="str">
        <f t="shared" si="115"/>
        <v/>
      </c>
      <c r="O421" t="str">
        <f t="shared" si="116"/>
        <v/>
      </c>
      <c r="P421" t="str">
        <f t="shared" si="117"/>
        <v/>
      </c>
      <c r="Q421" t="str">
        <f t="shared" si="118"/>
        <v/>
      </c>
      <c r="R421" t="str">
        <f>IF(M421="","",MAX($R$2:R420)+1)</f>
        <v/>
      </c>
      <c r="S421" t="str">
        <f>IF(N421="","",IF(MAX($S$2:S420)&lt;MAX(R:R),MAX(R:R)+1,MAX($S$2:S420)+1))</f>
        <v/>
      </c>
      <c r="T421" t="str">
        <f>IF(O421="","",IF(MAX($T$2:T420)&lt;MAX(S:S),MAX(S:S)+1,MAX($T$2:T420)+1))</f>
        <v/>
      </c>
      <c r="U421" t="str">
        <f>IF(P421="","",IF(MAX($U$2:U420)&lt;MAX(T:T),MAX(T:T)+1,MAX($U$2:U420)+1))</f>
        <v/>
      </c>
      <c r="V421" t="str">
        <f t="shared" si="102"/>
        <v/>
      </c>
      <c r="W421" t="str">
        <f t="shared" si="103"/>
        <v/>
      </c>
      <c r="X421" t="str">
        <f t="shared" si="104"/>
        <v/>
      </c>
      <c r="Y421" t="str">
        <f t="shared" si="105"/>
        <v/>
      </c>
      <c r="AB421" t="str">
        <f t="shared" si="106"/>
        <v/>
      </c>
      <c r="AC421" t="str">
        <f t="shared" si="107"/>
        <v/>
      </c>
      <c r="AD421" t="str">
        <f t="shared" si="108"/>
        <v/>
      </c>
      <c r="AE421" t="str">
        <f t="shared" si="109"/>
        <v/>
      </c>
      <c r="AF421" s="4" t="str">
        <f>IF(AB421="","",MAX($AF$2:AF420)+1)</f>
        <v/>
      </c>
      <c r="AG421" t="str">
        <f>IF(AC421="","",IF(MAX($AG$2:AG420)&lt;MAX(AF:AF),MAX(AF:AF)+1,MAX($AG$2:AG420)+1))</f>
        <v/>
      </c>
      <c r="AH421" t="str">
        <f>IF(AD421="","",IF(MAX($AH$2:AH420)&lt;MAX(AG:AG),MAX(AG:AG)+1,MAX($AH$2:AH420)+1))</f>
        <v/>
      </c>
      <c r="AI421" t="str">
        <f>IF(AE421="","",IF(MAX($AI$2:AI420)&lt;MAX(AH:AH),MAX(AH:AH)+1,MAX($AI$2:AI420)+1))</f>
        <v/>
      </c>
      <c r="AJ421" t="str">
        <f t="shared" si="110"/>
        <v/>
      </c>
      <c r="AK421" t="str">
        <f t="shared" si="111"/>
        <v/>
      </c>
      <c r="AL421" t="str">
        <f t="shared" si="112"/>
        <v/>
      </c>
      <c r="AM421" t="str">
        <f t="shared" si="113"/>
        <v/>
      </c>
    </row>
    <row r="422" spans="2:39" x14ac:dyDescent="0.3">
      <c r="B422">
        <v>420</v>
      </c>
      <c r="C422">
        <v>542</v>
      </c>
      <c r="D422">
        <v>258</v>
      </c>
      <c r="E422">
        <v>68</v>
      </c>
      <c r="F422">
        <v>541</v>
      </c>
      <c r="G422">
        <v>0</v>
      </c>
      <c r="H422">
        <v>7</v>
      </c>
      <c r="I422">
        <v>0</v>
      </c>
      <c r="J422">
        <v>0</v>
      </c>
      <c r="K422">
        <v>1</v>
      </c>
      <c r="L422" t="str">
        <f>IF(AND(OR(G422=6,H422=6,I422=6,J422=6),OR(G422=7,H422=7,I422=7,J422=7)),IF(MAX($L$2:L421)&lt;$B$2,MAX($L$2:L421)+1,""),"")</f>
        <v/>
      </c>
      <c r="M422" t="str">
        <f t="shared" si="114"/>
        <v/>
      </c>
      <c r="N422" t="str">
        <f t="shared" si="115"/>
        <v/>
      </c>
      <c r="O422" t="str">
        <f t="shared" si="116"/>
        <v/>
      </c>
      <c r="P422" t="str">
        <f t="shared" si="117"/>
        <v/>
      </c>
      <c r="Q422" t="str">
        <f t="shared" si="118"/>
        <v/>
      </c>
      <c r="R422" t="str">
        <f>IF(M422="","",MAX($R$2:R421)+1)</f>
        <v/>
      </c>
      <c r="S422" t="str">
        <f>IF(N422="","",IF(MAX($S$2:S421)&lt;MAX(R:R),MAX(R:R)+1,MAX($S$2:S421)+1))</f>
        <v/>
      </c>
      <c r="T422" t="str">
        <f>IF(O422="","",IF(MAX($T$2:T421)&lt;MAX(S:S),MAX(S:S)+1,MAX($T$2:T421)+1))</f>
        <v/>
      </c>
      <c r="U422" t="str">
        <f>IF(P422="","",IF(MAX($U$2:U421)&lt;MAX(T:T),MAX(T:T)+1,MAX($U$2:U421)+1))</f>
        <v/>
      </c>
      <c r="V422" t="str">
        <f t="shared" si="102"/>
        <v/>
      </c>
      <c r="W422" t="str">
        <f t="shared" si="103"/>
        <v/>
      </c>
      <c r="X422" t="str">
        <f t="shared" si="104"/>
        <v/>
      </c>
      <c r="Y422" t="str">
        <f t="shared" si="105"/>
        <v/>
      </c>
      <c r="AB422" t="str">
        <f t="shared" si="106"/>
        <v/>
      </c>
      <c r="AC422" t="str">
        <f t="shared" si="107"/>
        <v/>
      </c>
      <c r="AD422" t="str">
        <f t="shared" si="108"/>
        <v/>
      </c>
      <c r="AE422" t="str">
        <f t="shared" si="109"/>
        <v/>
      </c>
      <c r="AF422" s="4" t="str">
        <f>IF(AB422="","",MAX($AF$2:AF421)+1)</f>
        <v/>
      </c>
      <c r="AG422" t="str">
        <f>IF(AC422="","",IF(MAX($AG$2:AG421)&lt;MAX(AF:AF),MAX(AF:AF)+1,MAX($AG$2:AG421)+1))</f>
        <v/>
      </c>
      <c r="AH422" t="str">
        <f>IF(AD422="","",IF(MAX($AH$2:AH421)&lt;MAX(AG:AG),MAX(AG:AG)+1,MAX($AH$2:AH421)+1))</f>
        <v/>
      </c>
      <c r="AI422" t="str">
        <f>IF(AE422="","",IF(MAX($AI$2:AI421)&lt;MAX(AH:AH),MAX(AH:AH)+1,MAX($AI$2:AI421)+1))</f>
        <v/>
      </c>
      <c r="AJ422" t="str">
        <f t="shared" si="110"/>
        <v/>
      </c>
      <c r="AK422" t="str">
        <f t="shared" si="111"/>
        <v/>
      </c>
      <c r="AL422" t="str">
        <f t="shared" si="112"/>
        <v/>
      </c>
      <c r="AM422" t="str">
        <f t="shared" si="113"/>
        <v/>
      </c>
    </row>
    <row r="423" spans="2:39" x14ac:dyDescent="0.3">
      <c r="B423">
        <v>421</v>
      </c>
      <c r="C423">
        <v>71</v>
      </c>
      <c r="D423">
        <v>543</v>
      </c>
      <c r="E423">
        <v>542</v>
      </c>
      <c r="F423">
        <v>269</v>
      </c>
      <c r="G423">
        <v>0</v>
      </c>
      <c r="H423">
        <v>0</v>
      </c>
      <c r="I423">
        <v>0</v>
      </c>
      <c r="J423">
        <v>0</v>
      </c>
      <c r="K423">
        <v>1</v>
      </c>
      <c r="L423" t="str">
        <f>IF(AND(OR(G423=6,H423=6,I423=6,J423=6),OR(G423=7,H423=7,I423=7,J423=7)),IF(MAX($L$2:L422)&lt;$B$2,MAX($L$2:L422)+1,""),"")</f>
        <v/>
      </c>
      <c r="M423" t="str">
        <f t="shared" si="114"/>
        <v/>
      </c>
      <c r="N423" t="str">
        <f t="shared" si="115"/>
        <v/>
      </c>
      <c r="O423" t="str">
        <f t="shared" si="116"/>
        <v/>
      </c>
      <c r="P423" t="str">
        <f t="shared" si="117"/>
        <v/>
      </c>
      <c r="Q423" t="str">
        <f t="shared" si="118"/>
        <v/>
      </c>
      <c r="R423" t="str">
        <f>IF(M423="","",MAX($R$2:R422)+1)</f>
        <v/>
      </c>
      <c r="S423" t="str">
        <f>IF(N423="","",IF(MAX($S$2:S422)&lt;MAX(R:R),MAX(R:R)+1,MAX($S$2:S422)+1))</f>
        <v/>
      </c>
      <c r="T423" t="str">
        <f>IF(O423="","",IF(MAX($T$2:T422)&lt;MAX(S:S),MAX(S:S)+1,MAX($T$2:T422)+1))</f>
        <v/>
      </c>
      <c r="U423" t="str">
        <f>IF(P423="","",IF(MAX($U$2:U422)&lt;MAX(T:T),MAX(T:T)+1,MAX($U$2:U422)+1))</f>
        <v/>
      </c>
      <c r="V423" t="str">
        <f t="shared" si="102"/>
        <v/>
      </c>
      <c r="W423" t="str">
        <f t="shared" si="103"/>
        <v/>
      </c>
      <c r="X423" t="str">
        <f t="shared" si="104"/>
        <v/>
      </c>
      <c r="Y423" t="str">
        <f t="shared" si="105"/>
        <v/>
      </c>
      <c r="AB423" t="str">
        <f t="shared" si="106"/>
        <v/>
      </c>
      <c r="AC423" t="str">
        <f t="shared" si="107"/>
        <v/>
      </c>
      <c r="AD423" t="str">
        <f t="shared" si="108"/>
        <v/>
      </c>
      <c r="AE423" t="str">
        <f t="shared" si="109"/>
        <v/>
      </c>
      <c r="AF423" s="4" t="str">
        <f>IF(AB423="","",MAX($AF$2:AF422)+1)</f>
        <v/>
      </c>
      <c r="AG423" t="str">
        <f>IF(AC423="","",IF(MAX($AG$2:AG422)&lt;MAX(AF:AF),MAX(AF:AF)+1,MAX($AG$2:AG422)+1))</f>
        <v/>
      </c>
      <c r="AH423" t="str">
        <f>IF(AD423="","",IF(MAX($AH$2:AH422)&lt;MAX(AG:AG),MAX(AG:AG)+1,MAX($AH$2:AH422)+1))</f>
        <v/>
      </c>
      <c r="AI423" t="str">
        <f>IF(AE423="","",IF(MAX($AI$2:AI422)&lt;MAX(AH:AH),MAX(AH:AH)+1,MAX($AI$2:AI422)+1))</f>
        <v/>
      </c>
      <c r="AJ423" t="str">
        <f t="shared" si="110"/>
        <v/>
      </c>
      <c r="AK423" t="str">
        <f t="shared" si="111"/>
        <v/>
      </c>
      <c r="AL423" t="str">
        <f t="shared" si="112"/>
        <v/>
      </c>
      <c r="AM423" t="str">
        <f t="shared" si="113"/>
        <v/>
      </c>
    </row>
    <row r="424" spans="2:39" x14ac:dyDescent="0.3">
      <c r="B424">
        <v>422</v>
      </c>
      <c r="C424">
        <v>543</v>
      </c>
      <c r="D424">
        <v>72</v>
      </c>
      <c r="E424">
        <v>258</v>
      </c>
      <c r="F424">
        <v>542</v>
      </c>
      <c r="G424">
        <v>0</v>
      </c>
      <c r="H424">
        <v>7</v>
      </c>
      <c r="I424">
        <v>0</v>
      </c>
      <c r="J424">
        <v>0</v>
      </c>
      <c r="K424">
        <v>1</v>
      </c>
      <c r="L424" t="str">
        <f>IF(AND(OR(G424=6,H424=6,I424=6,J424=6),OR(G424=7,H424=7,I424=7,J424=7)),IF(MAX($L$2:L423)&lt;$B$2,MAX($L$2:L423)+1,""),"")</f>
        <v/>
      </c>
      <c r="M424" t="str">
        <f t="shared" si="114"/>
        <v/>
      </c>
      <c r="N424" t="str">
        <f t="shared" si="115"/>
        <v/>
      </c>
      <c r="O424" t="str">
        <f t="shared" si="116"/>
        <v/>
      </c>
      <c r="P424" t="str">
        <f t="shared" si="117"/>
        <v/>
      </c>
      <c r="Q424" t="str">
        <f t="shared" si="118"/>
        <v/>
      </c>
      <c r="R424" t="str">
        <f>IF(M424="","",MAX($R$2:R423)+1)</f>
        <v/>
      </c>
      <c r="S424" t="str">
        <f>IF(N424="","",IF(MAX($S$2:S423)&lt;MAX(R:R),MAX(R:R)+1,MAX($S$2:S423)+1))</f>
        <v/>
      </c>
      <c r="T424" t="str">
        <f>IF(O424="","",IF(MAX($T$2:T423)&lt;MAX(S:S),MAX(S:S)+1,MAX($T$2:T423)+1))</f>
        <v/>
      </c>
      <c r="U424" t="str">
        <f>IF(P424="","",IF(MAX($U$2:U423)&lt;MAX(T:T),MAX(T:T)+1,MAX($U$2:U423)+1))</f>
        <v/>
      </c>
      <c r="V424" t="str">
        <f t="shared" si="102"/>
        <v/>
      </c>
      <c r="W424" t="str">
        <f t="shared" si="103"/>
        <v/>
      </c>
      <c r="X424" t="str">
        <f t="shared" si="104"/>
        <v/>
      </c>
      <c r="Y424" t="str">
        <f t="shared" si="105"/>
        <v/>
      </c>
      <c r="AB424" t="str">
        <f t="shared" si="106"/>
        <v/>
      </c>
      <c r="AC424" t="str">
        <f t="shared" si="107"/>
        <v/>
      </c>
      <c r="AD424" t="str">
        <f t="shared" si="108"/>
        <v/>
      </c>
      <c r="AE424" t="str">
        <f t="shared" si="109"/>
        <v/>
      </c>
      <c r="AF424" s="4" t="str">
        <f>IF(AB424="","",MAX($AF$2:AF423)+1)</f>
        <v/>
      </c>
      <c r="AG424" t="str">
        <f>IF(AC424="","",IF(MAX($AG$2:AG423)&lt;MAX(AF:AF),MAX(AF:AF)+1,MAX($AG$2:AG423)+1))</f>
        <v/>
      </c>
      <c r="AH424" t="str">
        <f>IF(AD424="","",IF(MAX($AH$2:AH423)&lt;MAX(AG:AG),MAX(AG:AG)+1,MAX($AH$2:AH423)+1))</f>
        <v/>
      </c>
      <c r="AI424" t="str">
        <f>IF(AE424="","",IF(MAX($AI$2:AI423)&lt;MAX(AH:AH),MAX(AH:AH)+1,MAX($AI$2:AI423)+1))</f>
        <v/>
      </c>
      <c r="AJ424" t="str">
        <f t="shared" si="110"/>
        <v/>
      </c>
      <c r="AK424" t="str">
        <f t="shared" si="111"/>
        <v/>
      </c>
      <c r="AL424" t="str">
        <f t="shared" si="112"/>
        <v/>
      </c>
      <c r="AM424" t="str">
        <f t="shared" si="113"/>
        <v/>
      </c>
    </row>
    <row r="425" spans="2:39" x14ac:dyDescent="0.3">
      <c r="B425">
        <v>423</v>
      </c>
      <c r="C425">
        <v>270</v>
      </c>
      <c r="D425">
        <v>544</v>
      </c>
      <c r="E425">
        <v>543</v>
      </c>
      <c r="F425">
        <v>71</v>
      </c>
      <c r="G425">
        <v>0</v>
      </c>
      <c r="H425">
        <v>0</v>
      </c>
      <c r="I425">
        <v>0</v>
      </c>
      <c r="J425">
        <v>0</v>
      </c>
      <c r="K425">
        <v>1</v>
      </c>
      <c r="L425" t="str">
        <f>IF(AND(OR(G425=6,H425=6,I425=6,J425=6),OR(G425=7,H425=7,I425=7,J425=7)),IF(MAX($L$2:L424)&lt;$B$2,MAX($L$2:L424)+1,""),"")</f>
        <v/>
      </c>
      <c r="M425" t="str">
        <f t="shared" si="114"/>
        <v/>
      </c>
      <c r="N425" t="str">
        <f t="shared" si="115"/>
        <v/>
      </c>
      <c r="O425" t="str">
        <f t="shared" si="116"/>
        <v/>
      </c>
      <c r="P425" t="str">
        <f t="shared" si="117"/>
        <v/>
      </c>
      <c r="Q425" t="str">
        <f t="shared" si="118"/>
        <v/>
      </c>
      <c r="R425" t="str">
        <f>IF(M425="","",MAX($R$2:R424)+1)</f>
        <v/>
      </c>
      <c r="S425" t="str">
        <f>IF(N425="","",IF(MAX($S$2:S424)&lt;MAX(R:R),MAX(R:R)+1,MAX($S$2:S424)+1))</f>
        <v/>
      </c>
      <c r="T425" t="str">
        <f>IF(O425="","",IF(MAX($T$2:T424)&lt;MAX(S:S),MAX(S:S)+1,MAX($T$2:T424)+1))</f>
        <v/>
      </c>
      <c r="U425" t="str">
        <f>IF(P425="","",IF(MAX($U$2:U424)&lt;MAX(T:T),MAX(T:T)+1,MAX($U$2:U424)+1))</f>
        <v/>
      </c>
      <c r="V425" t="str">
        <f t="shared" si="102"/>
        <v/>
      </c>
      <c r="W425" t="str">
        <f t="shared" si="103"/>
        <v/>
      </c>
      <c r="X425" t="str">
        <f t="shared" si="104"/>
        <v/>
      </c>
      <c r="Y425" t="str">
        <f t="shared" si="105"/>
        <v/>
      </c>
      <c r="AB425" t="str">
        <f t="shared" si="106"/>
        <v/>
      </c>
      <c r="AC425" t="str">
        <f t="shared" si="107"/>
        <v/>
      </c>
      <c r="AD425" t="str">
        <f t="shared" si="108"/>
        <v/>
      </c>
      <c r="AE425" t="str">
        <f t="shared" si="109"/>
        <v/>
      </c>
      <c r="AF425" s="4" t="str">
        <f>IF(AB425="","",MAX($AF$2:AF424)+1)</f>
        <v/>
      </c>
      <c r="AG425" t="str">
        <f>IF(AC425="","",IF(MAX($AG$2:AG424)&lt;MAX(AF:AF),MAX(AF:AF)+1,MAX($AG$2:AG424)+1))</f>
        <v/>
      </c>
      <c r="AH425" t="str">
        <f>IF(AD425="","",IF(MAX($AH$2:AH424)&lt;MAX(AG:AG),MAX(AG:AG)+1,MAX($AH$2:AH424)+1))</f>
        <v/>
      </c>
      <c r="AI425" t="str">
        <f>IF(AE425="","",IF(MAX($AI$2:AI424)&lt;MAX(AH:AH),MAX(AH:AH)+1,MAX($AI$2:AI424)+1))</f>
        <v/>
      </c>
      <c r="AJ425" t="str">
        <f t="shared" si="110"/>
        <v/>
      </c>
      <c r="AK425" t="str">
        <f t="shared" si="111"/>
        <v/>
      </c>
      <c r="AL425" t="str">
        <f t="shared" si="112"/>
        <v/>
      </c>
      <c r="AM425" t="str">
        <f t="shared" si="113"/>
        <v/>
      </c>
    </row>
    <row r="426" spans="2:39" x14ac:dyDescent="0.3">
      <c r="B426">
        <v>424</v>
      </c>
      <c r="C426">
        <v>544</v>
      </c>
      <c r="D426">
        <v>257</v>
      </c>
      <c r="E426">
        <v>72</v>
      </c>
      <c r="F426">
        <v>543</v>
      </c>
      <c r="G426">
        <v>0</v>
      </c>
      <c r="H426">
        <v>7</v>
      </c>
      <c r="I426">
        <v>0</v>
      </c>
      <c r="J426">
        <v>0</v>
      </c>
      <c r="K426">
        <v>1</v>
      </c>
      <c r="L426" t="str">
        <f>IF(AND(OR(G426=6,H426=6,I426=6,J426=6),OR(G426=7,H426=7,I426=7,J426=7)),IF(MAX($L$2:L425)&lt;$B$2,MAX($L$2:L425)+1,""),"")</f>
        <v/>
      </c>
      <c r="M426" t="str">
        <f t="shared" si="114"/>
        <v/>
      </c>
      <c r="N426" t="str">
        <f t="shared" si="115"/>
        <v/>
      </c>
      <c r="O426" t="str">
        <f t="shared" si="116"/>
        <v/>
      </c>
      <c r="P426" t="str">
        <f t="shared" si="117"/>
        <v/>
      </c>
      <c r="Q426" t="str">
        <f t="shared" si="118"/>
        <v/>
      </c>
      <c r="R426" t="str">
        <f>IF(M426="","",MAX($R$2:R425)+1)</f>
        <v/>
      </c>
      <c r="S426" t="str">
        <f>IF(N426="","",IF(MAX($S$2:S425)&lt;MAX(R:R),MAX(R:R)+1,MAX($S$2:S425)+1))</f>
        <v/>
      </c>
      <c r="T426" t="str">
        <f>IF(O426="","",IF(MAX($T$2:T425)&lt;MAX(S:S),MAX(S:S)+1,MAX($T$2:T425)+1))</f>
        <v/>
      </c>
      <c r="U426" t="str">
        <f>IF(P426="","",IF(MAX($U$2:U425)&lt;MAX(T:T),MAX(T:T)+1,MAX($U$2:U425)+1))</f>
        <v/>
      </c>
      <c r="V426" t="str">
        <f t="shared" si="102"/>
        <v/>
      </c>
      <c r="W426" t="str">
        <f t="shared" si="103"/>
        <v/>
      </c>
      <c r="X426" t="str">
        <f t="shared" si="104"/>
        <v/>
      </c>
      <c r="Y426" t="str">
        <f t="shared" si="105"/>
        <v/>
      </c>
      <c r="AB426" t="str">
        <f t="shared" si="106"/>
        <v/>
      </c>
      <c r="AC426" t="str">
        <f t="shared" si="107"/>
        <v/>
      </c>
      <c r="AD426" t="str">
        <f t="shared" si="108"/>
        <v/>
      </c>
      <c r="AE426" t="str">
        <f t="shared" si="109"/>
        <v/>
      </c>
      <c r="AF426" s="4" t="str">
        <f>IF(AB426="","",MAX($AF$2:AF425)+1)</f>
        <v/>
      </c>
      <c r="AG426" t="str">
        <f>IF(AC426="","",IF(MAX($AG$2:AG425)&lt;MAX(AF:AF),MAX(AF:AF)+1,MAX($AG$2:AG425)+1))</f>
        <v/>
      </c>
      <c r="AH426" t="str">
        <f>IF(AD426="","",IF(MAX($AH$2:AH425)&lt;MAX(AG:AG),MAX(AG:AG)+1,MAX($AH$2:AH425)+1))</f>
        <v/>
      </c>
      <c r="AI426" t="str">
        <f>IF(AE426="","",IF(MAX($AI$2:AI425)&lt;MAX(AH:AH),MAX(AH:AH)+1,MAX($AI$2:AI425)+1))</f>
        <v/>
      </c>
      <c r="AJ426" t="str">
        <f t="shared" si="110"/>
        <v/>
      </c>
      <c r="AK426" t="str">
        <f t="shared" si="111"/>
        <v/>
      </c>
      <c r="AL426" t="str">
        <f t="shared" si="112"/>
        <v/>
      </c>
      <c r="AM426" t="str">
        <f t="shared" si="113"/>
        <v/>
      </c>
    </row>
    <row r="427" spans="2:39" x14ac:dyDescent="0.3">
      <c r="B427">
        <v>425</v>
      </c>
      <c r="C427">
        <v>75</v>
      </c>
      <c r="D427">
        <v>182</v>
      </c>
      <c r="E427">
        <v>544</v>
      </c>
      <c r="F427">
        <v>270</v>
      </c>
      <c r="G427">
        <v>0</v>
      </c>
      <c r="H427">
        <v>0</v>
      </c>
      <c r="I427">
        <v>0</v>
      </c>
      <c r="J427">
        <v>0</v>
      </c>
      <c r="K427">
        <v>1</v>
      </c>
      <c r="L427" t="str">
        <f>IF(AND(OR(G427=6,H427=6,I427=6,J427=6),OR(G427=7,H427=7,I427=7,J427=7)),IF(MAX($L$2:L426)&lt;$B$2,MAX($L$2:L426)+1,""),"")</f>
        <v/>
      </c>
      <c r="M427" t="str">
        <f t="shared" si="114"/>
        <v/>
      </c>
      <c r="N427" t="str">
        <f t="shared" si="115"/>
        <v/>
      </c>
      <c r="O427" t="str">
        <f t="shared" si="116"/>
        <v/>
      </c>
      <c r="P427" t="str">
        <f t="shared" si="117"/>
        <v/>
      </c>
      <c r="Q427" t="str">
        <f t="shared" si="118"/>
        <v/>
      </c>
      <c r="R427" t="str">
        <f>IF(M427="","",MAX($R$2:R426)+1)</f>
        <v/>
      </c>
      <c r="S427" t="str">
        <f>IF(N427="","",IF(MAX($S$2:S426)&lt;MAX(R:R),MAX(R:R)+1,MAX($S$2:S426)+1))</f>
        <v/>
      </c>
      <c r="T427" t="str">
        <f>IF(O427="","",IF(MAX($T$2:T426)&lt;MAX(S:S),MAX(S:S)+1,MAX($T$2:T426)+1))</f>
        <v/>
      </c>
      <c r="U427" t="str">
        <f>IF(P427="","",IF(MAX($U$2:U426)&lt;MAX(T:T),MAX(T:T)+1,MAX($U$2:U426)+1))</f>
        <v/>
      </c>
      <c r="V427" t="str">
        <f t="shared" si="102"/>
        <v/>
      </c>
      <c r="W427" t="str">
        <f t="shared" si="103"/>
        <v/>
      </c>
      <c r="X427" t="str">
        <f t="shared" si="104"/>
        <v/>
      </c>
      <c r="Y427" t="str">
        <f t="shared" si="105"/>
        <v/>
      </c>
      <c r="AB427" t="str">
        <f t="shared" si="106"/>
        <v/>
      </c>
      <c r="AC427" t="str">
        <f t="shared" si="107"/>
        <v/>
      </c>
      <c r="AD427" t="str">
        <f t="shared" si="108"/>
        <v/>
      </c>
      <c r="AE427" t="str">
        <f t="shared" si="109"/>
        <v/>
      </c>
      <c r="AF427" s="4" t="str">
        <f>IF(AB427="","",MAX($AF$2:AF426)+1)</f>
        <v/>
      </c>
      <c r="AG427" t="str">
        <f>IF(AC427="","",IF(MAX($AG$2:AG426)&lt;MAX(AF:AF),MAX(AF:AF)+1,MAX($AG$2:AG426)+1))</f>
        <v/>
      </c>
      <c r="AH427" t="str">
        <f>IF(AD427="","",IF(MAX($AH$2:AH426)&lt;MAX(AG:AG),MAX(AG:AG)+1,MAX($AH$2:AH426)+1))</f>
        <v/>
      </c>
      <c r="AI427" t="str">
        <f>IF(AE427="","",IF(MAX($AI$2:AI426)&lt;MAX(AH:AH),MAX(AH:AH)+1,MAX($AI$2:AI426)+1))</f>
        <v/>
      </c>
      <c r="AJ427" t="str">
        <f t="shared" si="110"/>
        <v/>
      </c>
      <c r="AK427" t="str">
        <f t="shared" si="111"/>
        <v/>
      </c>
      <c r="AL427" t="str">
        <f t="shared" si="112"/>
        <v/>
      </c>
      <c r="AM427" t="str">
        <f t="shared" si="113"/>
        <v/>
      </c>
    </row>
    <row r="428" spans="2:39" x14ac:dyDescent="0.3">
      <c r="B428">
        <v>426</v>
      </c>
      <c r="C428">
        <v>182</v>
      </c>
      <c r="D428">
        <v>76</v>
      </c>
      <c r="E428">
        <v>257</v>
      </c>
      <c r="F428">
        <v>544</v>
      </c>
      <c r="G428">
        <v>0</v>
      </c>
      <c r="H428">
        <v>7</v>
      </c>
      <c r="I428">
        <v>0</v>
      </c>
      <c r="J428">
        <v>0</v>
      </c>
      <c r="K428">
        <v>1</v>
      </c>
      <c r="L428" t="str">
        <f>IF(AND(OR(G428=6,H428=6,I428=6,J428=6),OR(G428=7,H428=7,I428=7,J428=7)),IF(MAX($L$2:L427)&lt;$B$2,MAX($L$2:L427)+1,""),"")</f>
        <v/>
      </c>
      <c r="M428" t="str">
        <f t="shared" si="114"/>
        <v/>
      </c>
      <c r="N428" t="str">
        <f t="shared" si="115"/>
        <v/>
      </c>
      <c r="O428" t="str">
        <f t="shared" si="116"/>
        <v/>
      </c>
      <c r="P428" t="str">
        <f t="shared" si="117"/>
        <v/>
      </c>
      <c r="Q428" t="str">
        <f t="shared" si="118"/>
        <v/>
      </c>
      <c r="R428" t="str">
        <f>IF(M428="","",MAX($R$2:R427)+1)</f>
        <v/>
      </c>
      <c r="S428" t="str">
        <f>IF(N428="","",IF(MAX($S$2:S427)&lt;MAX(R:R),MAX(R:R)+1,MAX($S$2:S427)+1))</f>
        <v/>
      </c>
      <c r="T428" t="str">
        <f>IF(O428="","",IF(MAX($T$2:T427)&lt;MAX(S:S),MAX(S:S)+1,MAX($T$2:T427)+1))</f>
        <v/>
      </c>
      <c r="U428" t="str">
        <f>IF(P428="","",IF(MAX($U$2:U427)&lt;MAX(T:T),MAX(T:T)+1,MAX($U$2:U427)+1))</f>
        <v/>
      </c>
      <c r="V428" t="str">
        <f t="shared" si="102"/>
        <v/>
      </c>
      <c r="W428" t="str">
        <f t="shared" si="103"/>
        <v/>
      </c>
      <c r="X428" t="str">
        <f t="shared" si="104"/>
        <v/>
      </c>
      <c r="Y428" t="str">
        <f t="shared" si="105"/>
        <v/>
      </c>
      <c r="AB428" t="str">
        <f t="shared" si="106"/>
        <v/>
      </c>
      <c r="AC428" t="str">
        <f t="shared" si="107"/>
        <v/>
      </c>
      <c r="AD428" t="str">
        <f t="shared" si="108"/>
        <v/>
      </c>
      <c r="AE428" t="str">
        <f t="shared" si="109"/>
        <v/>
      </c>
      <c r="AF428" s="4" t="str">
        <f>IF(AB428="","",MAX($AF$2:AF427)+1)</f>
        <v/>
      </c>
      <c r="AG428" t="str">
        <f>IF(AC428="","",IF(MAX($AG$2:AG427)&lt;MAX(AF:AF),MAX(AF:AF)+1,MAX($AG$2:AG427)+1))</f>
        <v/>
      </c>
      <c r="AH428" t="str">
        <f>IF(AD428="","",IF(MAX($AH$2:AH427)&lt;MAX(AG:AG),MAX(AG:AG)+1,MAX($AH$2:AH427)+1))</f>
        <v/>
      </c>
      <c r="AI428" t="str">
        <f>IF(AE428="","",IF(MAX($AI$2:AI427)&lt;MAX(AH:AH),MAX(AH:AH)+1,MAX($AI$2:AI427)+1))</f>
        <v/>
      </c>
      <c r="AJ428" t="str">
        <f t="shared" si="110"/>
        <v/>
      </c>
      <c r="AK428" t="str">
        <f t="shared" si="111"/>
        <v/>
      </c>
      <c r="AL428" t="str">
        <f t="shared" si="112"/>
        <v/>
      </c>
      <c r="AM428" t="str">
        <f t="shared" si="113"/>
        <v/>
      </c>
    </row>
    <row r="429" spans="2:39" x14ac:dyDescent="0.3">
      <c r="B429">
        <v>427</v>
      </c>
      <c r="C429">
        <v>90</v>
      </c>
      <c r="D429">
        <v>41</v>
      </c>
      <c r="E429">
        <v>261</v>
      </c>
      <c r="F429">
        <v>232</v>
      </c>
      <c r="G429">
        <v>0</v>
      </c>
      <c r="H429">
        <v>7</v>
      </c>
      <c r="I429">
        <v>0</v>
      </c>
      <c r="J429">
        <v>6</v>
      </c>
      <c r="K429">
        <v>1</v>
      </c>
      <c r="L429">
        <f>IF(AND(OR(G429=6,H429=6,I429=6,J429=6),OR(G429=7,H429=7,I429=7,J429=7)),IF(MAX($L$2:L428)&lt;$B$2,MAX($L$2:L428)+1,""),"")</f>
        <v>1</v>
      </c>
      <c r="M429">
        <f t="shared" si="114"/>
        <v>90</v>
      </c>
      <c r="N429" t="str">
        <f t="shared" si="115"/>
        <v/>
      </c>
      <c r="O429" t="str">
        <f t="shared" si="116"/>
        <v/>
      </c>
      <c r="P429">
        <f t="shared" si="117"/>
        <v>232</v>
      </c>
      <c r="Q429">
        <f t="shared" si="118"/>
        <v>90</v>
      </c>
      <c r="R429">
        <f>IF(M429="","",MAX($R$2:R428)+1)</f>
        <v>1</v>
      </c>
      <c r="S429" t="str">
        <f>IF(N429="","",IF(MAX($S$2:S428)&lt;MAX(R:R),MAX(R:R)+1,MAX($S$2:S428)+1))</f>
        <v/>
      </c>
      <c r="T429" t="str">
        <f>IF(O429="","",IF(MAX($T$2:T428)&lt;MAX(S:S),MAX(S:S)+1,MAX($T$2:T428)+1))</f>
        <v/>
      </c>
      <c r="U429">
        <f>IF(P429="","",IF(MAX($U$2:U428)&lt;MAX(T:T),MAX(T:T)+1,MAX($U$2:U428)+1))</f>
        <v>41</v>
      </c>
      <c r="V429">
        <f t="shared" si="102"/>
        <v>427</v>
      </c>
      <c r="W429" t="str">
        <f t="shared" si="103"/>
        <v/>
      </c>
      <c r="X429" t="str">
        <f t="shared" si="104"/>
        <v/>
      </c>
      <c r="Y429">
        <f t="shared" si="105"/>
        <v>427</v>
      </c>
      <c r="AB429" t="str">
        <f t="shared" si="106"/>
        <v/>
      </c>
      <c r="AC429">
        <f t="shared" si="107"/>
        <v>41</v>
      </c>
      <c r="AD429">
        <f t="shared" si="108"/>
        <v>261</v>
      </c>
      <c r="AE429" t="str">
        <f t="shared" si="109"/>
        <v/>
      </c>
      <c r="AF429" s="4" t="str">
        <f>IF(AB429="","",MAX($AF$2:AF428)+1)</f>
        <v/>
      </c>
      <c r="AG429">
        <f>IF(AC429="","",IF(MAX($AG$2:AG428)&lt;MAX(AF:AF),MAX(AF:AF)+1,MAX($AG$2:AG428)+1))</f>
        <v>9</v>
      </c>
      <c r="AH429">
        <f>IF(AD429="","",IF(MAX($AH$2:AH428)&lt;MAX(AG:AG),MAX(AG:AG)+1,MAX($AH$2:AH428)+1))</f>
        <v>33</v>
      </c>
      <c r="AI429" t="str">
        <f>IF(AE429="","",IF(MAX($AI$2:AI428)&lt;MAX(AH:AH),MAX(AH:AH)+1,MAX($AI$2:AI428)+1))</f>
        <v/>
      </c>
      <c r="AJ429" t="str">
        <f t="shared" si="110"/>
        <v/>
      </c>
      <c r="AK429">
        <f t="shared" si="111"/>
        <v>427</v>
      </c>
      <c r="AL429">
        <f t="shared" si="112"/>
        <v>427</v>
      </c>
      <c r="AM429" t="str">
        <f t="shared" si="113"/>
        <v/>
      </c>
    </row>
    <row r="430" spans="2:39" x14ac:dyDescent="0.3">
      <c r="B430">
        <v>428</v>
      </c>
      <c r="C430">
        <v>232</v>
      </c>
      <c r="D430">
        <v>261</v>
      </c>
      <c r="E430">
        <v>49</v>
      </c>
      <c r="F430">
        <v>89</v>
      </c>
      <c r="G430">
        <v>0</v>
      </c>
      <c r="H430">
        <v>7</v>
      </c>
      <c r="I430">
        <v>0</v>
      </c>
      <c r="J430">
        <v>6</v>
      </c>
      <c r="K430">
        <v>1</v>
      </c>
      <c r="L430">
        <f>IF(AND(OR(G430=6,H430=6,I430=6,J430=6),OR(G430=7,H430=7,I430=7,J430=7)),IF(MAX($L$2:L429)&lt;$B$2,MAX($L$2:L429)+1,""),"")</f>
        <v>2</v>
      </c>
      <c r="M430">
        <f t="shared" si="114"/>
        <v>232</v>
      </c>
      <c r="N430" t="str">
        <f t="shared" si="115"/>
        <v/>
      </c>
      <c r="O430" t="str">
        <f t="shared" si="116"/>
        <v/>
      </c>
      <c r="P430">
        <f t="shared" si="117"/>
        <v>89</v>
      </c>
      <c r="Q430">
        <f t="shared" si="118"/>
        <v>232</v>
      </c>
      <c r="R430">
        <f>IF(M430="","",MAX($R$2:R429)+1)</f>
        <v>2</v>
      </c>
      <c r="S430" t="str">
        <f>IF(N430="","",IF(MAX($S$2:S429)&lt;MAX(R:R),MAX(R:R)+1,MAX($S$2:S429)+1))</f>
        <v/>
      </c>
      <c r="T430" t="str">
        <f>IF(O430="","",IF(MAX($T$2:T429)&lt;MAX(S:S),MAX(S:S)+1,MAX($T$2:T429)+1))</f>
        <v/>
      </c>
      <c r="U430">
        <f>IF(P430="","",IF(MAX($U$2:U429)&lt;MAX(T:T),MAX(T:T)+1,MAX($U$2:U429)+1))</f>
        <v>42</v>
      </c>
      <c r="V430">
        <f t="shared" si="102"/>
        <v>428</v>
      </c>
      <c r="W430" t="str">
        <f t="shared" si="103"/>
        <v/>
      </c>
      <c r="X430" t="str">
        <f t="shared" si="104"/>
        <v/>
      </c>
      <c r="Y430">
        <f t="shared" si="105"/>
        <v>428</v>
      </c>
      <c r="AB430" t="str">
        <f t="shared" si="106"/>
        <v/>
      </c>
      <c r="AC430">
        <f t="shared" si="107"/>
        <v>261</v>
      </c>
      <c r="AD430">
        <f t="shared" si="108"/>
        <v>49</v>
      </c>
      <c r="AE430" t="str">
        <f t="shared" si="109"/>
        <v/>
      </c>
      <c r="AF430" s="4" t="str">
        <f>IF(AB430="","",MAX($AF$2:AF429)+1)</f>
        <v/>
      </c>
      <c r="AG430">
        <f>IF(AC430="","",IF(MAX($AG$2:AG429)&lt;MAX(AF:AF),MAX(AF:AF)+1,MAX($AG$2:AG429)+1))</f>
        <v>10</v>
      </c>
      <c r="AH430">
        <f>IF(AD430="","",IF(MAX($AH$2:AH429)&lt;MAX(AG:AG),MAX(AG:AG)+1,MAX($AH$2:AH429)+1))</f>
        <v>34</v>
      </c>
      <c r="AI430" t="str">
        <f>IF(AE430="","",IF(MAX($AI$2:AI429)&lt;MAX(AH:AH),MAX(AH:AH)+1,MAX($AI$2:AI429)+1))</f>
        <v/>
      </c>
      <c r="AJ430" t="str">
        <f t="shared" si="110"/>
        <v/>
      </c>
      <c r="AK430">
        <f t="shared" si="111"/>
        <v>428</v>
      </c>
      <c r="AL430">
        <f t="shared" si="112"/>
        <v>428</v>
      </c>
      <c r="AM430" t="str">
        <f t="shared" si="113"/>
        <v/>
      </c>
    </row>
    <row r="431" spans="2:39" x14ac:dyDescent="0.3">
      <c r="B431">
        <v>429</v>
      </c>
      <c r="C431">
        <v>89</v>
      </c>
      <c r="D431">
        <v>49</v>
      </c>
      <c r="E431">
        <v>260</v>
      </c>
      <c r="F431">
        <v>233</v>
      </c>
      <c r="G431">
        <v>0</v>
      </c>
      <c r="H431">
        <v>7</v>
      </c>
      <c r="I431">
        <v>0</v>
      </c>
      <c r="J431">
        <v>6</v>
      </c>
      <c r="K431">
        <v>1</v>
      </c>
      <c r="L431">
        <f>IF(AND(OR(G431=6,H431=6,I431=6,J431=6),OR(G431=7,H431=7,I431=7,J431=7)),IF(MAX($L$2:L430)&lt;$B$2,MAX($L$2:L430)+1,""),"")</f>
        <v>3</v>
      </c>
      <c r="M431">
        <f t="shared" si="114"/>
        <v>89</v>
      </c>
      <c r="N431" t="str">
        <f t="shared" si="115"/>
        <v/>
      </c>
      <c r="O431" t="str">
        <f t="shared" si="116"/>
        <v/>
      </c>
      <c r="P431">
        <f t="shared" si="117"/>
        <v>233</v>
      </c>
      <c r="Q431">
        <f t="shared" si="118"/>
        <v>89</v>
      </c>
      <c r="R431">
        <f>IF(M431="","",MAX($R$2:R430)+1)</f>
        <v>3</v>
      </c>
      <c r="S431" t="str">
        <f>IF(N431="","",IF(MAX($S$2:S430)&lt;MAX(R:R),MAX(R:R)+1,MAX($S$2:S430)+1))</f>
        <v/>
      </c>
      <c r="T431" t="str">
        <f>IF(O431="","",IF(MAX($T$2:T430)&lt;MAX(S:S),MAX(S:S)+1,MAX($T$2:T430)+1))</f>
        <v/>
      </c>
      <c r="U431">
        <f>IF(P431="","",IF(MAX($U$2:U430)&lt;MAX(T:T),MAX(T:T)+1,MAX($U$2:U430)+1))</f>
        <v>43</v>
      </c>
      <c r="V431">
        <f t="shared" si="102"/>
        <v>429</v>
      </c>
      <c r="W431" t="str">
        <f t="shared" si="103"/>
        <v/>
      </c>
      <c r="X431" t="str">
        <f t="shared" si="104"/>
        <v/>
      </c>
      <c r="Y431">
        <f t="shared" si="105"/>
        <v>429</v>
      </c>
      <c r="AB431" t="str">
        <f t="shared" si="106"/>
        <v/>
      </c>
      <c r="AC431">
        <f t="shared" si="107"/>
        <v>49</v>
      </c>
      <c r="AD431">
        <f t="shared" si="108"/>
        <v>260</v>
      </c>
      <c r="AE431" t="str">
        <f t="shared" si="109"/>
        <v/>
      </c>
      <c r="AF431" s="4" t="str">
        <f>IF(AB431="","",MAX($AF$2:AF430)+1)</f>
        <v/>
      </c>
      <c r="AG431">
        <f>IF(AC431="","",IF(MAX($AG$2:AG430)&lt;MAX(AF:AF),MAX(AF:AF)+1,MAX($AG$2:AG430)+1))</f>
        <v>11</v>
      </c>
      <c r="AH431">
        <f>IF(AD431="","",IF(MAX($AH$2:AH430)&lt;MAX(AG:AG),MAX(AG:AG)+1,MAX($AH$2:AH430)+1))</f>
        <v>35</v>
      </c>
      <c r="AI431" t="str">
        <f>IF(AE431="","",IF(MAX($AI$2:AI430)&lt;MAX(AH:AH),MAX(AH:AH)+1,MAX($AI$2:AI430)+1))</f>
        <v/>
      </c>
      <c r="AJ431" t="str">
        <f t="shared" si="110"/>
        <v/>
      </c>
      <c r="AK431">
        <f t="shared" si="111"/>
        <v>429</v>
      </c>
      <c r="AL431">
        <f t="shared" si="112"/>
        <v>429</v>
      </c>
      <c r="AM431" t="str">
        <f t="shared" si="113"/>
        <v/>
      </c>
    </row>
    <row r="432" spans="2:39" x14ac:dyDescent="0.3">
      <c r="B432">
        <v>430</v>
      </c>
      <c r="C432">
        <v>233</v>
      </c>
      <c r="D432">
        <v>260</v>
      </c>
      <c r="E432">
        <v>26</v>
      </c>
      <c r="F432">
        <v>85</v>
      </c>
      <c r="G432">
        <v>0</v>
      </c>
      <c r="H432">
        <v>7</v>
      </c>
      <c r="I432">
        <v>0</v>
      </c>
      <c r="J432">
        <v>6</v>
      </c>
      <c r="K432">
        <v>1</v>
      </c>
      <c r="L432">
        <f>IF(AND(OR(G432=6,H432=6,I432=6,J432=6),OR(G432=7,H432=7,I432=7,J432=7)),IF(MAX($L$2:L431)&lt;$B$2,MAX($L$2:L431)+1,""),"")</f>
        <v>4</v>
      </c>
      <c r="M432">
        <f t="shared" si="114"/>
        <v>233</v>
      </c>
      <c r="N432" t="str">
        <f t="shared" si="115"/>
        <v/>
      </c>
      <c r="O432" t="str">
        <f t="shared" si="116"/>
        <v/>
      </c>
      <c r="P432">
        <f t="shared" si="117"/>
        <v>85</v>
      </c>
      <c r="Q432">
        <f t="shared" si="118"/>
        <v>233</v>
      </c>
      <c r="R432">
        <f>IF(M432="","",MAX($R$2:R431)+1)</f>
        <v>4</v>
      </c>
      <c r="S432" t="str">
        <f>IF(N432="","",IF(MAX($S$2:S431)&lt;MAX(R:R),MAX(R:R)+1,MAX($S$2:S431)+1))</f>
        <v/>
      </c>
      <c r="T432" t="str">
        <f>IF(O432="","",IF(MAX($T$2:T431)&lt;MAX(S:S),MAX(S:S)+1,MAX($T$2:T431)+1))</f>
        <v/>
      </c>
      <c r="U432">
        <f>IF(P432="","",IF(MAX($U$2:U431)&lt;MAX(T:T),MAX(T:T)+1,MAX($U$2:U431)+1))</f>
        <v>44</v>
      </c>
      <c r="V432">
        <f t="shared" si="102"/>
        <v>430</v>
      </c>
      <c r="W432" t="str">
        <f t="shared" si="103"/>
        <v/>
      </c>
      <c r="X432" t="str">
        <f t="shared" si="104"/>
        <v/>
      </c>
      <c r="Y432">
        <f t="shared" si="105"/>
        <v>430</v>
      </c>
      <c r="AB432" t="str">
        <f t="shared" si="106"/>
        <v/>
      </c>
      <c r="AC432">
        <f t="shared" si="107"/>
        <v>260</v>
      </c>
      <c r="AD432">
        <f t="shared" si="108"/>
        <v>26</v>
      </c>
      <c r="AE432" t="str">
        <f t="shared" si="109"/>
        <v/>
      </c>
      <c r="AF432" s="4" t="str">
        <f>IF(AB432="","",MAX($AF$2:AF431)+1)</f>
        <v/>
      </c>
      <c r="AG432">
        <f>IF(AC432="","",IF(MAX($AG$2:AG431)&lt;MAX(AF:AF),MAX(AF:AF)+1,MAX($AG$2:AG431)+1))</f>
        <v>12</v>
      </c>
      <c r="AH432">
        <f>IF(AD432="","",IF(MAX($AH$2:AH431)&lt;MAX(AG:AG),MAX(AG:AG)+1,MAX($AH$2:AH431)+1))</f>
        <v>36</v>
      </c>
      <c r="AI432" t="str">
        <f>IF(AE432="","",IF(MAX($AI$2:AI431)&lt;MAX(AH:AH),MAX(AH:AH)+1,MAX($AI$2:AI431)+1))</f>
        <v/>
      </c>
      <c r="AJ432" t="str">
        <f t="shared" si="110"/>
        <v/>
      </c>
      <c r="AK432">
        <f t="shared" si="111"/>
        <v>430</v>
      </c>
      <c r="AL432">
        <f t="shared" si="112"/>
        <v>430</v>
      </c>
      <c r="AM432" t="str">
        <f t="shared" si="113"/>
        <v/>
      </c>
    </row>
    <row r="433" spans="2:39" x14ac:dyDescent="0.3">
      <c r="B433">
        <v>431</v>
      </c>
      <c r="C433">
        <v>259</v>
      </c>
      <c r="D433">
        <v>234</v>
      </c>
      <c r="E433">
        <v>85</v>
      </c>
      <c r="F433">
        <v>26</v>
      </c>
      <c r="G433">
        <v>0</v>
      </c>
      <c r="H433">
        <v>6</v>
      </c>
      <c r="I433">
        <v>0</v>
      </c>
      <c r="J433">
        <v>7</v>
      </c>
      <c r="K433">
        <v>1</v>
      </c>
      <c r="L433">
        <f>IF(AND(OR(G433=6,H433=6,I433=6,J433=6),OR(G433=7,H433=7,I433=7,J433=7)),IF(MAX($L$2:L432)&lt;$B$2,MAX($L$2:L432)+1,""),"")</f>
        <v>5</v>
      </c>
      <c r="M433" t="str">
        <f t="shared" si="114"/>
        <v/>
      </c>
      <c r="N433">
        <f t="shared" si="115"/>
        <v>234</v>
      </c>
      <c r="O433">
        <f t="shared" si="116"/>
        <v>85</v>
      </c>
      <c r="P433" t="str">
        <f t="shared" si="117"/>
        <v/>
      </c>
      <c r="Q433" t="str">
        <f t="shared" si="118"/>
        <v/>
      </c>
      <c r="R433" t="str">
        <f>IF(M433="","",MAX($R$2:R432)+1)</f>
        <v/>
      </c>
      <c r="S433">
        <f>IF(N433="","",IF(MAX($S$2:S432)&lt;MAX(R:R),MAX(R:R)+1,MAX($S$2:S432)+1))</f>
        <v>25</v>
      </c>
      <c r="T433">
        <f>IF(O433="","",IF(MAX($T$2:T432)&lt;MAX(S:S),MAX(S:S)+1,MAX($T$2:T432)+1))</f>
        <v>33</v>
      </c>
      <c r="U433" t="str">
        <f>IF(P433="","",IF(MAX($U$2:U432)&lt;MAX(T:T),MAX(T:T)+1,MAX($U$2:U432)+1))</f>
        <v/>
      </c>
      <c r="V433" t="str">
        <f t="shared" si="102"/>
        <v/>
      </c>
      <c r="W433">
        <f t="shared" si="103"/>
        <v>431</v>
      </c>
      <c r="X433">
        <f t="shared" si="104"/>
        <v>431</v>
      </c>
      <c r="Y433" t="str">
        <f t="shared" si="105"/>
        <v/>
      </c>
      <c r="AB433">
        <f t="shared" si="106"/>
        <v>259</v>
      </c>
      <c r="AC433" t="str">
        <f t="shared" si="107"/>
        <v/>
      </c>
      <c r="AD433" t="str">
        <f t="shared" si="108"/>
        <v/>
      </c>
      <c r="AE433">
        <f t="shared" si="109"/>
        <v>26</v>
      </c>
      <c r="AF433" s="4">
        <f>IF(AB433="","",MAX($AF$2:AF432)+1)</f>
        <v>1</v>
      </c>
      <c r="AG433" t="str">
        <f>IF(AC433="","",IF(MAX($AG$2:AG432)&lt;MAX(AF:AF),MAX(AF:AF)+1,MAX($AG$2:AG432)+1))</f>
        <v/>
      </c>
      <c r="AH433" t="str">
        <f>IF(AD433="","",IF(MAX($AH$2:AH432)&lt;MAX(AG:AG),MAX(AG:AG)+1,MAX($AH$2:AH432)+1))</f>
        <v/>
      </c>
      <c r="AI433">
        <f>IF(AE433="","",IF(MAX($AI$2:AI432)&lt;MAX(AH:AH),MAX(AH:AH)+1,MAX($AI$2:AI432)+1))</f>
        <v>57</v>
      </c>
      <c r="AJ433">
        <f t="shared" si="110"/>
        <v>431</v>
      </c>
      <c r="AK433" t="str">
        <f t="shared" si="111"/>
        <v/>
      </c>
      <c r="AL433" t="str">
        <f t="shared" si="112"/>
        <v/>
      </c>
      <c r="AM433">
        <f t="shared" si="113"/>
        <v>431</v>
      </c>
    </row>
    <row r="434" spans="2:39" x14ac:dyDescent="0.3">
      <c r="B434">
        <v>432</v>
      </c>
      <c r="C434">
        <v>68</v>
      </c>
      <c r="D434">
        <v>86</v>
      </c>
      <c r="E434">
        <v>234</v>
      </c>
      <c r="F434">
        <v>259</v>
      </c>
      <c r="G434">
        <v>0</v>
      </c>
      <c r="H434">
        <v>6</v>
      </c>
      <c r="I434">
        <v>0</v>
      </c>
      <c r="J434">
        <v>7</v>
      </c>
      <c r="K434">
        <v>1</v>
      </c>
      <c r="L434">
        <f>IF(AND(OR(G434=6,H434=6,I434=6,J434=6),OR(G434=7,H434=7,I434=7,J434=7)),IF(MAX($L$2:L433)&lt;$B$2,MAX($L$2:L433)+1,""),"")</f>
        <v>6</v>
      </c>
      <c r="M434" t="str">
        <f t="shared" si="114"/>
        <v/>
      </c>
      <c r="N434">
        <f t="shared" si="115"/>
        <v>86</v>
      </c>
      <c r="O434">
        <f t="shared" si="116"/>
        <v>234</v>
      </c>
      <c r="P434" t="str">
        <f t="shared" si="117"/>
        <v/>
      </c>
      <c r="Q434" t="str">
        <f t="shared" si="118"/>
        <v/>
      </c>
      <c r="R434" t="str">
        <f>IF(M434="","",MAX($R$2:R433)+1)</f>
        <v/>
      </c>
      <c r="S434">
        <f>IF(N434="","",IF(MAX($S$2:S433)&lt;MAX(R:R),MAX(R:R)+1,MAX($S$2:S433)+1))</f>
        <v>26</v>
      </c>
      <c r="T434">
        <f>IF(O434="","",IF(MAX($T$2:T433)&lt;MAX(S:S),MAX(S:S)+1,MAX($T$2:T433)+1))</f>
        <v>34</v>
      </c>
      <c r="U434" t="str">
        <f>IF(P434="","",IF(MAX($U$2:U433)&lt;MAX(T:T),MAX(T:T)+1,MAX($U$2:U433)+1))</f>
        <v/>
      </c>
      <c r="V434" t="str">
        <f t="shared" si="102"/>
        <v/>
      </c>
      <c r="W434">
        <f t="shared" si="103"/>
        <v>432</v>
      </c>
      <c r="X434">
        <f t="shared" si="104"/>
        <v>432</v>
      </c>
      <c r="Y434" t="str">
        <f t="shared" si="105"/>
        <v/>
      </c>
      <c r="AB434">
        <f t="shared" si="106"/>
        <v>68</v>
      </c>
      <c r="AC434" t="str">
        <f t="shared" si="107"/>
        <v/>
      </c>
      <c r="AD434" t="str">
        <f t="shared" si="108"/>
        <v/>
      </c>
      <c r="AE434">
        <f t="shared" si="109"/>
        <v>259</v>
      </c>
      <c r="AF434" s="4">
        <f>IF(AB434="","",MAX($AF$2:AF433)+1)</f>
        <v>2</v>
      </c>
      <c r="AG434" t="str">
        <f>IF(AC434="","",IF(MAX($AG$2:AG433)&lt;MAX(AF:AF),MAX(AF:AF)+1,MAX($AG$2:AG433)+1))</f>
        <v/>
      </c>
      <c r="AH434" t="str">
        <f>IF(AD434="","",IF(MAX($AH$2:AH433)&lt;MAX(AG:AG),MAX(AG:AG)+1,MAX($AH$2:AH433)+1))</f>
        <v/>
      </c>
      <c r="AI434">
        <f>IF(AE434="","",IF(MAX($AI$2:AI433)&lt;MAX(AH:AH),MAX(AH:AH)+1,MAX($AI$2:AI433)+1))</f>
        <v>58</v>
      </c>
      <c r="AJ434">
        <f t="shared" si="110"/>
        <v>432</v>
      </c>
      <c r="AK434" t="str">
        <f t="shared" si="111"/>
        <v/>
      </c>
      <c r="AL434" t="str">
        <f t="shared" si="112"/>
        <v/>
      </c>
      <c r="AM434">
        <f t="shared" si="113"/>
        <v>432</v>
      </c>
    </row>
    <row r="435" spans="2:39" x14ac:dyDescent="0.3">
      <c r="B435">
        <v>433</v>
      </c>
      <c r="C435">
        <v>235</v>
      </c>
      <c r="D435">
        <v>258</v>
      </c>
      <c r="E435">
        <v>72</v>
      </c>
      <c r="F435">
        <v>87</v>
      </c>
      <c r="G435">
        <v>0</v>
      </c>
      <c r="H435">
        <v>7</v>
      </c>
      <c r="I435">
        <v>0</v>
      </c>
      <c r="J435">
        <v>6</v>
      </c>
      <c r="K435">
        <v>1</v>
      </c>
      <c r="L435">
        <f>IF(AND(OR(G435=6,H435=6,I435=6,J435=6),OR(G435=7,H435=7,I435=7,J435=7)),IF(MAX($L$2:L434)&lt;$B$2,MAX($L$2:L434)+1,""),"")</f>
        <v>7</v>
      </c>
      <c r="M435">
        <f t="shared" si="114"/>
        <v>235</v>
      </c>
      <c r="N435" t="str">
        <f t="shared" si="115"/>
        <v/>
      </c>
      <c r="O435" t="str">
        <f t="shared" si="116"/>
        <v/>
      </c>
      <c r="P435">
        <f t="shared" si="117"/>
        <v>87</v>
      </c>
      <c r="Q435">
        <f t="shared" si="118"/>
        <v>235</v>
      </c>
      <c r="R435">
        <f>IF(M435="","",MAX($R$2:R434)+1)</f>
        <v>5</v>
      </c>
      <c r="S435" t="str">
        <f>IF(N435="","",IF(MAX($S$2:S434)&lt;MAX(R:R),MAX(R:R)+1,MAX($S$2:S434)+1))</f>
        <v/>
      </c>
      <c r="T435" t="str">
        <f>IF(O435="","",IF(MAX($T$2:T434)&lt;MAX(S:S),MAX(S:S)+1,MAX($T$2:T434)+1))</f>
        <v/>
      </c>
      <c r="U435">
        <f>IF(P435="","",IF(MAX($U$2:U434)&lt;MAX(T:T),MAX(T:T)+1,MAX($U$2:U434)+1))</f>
        <v>45</v>
      </c>
      <c r="V435">
        <f t="shared" si="102"/>
        <v>433</v>
      </c>
      <c r="W435" t="str">
        <f t="shared" si="103"/>
        <v/>
      </c>
      <c r="X435" t="str">
        <f t="shared" si="104"/>
        <v/>
      </c>
      <c r="Y435">
        <f t="shared" si="105"/>
        <v>433</v>
      </c>
      <c r="AB435" t="str">
        <f t="shared" si="106"/>
        <v/>
      </c>
      <c r="AC435">
        <f t="shared" si="107"/>
        <v>258</v>
      </c>
      <c r="AD435">
        <f t="shared" si="108"/>
        <v>72</v>
      </c>
      <c r="AE435" t="str">
        <f t="shared" si="109"/>
        <v/>
      </c>
      <c r="AF435" s="4" t="str">
        <f>IF(AB435="","",MAX($AF$2:AF434)+1)</f>
        <v/>
      </c>
      <c r="AG435">
        <f>IF(AC435="","",IF(MAX($AG$2:AG434)&lt;MAX(AF:AF),MAX(AF:AF)+1,MAX($AG$2:AG434)+1))</f>
        <v>13</v>
      </c>
      <c r="AH435">
        <f>IF(AD435="","",IF(MAX($AH$2:AH434)&lt;MAX(AG:AG),MAX(AG:AG)+1,MAX($AH$2:AH434)+1))</f>
        <v>37</v>
      </c>
      <c r="AI435" t="str">
        <f>IF(AE435="","",IF(MAX($AI$2:AI434)&lt;MAX(AH:AH),MAX(AH:AH)+1,MAX($AI$2:AI434)+1))</f>
        <v/>
      </c>
      <c r="AJ435" t="str">
        <f t="shared" si="110"/>
        <v/>
      </c>
      <c r="AK435">
        <f t="shared" si="111"/>
        <v>433</v>
      </c>
      <c r="AL435">
        <f t="shared" si="112"/>
        <v>433</v>
      </c>
      <c r="AM435" t="str">
        <f t="shared" si="113"/>
        <v/>
      </c>
    </row>
    <row r="436" spans="2:39" x14ac:dyDescent="0.3">
      <c r="B436">
        <v>434</v>
      </c>
      <c r="C436">
        <v>86</v>
      </c>
      <c r="D436">
        <v>68</v>
      </c>
      <c r="E436">
        <v>258</v>
      </c>
      <c r="F436">
        <v>235</v>
      </c>
      <c r="G436">
        <v>0</v>
      </c>
      <c r="H436">
        <v>7</v>
      </c>
      <c r="I436">
        <v>0</v>
      </c>
      <c r="J436">
        <v>6</v>
      </c>
      <c r="K436">
        <v>1</v>
      </c>
      <c r="L436">
        <f>IF(AND(OR(G436=6,H436=6,I436=6,J436=6),OR(G436=7,H436=7,I436=7,J436=7)),IF(MAX($L$2:L435)&lt;$B$2,MAX($L$2:L435)+1,""),"")</f>
        <v>8</v>
      </c>
      <c r="M436">
        <f t="shared" si="114"/>
        <v>86</v>
      </c>
      <c r="N436" t="str">
        <f t="shared" si="115"/>
        <v/>
      </c>
      <c r="O436" t="str">
        <f t="shared" si="116"/>
        <v/>
      </c>
      <c r="P436">
        <f t="shared" si="117"/>
        <v>235</v>
      </c>
      <c r="Q436">
        <f t="shared" si="118"/>
        <v>86</v>
      </c>
      <c r="R436">
        <f>IF(M436="","",MAX($R$2:R435)+1)</f>
        <v>6</v>
      </c>
      <c r="S436" t="str">
        <f>IF(N436="","",IF(MAX($S$2:S435)&lt;MAX(R:R),MAX(R:R)+1,MAX($S$2:S435)+1))</f>
        <v/>
      </c>
      <c r="T436" t="str">
        <f>IF(O436="","",IF(MAX($T$2:T435)&lt;MAX(S:S),MAX(S:S)+1,MAX($T$2:T435)+1))</f>
        <v/>
      </c>
      <c r="U436">
        <f>IF(P436="","",IF(MAX($U$2:U435)&lt;MAX(T:T),MAX(T:T)+1,MAX($U$2:U435)+1))</f>
        <v>46</v>
      </c>
      <c r="V436">
        <f t="shared" si="102"/>
        <v>434</v>
      </c>
      <c r="W436" t="str">
        <f t="shared" si="103"/>
        <v/>
      </c>
      <c r="X436" t="str">
        <f t="shared" si="104"/>
        <v/>
      </c>
      <c r="Y436">
        <f t="shared" si="105"/>
        <v>434</v>
      </c>
      <c r="AB436" t="str">
        <f t="shared" si="106"/>
        <v/>
      </c>
      <c r="AC436">
        <f t="shared" si="107"/>
        <v>68</v>
      </c>
      <c r="AD436">
        <f t="shared" si="108"/>
        <v>258</v>
      </c>
      <c r="AE436" t="str">
        <f t="shared" si="109"/>
        <v/>
      </c>
      <c r="AF436" s="4" t="str">
        <f>IF(AB436="","",MAX($AF$2:AF435)+1)</f>
        <v/>
      </c>
      <c r="AG436">
        <f>IF(AC436="","",IF(MAX($AG$2:AG435)&lt;MAX(AF:AF),MAX(AF:AF)+1,MAX($AG$2:AG435)+1))</f>
        <v>14</v>
      </c>
      <c r="AH436">
        <f>IF(AD436="","",IF(MAX($AH$2:AH435)&lt;MAX(AG:AG),MAX(AG:AG)+1,MAX($AH$2:AH435)+1))</f>
        <v>38</v>
      </c>
      <c r="AI436" t="str">
        <f>IF(AE436="","",IF(MAX($AI$2:AI435)&lt;MAX(AH:AH),MAX(AH:AH)+1,MAX($AI$2:AI435)+1))</f>
        <v/>
      </c>
      <c r="AJ436" t="str">
        <f t="shared" si="110"/>
        <v/>
      </c>
      <c r="AK436">
        <f t="shared" si="111"/>
        <v>434</v>
      </c>
      <c r="AL436">
        <f t="shared" si="112"/>
        <v>434</v>
      </c>
      <c r="AM436" t="str">
        <f t="shared" si="113"/>
        <v/>
      </c>
    </row>
    <row r="437" spans="2:39" x14ac:dyDescent="0.3">
      <c r="B437">
        <v>435</v>
      </c>
      <c r="C437">
        <v>236</v>
      </c>
      <c r="D437">
        <v>257</v>
      </c>
      <c r="E437">
        <v>76</v>
      </c>
      <c r="F437">
        <v>126</v>
      </c>
      <c r="G437">
        <v>0</v>
      </c>
      <c r="H437">
        <v>7</v>
      </c>
      <c r="I437">
        <v>0</v>
      </c>
      <c r="J437">
        <v>6</v>
      </c>
      <c r="K437">
        <v>1</v>
      </c>
      <c r="L437">
        <f>IF(AND(OR(G437=6,H437=6,I437=6,J437=6),OR(G437=7,H437=7,I437=7,J437=7)),IF(MAX($L$2:L436)&lt;$B$2,MAX($L$2:L436)+1,""),"")</f>
        <v>9</v>
      </c>
      <c r="M437">
        <f t="shared" si="114"/>
        <v>236</v>
      </c>
      <c r="N437" t="str">
        <f t="shared" si="115"/>
        <v/>
      </c>
      <c r="O437" t="str">
        <f t="shared" si="116"/>
        <v/>
      </c>
      <c r="P437">
        <f t="shared" si="117"/>
        <v>126</v>
      </c>
      <c r="Q437">
        <f t="shared" si="118"/>
        <v>236</v>
      </c>
      <c r="R437">
        <f>IF(M437="","",MAX($R$2:R436)+1)</f>
        <v>7</v>
      </c>
      <c r="S437" t="str">
        <f>IF(N437="","",IF(MAX($S$2:S436)&lt;MAX(R:R),MAX(R:R)+1,MAX($S$2:S436)+1))</f>
        <v/>
      </c>
      <c r="T437" t="str">
        <f>IF(O437="","",IF(MAX($T$2:T436)&lt;MAX(S:S),MAX(S:S)+1,MAX($T$2:T436)+1))</f>
        <v/>
      </c>
      <c r="U437">
        <f>IF(P437="","",IF(MAX($U$2:U436)&lt;MAX(T:T),MAX(T:T)+1,MAX($U$2:U436)+1))</f>
        <v>47</v>
      </c>
      <c r="V437">
        <f t="shared" si="102"/>
        <v>435</v>
      </c>
      <c r="W437" t="str">
        <f t="shared" si="103"/>
        <v/>
      </c>
      <c r="X437" t="str">
        <f t="shared" si="104"/>
        <v/>
      </c>
      <c r="Y437">
        <f t="shared" si="105"/>
        <v>435</v>
      </c>
      <c r="AB437" t="str">
        <f t="shared" si="106"/>
        <v/>
      </c>
      <c r="AC437">
        <f t="shared" si="107"/>
        <v>257</v>
      </c>
      <c r="AD437">
        <f t="shared" si="108"/>
        <v>76</v>
      </c>
      <c r="AE437" t="str">
        <f t="shared" si="109"/>
        <v/>
      </c>
      <c r="AF437" s="4" t="str">
        <f>IF(AB437="","",MAX($AF$2:AF436)+1)</f>
        <v/>
      </c>
      <c r="AG437">
        <f>IF(AC437="","",IF(MAX($AG$2:AG436)&lt;MAX(AF:AF),MAX(AF:AF)+1,MAX($AG$2:AG436)+1))</f>
        <v>15</v>
      </c>
      <c r="AH437">
        <f>IF(AD437="","",IF(MAX($AH$2:AH436)&lt;MAX(AG:AG),MAX(AG:AG)+1,MAX($AH$2:AH436)+1))</f>
        <v>39</v>
      </c>
      <c r="AI437" t="str">
        <f>IF(AE437="","",IF(MAX($AI$2:AI436)&lt;MAX(AH:AH),MAX(AH:AH)+1,MAX($AI$2:AI436)+1))</f>
        <v/>
      </c>
      <c r="AJ437" t="str">
        <f t="shared" si="110"/>
        <v/>
      </c>
      <c r="AK437">
        <f t="shared" si="111"/>
        <v>435</v>
      </c>
      <c r="AL437">
        <f t="shared" si="112"/>
        <v>435</v>
      </c>
      <c r="AM437" t="str">
        <f t="shared" si="113"/>
        <v/>
      </c>
    </row>
    <row r="438" spans="2:39" x14ac:dyDescent="0.3">
      <c r="B438">
        <v>436</v>
      </c>
      <c r="C438">
        <v>87</v>
      </c>
      <c r="D438">
        <v>72</v>
      </c>
      <c r="E438">
        <v>257</v>
      </c>
      <c r="F438">
        <v>236</v>
      </c>
      <c r="G438">
        <v>0</v>
      </c>
      <c r="H438">
        <v>7</v>
      </c>
      <c r="I438">
        <v>0</v>
      </c>
      <c r="J438">
        <v>6</v>
      </c>
      <c r="K438">
        <v>1</v>
      </c>
      <c r="L438">
        <f>IF(AND(OR(G438=6,H438=6,I438=6,J438=6),OR(G438=7,H438=7,I438=7,J438=7)),IF(MAX($L$2:L437)&lt;$B$2,MAX($L$2:L437)+1,""),"")</f>
        <v>10</v>
      </c>
      <c r="M438">
        <f t="shared" si="114"/>
        <v>87</v>
      </c>
      <c r="N438" t="str">
        <f t="shared" si="115"/>
        <v/>
      </c>
      <c r="O438" t="str">
        <f t="shared" si="116"/>
        <v/>
      </c>
      <c r="P438">
        <f t="shared" si="117"/>
        <v>236</v>
      </c>
      <c r="Q438">
        <f t="shared" si="118"/>
        <v>87</v>
      </c>
      <c r="R438">
        <f>IF(M438="","",MAX($R$2:R437)+1)</f>
        <v>8</v>
      </c>
      <c r="S438" t="str">
        <f>IF(N438="","",IF(MAX($S$2:S437)&lt;MAX(R:R),MAX(R:R)+1,MAX($S$2:S437)+1))</f>
        <v/>
      </c>
      <c r="T438" t="str">
        <f>IF(O438="","",IF(MAX($T$2:T437)&lt;MAX(S:S),MAX(S:S)+1,MAX($T$2:T437)+1))</f>
        <v/>
      </c>
      <c r="U438">
        <f>IF(P438="","",IF(MAX($U$2:U437)&lt;MAX(T:T),MAX(T:T)+1,MAX($U$2:U437)+1))</f>
        <v>48</v>
      </c>
      <c r="V438">
        <f t="shared" si="102"/>
        <v>436</v>
      </c>
      <c r="W438" t="str">
        <f t="shared" si="103"/>
        <v/>
      </c>
      <c r="X438" t="str">
        <f t="shared" si="104"/>
        <v/>
      </c>
      <c r="Y438">
        <f t="shared" si="105"/>
        <v>436</v>
      </c>
      <c r="AB438" t="str">
        <f t="shared" si="106"/>
        <v/>
      </c>
      <c r="AC438">
        <f t="shared" si="107"/>
        <v>72</v>
      </c>
      <c r="AD438">
        <f t="shared" si="108"/>
        <v>257</v>
      </c>
      <c r="AE438" t="str">
        <f t="shared" si="109"/>
        <v/>
      </c>
      <c r="AF438" s="4" t="str">
        <f>IF(AB438="","",MAX($AF$2:AF437)+1)</f>
        <v/>
      </c>
      <c r="AG438">
        <f>IF(AC438="","",IF(MAX($AG$2:AG437)&lt;MAX(AF:AF),MAX(AF:AF)+1,MAX($AG$2:AG437)+1))</f>
        <v>16</v>
      </c>
      <c r="AH438">
        <f>IF(AD438="","",IF(MAX($AH$2:AH437)&lt;MAX(AG:AG),MAX(AG:AG)+1,MAX($AH$2:AH437)+1))</f>
        <v>40</v>
      </c>
      <c r="AI438" t="str">
        <f>IF(AE438="","",IF(MAX($AI$2:AI437)&lt;MAX(AH:AH),MAX(AH:AH)+1,MAX($AI$2:AI437)+1))</f>
        <v/>
      </c>
      <c r="AJ438" t="str">
        <f t="shared" si="110"/>
        <v/>
      </c>
      <c r="AK438">
        <f t="shared" si="111"/>
        <v>436</v>
      </c>
      <c r="AL438">
        <f t="shared" si="112"/>
        <v>436</v>
      </c>
      <c r="AM438" t="str">
        <f t="shared" si="113"/>
        <v/>
      </c>
    </row>
    <row r="439" spans="2:39" x14ac:dyDescent="0.3">
      <c r="B439">
        <v>437</v>
      </c>
      <c r="C439">
        <v>126</v>
      </c>
      <c r="D439">
        <v>76</v>
      </c>
      <c r="E439">
        <v>255</v>
      </c>
      <c r="F439">
        <v>237</v>
      </c>
      <c r="G439">
        <v>0</v>
      </c>
      <c r="H439">
        <v>7</v>
      </c>
      <c r="I439">
        <v>0</v>
      </c>
      <c r="J439">
        <v>6</v>
      </c>
      <c r="K439">
        <v>1</v>
      </c>
      <c r="L439">
        <f>IF(AND(OR(G439=6,H439=6,I439=6,J439=6),OR(G439=7,H439=7,I439=7,J439=7)),IF(MAX($L$2:L438)&lt;$B$2,MAX($L$2:L438)+1,""),"")</f>
        <v>11</v>
      </c>
      <c r="M439">
        <f t="shared" si="114"/>
        <v>126</v>
      </c>
      <c r="N439" t="str">
        <f t="shared" si="115"/>
        <v/>
      </c>
      <c r="O439" t="str">
        <f t="shared" si="116"/>
        <v/>
      </c>
      <c r="P439">
        <f t="shared" si="117"/>
        <v>237</v>
      </c>
      <c r="Q439">
        <f t="shared" si="118"/>
        <v>126</v>
      </c>
      <c r="R439">
        <f>IF(M439="","",MAX($R$2:R438)+1)</f>
        <v>9</v>
      </c>
      <c r="S439" t="str">
        <f>IF(N439="","",IF(MAX($S$2:S438)&lt;MAX(R:R),MAX(R:R)+1,MAX($S$2:S438)+1))</f>
        <v/>
      </c>
      <c r="T439" t="str">
        <f>IF(O439="","",IF(MAX($T$2:T438)&lt;MAX(S:S),MAX(S:S)+1,MAX($T$2:T438)+1))</f>
        <v/>
      </c>
      <c r="U439">
        <f>IF(P439="","",IF(MAX($U$2:U438)&lt;MAX(T:T),MAX(T:T)+1,MAX($U$2:U438)+1))</f>
        <v>49</v>
      </c>
      <c r="V439">
        <f t="shared" si="102"/>
        <v>437</v>
      </c>
      <c r="W439" t="str">
        <f t="shared" si="103"/>
        <v/>
      </c>
      <c r="X439" t="str">
        <f t="shared" si="104"/>
        <v/>
      </c>
      <c r="Y439">
        <f t="shared" si="105"/>
        <v>437</v>
      </c>
      <c r="AB439" t="str">
        <f t="shared" si="106"/>
        <v/>
      </c>
      <c r="AC439">
        <f t="shared" si="107"/>
        <v>76</v>
      </c>
      <c r="AD439">
        <f t="shared" si="108"/>
        <v>255</v>
      </c>
      <c r="AE439" t="str">
        <f t="shared" si="109"/>
        <v/>
      </c>
      <c r="AF439" s="4" t="str">
        <f>IF(AB439="","",MAX($AF$2:AF438)+1)</f>
        <v/>
      </c>
      <c r="AG439">
        <f>IF(AC439="","",IF(MAX($AG$2:AG438)&lt;MAX(AF:AF),MAX(AF:AF)+1,MAX($AG$2:AG438)+1))</f>
        <v>17</v>
      </c>
      <c r="AH439">
        <f>IF(AD439="","",IF(MAX($AH$2:AH438)&lt;MAX(AG:AG),MAX(AG:AG)+1,MAX($AH$2:AH438)+1))</f>
        <v>41</v>
      </c>
      <c r="AI439" t="str">
        <f>IF(AE439="","",IF(MAX($AI$2:AI438)&lt;MAX(AH:AH),MAX(AH:AH)+1,MAX($AI$2:AI438)+1))</f>
        <v/>
      </c>
      <c r="AJ439" t="str">
        <f t="shared" si="110"/>
        <v/>
      </c>
      <c r="AK439">
        <f t="shared" si="111"/>
        <v>437</v>
      </c>
      <c r="AL439">
        <f t="shared" si="112"/>
        <v>437</v>
      </c>
      <c r="AM439" t="str">
        <f t="shared" si="113"/>
        <v/>
      </c>
    </row>
    <row r="440" spans="2:39" x14ac:dyDescent="0.3">
      <c r="B440">
        <v>438</v>
      </c>
      <c r="C440">
        <v>237</v>
      </c>
      <c r="D440">
        <v>255</v>
      </c>
      <c r="E440">
        <v>22</v>
      </c>
      <c r="F440">
        <v>83</v>
      </c>
      <c r="G440">
        <v>0</v>
      </c>
      <c r="H440">
        <v>7</v>
      </c>
      <c r="I440">
        <v>0</v>
      </c>
      <c r="J440">
        <v>6</v>
      </c>
      <c r="K440">
        <v>1</v>
      </c>
      <c r="L440">
        <f>IF(AND(OR(G440=6,H440=6,I440=6,J440=6),OR(G440=7,H440=7,I440=7,J440=7)),IF(MAX($L$2:L439)&lt;$B$2,MAX($L$2:L439)+1,""),"")</f>
        <v>12</v>
      </c>
      <c r="M440">
        <f t="shared" si="114"/>
        <v>237</v>
      </c>
      <c r="N440" t="str">
        <f t="shared" si="115"/>
        <v/>
      </c>
      <c r="O440" t="str">
        <f t="shared" si="116"/>
        <v/>
      </c>
      <c r="P440">
        <f t="shared" si="117"/>
        <v>83</v>
      </c>
      <c r="Q440">
        <f t="shared" si="118"/>
        <v>237</v>
      </c>
      <c r="R440">
        <f>IF(M440="","",MAX($R$2:R439)+1)</f>
        <v>10</v>
      </c>
      <c r="S440" t="str">
        <f>IF(N440="","",IF(MAX($S$2:S439)&lt;MAX(R:R),MAX(R:R)+1,MAX($S$2:S439)+1))</f>
        <v/>
      </c>
      <c r="T440" t="str">
        <f>IF(O440="","",IF(MAX($T$2:T439)&lt;MAX(S:S),MAX(S:S)+1,MAX($T$2:T439)+1))</f>
        <v/>
      </c>
      <c r="U440">
        <f>IF(P440="","",IF(MAX($U$2:U439)&lt;MAX(T:T),MAX(T:T)+1,MAX($U$2:U439)+1))</f>
        <v>50</v>
      </c>
      <c r="V440">
        <f t="shared" si="102"/>
        <v>438</v>
      </c>
      <c r="W440" t="str">
        <f t="shared" si="103"/>
        <v/>
      </c>
      <c r="X440" t="str">
        <f t="shared" si="104"/>
        <v/>
      </c>
      <c r="Y440">
        <f t="shared" si="105"/>
        <v>438</v>
      </c>
      <c r="AB440" t="str">
        <f t="shared" si="106"/>
        <v/>
      </c>
      <c r="AC440">
        <f t="shared" si="107"/>
        <v>255</v>
      </c>
      <c r="AD440">
        <f t="shared" si="108"/>
        <v>22</v>
      </c>
      <c r="AE440" t="str">
        <f t="shared" si="109"/>
        <v/>
      </c>
      <c r="AF440" s="4" t="str">
        <f>IF(AB440="","",MAX($AF$2:AF439)+1)</f>
        <v/>
      </c>
      <c r="AG440">
        <f>IF(AC440="","",IF(MAX($AG$2:AG439)&lt;MAX(AF:AF),MAX(AF:AF)+1,MAX($AG$2:AG439)+1))</f>
        <v>18</v>
      </c>
      <c r="AH440">
        <f>IF(AD440="","",IF(MAX($AH$2:AH439)&lt;MAX(AG:AG),MAX(AG:AG)+1,MAX($AH$2:AH439)+1))</f>
        <v>42</v>
      </c>
      <c r="AI440" t="str">
        <f>IF(AE440="","",IF(MAX($AI$2:AI439)&lt;MAX(AH:AH),MAX(AH:AH)+1,MAX($AI$2:AI439)+1))</f>
        <v/>
      </c>
      <c r="AJ440" t="str">
        <f t="shared" si="110"/>
        <v/>
      </c>
      <c r="AK440">
        <f t="shared" si="111"/>
        <v>438</v>
      </c>
      <c r="AL440">
        <f t="shared" si="112"/>
        <v>438</v>
      </c>
      <c r="AM440" t="str">
        <f t="shared" si="113"/>
        <v/>
      </c>
    </row>
    <row r="441" spans="2:39" x14ac:dyDescent="0.3">
      <c r="B441">
        <v>439</v>
      </c>
      <c r="C441">
        <v>238</v>
      </c>
      <c r="D441">
        <v>256</v>
      </c>
      <c r="E441">
        <v>37</v>
      </c>
      <c r="F441">
        <v>129</v>
      </c>
      <c r="G441">
        <v>0</v>
      </c>
      <c r="H441">
        <v>7</v>
      </c>
      <c r="I441">
        <v>0</v>
      </c>
      <c r="J441">
        <v>6</v>
      </c>
      <c r="K441">
        <v>1</v>
      </c>
      <c r="L441">
        <f>IF(AND(OR(G441=6,H441=6,I441=6,J441=6),OR(G441=7,H441=7,I441=7,J441=7)),IF(MAX($L$2:L440)&lt;$B$2,MAX($L$2:L440)+1,""),"")</f>
        <v>13</v>
      </c>
      <c r="M441">
        <f t="shared" si="114"/>
        <v>238</v>
      </c>
      <c r="N441" t="str">
        <f t="shared" si="115"/>
        <v/>
      </c>
      <c r="O441" t="str">
        <f t="shared" si="116"/>
        <v/>
      </c>
      <c r="P441">
        <f t="shared" si="117"/>
        <v>129</v>
      </c>
      <c r="Q441">
        <f t="shared" si="118"/>
        <v>238</v>
      </c>
      <c r="R441">
        <f>IF(M441="","",MAX($R$2:R440)+1)</f>
        <v>11</v>
      </c>
      <c r="S441" t="str">
        <f>IF(N441="","",IF(MAX($S$2:S440)&lt;MAX(R:R),MAX(R:R)+1,MAX($S$2:S440)+1))</f>
        <v/>
      </c>
      <c r="T441" t="str">
        <f>IF(O441="","",IF(MAX($T$2:T440)&lt;MAX(S:S),MAX(S:S)+1,MAX($T$2:T440)+1))</f>
        <v/>
      </c>
      <c r="U441">
        <f>IF(P441="","",IF(MAX($U$2:U440)&lt;MAX(T:T),MAX(T:T)+1,MAX($U$2:U440)+1))</f>
        <v>51</v>
      </c>
      <c r="V441">
        <f t="shared" si="102"/>
        <v>439</v>
      </c>
      <c r="W441" t="str">
        <f t="shared" si="103"/>
        <v/>
      </c>
      <c r="X441" t="str">
        <f t="shared" si="104"/>
        <v/>
      </c>
      <c r="Y441">
        <f t="shared" si="105"/>
        <v>439</v>
      </c>
      <c r="AB441" t="str">
        <f t="shared" si="106"/>
        <v/>
      </c>
      <c r="AC441">
        <f t="shared" si="107"/>
        <v>256</v>
      </c>
      <c r="AD441">
        <f t="shared" si="108"/>
        <v>37</v>
      </c>
      <c r="AE441" t="str">
        <f t="shared" si="109"/>
        <v/>
      </c>
      <c r="AF441" s="4" t="str">
        <f>IF(AB441="","",MAX($AF$2:AF440)+1)</f>
        <v/>
      </c>
      <c r="AG441">
        <f>IF(AC441="","",IF(MAX($AG$2:AG440)&lt;MAX(AF:AF),MAX(AF:AF)+1,MAX($AG$2:AG440)+1))</f>
        <v>19</v>
      </c>
      <c r="AH441">
        <f>IF(AD441="","",IF(MAX($AH$2:AH440)&lt;MAX(AG:AG),MAX(AG:AG)+1,MAX($AH$2:AH440)+1))</f>
        <v>43</v>
      </c>
      <c r="AI441" t="str">
        <f>IF(AE441="","",IF(MAX($AI$2:AI440)&lt;MAX(AH:AH),MAX(AH:AH)+1,MAX($AI$2:AI440)+1))</f>
        <v/>
      </c>
      <c r="AJ441" t="str">
        <f t="shared" si="110"/>
        <v/>
      </c>
      <c r="AK441">
        <f t="shared" si="111"/>
        <v>439</v>
      </c>
      <c r="AL441">
        <f t="shared" si="112"/>
        <v>439</v>
      </c>
      <c r="AM441" t="str">
        <f t="shared" si="113"/>
        <v/>
      </c>
    </row>
    <row r="442" spans="2:39" x14ac:dyDescent="0.3">
      <c r="B442">
        <v>440</v>
      </c>
      <c r="C442">
        <v>83</v>
      </c>
      <c r="D442">
        <v>22</v>
      </c>
      <c r="E442">
        <v>256</v>
      </c>
      <c r="F442">
        <v>238</v>
      </c>
      <c r="G442">
        <v>0</v>
      </c>
      <c r="H442">
        <v>7</v>
      </c>
      <c r="I442">
        <v>0</v>
      </c>
      <c r="J442">
        <v>6</v>
      </c>
      <c r="K442">
        <v>1</v>
      </c>
      <c r="L442">
        <f>IF(AND(OR(G442=6,H442=6,I442=6,J442=6),OR(G442=7,H442=7,I442=7,J442=7)),IF(MAX($L$2:L441)&lt;$B$2,MAX($L$2:L441)+1,""),"")</f>
        <v>14</v>
      </c>
      <c r="M442">
        <f t="shared" si="114"/>
        <v>83</v>
      </c>
      <c r="N442" t="str">
        <f t="shared" si="115"/>
        <v/>
      </c>
      <c r="O442" t="str">
        <f t="shared" si="116"/>
        <v/>
      </c>
      <c r="P442">
        <f t="shared" si="117"/>
        <v>238</v>
      </c>
      <c r="Q442">
        <f t="shared" si="118"/>
        <v>83</v>
      </c>
      <c r="R442">
        <f>IF(M442="","",MAX($R$2:R441)+1)</f>
        <v>12</v>
      </c>
      <c r="S442" t="str">
        <f>IF(N442="","",IF(MAX($S$2:S441)&lt;MAX(R:R),MAX(R:R)+1,MAX($S$2:S441)+1))</f>
        <v/>
      </c>
      <c r="T442" t="str">
        <f>IF(O442="","",IF(MAX($T$2:T441)&lt;MAX(S:S),MAX(S:S)+1,MAX($T$2:T441)+1))</f>
        <v/>
      </c>
      <c r="U442">
        <f>IF(P442="","",IF(MAX($U$2:U441)&lt;MAX(T:T),MAX(T:T)+1,MAX($U$2:U441)+1))</f>
        <v>52</v>
      </c>
      <c r="V442">
        <f t="shared" si="102"/>
        <v>440</v>
      </c>
      <c r="W442" t="str">
        <f t="shared" si="103"/>
        <v/>
      </c>
      <c r="X442" t="str">
        <f t="shared" si="104"/>
        <v/>
      </c>
      <c r="Y442">
        <f t="shared" si="105"/>
        <v>440</v>
      </c>
      <c r="AB442" t="str">
        <f t="shared" si="106"/>
        <v/>
      </c>
      <c r="AC442">
        <f t="shared" si="107"/>
        <v>22</v>
      </c>
      <c r="AD442">
        <f t="shared" si="108"/>
        <v>256</v>
      </c>
      <c r="AE442" t="str">
        <f t="shared" si="109"/>
        <v/>
      </c>
      <c r="AF442" s="4" t="str">
        <f>IF(AB442="","",MAX($AF$2:AF441)+1)</f>
        <v/>
      </c>
      <c r="AG442">
        <f>IF(AC442="","",IF(MAX($AG$2:AG441)&lt;MAX(AF:AF),MAX(AF:AF)+1,MAX($AG$2:AG441)+1))</f>
        <v>20</v>
      </c>
      <c r="AH442">
        <f>IF(AD442="","",IF(MAX($AH$2:AH441)&lt;MAX(AG:AG),MAX(AG:AG)+1,MAX($AH$2:AH441)+1))</f>
        <v>44</v>
      </c>
      <c r="AI442" t="str">
        <f>IF(AE442="","",IF(MAX($AI$2:AI441)&lt;MAX(AH:AH),MAX(AH:AH)+1,MAX($AI$2:AI441)+1))</f>
        <v/>
      </c>
      <c r="AJ442" t="str">
        <f t="shared" si="110"/>
        <v/>
      </c>
      <c r="AK442">
        <f t="shared" si="111"/>
        <v>440</v>
      </c>
      <c r="AL442">
        <f t="shared" si="112"/>
        <v>440</v>
      </c>
      <c r="AM442" t="str">
        <f t="shared" si="113"/>
        <v/>
      </c>
    </row>
    <row r="443" spans="2:39" x14ac:dyDescent="0.3">
      <c r="B443">
        <v>441</v>
      </c>
      <c r="C443">
        <v>129</v>
      </c>
      <c r="D443">
        <v>37</v>
      </c>
      <c r="E443">
        <v>254</v>
      </c>
      <c r="F443">
        <v>239</v>
      </c>
      <c r="G443">
        <v>0</v>
      </c>
      <c r="H443">
        <v>7</v>
      </c>
      <c r="I443">
        <v>0</v>
      </c>
      <c r="J443">
        <v>6</v>
      </c>
      <c r="K443">
        <v>1</v>
      </c>
      <c r="L443">
        <f>IF(AND(OR(G443=6,H443=6,I443=6,J443=6),OR(G443=7,H443=7,I443=7,J443=7)),IF(MAX($L$2:L442)&lt;$B$2,MAX($L$2:L442)+1,""),"")</f>
        <v>15</v>
      </c>
      <c r="M443">
        <f t="shared" si="114"/>
        <v>129</v>
      </c>
      <c r="N443" t="str">
        <f t="shared" si="115"/>
        <v/>
      </c>
      <c r="O443" t="str">
        <f t="shared" si="116"/>
        <v/>
      </c>
      <c r="P443">
        <f t="shared" si="117"/>
        <v>239</v>
      </c>
      <c r="Q443">
        <f t="shared" si="118"/>
        <v>129</v>
      </c>
      <c r="R443">
        <f>IF(M443="","",MAX($R$2:R442)+1)</f>
        <v>13</v>
      </c>
      <c r="S443" t="str">
        <f>IF(N443="","",IF(MAX($S$2:S442)&lt;MAX(R:R),MAX(R:R)+1,MAX($S$2:S442)+1))</f>
        <v/>
      </c>
      <c r="T443" t="str">
        <f>IF(O443="","",IF(MAX($T$2:T442)&lt;MAX(S:S),MAX(S:S)+1,MAX($T$2:T442)+1))</f>
        <v/>
      </c>
      <c r="U443">
        <f>IF(P443="","",IF(MAX($U$2:U442)&lt;MAX(T:T),MAX(T:T)+1,MAX($U$2:U442)+1))</f>
        <v>53</v>
      </c>
      <c r="V443">
        <f t="shared" si="102"/>
        <v>441</v>
      </c>
      <c r="W443" t="str">
        <f t="shared" si="103"/>
        <v/>
      </c>
      <c r="X443" t="str">
        <f t="shared" si="104"/>
        <v/>
      </c>
      <c r="Y443">
        <f t="shared" si="105"/>
        <v>441</v>
      </c>
      <c r="AB443" t="str">
        <f t="shared" si="106"/>
        <v/>
      </c>
      <c r="AC443">
        <f t="shared" si="107"/>
        <v>37</v>
      </c>
      <c r="AD443">
        <f t="shared" si="108"/>
        <v>254</v>
      </c>
      <c r="AE443" t="str">
        <f t="shared" si="109"/>
        <v/>
      </c>
      <c r="AF443" s="4" t="str">
        <f>IF(AB443="","",MAX($AF$2:AF442)+1)</f>
        <v/>
      </c>
      <c r="AG443">
        <f>IF(AC443="","",IF(MAX($AG$2:AG442)&lt;MAX(AF:AF),MAX(AF:AF)+1,MAX($AG$2:AG442)+1))</f>
        <v>21</v>
      </c>
      <c r="AH443">
        <f>IF(AD443="","",IF(MAX($AH$2:AH442)&lt;MAX(AG:AG),MAX(AG:AG)+1,MAX($AH$2:AH442)+1))</f>
        <v>45</v>
      </c>
      <c r="AI443" t="str">
        <f>IF(AE443="","",IF(MAX($AI$2:AI442)&lt;MAX(AH:AH),MAX(AH:AH)+1,MAX($AI$2:AI442)+1))</f>
        <v/>
      </c>
      <c r="AJ443" t="str">
        <f t="shared" si="110"/>
        <v/>
      </c>
      <c r="AK443">
        <f t="shared" si="111"/>
        <v>441</v>
      </c>
      <c r="AL443">
        <f t="shared" si="112"/>
        <v>441</v>
      </c>
      <c r="AM443" t="str">
        <f t="shared" si="113"/>
        <v/>
      </c>
    </row>
    <row r="444" spans="2:39" x14ac:dyDescent="0.3">
      <c r="B444">
        <v>442</v>
      </c>
      <c r="C444">
        <v>239</v>
      </c>
      <c r="D444">
        <v>254</v>
      </c>
      <c r="E444">
        <v>45</v>
      </c>
      <c r="F444">
        <v>100</v>
      </c>
      <c r="G444">
        <v>0</v>
      </c>
      <c r="H444">
        <v>7</v>
      </c>
      <c r="I444">
        <v>0</v>
      </c>
      <c r="J444">
        <v>6</v>
      </c>
      <c r="K444">
        <v>1</v>
      </c>
      <c r="L444">
        <f>IF(AND(OR(G444=6,H444=6,I444=6,J444=6),OR(G444=7,H444=7,I444=7,J444=7)),IF(MAX($L$2:L443)&lt;$B$2,MAX($L$2:L443)+1,""),"")</f>
        <v>16</v>
      </c>
      <c r="M444">
        <f t="shared" si="114"/>
        <v>239</v>
      </c>
      <c r="N444" t="str">
        <f t="shared" si="115"/>
        <v/>
      </c>
      <c r="O444" t="str">
        <f t="shared" si="116"/>
        <v/>
      </c>
      <c r="P444">
        <f t="shared" si="117"/>
        <v>100</v>
      </c>
      <c r="Q444">
        <f t="shared" si="118"/>
        <v>239</v>
      </c>
      <c r="R444">
        <f>IF(M444="","",MAX($R$2:R443)+1)</f>
        <v>14</v>
      </c>
      <c r="S444" t="str">
        <f>IF(N444="","",IF(MAX($S$2:S443)&lt;MAX(R:R),MAX(R:R)+1,MAX($S$2:S443)+1))</f>
        <v/>
      </c>
      <c r="T444" t="str">
        <f>IF(O444="","",IF(MAX($T$2:T443)&lt;MAX(S:S),MAX(S:S)+1,MAX($T$2:T443)+1))</f>
        <v/>
      </c>
      <c r="U444">
        <f>IF(P444="","",IF(MAX($U$2:U443)&lt;MAX(T:T),MAX(T:T)+1,MAX($U$2:U443)+1))</f>
        <v>54</v>
      </c>
      <c r="V444">
        <f t="shared" si="102"/>
        <v>442</v>
      </c>
      <c r="W444" t="str">
        <f t="shared" si="103"/>
        <v/>
      </c>
      <c r="X444" t="str">
        <f t="shared" si="104"/>
        <v/>
      </c>
      <c r="Y444">
        <f t="shared" si="105"/>
        <v>442</v>
      </c>
      <c r="AB444" t="str">
        <f t="shared" si="106"/>
        <v/>
      </c>
      <c r="AC444">
        <f t="shared" si="107"/>
        <v>254</v>
      </c>
      <c r="AD444">
        <f t="shared" si="108"/>
        <v>45</v>
      </c>
      <c r="AE444" t="str">
        <f t="shared" si="109"/>
        <v/>
      </c>
      <c r="AF444" s="4" t="str">
        <f>IF(AB444="","",MAX($AF$2:AF443)+1)</f>
        <v/>
      </c>
      <c r="AG444">
        <f>IF(AC444="","",IF(MAX($AG$2:AG443)&lt;MAX(AF:AF),MAX(AF:AF)+1,MAX($AG$2:AG443)+1))</f>
        <v>22</v>
      </c>
      <c r="AH444">
        <f>IF(AD444="","",IF(MAX($AH$2:AH443)&lt;MAX(AG:AG),MAX(AG:AG)+1,MAX($AH$2:AH443)+1))</f>
        <v>46</v>
      </c>
      <c r="AI444" t="str">
        <f>IF(AE444="","",IF(MAX($AI$2:AI443)&lt;MAX(AH:AH),MAX(AH:AH)+1,MAX($AI$2:AI443)+1))</f>
        <v/>
      </c>
      <c r="AJ444" t="str">
        <f t="shared" si="110"/>
        <v/>
      </c>
      <c r="AK444">
        <f t="shared" si="111"/>
        <v>442</v>
      </c>
      <c r="AL444">
        <f t="shared" si="112"/>
        <v>442</v>
      </c>
      <c r="AM444" t="str">
        <f t="shared" si="113"/>
        <v/>
      </c>
    </row>
    <row r="445" spans="2:39" x14ac:dyDescent="0.3">
      <c r="B445">
        <v>443</v>
      </c>
      <c r="C445">
        <v>100</v>
      </c>
      <c r="D445">
        <v>45</v>
      </c>
      <c r="E445">
        <v>253</v>
      </c>
      <c r="F445">
        <v>240</v>
      </c>
      <c r="G445">
        <v>0</v>
      </c>
      <c r="H445">
        <v>7</v>
      </c>
      <c r="I445">
        <v>0</v>
      </c>
      <c r="J445">
        <v>6</v>
      </c>
      <c r="K445">
        <v>1</v>
      </c>
      <c r="L445">
        <f>IF(AND(OR(G445=6,H445=6,I445=6,J445=6),OR(G445=7,H445=7,I445=7,J445=7)),IF(MAX($L$2:L444)&lt;$B$2,MAX($L$2:L444)+1,""),"")</f>
        <v>17</v>
      </c>
      <c r="M445">
        <f t="shared" si="114"/>
        <v>100</v>
      </c>
      <c r="N445" t="str">
        <f t="shared" si="115"/>
        <v/>
      </c>
      <c r="O445" t="str">
        <f t="shared" si="116"/>
        <v/>
      </c>
      <c r="P445">
        <f t="shared" si="117"/>
        <v>240</v>
      </c>
      <c r="Q445">
        <f t="shared" si="118"/>
        <v>100</v>
      </c>
      <c r="R445">
        <f>IF(M445="","",MAX($R$2:R444)+1)</f>
        <v>15</v>
      </c>
      <c r="S445" t="str">
        <f>IF(N445="","",IF(MAX($S$2:S444)&lt;MAX(R:R),MAX(R:R)+1,MAX($S$2:S444)+1))</f>
        <v/>
      </c>
      <c r="T445" t="str">
        <f>IF(O445="","",IF(MAX($T$2:T444)&lt;MAX(S:S),MAX(S:S)+1,MAX($T$2:T444)+1))</f>
        <v/>
      </c>
      <c r="U445">
        <f>IF(P445="","",IF(MAX($U$2:U444)&lt;MAX(T:T),MAX(T:T)+1,MAX($U$2:U444)+1))</f>
        <v>55</v>
      </c>
      <c r="V445">
        <f t="shared" si="102"/>
        <v>443</v>
      </c>
      <c r="W445" t="str">
        <f t="shared" si="103"/>
        <v/>
      </c>
      <c r="X445" t="str">
        <f t="shared" si="104"/>
        <v/>
      </c>
      <c r="Y445">
        <f t="shared" si="105"/>
        <v>443</v>
      </c>
      <c r="AB445" t="str">
        <f t="shared" si="106"/>
        <v/>
      </c>
      <c r="AC445">
        <f t="shared" si="107"/>
        <v>45</v>
      </c>
      <c r="AD445">
        <f t="shared" si="108"/>
        <v>253</v>
      </c>
      <c r="AE445" t="str">
        <f t="shared" si="109"/>
        <v/>
      </c>
      <c r="AF445" s="4" t="str">
        <f>IF(AB445="","",MAX($AF$2:AF444)+1)</f>
        <v/>
      </c>
      <c r="AG445">
        <f>IF(AC445="","",IF(MAX($AG$2:AG444)&lt;MAX(AF:AF),MAX(AF:AF)+1,MAX($AG$2:AG444)+1))</f>
        <v>23</v>
      </c>
      <c r="AH445">
        <f>IF(AD445="","",IF(MAX($AH$2:AH444)&lt;MAX(AG:AG),MAX(AG:AG)+1,MAX($AH$2:AH444)+1))</f>
        <v>47</v>
      </c>
      <c r="AI445" t="str">
        <f>IF(AE445="","",IF(MAX($AI$2:AI444)&lt;MAX(AH:AH),MAX(AH:AH)+1,MAX($AI$2:AI444)+1))</f>
        <v/>
      </c>
      <c r="AJ445" t="str">
        <f t="shared" si="110"/>
        <v/>
      </c>
      <c r="AK445">
        <f t="shared" si="111"/>
        <v>443</v>
      </c>
      <c r="AL445">
        <f t="shared" si="112"/>
        <v>443</v>
      </c>
      <c r="AM445" t="str">
        <f t="shared" si="113"/>
        <v/>
      </c>
    </row>
    <row r="446" spans="2:39" x14ac:dyDescent="0.3">
      <c r="B446">
        <v>444</v>
      </c>
      <c r="C446">
        <v>240</v>
      </c>
      <c r="D446">
        <v>253</v>
      </c>
      <c r="E446">
        <v>53</v>
      </c>
      <c r="F446">
        <v>116</v>
      </c>
      <c r="G446">
        <v>0</v>
      </c>
      <c r="H446">
        <v>7</v>
      </c>
      <c r="I446">
        <v>0</v>
      </c>
      <c r="J446">
        <v>6</v>
      </c>
      <c r="K446">
        <v>1</v>
      </c>
      <c r="L446">
        <f>IF(AND(OR(G446=6,H446=6,I446=6,J446=6),OR(G446=7,H446=7,I446=7,J446=7)),IF(MAX($L$2:L445)&lt;$B$2,MAX($L$2:L445)+1,""),"")</f>
        <v>18</v>
      </c>
      <c r="M446">
        <f t="shared" si="114"/>
        <v>240</v>
      </c>
      <c r="N446" t="str">
        <f t="shared" si="115"/>
        <v/>
      </c>
      <c r="O446" t="str">
        <f t="shared" si="116"/>
        <v/>
      </c>
      <c r="P446">
        <f t="shared" si="117"/>
        <v>116</v>
      </c>
      <c r="Q446">
        <f t="shared" si="118"/>
        <v>240</v>
      </c>
      <c r="R446">
        <f>IF(M446="","",MAX($R$2:R445)+1)</f>
        <v>16</v>
      </c>
      <c r="S446" t="str">
        <f>IF(N446="","",IF(MAX($S$2:S445)&lt;MAX(R:R),MAX(R:R)+1,MAX($S$2:S445)+1))</f>
        <v/>
      </c>
      <c r="T446" t="str">
        <f>IF(O446="","",IF(MAX($T$2:T445)&lt;MAX(S:S),MAX(S:S)+1,MAX($T$2:T445)+1))</f>
        <v/>
      </c>
      <c r="U446">
        <f>IF(P446="","",IF(MAX($U$2:U445)&lt;MAX(T:T),MAX(T:T)+1,MAX($U$2:U445)+1))</f>
        <v>56</v>
      </c>
      <c r="V446">
        <f t="shared" si="102"/>
        <v>444</v>
      </c>
      <c r="W446" t="str">
        <f t="shared" si="103"/>
        <v/>
      </c>
      <c r="X446" t="str">
        <f t="shared" si="104"/>
        <v/>
      </c>
      <c r="Y446">
        <f t="shared" si="105"/>
        <v>444</v>
      </c>
      <c r="AB446" t="str">
        <f t="shared" si="106"/>
        <v/>
      </c>
      <c r="AC446">
        <f t="shared" si="107"/>
        <v>253</v>
      </c>
      <c r="AD446">
        <f t="shared" si="108"/>
        <v>53</v>
      </c>
      <c r="AE446" t="str">
        <f t="shared" si="109"/>
        <v/>
      </c>
      <c r="AF446" s="4" t="str">
        <f>IF(AB446="","",MAX($AF$2:AF445)+1)</f>
        <v/>
      </c>
      <c r="AG446">
        <f>IF(AC446="","",IF(MAX($AG$2:AG445)&lt;MAX(AF:AF),MAX(AF:AF)+1,MAX($AG$2:AG445)+1))</f>
        <v>24</v>
      </c>
      <c r="AH446">
        <f>IF(AD446="","",IF(MAX($AH$2:AH445)&lt;MAX(AG:AG),MAX(AG:AG)+1,MAX($AH$2:AH445)+1))</f>
        <v>48</v>
      </c>
      <c r="AI446" t="str">
        <f>IF(AE446="","",IF(MAX($AI$2:AI445)&lt;MAX(AH:AH),MAX(AH:AH)+1,MAX($AI$2:AI445)+1))</f>
        <v/>
      </c>
      <c r="AJ446" t="str">
        <f t="shared" si="110"/>
        <v/>
      </c>
      <c r="AK446">
        <f t="shared" si="111"/>
        <v>444</v>
      </c>
      <c r="AL446">
        <f t="shared" si="112"/>
        <v>444</v>
      </c>
      <c r="AM446" t="str">
        <f t="shared" si="113"/>
        <v/>
      </c>
    </row>
    <row r="447" spans="2:39" x14ac:dyDescent="0.3">
      <c r="B447">
        <v>445</v>
      </c>
      <c r="C447">
        <v>116</v>
      </c>
      <c r="D447">
        <v>53</v>
      </c>
      <c r="E447">
        <v>252</v>
      </c>
      <c r="F447">
        <v>241</v>
      </c>
      <c r="G447">
        <v>0</v>
      </c>
      <c r="H447">
        <v>7</v>
      </c>
      <c r="I447">
        <v>0</v>
      </c>
      <c r="J447">
        <v>6</v>
      </c>
      <c r="K447">
        <v>1</v>
      </c>
      <c r="L447">
        <f>IF(AND(OR(G447=6,H447=6,I447=6,J447=6),OR(G447=7,H447=7,I447=7,J447=7)),IF(MAX($L$2:L446)&lt;$B$2,MAX($L$2:L446)+1,""),"")</f>
        <v>19</v>
      </c>
      <c r="M447">
        <f t="shared" si="114"/>
        <v>116</v>
      </c>
      <c r="N447" t="str">
        <f t="shared" si="115"/>
        <v/>
      </c>
      <c r="O447" t="str">
        <f t="shared" si="116"/>
        <v/>
      </c>
      <c r="P447">
        <f t="shared" si="117"/>
        <v>241</v>
      </c>
      <c r="Q447">
        <f t="shared" si="118"/>
        <v>116</v>
      </c>
      <c r="R447">
        <f>IF(M447="","",MAX($R$2:R446)+1)</f>
        <v>17</v>
      </c>
      <c r="S447" t="str">
        <f>IF(N447="","",IF(MAX($S$2:S446)&lt;MAX(R:R),MAX(R:R)+1,MAX($S$2:S446)+1))</f>
        <v/>
      </c>
      <c r="T447" t="str">
        <f>IF(O447="","",IF(MAX($T$2:T446)&lt;MAX(S:S),MAX(S:S)+1,MAX($T$2:T446)+1))</f>
        <v/>
      </c>
      <c r="U447">
        <f>IF(P447="","",IF(MAX($U$2:U446)&lt;MAX(T:T),MAX(T:T)+1,MAX($U$2:U446)+1))</f>
        <v>57</v>
      </c>
      <c r="V447">
        <f t="shared" si="102"/>
        <v>445</v>
      </c>
      <c r="W447" t="str">
        <f t="shared" si="103"/>
        <v/>
      </c>
      <c r="X447" t="str">
        <f t="shared" si="104"/>
        <v/>
      </c>
      <c r="Y447">
        <f t="shared" si="105"/>
        <v>445</v>
      </c>
      <c r="AB447" t="str">
        <f t="shared" si="106"/>
        <v/>
      </c>
      <c r="AC447">
        <f t="shared" si="107"/>
        <v>53</v>
      </c>
      <c r="AD447">
        <f t="shared" si="108"/>
        <v>252</v>
      </c>
      <c r="AE447" t="str">
        <f t="shared" si="109"/>
        <v/>
      </c>
      <c r="AF447" s="4" t="str">
        <f>IF(AB447="","",MAX($AF$2:AF446)+1)</f>
        <v/>
      </c>
      <c r="AG447">
        <f>IF(AC447="","",IF(MAX($AG$2:AG446)&lt;MAX(AF:AF),MAX(AF:AF)+1,MAX($AG$2:AG446)+1))</f>
        <v>25</v>
      </c>
      <c r="AH447">
        <f>IF(AD447="","",IF(MAX($AH$2:AH446)&lt;MAX(AG:AG),MAX(AG:AG)+1,MAX($AH$2:AH446)+1))</f>
        <v>49</v>
      </c>
      <c r="AI447" t="str">
        <f>IF(AE447="","",IF(MAX($AI$2:AI446)&lt;MAX(AH:AH),MAX(AH:AH)+1,MAX($AI$2:AI446)+1))</f>
        <v/>
      </c>
      <c r="AJ447" t="str">
        <f t="shared" si="110"/>
        <v/>
      </c>
      <c r="AK447">
        <f t="shared" si="111"/>
        <v>445</v>
      </c>
      <c r="AL447">
        <f t="shared" si="112"/>
        <v>445</v>
      </c>
      <c r="AM447" t="str">
        <f t="shared" si="113"/>
        <v/>
      </c>
    </row>
    <row r="448" spans="2:39" x14ac:dyDescent="0.3">
      <c r="B448">
        <v>446</v>
      </c>
      <c r="C448">
        <v>241</v>
      </c>
      <c r="D448">
        <v>252</v>
      </c>
      <c r="E448">
        <v>30</v>
      </c>
      <c r="F448">
        <v>96</v>
      </c>
      <c r="G448">
        <v>0</v>
      </c>
      <c r="H448">
        <v>7</v>
      </c>
      <c r="I448">
        <v>0</v>
      </c>
      <c r="J448">
        <v>6</v>
      </c>
      <c r="K448">
        <v>1</v>
      </c>
      <c r="L448">
        <f>IF(AND(OR(G448=6,H448=6,I448=6,J448=6),OR(G448=7,H448=7,I448=7,J448=7)),IF(MAX($L$2:L447)&lt;$B$2,MAX($L$2:L447)+1,""),"")</f>
        <v>20</v>
      </c>
      <c r="M448">
        <f t="shared" si="114"/>
        <v>241</v>
      </c>
      <c r="N448" t="str">
        <f t="shared" si="115"/>
        <v/>
      </c>
      <c r="O448" t="str">
        <f t="shared" si="116"/>
        <v/>
      </c>
      <c r="P448">
        <f t="shared" si="117"/>
        <v>96</v>
      </c>
      <c r="Q448">
        <f t="shared" si="118"/>
        <v>241</v>
      </c>
      <c r="R448">
        <f>IF(M448="","",MAX($R$2:R447)+1)</f>
        <v>18</v>
      </c>
      <c r="S448" t="str">
        <f>IF(N448="","",IF(MAX($S$2:S447)&lt;MAX(R:R),MAX(R:R)+1,MAX($S$2:S447)+1))</f>
        <v/>
      </c>
      <c r="T448" t="str">
        <f>IF(O448="","",IF(MAX($T$2:T447)&lt;MAX(S:S),MAX(S:S)+1,MAX($T$2:T447)+1))</f>
        <v/>
      </c>
      <c r="U448">
        <f>IF(P448="","",IF(MAX($U$2:U447)&lt;MAX(T:T),MAX(T:T)+1,MAX($U$2:U447)+1))</f>
        <v>58</v>
      </c>
      <c r="V448">
        <f t="shared" si="102"/>
        <v>446</v>
      </c>
      <c r="W448" t="str">
        <f t="shared" si="103"/>
        <v/>
      </c>
      <c r="X448" t="str">
        <f t="shared" si="104"/>
        <v/>
      </c>
      <c r="Y448">
        <f t="shared" si="105"/>
        <v>446</v>
      </c>
      <c r="AB448" t="str">
        <f t="shared" si="106"/>
        <v/>
      </c>
      <c r="AC448">
        <f t="shared" si="107"/>
        <v>252</v>
      </c>
      <c r="AD448">
        <f t="shared" si="108"/>
        <v>30</v>
      </c>
      <c r="AE448" t="str">
        <f t="shared" si="109"/>
        <v/>
      </c>
      <c r="AF448" s="4" t="str">
        <f>IF(AB448="","",MAX($AF$2:AF447)+1)</f>
        <v/>
      </c>
      <c r="AG448">
        <f>IF(AC448="","",IF(MAX($AG$2:AG447)&lt;MAX(AF:AF),MAX(AF:AF)+1,MAX($AG$2:AG447)+1))</f>
        <v>26</v>
      </c>
      <c r="AH448">
        <f>IF(AD448="","",IF(MAX($AH$2:AH447)&lt;MAX(AG:AG),MAX(AG:AG)+1,MAX($AH$2:AH447)+1))</f>
        <v>50</v>
      </c>
      <c r="AI448" t="str">
        <f>IF(AE448="","",IF(MAX($AI$2:AI447)&lt;MAX(AH:AH),MAX(AH:AH)+1,MAX($AI$2:AI447)+1))</f>
        <v/>
      </c>
      <c r="AJ448" t="str">
        <f t="shared" si="110"/>
        <v/>
      </c>
      <c r="AK448">
        <f t="shared" si="111"/>
        <v>446</v>
      </c>
      <c r="AL448">
        <f t="shared" si="112"/>
        <v>446</v>
      </c>
      <c r="AM448" t="str">
        <f t="shared" si="113"/>
        <v/>
      </c>
    </row>
    <row r="449" spans="2:39" x14ac:dyDescent="0.3">
      <c r="B449">
        <v>447</v>
      </c>
      <c r="C449">
        <v>96</v>
      </c>
      <c r="D449">
        <v>30</v>
      </c>
      <c r="E449">
        <v>251</v>
      </c>
      <c r="F449">
        <v>242</v>
      </c>
      <c r="G449">
        <v>0</v>
      </c>
      <c r="H449">
        <v>7</v>
      </c>
      <c r="I449">
        <v>0</v>
      </c>
      <c r="J449">
        <v>6</v>
      </c>
      <c r="K449">
        <v>1</v>
      </c>
      <c r="L449">
        <f>IF(AND(OR(G449=6,H449=6,I449=6,J449=6),OR(G449=7,H449=7,I449=7,J449=7)),IF(MAX($L$2:L448)&lt;$B$2,MAX($L$2:L448)+1,""),"")</f>
        <v>21</v>
      </c>
      <c r="M449">
        <f t="shared" si="114"/>
        <v>96</v>
      </c>
      <c r="N449" t="str">
        <f t="shared" si="115"/>
        <v/>
      </c>
      <c r="O449" t="str">
        <f t="shared" si="116"/>
        <v/>
      </c>
      <c r="P449">
        <f t="shared" si="117"/>
        <v>242</v>
      </c>
      <c r="Q449">
        <f t="shared" si="118"/>
        <v>96</v>
      </c>
      <c r="R449">
        <f>IF(M449="","",MAX($R$2:R448)+1)</f>
        <v>19</v>
      </c>
      <c r="S449" t="str">
        <f>IF(N449="","",IF(MAX($S$2:S448)&lt;MAX(R:R),MAX(R:R)+1,MAX($S$2:S448)+1))</f>
        <v/>
      </c>
      <c r="T449" t="str">
        <f>IF(O449="","",IF(MAX($T$2:T448)&lt;MAX(S:S),MAX(S:S)+1,MAX($T$2:T448)+1))</f>
        <v/>
      </c>
      <c r="U449">
        <f>IF(P449="","",IF(MAX($U$2:U448)&lt;MAX(T:T),MAX(T:T)+1,MAX($U$2:U448)+1))</f>
        <v>59</v>
      </c>
      <c r="V449">
        <f t="shared" si="102"/>
        <v>447</v>
      </c>
      <c r="W449" t="str">
        <f t="shared" si="103"/>
        <v/>
      </c>
      <c r="X449" t="str">
        <f t="shared" si="104"/>
        <v/>
      </c>
      <c r="Y449">
        <f t="shared" si="105"/>
        <v>447</v>
      </c>
      <c r="AB449" t="str">
        <f t="shared" si="106"/>
        <v/>
      </c>
      <c r="AC449">
        <f t="shared" si="107"/>
        <v>30</v>
      </c>
      <c r="AD449">
        <f t="shared" si="108"/>
        <v>251</v>
      </c>
      <c r="AE449" t="str">
        <f t="shared" si="109"/>
        <v/>
      </c>
      <c r="AF449" s="4" t="str">
        <f>IF(AB449="","",MAX($AF$2:AF448)+1)</f>
        <v/>
      </c>
      <c r="AG449">
        <f>IF(AC449="","",IF(MAX($AG$2:AG448)&lt;MAX(AF:AF),MAX(AF:AF)+1,MAX($AG$2:AG448)+1))</f>
        <v>27</v>
      </c>
      <c r="AH449">
        <f>IF(AD449="","",IF(MAX($AH$2:AH448)&lt;MAX(AG:AG),MAX(AG:AG)+1,MAX($AH$2:AH448)+1))</f>
        <v>51</v>
      </c>
      <c r="AI449" t="str">
        <f>IF(AE449="","",IF(MAX($AI$2:AI448)&lt;MAX(AH:AH),MAX(AH:AH)+1,MAX($AI$2:AI448)+1))</f>
        <v/>
      </c>
      <c r="AJ449" t="str">
        <f t="shared" si="110"/>
        <v/>
      </c>
      <c r="AK449">
        <f t="shared" si="111"/>
        <v>447</v>
      </c>
      <c r="AL449">
        <f t="shared" si="112"/>
        <v>447</v>
      </c>
      <c r="AM449" t="str">
        <f t="shared" si="113"/>
        <v/>
      </c>
    </row>
    <row r="450" spans="2:39" x14ac:dyDescent="0.3">
      <c r="B450">
        <v>448</v>
      </c>
      <c r="C450">
        <v>242</v>
      </c>
      <c r="D450">
        <v>251</v>
      </c>
      <c r="E450">
        <v>64</v>
      </c>
      <c r="F450">
        <v>97</v>
      </c>
      <c r="G450">
        <v>0</v>
      </c>
      <c r="H450">
        <v>7</v>
      </c>
      <c r="I450">
        <v>0</v>
      </c>
      <c r="J450">
        <v>6</v>
      </c>
      <c r="K450">
        <v>1</v>
      </c>
      <c r="L450">
        <f>IF(AND(OR(G450=6,H450=6,I450=6,J450=6),OR(G450=7,H450=7,I450=7,J450=7)),IF(MAX($L$2:L449)&lt;$B$2,MAX($L$2:L449)+1,""),"")</f>
        <v>22</v>
      </c>
      <c r="M450">
        <f t="shared" si="114"/>
        <v>242</v>
      </c>
      <c r="N450" t="str">
        <f t="shared" si="115"/>
        <v/>
      </c>
      <c r="O450" t="str">
        <f t="shared" si="116"/>
        <v/>
      </c>
      <c r="P450">
        <f t="shared" si="117"/>
        <v>97</v>
      </c>
      <c r="Q450">
        <f t="shared" si="118"/>
        <v>242</v>
      </c>
      <c r="R450">
        <f>IF(M450="","",MAX($R$2:R449)+1)</f>
        <v>20</v>
      </c>
      <c r="S450" t="str">
        <f>IF(N450="","",IF(MAX($S$2:S449)&lt;MAX(R:R),MAX(R:R)+1,MAX($S$2:S449)+1))</f>
        <v/>
      </c>
      <c r="T450" t="str">
        <f>IF(O450="","",IF(MAX($T$2:T449)&lt;MAX(S:S),MAX(S:S)+1,MAX($T$2:T449)+1))</f>
        <v/>
      </c>
      <c r="U450">
        <f>IF(P450="","",IF(MAX($U$2:U449)&lt;MAX(T:T),MAX(T:T)+1,MAX($U$2:U449)+1))</f>
        <v>60</v>
      </c>
      <c r="V450">
        <f t="shared" si="102"/>
        <v>448</v>
      </c>
      <c r="W450" t="str">
        <f t="shared" si="103"/>
        <v/>
      </c>
      <c r="X450" t="str">
        <f t="shared" si="104"/>
        <v/>
      </c>
      <c r="Y450">
        <f t="shared" si="105"/>
        <v>448</v>
      </c>
      <c r="AB450" t="str">
        <f t="shared" si="106"/>
        <v/>
      </c>
      <c r="AC450">
        <f t="shared" si="107"/>
        <v>251</v>
      </c>
      <c r="AD450">
        <f t="shared" si="108"/>
        <v>64</v>
      </c>
      <c r="AE450" t="str">
        <f t="shared" si="109"/>
        <v/>
      </c>
      <c r="AF450" s="4" t="str">
        <f>IF(AB450="","",MAX($AF$2:AF449)+1)</f>
        <v/>
      </c>
      <c r="AG450">
        <f>IF(AC450="","",IF(MAX($AG$2:AG449)&lt;MAX(AF:AF),MAX(AF:AF)+1,MAX($AG$2:AG449)+1))</f>
        <v>28</v>
      </c>
      <c r="AH450">
        <f>IF(AD450="","",IF(MAX($AH$2:AH449)&lt;MAX(AG:AG),MAX(AG:AG)+1,MAX($AH$2:AH449)+1))</f>
        <v>52</v>
      </c>
      <c r="AI450" t="str">
        <f>IF(AE450="","",IF(MAX($AI$2:AI449)&lt;MAX(AH:AH),MAX(AH:AH)+1,MAX($AI$2:AI449)+1))</f>
        <v/>
      </c>
      <c r="AJ450" t="str">
        <f t="shared" si="110"/>
        <v/>
      </c>
      <c r="AK450">
        <f t="shared" si="111"/>
        <v>448</v>
      </c>
      <c r="AL450">
        <f t="shared" si="112"/>
        <v>448</v>
      </c>
      <c r="AM450" t="str">
        <f t="shared" si="113"/>
        <v/>
      </c>
    </row>
    <row r="451" spans="2:39" x14ac:dyDescent="0.3">
      <c r="B451">
        <v>449</v>
      </c>
      <c r="C451">
        <v>97</v>
      </c>
      <c r="D451">
        <v>64</v>
      </c>
      <c r="E451">
        <v>250</v>
      </c>
      <c r="F451">
        <v>243</v>
      </c>
      <c r="G451">
        <v>0</v>
      </c>
      <c r="H451">
        <v>7</v>
      </c>
      <c r="I451">
        <v>0</v>
      </c>
      <c r="J451">
        <v>6</v>
      </c>
      <c r="K451">
        <v>1</v>
      </c>
      <c r="L451">
        <f>IF(AND(OR(G451=6,H451=6,I451=6,J451=6),OR(G451=7,H451=7,I451=7,J451=7)),IF(MAX($L$2:L450)&lt;$B$2,MAX($L$2:L450)+1,""),"")</f>
        <v>23</v>
      </c>
      <c r="M451">
        <f t="shared" si="114"/>
        <v>97</v>
      </c>
      <c r="N451" t="str">
        <f t="shared" si="115"/>
        <v/>
      </c>
      <c r="O451" t="str">
        <f t="shared" si="116"/>
        <v/>
      </c>
      <c r="P451">
        <f t="shared" si="117"/>
        <v>243</v>
      </c>
      <c r="Q451">
        <f t="shared" si="118"/>
        <v>97</v>
      </c>
      <c r="R451">
        <f>IF(M451="","",MAX($R$2:R450)+1)</f>
        <v>21</v>
      </c>
      <c r="S451" t="str">
        <f>IF(N451="","",IF(MAX($S$2:S450)&lt;MAX(R:R),MAX(R:R)+1,MAX($S$2:S450)+1))</f>
        <v/>
      </c>
      <c r="T451" t="str">
        <f>IF(O451="","",IF(MAX($T$2:T450)&lt;MAX(S:S),MAX(S:S)+1,MAX($T$2:T450)+1))</f>
        <v/>
      </c>
      <c r="U451">
        <f>IF(P451="","",IF(MAX($U$2:U450)&lt;MAX(T:T),MAX(T:T)+1,MAX($U$2:U450)+1))</f>
        <v>61</v>
      </c>
      <c r="V451">
        <f t="shared" ref="V451:V506" si="119">IF(R451="","",B451)</f>
        <v>449</v>
      </c>
      <c r="W451" t="str">
        <f t="shared" ref="W451:W506" si="120">IF(S451="","",B451)</f>
        <v/>
      </c>
      <c r="X451" t="str">
        <f t="shared" ref="X451:X506" si="121">IF(T451="","",B451)</f>
        <v/>
      </c>
      <c r="Y451">
        <f t="shared" ref="Y451:Y506" si="122">IF(U451="","",B451)</f>
        <v>449</v>
      </c>
      <c r="AB451" t="str">
        <f t="shared" ref="AB451:AB506" si="123">IF(L451="","",IF(OR(G451=7,J451=7),C451,""))</f>
        <v/>
      </c>
      <c r="AC451">
        <f t="shared" ref="AC451:AC506" si="124">IF(L451="","",IF(OR(G451=7,H451=7),D451,""))</f>
        <v>64</v>
      </c>
      <c r="AD451">
        <f t="shared" ref="AD451:AD506" si="125">IF(L451="","",IF(OR(H451=7,I451=7),E451,""))</f>
        <v>250</v>
      </c>
      <c r="AE451" t="str">
        <f t="shared" ref="AE451:AE506" si="126">IF(L451="","",IF(OR(I451=7,J451=7),F451,""))</f>
        <v/>
      </c>
      <c r="AF451" s="4" t="str">
        <f>IF(AB451="","",MAX($AF$2:AF450)+1)</f>
        <v/>
      </c>
      <c r="AG451">
        <f>IF(AC451="","",IF(MAX($AG$2:AG450)&lt;MAX(AF:AF),MAX(AF:AF)+1,MAX($AG$2:AG450)+1))</f>
        <v>29</v>
      </c>
      <c r="AH451">
        <f>IF(AD451="","",IF(MAX($AH$2:AH450)&lt;MAX(AG:AG),MAX(AG:AG)+1,MAX($AH$2:AH450)+1))</f>
        <v>53</v>
      </c>
      <c r="AI451" t="str">
        <f>IF(AE451="","",IF(MAX($AI$2:AI450)&lt;MAX(AH:AH),MAX(AH:AH)+1,MAX($AI$2:AI450)+1))</f>
        <v/>
      </c>
      <c r="AJ451" t="str">
        <f t="shared" ref="AJ451:AJ506" si="127">IF(AF451="","",B451)</f>
        <v/>
      </c>
      <c r="AK451">
        <f t="shared" ref="AK451:AK506" si="128">IF(AG451="","",B451)</f>
        <v>449</v>
      </c>
      <c r="AL451">
        <f t="shared" ref="AL451:AL506" si="129">IF(AH451="","",B451)</f>
        <v>449</v>
      </c>
      <c r="AM451" t="str">
        <f t="shared" ref="AM451:AM506" si="130">IF(AI451="","",B451)</f>
        <v/>
      </c>
    </row>
    <row r="452" spans="2:39" x14ac:dyDescent="0.3">
      <c r="B452">
        <v>450</v>
      </c>
      <c r="C452">
        <v>243</v>
      </c>
      <c r="D452">
        <v>250</v>
      </c>
      <c r="E452">
        <v>60</v>
      </c>
      <c r="F452">
        <v>98</v>
      </c>
      <c r="G452">
        <v>0</v>
      </c>
      <c r="H452">
        <v>7</v>
      </c>
      <c r="I452">
        <v>0</v>
      </c>
      <c r="J452">
        <v>6</v>
      </c>
      <c r="K452">
        <v>1</v>
      </c>
      <c r="L452">
        <f>IF(AND(OR(G452=6,H452=6,I452=6,J452=6),OR(G452=7,H452=7,I452=7,J452=7)),IF(MAX($L$2:L451)&lt;$B$2,MAX($L$2:L451)+1,""),"")</f>
        <v>24</v>
      </c>
      <c r="M452">
        <f t="shared" ref="M452:M506" si="131">IF(L452="","",IF(OR(G452=6,J452=6),C452,""))</f>
        <v>243</v>
      </c>
      <c r="N452" t="str">
        <f t="shared" ref="N452:N506" si="132">IF(L452="","",IF(OR(G452=6,H452=6),D452,""))</f>
        <v/>
      </c>
      <c r="O452" t="str">
        <f t="shared" ref="O452:O506" si="133">IF(L452="","",IF(OR(H452=6,I452=6),E452,""))</f>
        <v/>
      </c>
      <c r="P452">
        <f t="shared" ref="P452:P506" si="134">IF(L452="","",IF(OR(I452=6,J452=6),F452,""))</f>
        <v>98</v>
      </c>
      <c r="Q452">
        <f t="shared" ref="Q452:Q506" si="135">M452</f>
        <v>243</v>
      </c>
      <c r="R452">
        <f>IF(M452="","",MAX($R$2:R451)+1)</f>
        <v>22</v>
      </c>
      <c r="S452" t="str">
        <f>IF(N452="","",IF(MAX($S$2:S451)&lt;MAX(R:R),MAX(R:R)+1,MAX($S$2:S451)+1))</f>
        <v/>
      </c>
      <c r="T452" t="str">
        <f>IF(O452="","",IF(MAX($T$2:T451)&lt;MAX(S:S),MAX(S:S)+1,MAX($T$2:T451)+1))</f>
        <v/>
      </c>
      <c r="U452">
        <f>IF(P452="","",IF(MAX($U$2:U451)&lt;MAX(T:T),MAX(T:T)+1,MAX($U$2:U451)+1))</f>
        <v>62</v>
      </c>
      <c r="V452">
        <f t="shared" si="119"/>
        <v>450</v>
      </c>
      <c r="W452" t="str">
        <f t="shared" si="120"/>
        <v/>
      </c>
      <c r="X452" t="str">
        <f t="shared" si="121"/>
        <v/>
      </c>
      <c r="Y452">
        <f t="shared" si="122"/>
        <v>450</v>
      </c>
      <c r="AB452" t="str">
        <f t="shared" si="123"/>
        <v/>
      </c>
      <c r="AC452">
        <f t="shared" si="124"/>
        <v>250</v>
      </c>
      <c r="AD452">
        <f t="shared" si="125"/>
        <v>60</v>
      </c>
      <c r="AE452" t="str">
        <f t="shared" si="126"/>
        <v/>
      </c>
      <c r="AF452" s="4" t="str">
        <f>IF(AB452="","",MAX($AF$2:AF451)+1)</f>
        <v/>
      </c>
      <c r="AG452">
        <f>IF(AC452="","",IF(MAX($AG$2:AG451)&lt;MAX(AF:AF),MAX(AF:AF)+1,MAX($AG$2:AG451)+1))</f>
        <v>30</v>
      </c>
      <c r="AH452">
        <f>IF(AD452="","",IF(MAX($AH$2:AH451)&lt;MAX(AG:AG),MAX(AG:AG)+1,MAX($AH$2:AH451)+1))</f>
        <v>54</v>
      </c>
      <c r="AI452" t="str">
        <f>IF(AE452="","",IF(MAX($AI$2:AI451)&lt;MAX(AH:AH),MAX(AH:AH)+1,MAX($AI$2:AI451)+1))</f>
        <v/>
      </c>
      <c r="AJ452" t="str">
        <f t="shared" si="127"/>
        <v/>
      </c>
      <c r="AK452">
        <f t="shared" si="128"/>
        <v>450</v>
      </c>
      <c r="AL452">
        <f t="shared" si="129"/>
        <v>450</v>
      </c>
      <c r="AM452" t="str">
        <f t="shared" si="130"/>
        <v/>
      </c>
    </row>
    <row r="453" spans="2:39" x14ac:dyDescent="0.3">
      <c r="B453">
        <v>451</v>
      </c>
      <c r="C453">
        <v>98</v>
      </c>
      <c r="D453">
        <v>60</v>
      </c>
      <c r="E453">
        <v>249</v>
      </c>
      <c r="F453">
        <v>244</v>
      </c>
      <c r="G453">
        <v>0</v>
      </c>
      <c r="H453">
        <v>7</v>
      </c>
      <c r="I453">
        <v>0</v>
      </c>
      <c r="J453">
        <v>6</v>
      </c>
      <c r="K453">
        <v>1</v>
      </c>
      <c r="L453">
        <f>IF(AND(OR(G453=6,H453=6,I453=6,J453=6),OR(G453=7,H453=7,I453=7,J453=7)),IF(MAX($L$2:L452)&lt;$B$2,MAX($L$2:L452)+1,""),"")</f>
        <v>25</v>
      </c>
      <c r="M453">
        <f t="shared" si="131"/>
        <v>98</v>
      </c>
      <c r="N453" t="str">
        <f t="shared" si="132"/>
        <v/>
      </c>
      <c r="O453" t="str">
        <f t="shared" si="133"/>
        <v/>
      </c>
      <c r="P453">
        <f t="shared" si="134"/>
        <v>244</v>
      </c>
      <c r="Q453">
        <f t="shared" si="135"/>
        <v>98</v>
      </c>
      <c r="R453">
        <f>IF(M453="","",MAX($R$2:R452)+1)</f>
        <v>23</v>
      </c>
      <c r="S453" t="str">
        <f>IF(N453="","",IF(MAX($S$2:S452)&lt;MAX(R:R),MAX(R:R)+1,MAX($S$2:S452)+1))</f>
        <v/>
      </c>
      <c r="T453" t="str">
        <f>IF(O453="","",IF(MAX($T$2:T452)&lt;MAX(S:S),MAX(S:S)+1,MAX($T$2:T452)+1))</f>
        <v/>
      </c>
      <c r="U453">
        <f>IF(P453="","",IF(MAX($U$2:U452)&lt;MAX(T:T),MAX(T:T)+1,MAX($U$2:U452)+1))</f>
        <v>63</v>
      </c>
      <c r="V453">
        <f t="shared" si="119"/>
        <v>451</v>
      </c>
      <c r="W453" t="str">
        <f t="shared" si="120"/>
        <v/>
      </c>
      <c r="X453" t="str">
        <f t="shared" si="121"/>
        <v/>
      </c>
      <c r="Y453">
        <f t="shared" si="122"/>
        <v>451</v>
      </c>
      <c r="AB453" t="str">
        <f t="shared" si="123"/>
        <v/>
      </c>
      <c r="AC453">
        <f t="shared" si="124"/>
        <v>60</v>
      </c>
      <c r="AD453">
        <f t="shared" si="125"/>
        <v>249</v>
      </c>
      <c r="AE453" t="str">
        <f t="shared" si="126"/>
        <v/>
      </c>
      <c r="AF453" s="4" t="str">
        <f>IF(AB453="","",MAX($AF$2:AF452)+1)</f>
        <v/>
      </c>
      <c r="AG453">
        <f>IF(AC453="","",IF(MAX($AG$2:AG452)&lt;MAX(AF:AF),MAX(AF:AF)+1,MAX($AG$2:AG452)+1))</f>
        <v>31</v>
      </c>
      <c r="AH453">
        <f>IF(AD453="","",IF(MAX($AH$2:AH452)&lt;MAX(AG:AG),MAX(AG:AG)+1,MAX($AH$2:AH452)+1))</f>
        <v>55</v>
      </c>
      <c r="AI453" t="str">
        <f>IF(AE453="","",IF(MAX($AI$2:AI452)&lt;MAX(AH:AH),MAX(AH:AH)+1,MAX($AI$2:AI452)+1))</f>
        <v/>
      </c>
      <c r="AJ453" t="str">
        <f t="shared" si="127"/>
        <v/>
      </c>
      <c r="AK453">
        <f t="shared" si="128"/>
        <v>451</v>
      </c>
      <c r="AL453">
        <f t="shared" si="129"/>
        <v>451</v>
      </c>
      <c r="AM453" t="str">
        <f t="shared" si="130"/>
        <v/>
      </c>
    </row>
    <row r="454" spans="2:39" x14ac:dyDescent="0.3">
      <c r="B454">
        <v>452</v>
      </c>
      <c r="C454">
        <v>244</v>
      </c>
      <c r="D454">
        <v>249</v>
      </c>
      <c r="E454">
        <v>56</v>
      </c>
      <c r="F454">
        <v>94</v>
      </c>
      <c r="G454">
        <v>0</v>
      </c>
      <c r="H454">
        <v>7</v>
      </c>
      <c r="I454">
        <v>0</v>
      </c>
      <c r="J454">
        <v>6</v>
      </c>
      <c r="K454">
        <v>1</v>
      </c>
      <c r="L454">
        <f>IF(AND(OR(G454=6,H454=6,I454=6,J454=6),OR(G454=7,H454=7,I454=7,J454=7)),IF(MAX($L$2:L453)&lt;$B$2,MAX($L$2:L453)+1,""),"")</f>
        <v>26</v>
      </c>
      <c r="M454">
        <f t="shared" si="131"/>
        <v>244</v>
      </c>
      <c r="N454" t="str">
        <f t="shared" si="132"/>
        <v/>
      </c>
      <c r="O454" t="str">
        <f t="shared" si="133"/>
        <v/>
      </c>
      <c r="P454">
        <f t="shared" si="134"/>
        <v>94</v>
      </c>
      <c r="Q454">
        <f t="shared" si="135"/>
        <v>244</v>
      </c>
      <c r="R454">
        <f>IF(M454="","",MAX($R$2:R453)+1)</f>
        <v>24</v>
      </c>
      <c r="S454" t="str">
        <f>IF(N454="","",IF(MAX($S$2:S453)&lt;MAX(R:R),MAX(R:R)+1,MAX($S$2:S453)+1))</f>
        <v/>
      </c>
      <c r="T454" t="str">
        <f>IF(O454="","",IF(MAX($T$2:T453)&lt;MAX(S:S),MAX(S:S)+1,MAX($T$2:T453)+1))</f>
        <v/>
      </c>
      <c r="U454">
        <f>IF(P454="","",IF(MAX($U$2:U453)&lt;MAX(T:T),MAX(T:T)+1,MAX($U$2:U453)+1))</f>
        <v>64</v>
      </c>
      <c r="V454">
        <f t="shared" si="119"/>
        <v>452</v>
      </c>
      <c r="W454" t="str">
        <f t="shared" si="120"/>
        <v/>
      </c>
      <c r="X454" t="str">
        <f t="shared" si="121"/>
        <v/>
      </c>
      <c r="Y454">
        <f t="shared" si="122"/>
        <v>452</v>
      </c>
      <c r="AB454" t="str">
        <f t="shared" si="123"/>
        <v/>
      </c>
      <c r="AC454">
        <f t="shared" si="124"/>
        <v>249</v>
      </c>
      <c r="AD454">
        <f t="shared" si="125"/>
        <v>56</v>
      </c>
      <c r="AE454" t="str">
        <f t="shared" si="126"/>
        <v/>
      </c>
      <c r="AF454" s="4" t="str">
        <f>IF(AB454="","",MAX($AF$2:AF453)+1)</f>
        <v/>
      </c>
      <c r="AG454">
        <f>IF(AC454="","",IF(MAX($AG$2:AG453)&lt;MAX(AF:AF),MAX(AF:AF)+1,MAX($AG$2:AG453)+1))</f>
        <v>32</v>
      </c>
      <c r="AH454">
        <f>IF(AD454="","",IF(MAX($AH$2:AH453)&lt;MAX(AG:AG),MAX(AG:AG)+1,MAX($AH$2:AH453)+1))</f>
        <v>56</v>
      </c>
      <c r="AI454" t="str">
        <f>IF(AE454="","",IF(MAX($AI$2:AI453)&lt;MAX(AH:AH),MAX(AH:AH)+1,MAX($AI$2:AI453)+1))</f>
        <v/>
      </c>
      <c r="AJ454" t="str">
        <f t="shared" si="127"/>
        <v/>
      </c>
      <c r="AK454">
        <f t="shared" si="128"/>
        <v>452</v>
      </c>
      <c r="AL454">
        <f t="shared" si="129"/>
        <v>452</v>
      </c>
      <c r="AM454" t="str">
        <f t="shared" si="130"/>
        <v/>
      </c>
    </row>
    <row r="455" spans="2:39" x14ac:dyDescent="0.3">
      <c r="B455">
        <v>453</v>
      </c>
      <c r="C455">
        <v>19</v>
      </c>
      <c r="D455">
        <v>81</v>
      </c>
      <c r="E455">
        <v>245</v>
      </c>
      <c r="F455">
        <v>248</v>
      </c>
      <c r="G455">
        <v>0</v>
      </c>
      <c r="H455">
        <v>6</v>
      </c>
      <c r="I455">
        <v>0</v>
      </c>
      <c r="J455">
        <v>7</v>
      </c>
      <c r="K455">
        <v>1</v>
      </c>
      <c r="L455">
        <f>IF(AND(OR(G455=6,H455=6,I455=6,J455=6),OR(G455=7,H455=7,I455=7,J455=7)),IF(MAX($L$2:L454)&lt;$B$2,MAX($L$2:L454)+1,""),"")</f>
        <v>27</v>
      </c>
      <c r="M455" t="str">
        <f t="shared" si="131"/>
        <v/>
      </c>
      <c r="N455">
        <f t="shared" si="132"/>
        <v>81</v>
      </c>
      <c r="O455">
        <f t="shared" si="133"/>
        <v>245</v>
      </c>
      <c r="P455" t="str">
        <f t="shared" si="134"/>
        <v/>
      </c>
      <c r="Q455" t="str">
        <f t="shared" si="135"/>
        <v/>
      </c>
      <c r="R455" t="str">
        <f>IF(M455="","",MAX($R$2:R454)+1)</f>
        <v/>
      </c>
      <c r="S455">
        <f>IF(N455="","",IF(MAX($S$2:S454)&lt;MAX(R:R),MAX(R:R)+1,MAX($S$2:S454)+1))</f>
        <v>27</v>
      </c>
      <c r="T455">
        <f>IF(O455="","",IF(MAX($T$2:T454)&lt;MAX(S:S),MAX(S:S)+1,MAX($T$2:T454)+1))</f>
        <v>35</v>
      </c>
      <c r="U455" t="str">
        <f>IF(P455="","",IF(MAX($U$2:U454)&lt;MAX(T:T),MAX(T:T)+1,MAX($U$2:U454)+1))</f>
        <v/>
      </c>
      <c r="V455" t="str">
        <f t="shared" si="119"/>
        <v/>
      </c>
      <c r="W455">
        <f t="shared" si="120"/>
        <v>453</v>
      </c>
      <c r="X455">
        <f t="shared" si="121"/>
        <v>453</v>
      </c>
      <c r="Y455" t="str">
        <f t="shared" si="122"/>
        <v/>
      </c>
      <c r="AB455">
        <f t="shared" si="123"/>
        <v>19</v>
      </c>
      <c r="AC455" t="str">
        <f t="shared" si="124"/>
        <v/>
      </c>
      <c r="AD455" t="str">
        <f t="shared" si="125"/>
        <v/>
      </c>
      <c r="AE455">
        <f t="shared" si="126"/>
        <v>248</v>
      </c>
      <c r="AF455" s="4">
        <f>IF(AB455="","",MAX($AF$2:AF454)+1)</f>
        <v>3</v>
      </c>
      <c r="AG455" t="str">
        <f>IF(AC455="","",IF(MAX($AG$2:AG454)&lt;MAX(AF:AF),MAX(AF:AF)+1,MAX($AG$2:AG454)+1))</f>
        <v/>
      </c>
      <c r="AH455" t="str">
        <f>IF(AD455="","",IF(MAX($AH$2:AH454)&lt;MAX(AG:AG),MAX(AG:AG)+1,MAX($AH$2:AH454)+1))</f>
        <v/>
      </c>
      <c r="AI455">
        <f>IF(AE455="","",IF(MAX($AI$2:AI454)&lt;MAX(AH:AH),MAX(AH:AH)+1,MAX($AI$2:AI454)+1))</f>
        <v>59</v>
      </c>
      <c r="AJ455">
        <f t="shared" si="127"/>
        <v>453</v>
      </c>
      <c r="AK455" t="str">
        <f t="shared" si="128"/>
        <v/>
      </c>
      <c r="AL455" t="str">
        <f t="shared" si="129"/>
        <v/>
      </c>
      <c r="AM455">
        <f t="shared" si="130"/>
        <v>453</v>
      </c>
    </row>
    <row r="456" spans="2:39" x14ac:dyDescent="0.3">
      <c r="B456">
        <v>454</v>
      </c>
      <c r="C456">
        <v>248</v>
      </c>
      <c r="D456">
        <v>245</v>
      </c>
      <c r="E456">
        <v>94</v>
      </c>
      <c r="F456">
        <v>56</v>
      </c>
      <c r="G456">
        <v>0</v>
      </c>
      <c r="H456">
        <v>6</v>
      </c>
      <c r="I456">
        <v>0</v>
      </c>
      <c r="J456">
        <v>7</v>
      </c>
      <c r="K456">
        <v>1</v>
      </c>
      <c r="L456">
        <f>IF(AND(OR(G456=6,H456=6,I456=6,J456=6),OR(G456=7,H456=7,I456=7,J456=7)),IF(MAX($L$2:L455)&lt;$B$2,MAX($L$2:L455)+1,""),"")</f>
        <v>28</v>
      </c>
      <c r="M456" t="str">
        <f t="shared" si="131"/>
        <v/>
      </c>
      <c r="N456">
        <f t="shared" si="132"/>
        <v>245</v>
      </c>
      <c r="O456">
        <f t="shared" si="133"/>
        <v>94</v>
      </c>
      <c r="P456" t="str">
        <f t="shared" si="134"/>
        <v/>
      </c>
      <c r="Q456" t="str">
        <f t="shared" si="135"/>
        <v/>
      </c>
      <c r="R456" t="str">
        <f>IF(M456="","",MAX($R$2:R455)+1)</f>
        <v/>
      </c>
      <c r="S456">
        <f>IF(N456="","",IF(MAX($S$2:S455)&lt;MAX(R:R),MAX(R:R)+1,MAX($S$2:S455)+1))</f>
        <v>28</v>
      </c>
      <c r="T456">
        <f>IF(O456="","",IF(MAX($T$2:T455)&lt;MAX(S:S),MAX(S:S)+1,MAX($T$2:T455)+1))</f>
        <v>36</v>
      </c>
      <c r="U456" t="str">
        <f>IF(P456="","",IF(MAX($U$2:U455)&lt;MAX(T:T),MAX(T:T)+1,MAX($U$2:U455)+1))</f>
        <v/>
      </c>
      <c r="V456" t="str">
        <f t="shared" si="119"/>
        <v/>
      </c>
      <c r="W456">
        <f t="shared" si="120"/>
        <v>454</v>
      </c>
      <c r="X456">
        <f t="shared" si="121"/>
        <v>454</v>
      </c>
      <c r="Y456" t="str">
        <f t="shared" si="122"/>
        <v/>
      </c>
      <c r="AB456">
        <f t="shared" si="123"/>
        <v>248</v>
      </c>
      <c r="AC456" t="str">
        <f t="shared" si="124"/>
        <v/>
      </c>
      <c r="AD456" t="str">
        <f t="shared" si="125"/>
        <v/>
      </c>
      <c r="AE456">
        <f t="shared" si="126"/>
        <v>56</v>
      </c>
      <c r="AF456" s="4">
        <f>IF(AB456="","",MAX($AF$2:AF455)+1)</f>
        <v>4</v>
      </c>
      <c r="AG456" t="str">
        <f>IF(AC456="","",IF(MAX($AG$2:AG455)&lt;MAX(AF:AF),MAX(AF:AF)+1,MAX($AG$2:AG455)+1))</f>
        <v/>
      </c>
      <c r="AH456" t="str">
        <f>IF(AD456="","",IF(MAX($AH$2:AH455)&lt;MAX(AG:AG),MAX(AG:AG)+1,MAX($AH$2:AH455)+1))</f>
        <v/>
      </c>
      <c r="AI456">
        <f>IF(AE456="","",IF(MAX($AI$2:AI455)&lt;MAX(AH:AH),MAX(AH:AH)+1,MAX($AI$2:AI455)+1))</f>
        <v>60</v>
      </c>
      <c r="AJ456">
        <f t="shared" si="127"/>
        <v>454</v>
      </c>
      <c r="AK456" t="str">
        <f t="shared" si="128"/>
        <v/>
      </c>
      <c r="AL456" t="str">
        <f t="shared" si="129"/>
        <v/>
      </c>
      <c r="AM456">
        <f t="shared" si="130"/>
        <v>454</v>
      </c>
    </row>
    <row r="457" spans="2:39" x14ac:dyDescent="0.3">
      <c r="B457">
        <v>455</v>
      </c>
      <c r="C457">
        <v>263</v>
      </c>
      <c r="D457">
        <v>246</v>
      </c>
      <c r="E457">
        <v>81</v>
      </c>
      <c r="F457">
        <v>19</v>
      </c>
      <c r="G457">
        <v>0</v>
      </c>
      <c r="H457">
        <v>6</v>
      </c>
      <c r="I457">
        <v>0</v>
      </c>
      <c r="J457">
        <v>7</v>
      </c>
      <c r="K457">
        <v>1</v>
      </c>
      <c r="L457">
        <f>IF(AND(OR(G457=6,H457=6,I457=6,J457=6),OR(G457=7,H457=7,I457=7,J457=7)),IF(MAX($L$2:L456)&lt;$B$2,MAX($L$2:L456)+1,""),"")</f>
        <v>29</v>
      </c>
      <c r="M457" t="str">
        <f t="shared" si="131"/>
        <v/>
      </c>
      <c r="N457">
        <f t="shared" si="132"/>
        <v>246</v>
      </c>
      <c r="O457">
        <f t="shared" si="133"/>
        <v>81</v>
      </c>
      <c r="P457" t="str">
        <f t="shared" si="134"/>
        <v/>
      </c>
      <c r="Q457" t="str">
        <f t="shared" si="135"/>
        <v/>
      </c>
      <c r="R457" t="str">
        <f>IF(M457="","",MAX($R$2:R456)+1)</f>
        <v/>
      </c>
      <c r="S457">
        <f>IF(N457="","",IF(MAX($S$2:S456)&lt;MAX(R:R),MAX(R:R)+1,MAX($S$2:S456)+1))</f>
        <v>29</v>
      </c>
      <c r="T457">
        <f>IF(O457="","",IF(MAX($T$2:T456)&lt;MAX(S:S),MAX(S:S)+1,MAX($T$2:T456)+1))</f>
        <v>37</v>
      </c>
      <c r="U457" t="str">
        <f>IF(P457="","",IF(MAX($U$2:U456)&lt;MAX(T:T),MAX(T:T)+1,MAX($U$2:U456)+1))</f>
        <v/>
      </c>
      <c r="V457" t="str">
        <f t="shared" si="119"/>
        <v/>
      </c>
      <c r="W457">
        <f t="shared" si="120"/>
        <v>455</v>
      </c>
      <c r="X457">
        <f t="shared" si="121"/>
        <v>455</v>
      </c>
      <c r="Y457" t="str">
        <f t="shared" si="122"/>
        <v/>
      </c>
      <c r="AB457">
        <f t="shared" si="123"/>
        <v>263</v>
      </c>
      <c r="AC457" t="str">
        <f t="shared" si="124"/>
        <v/>
      </c>
      <c r="AD457" t="str">
        <f t="shared" si="125"/>
        <v/>
      </c>
      <c r="AE457">
        <f t="shared" si="126"/>
        <v>19</v>
      </c>
      <c r="AF457" s="4">
        <f>IF(AB457="","",MAX($AF$2:AF456)+1)</f>
        <v>5</v>
      </c>
      <c r="AG457" t="str">
        <f>IF(AC457="","",IF(MAX($AG$2:AG456)&lt;MAX(AF:AF),MAX(AF:AF)+1,MAX($AG$2:AG456)+1))</f>
        <v/>
      </c>
      <c r="AH457" t="str">
        <f>IF(AD457="","",IF(MAX($AH$2:AH456)&lt;MAX(AG:AG),MAX(AG:AG)+1,MAX($AH$2:AH456)+1))</f>
        <v/>
      </c>
      <c r="AI457">
        <f>IF(AE457="","",IF(MAX($AI$2:AI456)&lt;MAX(AH:AH),MAX(AH:AH)+1,MAX($AI$2:AI456)+1))</f>
        <v>61</v>
      </c>
      <c r="AJ457">
        <f t="shared" si="127"/>
        <v>455</v>
      </c>
      <c r="AK457" t="str">
        <f t="shared" si="128"/>
        <v/>
      </c>
      <c r="AL457" t="str">
        <f t="shared" si="129"/>
        <v/>
      </c>
      <c r="AM457">
        <f t="shared" si="130"/>
        <v>455</v>
      </c>
    </row>
    <row r="458" spans="2:39" x14ac:dyDescent="0.3">
      <c r="B458">
        <v>456</v>
      </c>
      <c r="C458">
        <v>33</v>
      </c>
      <c r="D458">
        <v>92</v>
      </c>
      <c r="E458">
        <v>246</v>
      </c>
      <c r="F458">
        <v>263</v>
      </c>
      <c r="G458">
        <v>0</v>
      </c>
      <c r="H458">
        <v>6</v>
      </c>
      <c r="I458">
        <v>0</v>
      </c>
      <c r="J458">
        <v>7</v>
      </c>
      <c r="K458">
        <v>1</v>
      </c>
      <c r="L458">
        <f>IF(AND(OR(G458=6,H458=6,I458=6,J458=6),OR(G458=7,H458=7,I458=7,J458=7)),IF(MAX($L$2:L457)&lt;$B$2,MAX($L$2:L457)+1,""),"")</f>
        <v>30</v>
      </c>
      <c r="M458" t="str">
        <f t="shared" si="131"/>
        <v/>
      </c>
      <c r="N458">
        <f t="shared" si="132"/>
        <v>92</v>
      </c>
      <c r="O458">
        <f t="shared" si="133"/>
        <v>246</v>
      </c>
      <c r="P458" t="str">
        <f t="shared" si="134"/>
        <v/>
      </c>
      <c r="Q458" t="str">
        <f t="shared" si="135"/>
        <v/>
      </c>
      <c r="R458" t="str">
        <f>IF(M458="","",MAX($R$2:R457)+1)</f>
        <v/>
      </c>
      <c r="S458">
        <f>IF(N458="","",IF(MAX($S$2:S457)&lt;MAX(R:R),MAX(R:R)+1,MAX($S$2:S457)+1))</f>
        <v>30</v>
      </c>
      <c r="T458">
        <f>IF(O458="","",IF(MAX($T$2:T457)&lt;MAX(S:S),MAX(S:S)+1,MAX($T$2:T457)+1))</f>
        <v>38</v>
      </c>
      <c r="U458" t="str">
        <f>IF(P458="","",IF(MAX($U$2:U457)&lt;MAX(T:T),MAX(T:T)+1,MAX($U$2:U457)+1))</f>
        <v/>
      </c>
      <c r="V458" t="str">
        <f t="shared" si="119"/>
        <v/>
      </c>
      <c r="W458">
        <f t="shared" si="120"/>
        <v>456</v>
      </c>
      <c r="X458">
        <f t="shared" si="121"/>
        <v>456</v>
      </c>
      <c r="Y458" t="str">
        <f t="shared" si="122"/>
        <v/>
      </c>
      <c r="AB458">
        <f t="shared" si="123"/>
        <v>33</v>
      </c>
      <c r="AC458" t="str">
        <f t="shared" si="124"/>
        <v/>
      </c>
      <c r="AD458" t="str">
        <f t="shared" si="125"/>
        <v/>
      </c>
      <c r="AE458">
        <f t="shared" si="126"/>
        <v>263</v>
      </c>
      <c r="AF458" s="4">
        <f>IF(AB458="","",MAX($AF$2:AF457)+1)</f>
        <v>6</v>
      </c>
      <c r="AG458" t="str">
        <f>IF(AC458="","",IF(MAX($AG$2:AG457)&lt;MAX(AF:AF),MAX(AF:AF)+1,MAX($AG$2:AG457)+1))</f>
        <v/>
      </c>
      <c r="AH458" t="str">
        <f>IF(AD458="","",IF(MAX($AH$2:AH457)&lt;MAX(AG:AG),MAX(AG:AG)+1,MAX($AH$2:AH457)+1))</f>
        <v/>
      </c>
      <c r="AI458">
        <f>IF(AE458="","",IF(MAX($AI$2:AI457)&lt;MAX(AH:AH),MAX(AH:AH)+1,MAX($AI$2:AI457)+1))</f>
        <v>62</v>
      </c>
      <c r="AJ458">
        <f t="shared" si="127"/>
        <v>456</v>
      </c>
      <c r="AK458" t="str">
        <f t="shared" si="128"/>
        <v/>
      </c>
      <c r="AL458" t="str">
        <f t="shared" si="129"/>
        <v/>
      </c>
      <c r="AM458">
        <f t="shared" si="130"/>
        <v>456</v>
      </c>
    </row>
    <row r="459" spans="2:39" x14ac:dyDescent="0.3">
      <c r="B459">
        <v>457</v>
      </c>
      <c r="C459">
        <v>262</v>
      </c>
      <c r="D459">
        <v>247</v>
      </c>
      <c r="E459">
        <v>92</v>
      </c>
      <c r="F459">
        <v>33</v>
      </c>
      <c r="G459">
        <v>0</v>
      </c>
      <c r="H459">
        <v>6</v>
      </c>
      <c r="I459">
        <v>0</v>
      </c>
      <c r="J459">
        <v>7</v>
      </c>
      <c r="K459">
        <v>1</v>
      </c>
      <c r="L459">
        <f>IF(AND(OR(G459=6,H459=6,I459=6,J459=6),OR(G459=7,H459=7,I459=7,J459=7)),IF(MAX($L$2:L458)&lt;$B$2,MAX($L$2:L458)+1,""),"")</f>
        <v>31</v>
      </c>
      <c r="M459" t="str">
        <f t="shared" si="131"/>
        <v/>
      </c>
      <c r="N459">
        <f t="shared" si="132"/>
        <v>247</v>
      </c>
      <c r="O459">
        <f t="shared" si="133"/>
        <v>92</v>
      </c>
      <c r="P459" t="str">
        <f t="shared" si="134"/>
        <v/>
      </c>
      <c r="Q459" t="str">
        <f t="shared" si="135"/>
        <v/>
      </c>
      <c r="R459" t="str">
        <f>IF(M459="","",MAX($R$2:R458)+1)</f>
        <v/>
      </c>
      <c r="S459">
        <f>IF(N459="","",IF(MAX($S$2:S458)&lt;MAX(R:R),MAX(R:R)+1,MAX($S$2:S458)+1))</f>
        <v>31</v>
      </c>
      <c r="T459">
        <f>IF(O459="","",IF(MAX($T$2:T458)&lt;MAX(S:S),MAX(S:S)+1,MAX($T$2:T458)+1))</f>
        <v>39</v>
      </c>
      <c r="U459" t="str">
        <f>IF(P459="","",IF(MAX($U$2:U458)&lt;MAX(T:T),MAX(T:T)+1,MAX($U$2:U458)+1))</f>
        <v/>
      </c>
      <c r="V459" t="str">
        <f t="shared" si="119"/>
        <v/>
      </c>
      <c r="W459">
        <f t="shared" si="120"/>
        <v>457</v>
      </c>
      <c r="X459">
        <f t="shared" si="121"/>
        <v>457</v>
      </c>
      <c r="Y459" t="str">
        <f t="shared" si="122"/>
        <v/>
      </c>
      <c r="AB459">
        <f t="shared" si="123"/>
        <v>262</v>
      </c>
      <c r="AC459" t="str">
        <f t="shared" si="124"/>
        <v/>
      </c>
      <c r="AD459" t="str">
        <f t="shared" si="125"/>
        <v/>
      </c>
      <c r="AE459">
        <f t="shared" si="126"/>
        <v>33</v>
      </c>
      <c r="AF459" s="4">
        <f>IF(AB459="","",MAX($AF$2:AF458)+1)</f>
        <v>7</v>
      </c>
      <c r="AG459" t="str">
        <f>IF(AC459="","",IF(MAX($AG$2:AG458)&lt;MAX(AF:AF),MAX(AF:AF)+1,MAX($AG$2:AG458)+1))</f>
        <v/>
      </c>
      <c r="AH459" t="str">
        <f>IF(AD459="","",IF(MAX($AH$2:AH458)&lt;MAX(AG:AG),MAX(AG:AG)+1,MAX($AH$2:AH458)+1))</f>
        <v/>
      </c>
      <c r="AI459">
        <f>IF(AE459="","",IF(MAX($AI$2:AI458)&lt;MAX(AH:AH),MAX(AH:AH)+1,MAX($AI$2:AI458)+1))</f>
        <v>63</v>
      </c>
      <c r="AJ459">
        <f t="shared" si="127"/>
        <v>457</v>
      </c>
      <c r="AK459" t="str">
        <f t="shared" si="128"/>
        <v/>
      </c>
      <c r="AL459" t="str">
        <f t="shared" si="129"/>
        <v/>
      </c>
      <c r="AM459">
        <f t="shared" si="130"/>
        <v>457</v>
      </c>
    </row>
    <row r="460" spans="2:39" x14ac:dyDescent="0.3">
      <c r="B460">
        <v>458</v>
      </c>
      <c r="C460">
        <v>41</v>
      </c>
      <c r="D460">
        <v>90</v>
      </c>
      <c r="E460">
        <v>247</v>
      </c>
      <c r="F460">
        <v>262</v>
      </c>
      <c r="G460">
        <v>0</v>
      </c>
      <c r="H460">
        <v>6</v>
      </c>
      <c r="I460">
        <v>0</v>
      </c>
      <c r="J460">
        <v>7</v>
      </c>
      <c r="K460">
        <v>1</v>
      </c>
      <c r="L460">
        <f>IF(AND(OR(G460=6,H460=6,I460=6,J460=6),OR(G460=7,H460=7,I460=7,J460=7)),IF(MAX($L$2:L459)&lt;$B$2,MAX($L$2:L459)+1,""),"")</f>
        <v>32</v>
      </c>
      <c r="M460" t="str">
        <f t="shared" si="131"/>
        <v/>
      </c>
      <c r="N460">
        <f t="shared" si="132"/>
        <v>90</v>
      </c>
      <c r="O460">
        <f t="shared" si="133"/>
        <v>247</v>
      </c>
      <c r="P460" t="str">
        <f t="shared" si="134"/>
        <v/>
      </c>
      <c r="Q460" t="str">
        <f t="shared" si="135"/>
        <v/>
      </c>
      <c r="R460" t="str">
        <f>IF(M460="","",MAX($R$2:R459)+1)</f>
        <v/>
      </c>
      <c r="S460">
        <f>IF(N460="","",IF(MAX($S$2:S459)&lt;MAX(R:R),MAX(R:R)+1,MAX($S$2:S459)+1))</f>
        <v>32</v>
      </c>
      <c r="T460">
        <f>IF(O460="","",IF(MAX($T$2:T459)&lt;MAX(S:S),MAX(S:S)+1,MAX($T$2:T459)+1))</f>
        <v>40</v>
      </c>
      <c r="U460" t="str">
        <f>IF(P460="","",IF(MAX($U$2:U459)&lt;MAX(T:T),MAX(T:T)+1,MAX($U$2:U459)+1))</f>
        <v/>
      </c>
      <c r="V460" t="str">
        <f t="shared" si="119"/>
        <v/>
      </c>
      <c r="W460">
        <f t="shared" si="120"/>
        <v>458</v>
      </c>
      <c r="X460">
        <f t="shared" si="121"/>
        <v>458</v>
      </c>
      <c r="Y460" t="str">
        <f t="shared" si="122"/>
        <v/>
      </c>
      <c r="AB460">
        <f t="shared" si="123"/>
        <v>41</v>
      </c>
      <c r="AC460" t="str">
        <f t="shared" si="124"/>
        <v/>
      </c>
      <c r="AD460" t="str">
        <f t="shared" si="125"/>
        <v/>
      </c>
      <c r="AE460">
        <f t="shared" si="126"/>
        <v>262</v>
      </c>
      <c r="AF460" s="4">
        <f>IF(AB460="","",MAX($AF$2:AF459)+1)</f>
        <v>8</v>
      </c>
      <c r="AG460" t="str">
        <f>IF(AC460="","",IF(MAX($AG$2:AG459)&lt;MAX(AF:AF),MAX(AF:AF)+1,MAX($AG$2:AG459)+1))</f>
        <v/>
      </c>
      <c r="AH460" t="str">
        <f>IF(AD460="","",IF(MAX($AH$2:AH459)&lt;MAX(AG:AG),MAX(AG:AG)+1,MAX($AH$2:AH459)+1))</f>
        <v/>
      </c>
      <c r="AI460">
        <f>IF(AE460="","",IF(MAX($AI$2:AI459)&lt;MAX(AH:AH),MAX(AH:AH)+1,MAX($AI$2:AI459)+1))</f>
        <v>64</v>
      </c>
      <c r="AJ460">
        <f t="shared" si="127"/>
        <v>458</v>
      </c>
      <c r="AK460" t="str">
        <f t="shared" si="128"/>
        <v/>
      </c>
      <c r="AL460" t="str">
        <f t="shared" si="129"/>
        <v/>
      </c>
      <c r="AM460">
        <f t="shared" si="130"/>
        <v>458</v>
      </c>
    </row>
    <row r="461" spans="2:39" x14ac:dyDescent="0.3">
      <c r="B461">
        <v>459</v>
      </c>
      <c r="C461">
        <v>181</v>
      </c>
      <c r="D461">
        <v>545</v>
      </c>
      <c r="E461">
        <v>271</v>
      </c>
      <c r="F461">
        <v>122</v>
      </c>
      <c r="G461">
        <v>0</v>
      </c>
      <c r="H461">
        <v>0</v>
      </c>
      <c r="I461">
        <v>0</v>
      </c>
      <c r="J461">
        <v>0</v>
      </c>
      <c r="K461">
        <v>1</v>
      </c>
      <c r="L461" t="str">
        <f>IF(AND(OR(G461=6,H461=6,I461=6,J461=6),OR(G461=7,H461=7,I461=7,J461=7)),IF(MAX($L$2:L460)&lt;$B$2,MAX($L$2:L460)+1,""),"")</f>
        <v/>
      </c>
      <c r="M461" t="str">
        <f t="shared" si="131"/>
        <v/>
      </c>
      <c r="N461" t="str">
        <f t="shared" si="132"/>
        <v/>
      </c>
      <c r="O461" t="str">
        <f t="shared" si="133"/>
        <v/>
      </c>
      <c r="P461" t="str">
        <f t="shared" si="134"/>
        <v/>
      </c>
      <c r="Q461" t="str">
        <f t="shared" si="135"/>
        <v/>
      </c>
      <c r="R461" t="str">
        <f>IF(M461="","",MAX($R$2:R460)+1)</f>
        <v/>
      </c>
      <c r="S461" t="str">
        <f>IF(N461="","",IF(MAX($S$2:S460)&lt;MAX(R:R),MAX(R:R)+1,MAX($S$2:S460)+1))</f>
        <v/>
      </c>
      <c r="T461" t="str">
        <f>IF(O461="","",IF(MAX($T$2:T460)&lt;MAX(S:S),MAX(S:S)+1,MAX($T$2:T460)+1))</f>
        <v/>
      </c>
      <c r="U461" t="str">
        <f>IF(P461="","",IF(MAX($U$2:U460)&lt;MAX(T:T),MAX(T:T)+1,MAX($U$2:U460)+1))</f>
        <v/>
      </c>
      <c r="V461" t="str">
        <f t="shared" si="119"/>
        <v/>
      </c>
      <c r="W461" t="str">
        <f t="shared" si="120"/>
        <v/>
      </c>
      <c r="X461" t="str">
        <f t="shared" si="121"/>
        <v/>
      </c>
      <c r="Y461" t="str">
        <f t="shared" si="122"/>
        <v/>
      </c>
      <c r="AB461" t="str">
        <f t="shared" si="123"/>
        <v/>
      </c>
      <c r="AC461" t="str">
        <f t="shared" si="124"/>
        <v/>
      </c>
      <c r="AD461" t="str">
        <f t="shared" si="125"/>
        <v/>
      </c>
      <c r="AE461" t="str">
        <f t="shared" si="126"/>
        <v/>
      </c>
      <c r="AF461" s="4" t="str">
        <f>IF(AB461="","",MAX($AF$2:AF460)+1)</f>
        <v/>
      </c>
      <c r="AG461" t="str">
        <f>IF(AC461="","",IF(MAX($AG$2:AG460)&lt;MAX(AF:AF),MAX(AF:AF)+1,MAX($AG$2:AG460)+1))</f>
        <v/>
      </c>
      <c r="AH461" t="str">
        <f>IF(AD461="","",IF(MAX($AH$2:AH460)&lt;MAX(AG:AG),MAX(AG:AG)+1,MAX($AH$2:AH460)+1))</f>
        <v/>
      </c>
      <c r="AI461" t="str">
        <f>IF(AE461="","",IF(MAX($AI$2:AI460)&lt;MAX(AH:AH),MAX(AH:AH)+1,MAX($AI$2:AI460)+1))</f>
        <v/>
      </c>
      <c r="AJ461" t="str">
        <f t="shared" si="127"/>
        <v/>
      </c>
      <c r="AK461" t="str">
        <f t="shared" si="128"/>
        <v/>
      </c>
      <c r="AL461" t="str">
        <f t="shared" si="129"/>
        <v/>
      </c>
      <c r="AM461" t="str">
        <f t="shared" si="130"/>
        <v/>
      </c>
    </row>
    <row r="462" spans="2:39" x14ac:dyDescent="0.3">
      <c r="B462">
        <v>460</v>
      </c>
      <c r="C462">
        <v>545</v>
      </c>
      <c r="D462">
        <v>180</v>
      </c>
      <c r="E462">
        <v>124</v>
      </c>
      <c r="F462">
        <v>271</v>
      </c>
      <c r="G462">
        <v>0</v>
      </c>
      <c r="H462">
        <v>0</v>
      </c>
      <c r="I462">
        <v>0</v>
      </c>
      <c r="J462">
        <v>0</v>
      </c>
      <c r="K462">
        <v>1</v>
      </c>
      <c r="L462" t="str">
        <f>IF(AND(OR(G462=6,H462=6,I462=6,J462=6),OR(G462=7,H462=7,I462=7,J462=7)),IF(MAX($L$2:L461)&lt;$B$2,MAX($L$2:L461)+1,""),"")</f>
        <v/>
      </c>
      <c r="M462" t="str">
        <f t="shared" si="131"/>
        <v/>
      </c>
      <c r="N462" t="str">
        <f t="shared" si="132"/>
        <v/>
      </c>
      <c r="O462" t="str">
        <f t="shared" si="133"/>
        <v/>
      </c>
      <c r="P462" t="str">
        <f t="shared" si="134"/>
        <v/>
      </c>
      <c r="Q462" t="str">
        <f t="shared" si="135"/>
        <v/>
      </c>
      <c r="R462" t="str">
        <f>IF(M462="","",MAX($R$2:R461)+1)</f>
        <v/>
      </c>
      <c r="S462" t="str">
        <f>IF(N462="","",IF(MAX($S$2:S461)&lt;MAX(R:R),MAX(R:R)+1,MAX($S$2:S461)+1))</f>
        <v/>
      </c>
      <c r="T462" t="str">
        <f>IF(O462="","",IF(MAX($T$2:T461)&lt;MAX(S:S),MAX(S:S)+1,MAX($T$2:T461)+1))</f>
        <v/>
      </c>
      <c r="U462" t="str">
        <f>IF(P462="","",IF(MAX($U$2:U461)&lt;MAX(T:T),MAX(T:T)+1,MAX($U$2:U461)+1))</f>
        <v/>
      </c>
      <c r="V462" t="str">
        <f t="shared" si="119"/>
        <v/>
      </c>
      <c r="W462" t="str">
        <f t="shared" si="120"/>
        <v/>
      </c>
      <c r="X462" t="str">
        <f t="shared" si="121"/>
        <v/>
      </c>
      <c r="Y462" t="str">
        <f t="shared" si="122"/>
        <v/>
      </c>
      <c r="AB462" t="str">
        <f t="shared" si="123"/>
        <v/>
      </c>
      <c r="AC462" t="str">
        <f t="shared" si="124"/>
        <v/>
      </c>
      <c r="AD462" t="str">
        <f t="shared" si="125"/>
        <v/>
      </c>
      <c r="AE462" t="str">
        <f t="shared" si="126"/>
        <v/>
      </c>
      <c r="AF462" s="4" t="str">
        <f>IF(AB462="","",MAX($AF$2:AF461)+1)</f>
        <v/>
      </c>
      <c r="AG462" t="str">
        <f>IF(AC462="","",IF(MAX($AG$2:AG461)&lt;MAX(AF:AF),MAX(AF:AF)+1,MAX($AG$2:AG461)+1))</f>
        <v/>
      </c>
      <c r="AH462" t="str">
        <f>IF(AD462="","",IF(MAX($AH$2:AH461)&lt;MAX(AG:AG),MAX(AG:AG)+1,MAX($AH$2:AH461)+1))</f>
        <v/>
      </c>
      <c r="AI462" t="str">
        <f>IF(AE462="","",IF(MAX($AI$2:AI461)&lt;MAX(AH:AH),MAX(AH:AH)+1,MAX($AI$2:AI461)+1))</f>
        <v/>
      </c>
      <c r="AJ462" t="str">
        <f t="shared" si="127"/>
        <v/>
      </c>
      <c r="AK462" t="str">
        <f t="shared" si="128"/>
        <v/>
      </c>
      <c r="AL462" t="str">
        <f t="shared" si="129"/>
        <v/>
      </c>
      <c r="AM462" t="str">
        <f t="shared" si="130"/>
        <v/>
      </c>
    </row>
    <row r="463" spans="2:39" x14ac:dyDescent="0.3">
      <c r="B463">
        <v>461</v>
      </c>
      <c r="C463">
        <v>33</v>
      </c>
      <c r="D463">
        <v>263</v>
      </c>
      <c r="E463">
        <v>545</v>
      </c>
      <c r="F463">
        <v>181</v>
      </c>
      <c r="G463">
        <v>7</v>
      </c>
      <c r="H463">
        <v>0</v>
      </c>
      <c r="I463">
        <v>0</v>
      </c>
      <c r="J463">
        <v>0</v>
      </c>
      <c r="K463">
        <v>1</v>
      </c>
      <c r="L463" t="str">
        <f>IF(AND(OR(G463=6,H463=6,I463=6,J463=6),OR(G463=7,H463=7,I463=7,J463=7)),IF(MAX($L$2:L462)&lt;$B$2,MAX($L$2:L462)+1,""),"")</f>
        <v/>
      </c>
      <c r="M463" t="str">
        <f t="shared" si="131"/>
        <v/>
      </c>
      <c r="N463" t="str">
        <f t="shared" si="132"/>
        <v/>
      </c>
      <c r="O463" t="str">
        <f t="shared" si="133"/>
        <v/>
      </c>
      <c r="P463" t="str">
        <f t="shared" si="134"/>
        <v/>
      </c>
      <c r="Q463" t="str">
        <f t="shared" si="135"/>
        <v/>
      </c>
      <c r="R463" t="str">
        <f>IF(M463="","",MAX($R$2:R462)+1)</f>
        <v/>
      </c>
      <c r="S463" t="str">
        <f>IF(N463="","",IF(MAX($S$2:S462)&lt;MAX(R:R),MAX(R:R)+1,MAX($S$2:S462)+1))</f>
        <v/>
      </c>
      <c r="T463" t="str">
        <f>IF(O463="","",IF(MAX($T$2:T462)&lt;MAX(S:S),MAX(S:S)+1,MAX($T$2:T462)+1))</f>
        <v/>
      </c>
      <c r="U463" t="str">
        <f>IF(P463="","",IF(MAX($U$2:U462)&lt;MAX(T:T),MAX(T:T)+1,MAX($U$2:U462)+1))</f>
        <v/>
      </c>
      <c r="V463" t="str">
        <f t="shared" si="119"/>
        <v/>
      </c>
      <c r="W463" t="str">
        <f t="shared" si="120"/>
        <v/>
      </c>
      <c r="X463" t="str">
        <f t="shared" si="121"/>
        <v/>
      </c>
      <c r="Y463" t="str">
        <f t="shared" si="122"/>
        <v/>
      </c>
      <c r="AB463" t="str">
        <f t="shared" si="123"/>
        <v/>
      </c>
      <c r="AC463" t="str">
        <f t="shared" si="124"/>
        <v/>
      </c>
      <c r="AD463" t="str">
        <f t="shared" si="125"/>
        <v/>
      </c>
      <c r="AE463" t="str">
        <f t="shared" si="126"/>
        <v/>
      </c>
      <c r="AF463" s="4" t="str">
        <f>IF(AB463="","",MAX($AF$2:AF462)+1)</f>
        <v/>
      </c>
      <c r="AG463" t="str">
        <f>IF(AC463="","",IF(MAX($AG$2:AG462)&lt;MAX(AF:AF),MAX(AF:AF)+1,MAX($AG$2:AG462)+1))</f>
        <v/>
      </c>
      <c r="AH463" t="str">
        <f>IF(AD463="","",IF(MAX($AH$2:AH462)&lt;MAX(AG:AG),MAX(AG:AG)+1,MAX($AH$2:AH462)+1))</f>
        <v/>
      </c>
      <c r="AI463" t="str">
        <f>IF(AE463="","",IF(MAX($AI$2:AI462)&lt;MAX(AH:AH),MAX(AH:AH)+1,MAX($AI$2:AI462)+1))</f>
        <v/>
      </c>
      <c r="AJ463" t="str">
        <f t="shared" si="127"/>
        <v/>
      </c>
      <c r="AK463" t="str">
        <f t="shared" si="128"/>
        <v/>
      </c>
      <c r="AL463" t="str">
        <f t="shared" si="129"/>
        <v/>
      </c>
      <c r="AM463" t="str">
        <f t="shared" si="130"/>
        <v/>
      </c>
    </row>
    <row r="464" spans="2:39" x14ac:dyDescent="0.3">
      <c r="B464">
        <v>462</v>
      </c>
      <c r="C464">
        <v>263</v>
      </c>
      <c r="D464">
        <v>19</v>
      </c>
      <c r="E464">
        <v>180</v>
      </c>
      <c r="F464">
        <v>545</v>
      </c>
      <c r="G464">
        <v>7</v>
      </c>
      <c r="H464">
        <v>0</v>
      </c>
      <c r="I464">
        <v>0</v>
      </c>
      <c r="J464">
        <v>0</v>
      </c>
      <c r="K464">
        <v>1</v>
      </c>
      <c r="L464" t="str">
        <f>IF(AND(OR(G464=6,H464=6,I464=6,J464=6),OR(G464=7,H464=7,I464=7,J464=7)),IF(MAX($L$2:L463)&lt;$B$2,MAX($L$2:L463)+1,""),"")</f>
        <v/>
      </c>
      <c r="M464" t="str">
        <f t="shared" si="131"/>
        <v/>
      </c>
      <c r="N464" t="str">
        <f t="shared" si="132"/>
        <v/>
      </c>
      <c r="O464" t="str">
        <f t="shared" si="133"/>
        <v/>
      </c>
      <c r="P464" t="str">
        <f t="shared" si="134"/>
        <v/>
      </c>
      <c r="Q464" t="str">
        <f t="shared" si="135"/>
        <v/>
      </c>
      <c r="R464" t="str">
        <f>IF(M464="","",MAX($R$2:R463)+1)</f>
        <v/>
      </c>
      <c r="S464" t="str">
        <f>IF(N464="","",IF(MAX($S$2:S463)&lt;MAX(R:R),MAX(R:R)+1,MAX($S$2:S463)+1))</f>
        <v/>
      </c>
      <c r="T464" t="str">
        <f>IF(O464="","",IF(MAX($T$2:T463)&lt;MAX(S:S),MAX(S:S)+1,MAX($T$2:T463)+1))</f>
        <v/>
      </c>
      <c r="U464" t="str">
        <f>IF(P464="","",IF(MAX($U$2:U463)&lt;MAX(T:T),MAX(T:T)+1,MAX($U$2:U463)+1))</f>
        <v/>
      </c>
      <c r="V464" t="str">
        <f t="shared" si="119"/>
        <v/>
      </c>
      <c r="W464" t="str">
        <f t="shared" si="120"/>
        <v/>
      </c>
      <c r="X464" t="str">
        <f t="shared" si="121"/>
        <v/>
      </c>
      <c r="Y464" t="str">
        <f t="shared" si="122"/>
        <v/>
      </c>
      <c r="AB464" t="str">
        <f t="shared" si="123"/>
        <v/>
      </c>
      <c r="AC464" t="str">
        <f t="shared" si="124"/>
        <v/>
      </c>
      <c r="AD464" t="str">
        <f t="shared" si="125"/>
        <v/>
      </c>
      <c r="AE464" t="str">
        <f t="shared" si="126"/>
        <v/>
      </c>
      <c r="AF464" s="4" t="str">
        <f>IF(AB464="","",MAX($AF$2:AF463)+1)</f>
        <v/>
      </c>
      <c r="AG464" t="str">
        <f>IF(AC464="","",IF(MAX($AG$2:AG463)&lt;MAX(AF:AF),MAX(AF:AF)+1,MAX($AG$2:AG463)+1))</f>
        <v/>
      </c>
      <c r="AH464" t="str">
        <f>IF(AD464="","",IF(MAX($AH$2:AH463)&lt;MAX(AG:AG),MAX(AG:AG)+1,MAX($AH$2:AH463)+1))</f>
        <v/>
      </c>
      <c r="AI464" t="str">
        <f>IF(AE464="","",IF(MAX($AI$2:AI463)&lt;MAX(AH:AH),MAX(AH:AH)+1,MAX($AI$2:AI463)+1))</f>
        <v/>
      </c>
      <c r="AJ464" t="str">
        <f t="shared" si="127"/>
        <v/>
      </c>
      <c r="AK464" t="str">
        <f t="shared" si="128"/>
        <v/>
      </c>
      <c r="AL464" t="str">
        <f t="shared" si="129"/>
        <v/>
      </c>
      <c r="AM464" t="str">
        <f t="shared" si="130"/>
        <v/>
      </c>
    </row>
    <row r="465" spans="2:39" x14ac:dyDescent="0.3">
      <c r="B465">
        <v>463</v>
      </c>
      <c r="C465">
        <v>187</v>
      </c>
      <c r="D465">
        <v>546</v>
      </c>
      <c r="E465">
        <v>248</v>
      </c>
      <c r="F465">
        <v>56</v>
      </c>
      <c r="G465">
        <v>0</v>
      </c>
      <c r="H465">
        <v>0</v>
      </c>
      <c r="I465">
        <v>7</v>
      </c>
      <c r="J465">
        <v>0</v>
      </c>
      <c r="K465">
        <v>1</v>
      </c>
      <c r="L465" t="str">
        <f>IF(AND(OR(G465=6,H465=6,I465=6,J465=6),OR(G465=7,H465=7,I465=7,J465=7)),IF(MAX($L$2:L464)&lt;$B$2,MAX($L$2:L464)+1,""),"")</f>
        <v/>
      </c>
      <c r="M465" t="str">
        <f t="shared" si="131"/>
        <v/>
      </c>
      <c r="N465" t="str">
        <f t="shared" si="132"/>
        <v/>
      </c>
      <c r="O465" t="str">
        <f t="shared" si="133"/>
        <v/>
      </c>
      <c r="P465" t="str">
        <f t="shared" si="134"/>
        <v/>
      </c>
      <c r="Q465" t="str">
        <f t="shared" si="135"/>
        <v/>
      </c>
      <c r="R465" t="str">
        <f>IF(M465="","",MAX($R$2:R464)+1)</f>
        <v/>
      </c>
      <c r="S465" t="str">
        <f>IF(N465="","",IF(MAX($S$2:S464)&lt;MAX(R:R),MAX(R:R)+1,MAX($S$2:S464)+1))</f>
        <v/>
      </c>
      <c r="T465" t="str">
        <f>IF(O465="","",IF(MAX($T$2:T464)&lt;MAX(S:S),MAX(S:S)+1,MAX($T$2:T464)+1))</f>
        <v/>
      </c>
      <c r="U465" t="str">
        <f>IF(P465="","",IF(MAX($U$2:U464)&lt;MAX(T:T),MAX(T:T)+1,MAX($U$2:U464)+1))</f>
        <v/>
      </c>
      <c r="V465" t="str">
        <f t="shared" si="119"/>
        <v/>
      </c>
      <c r="W465" t="str">
        <f t="shared" si="120"/>
        <v/>
      </c>
      <c r="X465" t="str">
        <f t="shared" si="121"/>
        <v/>
      </c>
      <c r="Y465" t="str">
        <f t="shared" si="122"/>
        <v/>
      </c>
      <c r="AB465" t="str">
        <f t="shared" si="123"/>
        <v/>
      </c>
      <c r="AC465" t="str">
        <f t="shared" si="124"/>
        <v/>
      </c>
      <c r="AD465" t="str">
        <f t="shared" si="125"/>
        <v/>
      </c>
      <c r="AE465" t="str">
        <f t="shared" si="126"/>
        <v/>
      </c>
      <c r="AF465" s="4" t="str">
        <f>IF(AB465="","",MAX($AF$2:AF464)+1)</f>
        <v/>
      </c>
      <c r="AG465" t="str">
        <f>IF(AC465="","",IF(MAX($AG$2:AG464)&lt;MAX(AF:AF),MAX(AF:AF)+1,MAX($AG$2:AG464)+1))</f>
        <v/>
      </c>
      <c r="AH465" t="str">
        <f>IF(AD465="","",IF(MAX($AH$2:AH464)&lt;MAX(AG:AG),MAX(AG:AG)+1,MAX($AH$2:AH464)+1))</f>
        <v/>
      </c>
      <c r="AI465" t="str">
        <f>IF(AE465="","",IF(MAX($AI$2:AI464)&lt;MAX(AH:AH),MAX(AH:AH)+1,MAX($AI$2:AI464)+1))</f>
        <v/>
      </c>
      <c r="AJ465" t="str">
        <f t="shared" si="127"/>
        <v/>
      </c>
      <c r="AK465" t="str">
        <f t="shared" si="128"/>
        <v/>
      </c>
      <c r="AL465" t="str">
        <f t="shared" si="129"/>
        <v/>
      </c>
      <c r="AM465" t="str">
        <f t="shared" si="130"/>
        <v/>
      </c>
    </row>
    <row r="466" spans="2:39" x14ac:dyDescent="0.3">
      <c r="B466">
        <v>464</v>
      </c>
      <c r="C466">
        <v>546</v>
      </c>
      <c r="D466">
        <v>179</v>
      </c>
      <c r="E466">
        <v>19</v>
      </c>
      <c r="F466">
        <v>248</v>
      </c>
      <c r="G466">
        <v>0</v>
      </c>
      <c r="H466">
        <v>0</v>
      </c>
      <c r="I466">
        <v>7</v>
      </c>
      <c r="J466">
        <v>0</v>
      </c>
      <c r="K466">
        <v>1</v>
      </c>
      <c r="L466" t="str">
        <f>IF(AND(OR(G466=6,H466=6,I466=6,J466=6),OR(G466=7,H466=7,I466=7,J466=7)),IF(MAX($L$2:L465)&lt;$B$2,MAX($L$2:L465)+1,""),"")</f>
        <v/>
      </c>
      <c r="M466" t="str">
        <f t="shared" si="131"/>
        <v/>
      </c>
      <c r="N466" t="str">
        <f t="shared" si="132"/>
        <v/>
      </c>
      <c r="O466" t="str">
        <f t="shared" si="133"/>
        <v/>
      </c>
      <c r="P466" t="str">
        <f t="shared" si="134"/>
        <v/>
      </c>
      <c r="Q466" t="str">
        <f t="shared" si="135"/>
        <v/>
      </c>
      <c r="R466" t="str">
        <f>IF(M466="","",MAX($R$2:R465)+1)</f>
        <v/>
      </c>
      <c r="S466" t="str">
        <f>IF(N466="","",IF(MAX($S$2:S465)&lt;MAX(R:R),MAX(R:R)+1,MAX($S$2:S465)+1))</f>
        <v/>
      </c>
      <c r="T466" t="str">
        <f>IF(O466="","",IF(MAX($T$2:T465)&lt;MAX(S:S),MAX(S:S)+1,MAX($T$2:T465)+1))</f>
        <v/>
      </c>
      <c r="U466" t="str">
        <f>IF(P466="","",IF(MAX($U$2:U465)&lt;MAX(T:T),MAX(T:T)+1,MAX($U$2:U465)+1))</f>
        <v/>
      </c>
      <c r="V466" t="str">
        <f t="shared" si="119"/>
        <v/>
      </c>
      <c r="W466" t="str">
        <f t="shared" si="120"/>
        <v/>
      </c>
      <c r="X466" t="str">
        <f t="shared" si="121"/>
        <v/>
      </c>
      <c r="Y466" t="str">
        <f t="shared" si="122"/>
        <v/>
      </c>
      <c r="AB466" t="str">
        <f t="shared" si="123"/>
        <v/>
      </c>
      <c r="AC466" t="str">
        <f t="shared" si="124"/>
        <v/>
      </c>
      <c r="AD466" t="str">
        <f t="shared" si="125"/>
        <v/>
      </c>
      <c r="AE466" t="str">
        <f t="shared" si="126"/>
        <v/>
      </c>
      <c r="AF466" s="4" t="str">
        <f>IF(AB466="","",MAX($AF$2:AF465)+1)</f>
        <v/>
      </c>
      <c r="AG466" t="str">
        <f>IF(AC466="","",IF(MAX($AG$2:AG465)&lt;MAX(AF:AF),MAX(AF:AF)+1,MAX($AG$2:AG465)+1))</f>
        <v/>
      </c>
      <c r="AH466" t="str">
        <f>IF(AD466="","",IF(MAX($AH$2:AH465)&lt;MAX(AG:AG),MAX(AG:AG)+1,MAX($AH$2:AH465)+1))</f>
        <v/>
      </c>
      <c r="AI466" t="str">
        <f>IF(AE466="","",IF(MAX($AI$2:AI465)&lt;MAX(AH:AH),MAX(AH:AH)+1,MAX($AI$2:AI465)+1))</f>
        <v/>
      </c>
      <c r="AJ466" t="str">
        <f t="shared" si="127"/>
        <v/>
      </c>
      <c r="AK466" t="str">
        <f t="shared" si="128"/>
        <v/>
      </c>
      <c r="AL466" t="str">
        <f t="shared" si="129"/>
        <v/>
      </c>
      <c r="AM466" t="str">
        <f t="shared" si="130"/>
        <v/>
      </c>
    </row>
    <row r="467" spans="2:39" x14ac:dyDescent="0.3">
      <c r="B467">
        <v>465</v>
      </c>
      <c r="C467">
        <v>123</v>
      </c>
      <c r="D467">
        <v>305</v>
      </c>
      <c r="E467">
        <v>546</v>
      </c>
      <c r="F467">
        <v>187</v>
      </c>
      <c r="G467">
        <v>0</v>
      </c>
      <c r="H467">
        <v>0</v>
      </c>
      <c r="I467">
        <v>0</v>
      </c>
      <c r="J467">
        <v>0</v>
      </c>
      <c r="K467">
        <v>1</v>
      </c>
      <c r="L467" t="str">
        <f>IF(AND(OR(G467=6,H467=6,I467=6,J467=6),OR(G467=7,H467=7,I467=7,J467=7)),IF(MAX($L$2:L466)&lt;$B$2,MAX($L$2:L466)+1,""),"")</f>
        <v/>
      </c>
      <c r="M467" t="str">
        <f t="shared" si="131"/>
        <v/>
      </c>
      <c r="N467" t="str">
        <f t="shared" si="132"/>
        <v/>
      </c>
      <c r="O467" t="str">
        <f t="shared" si="133"/>
        <v/>
      </c>
      <c r="P467" t="str">
        <f t="shared" si="134"/>
        <v/>
      </c>
      <c r="Q467" t="str">
        <f t="shared" si="135"/>
        <v/>
      </c>
      <c r="R467" t="str">
        <f>IF(M467="","",MAX($R$2:R466)+1)</f>
        <v/>
      </c>
      <c r="S467" t="str">
        <f>IF(N467="","",IF(MAX($S$2:S466)&lt;MAX(R:R),MAX(R:R)+1,MAX($S$2:S466)+1))</f>
        <v/>
      </c>
      <c r="T467" t="str">
        <f>IF(O467="","",IF(MAX($T$2:T466)&lt;MAX(S:S),MAX(S:S)+1,MAX($T$2:T466)+1))</f>
        <v/>
      </c>
      <c r="U467" t="str">
        <f>IF(P467="","",IF(MAX($U$2:U466)&lt;MAX(T:T),MAX(T:T)+1,MAX($U$2:U466)+1))</f>
        <v/>
      </c>
      <c r="V467" t="str">
        <f t="shared" si="119"/>
        <v/>
      </c>
      <c r="W467" t="str">
        <f t="shared" si="120"/>
        <v/>
      </c>
      <c r="X467" t="str">
        <f t="shared" si="121"/>
        <v/>
      </c>
      <c r="Y467" t="str">
        <f t="shared" si="122"/>
        <v/>
      </c>
      <c r="AB467" t="str">
        <f t="shared" si="123"/>
        <v/>
      </c>
      <c r="AC467" t="str">
        <f t="shared" si="124"/>
        <v/>
      </c>
      <c r="AD467" t="str">
        <f t="shared" si="125"/>
        <v/>
      </c>
      <c r="AE467" t="str">
        <f t="shared" si="126"/>
        <v/>
      </c>
      <c r="AF467" s="4" t="str">
        <f>IF(AB467="","",MAX($AF$2:AF466)+1)</f>
        <v/>
      </c>
      <c r="AG467" t="str">
        <f>IF(AC467="","",IF(MAX($AG$2:AG466)&lt;MAX(AF:AF),MAX(AF:AF)+1,MAX($AG$2:AG466)+1))</f>
        <v/>
      </c>
      <c r="AH467" t="str">
        <f>IF(AD467="","",IF(MAX($AH$2:AH466)&lt;MAX(AG:AG),MAX(AG:AG)+1,MAX($AH$2:AH466)+1))</f>
        <v/>
      </c>
      <c r="AI467" t="str">
        <f>IF(AE467="","",IF(MAX($AI$2:AI466)&lt;MAX(AH:AH),MAX(AH:AH)+1,MAX($AI$2:AI466)+1))</f>
        <v/>
      </c>
      <c r="AJ467" t="str">
        <f t="shared" si="127"/>
        <v/>
      </c>
      <c r="AK467" t="str">
        <f t="shared" si="128"/>
        <v/>
      </c>
      <c r="AL467" t="str">
        <f t="shared" si="129"/>
        <v/>
      </c>
      <c r="AM467" t="str">
        <f t="shared" si="130"/>
        <v/>
      </c>
    </row>
    <row r="468" spans="2:39" x14ac:dyDescent="0.3">
      <c r="B468">
        <v>466</v>
      </c>
      <c r="C468">
        <v>305</v>
      </c>
      <c r="D468">
        <v>125</v>
      </c>
      <c r="E468">
        <v>179</v>
      </c>
      <c r="F468">
        <v>546</v>
      </c>
      <c r="G468">
        <v>0</v>
      </c>
      <c r="H468">
        <v>0</v>
      </c>
      <c r="I468">
        <v>0</v>
      </c>
      <c r="J468">
        <v>0</v>
      </c>
      <c r="K468">
        <v>1</v>
      </c>
      <c r="L468" t="str">
        <f>IF(AND(OR(G468=6,H468=6,I468=6,J468=6),OR(G468=7,H468=7,I468=7,J468=7)),IF(MAX($L$2:L467)&lt;$B$2,MAX($L$2:L467)+1,""),"")</f>
        <v/>
      </c>
      <c r="M468" t="str">
        <f t="shared" si="131"/>
        <v/>
      </c>
      <c r="N468" t="str">
        <f t="shared" si="132"/>
        <v/>
      </c>
      <c r="O468" t="str">
        <f t="shared" si="133"/>
        <v/>
      </c>
      <c r="P468" t="str">
        <f t="shared" si="134"/>
        <v/>
      </c>
      <c r="Q468" t="str">
        <f t="shared" si="135"/>
        <v/>
      </c>
      <c r="R468" t="str">
        <f>IF(M468="","",MAX($R$2:R467)+1)</f>
        <v/>
      </c>
      <c r="S468" t="str">
        <f>IF(N468="","",IF(MAX($S$2:S467)&lt;MAX(R:R),MAX(R:R)+1,MAX($S$2:S467)+1))</f>
        <v/>
      </c>
      <c r="T468" t="str">
        <f>IF(O468="","",IF(MAX($T$2:T467)&lt;MAX(S:S),MAX(S:S)+1,MAX($T$2:T467)+1))</f>
        <v/>
      </c>
      <c r="U468" t="str">
        <f>IF(P468="","",IF(MAX($U$2:U467)&lt;MAX(T:T),MAX(T:T)+1,MAX($U$2:U467)+1))</f>
        <v/>
      </c>
      <c r="V468" t="str">
        <f t="shared" si="119"/>
        <v/>
      </c>
      <c r="W468" t="str">
        <f t="shared" si="120"/>
        <v/>
      </c>
      <c r="X468" t="str">
        <f t="shared" si="121"/>
        <v/>
      </c>
      <c r="Y468" t="str">
        <f t="shared" si="122"/>
        <v/>
      </c>
      <c r="AB468" t="str">
        <f t="shared" si="123"/>
        <v/>
      </c>
      <c r="AC468" t="str">
        <f t="shared" si="124"/>
        <v/>
      </c>
      <c r="AD468" t="str">
        <f t="shared" si="125"/>
        <v/>
      </c>
      <c r="AE468" t="str">
        <f t="shared" si="126"/>
        <v/>
      </c>
      <c r="AF468" s="4" t="str">
        <f>IF(AB468="","",MAX($AF$2:AF467)+1)</f>
        <v/>
      </c>
      <c r="AG468" t="str">
        <f>IF(AC468="","",IF(MAX($AG$2:AG467)&lt;MAX(AF:AF),MAX(AF:AF)+1,MAX($AG$2:AG467)+1))</f>
        <v/>
      </c>
      <c r="AH468" t="str">
        <f>IF(AD468="","",IF(MAX($AH$2:AH467)&lt;MAX(AG:AG),MAX(AG:AG)+1,MAX($AH$2:AH467)+1))</f>
        <v/>
      </c>
      <c r="AI468" t="str">
        <f>IF(AE468="","",IF(MAX($AI$2:AI467)&lt;MAX(AH:AH),MAX(AH:AH)+1,MAX($AI$2:AI467)+1))</f>
        <v/>
      </c>
      <c r="AJ468" t="str">
        <f t="shared" si="127"/>
        <v/>
      </c>
      <c r="AK468" t="str">
        <f t="shared" si="128"/>
        <v/>
      </c>
      <c r="AL468" t="str">
        <f t="shared" si="129"/>
        <v/>
      </c>
      <c r="AM468" t="str">
        <f t="shared" si="130"/>
        <v/>
      </c>
    </row>
    <row r="469" spans="2:39" x14ac:dyDescent="0.3">
      <c r="B469">
        <v>467</v>
      </c>
      <c r="C469">
        <v>194</v>
      </c>
      <c r="D469">
        <v>547</v>
      </c>
      <c r="E469">
        <v>272</v>
      </c>
      <c r="F469">
        <v>32</v>
      </c>
      <c r="G469">
        <v>0</v>
      </c>
      <c r="H469">
        <v>0</v>
      </c>
      <c r="I469">
        <v>0</v>
      </c>
      <c r="J469">
        <v>0</v>
      </c>
      <c r="K469">
        <v>1</v>
      </c>
      <c r="L469" t="str">
        <f>IF(AND(OR(G469=6,H469=6,I469=6,J469=6),OR(G469=7,H469=7,I469=7,J469=7)),IF(MAX($L$2:L468)&lt;$B$2,MAX($L$2:L468)+1,""),"")</f>
        <v/>
      </c>
      <c r="M469" t="str">
        <f t="shared" si="131"/>
        <v/>
      </c>
      <c r="N469" t="str">
        <f t="shared" si="132"/>
        <v/>
      </c>
      <c r="O469" t="str">
        <f t="shared" si="133"/>
        <v/>
      </c>
      <c r="P469" t="str">
        <f t="shared" si="134"/>
        <v/>
      </c>
      <c r="Q469" t="str">
        <f t="shared" si="135"/>
        <v/>
      </c>
      <c r="R469" t="str">
        <f>IF(M469="","",MAX($R$2:R468)+1)</f>
        <v/>
      </c>
      <c r="S469" t="str">
        <f>IF(N469="","",IF(MAX($S$2:S468)&lt;MAX(R:R),MAX(R:R)+1,MAX($S$2:S468)+1))</f>
        <v/>
      </c>
      <c r="T469" t="str">
        <f>IF(O469="","",IF(MAX($T$2:T468)&lt;MAX(S:S),MAX(S:S)+1,MAX($T$2:T468)+1))</f>
        <v/>
      </c>
      <c r="U469" t="str">
        <f>IF(P469="","",IF(MAX($U$2:U468)&lt;MAX(T:T),MAX(T:T)+1,MAX($U$2:U468)+1))</f>
        <v/>
      </c>
      <c r="V469" t="str">
        <f t="shared" si="119"/>
        <v/>
      </c>
      <c r="W469" t="str">
        <f t="shared" si="120"/>
        <v/>
      </c>
      <c r="X469" t="str">
        <f t="shared" si="121"/>
        <v/>
      </c>
      <c r="Y469" t="str">
        <f t="shared" si="122"/>
        <v/>
      </c>
      <c r="AB469" t="str">
        <f t="shared" si="123"/>
        <v/>
      </c>
      <c r="AC469" t="str">
        <f t="shared" si="124"/>
        <v/>
      </c>
      <c r="AD469" t="str">
        <f t="shared" si="125"/>
        <v/>
      </c>
      <c r="AE469" t="str">
        <f t="shared" si="126"/>
        <v/>
      </c>
      <c r="AF469" s="4" t="str">
        <f>IF(AB469="","",MAX($AF$2:AF468)+1)</f>
        <v/>
      </c>
      <c r="AG469" t="str">
        <f>IF(AC469="","",IF(MAX($AG$2:AG468)&lt;MAX(AF:AF),MAX(AF:AF)+1,MAX($AG$2:AG468)+1))</f>
        <v/>
      </c>
      <c r="AH469" t="str">
        <f>IF(AD469="","",IF(MAX($AH$2:AH468)&lt;MAX(AG:AG),MAX(AG:AG)+1,MAX($AH$2:AH468)+1))</f>
        <v/>
      </c>
      <c r="AI469" t="str">
        <f>IF(AE469="","",IF(MAX($AI$2:AI468)&lt;MAX(AH:AH),MAX(AH:AH)+1,MAX($AI$2:AI468)+1))</f>
        <v/>
      </c>
      <c r="AJ469" t="str">
        <f t="shared" si="127"/>
        <v/>
      </c>
      <c r="AK469" t="str">
        <f t="shared" si="128"/>
        <v/>
      </c>
      <c r="AL469" t="str">
        <f t="shared" si="129"/>
        <v/>
      </c>
      <c r="AM469" t="str">
        <f t="shared" si="130"/>
        <v/>
      </c>
    </row>
    <row r="470" spans="2:39" x14ac:dyDescent="0.3">
      <c r="B470">
        <v>468</v>
      </c>
      <c r="C470">
        <v>547</v>
      </c>
      <c r="D470">
        <v>196</v>
      </c>
      <c r="E470">
        <v>120</v>
      </c>
      <c r="F470">
        <v>272</v>
      </c>
      <c r="G470">
        <v>0</v>
      </c>
      <c r="H470">
        <v>0</v>
      </c>
      <c r="I470">
        <v>0</v>
      </c>
      <c r="J470">
        <v>0</v>
      </c>
      <c r="K470">
        <v>1</v>
      </c>
      <c r="L470" t="str">
        <f>IF(AND(OR(G470=6,H470=6,I470=6,J470=6),OR(G470=7,H470=7,I470=7,J470=7)),IF(MAX($L$2:L469)&lt;$B$2,MAX($L$2:L469)+1,""),"")</f>
        <v/>
      </c>
      <c r="M470" t="str">
        <f t="shared" si="131"/>
        <v/>
      </c>
      <c r="N470" t="str">
        <f t="shared" si="132"/>
        <v/>
      </c>
      <c r="O470" t="str">
        <f t="shared" si="133"/>
        <v/>
      </c>
      <c r="P470" t="str">
        <f t="shared" si="134"/>
        <v/>
      </c>
      <c r="Q470" t="str">
        <f t="shared" si="135"/>
        <v/>
      </c>
      <c r="R470" t="str">
        <f>IF(M470="","",MAX($R$2:R469)+1)</f>
        <v/>
      </c>
      <c r="S470" t="str">
        <f>IF(N470="","",IF(MAX($S$2:S469)&lt;MAX(R:R),MAX(R:R)+1,MAX($S$2:S469)+1))</f>
        <v/>
      </c>
      <c r="T470" t="str">
        <f>IF(O470="","",IF(MAX($T$2:T469)&lt;MAX(S:S),MAX(S:S)+1,MAX($T$2:T469)+1))</f>
        <v/>
      </c>
      <c r="U470" t="str">
        <f>IF(P470="","",IF(MAX($U$2:U469)&lt;MAX(T:T),MAX(T:T)+1,MAX($U$2:U469)+1))</f>
        <v/>
      </c>
      <c r="V470" t="str">
        <f t="shared" si="119"/>
        <v/>
      </c>
      <c r="W470" t="str">
        <f t="shared" si="120"/>
        <v/>
      </c>
      <c r="X470" t="str">
        <f t="shared" si="121"/>
        <v/>
      </c>
      <c r="Y470" t="str">
        <f t="shared" si="122"/>
        <v/>
      </c>
      <c r="AB470" t="str">
        <f t="shared" si="123"/>
        <v/>
      </c>
      <c r="AC470" t="str">
        <f t="shared" si="124"/>
        <v/>
      </c>
      <c r="AD470" t="str">
        <f t="shared" si="125"/>
        <v/>
      </c>
      <c r="AE470" t="str">
        <f t="shared" si="126"/>
        <v/>
      </c>
      <c r="AF470" s="4" t="str">
        <f>IF(AB470="","",MAX($AF$2:AF469)+1)</f>
        <v/>
      </c>
      <c r="AG470" t="str">
        <f>IF(AC470="","",IF(MAX($AG$2:AG469)&lt;MAX(AF:AF),MAX(AF:AF)+1,MAX($AG$2:AG469)+1))</f>
        <v/>
      </c>
      <c r="AH470" t="str">
        <f>IF(AD470="","",IF(MAX($AH$2:AH469)&lt;MAX(AG:AG),MAX(AG:AG)+1,MAX($AH$2:AH469)+1))</f>
        <v/>
      </c>
      <c r="AI470" t="str">
        <f>IF(AE470="","",IF(MAX($AI$2:AI469)&lt;MAX(AH:AH),MAX(AH:AH)+1,MAX($AI$2:AI469)+1))</f>
        <v/>
      </c>
      <c r="AJ470" t="str">
        <f t="shared" si="127"/>
        <v/>
      </c>
      <c r="AK470" t="str">
        <f t="shared" si="128"/>
        <v/>
      </c>
      <c r="AL470" t="str">
        <f t="shared" si="129"/>
        <v/>
      </c>
      <c r="AM470" t="str">
        <f t="shared" si="130"/>
        <v/>
      </c>
    </row>
    <row r="471" spans="2:39" x14ac:dyDescent="0.3">
      <c r="B471">
        <v>469</v>
      </c>
      <c r="C471">
        <v>122</v>
      </c>
      <c r="D471">
        <v>271</v>
      </c>
      <c r="E471">
        <v>547</v>
      </c>
      <c r="F471">
        <v>194</v>
      </c>
      <c r="G471">
        <v>0</v>
      </c>
      <c r="H471">
        <v>0</v>
      </c>
      <c r="I471">
        <v>0</v>
      </c>
      <c r="J471">
        <v>0</v>
      </c>
      <c r="K471">
        <v>1</v>
      </c>
      <c r="L471" t="str">
        <f>IF(AND(OR(G471=6,H471=6,I471=6,J471=6),OR(G471=7,H471=7,I471=7,J471=7)),IF(MAX($L$2:L470)&lt;$B$2,MAX($L$2:L470)+1,""),"")</f>
        <v/>
      </c>
      <c r="M471" t="str">
        <f t="shared" si="131"/>
        <v/>
      </c>
      <c r="N471" t="str">
        <f t="shared" si="132"/>
        <v/>
      </c>
      <c r="O471" t="str">
        <f t="shared" si="133"/>
        <v/>
      </c>
      <c r="P471" t="str">
        <f t="shared" si="134"/>
        <v/>
      </c>
      <c r="Q471" t="str">
        <f t="shared" si="135"/>
        <v/>
      </c>
      <c r="R471" t="str">
        <f>IF(M471="","",MAX($R$2:R470)+1)</f>
        <v/>
      </c>
      <c r="S471" t="str">
        <f>IF(N471="","",IF(MAX($S$2:S470)&lt;MAX(R:R),MAX(R:R)+1,MAX($S$2:S470)+1))</f>
        <v/>
      </c>
      <c r="T471" t="str">
        <f>IF(O471="","",IF(MAX($T$2:T470)&lt;MAX(S:S),MAX(S:S)+1,MAX($T$2:T470)+1))</f>
        <v/>
      </c>
      <c r="U471" t="str">
        <f>IF(P471="","",IF(MAX($U$2:U470)&lt;MAX(T:T),MAX(T:T)+1,MAX($U$2:U470)+1))</f>
        <v/>
      </c>
      <c r="V471" t="str">
        <f t="shared" si="119"/>
        <v/>
      </c>
      <c r="W471" t="str">
        <f t="shared" si="120"/>
        <v/>
      </c>
      <c r="X471" t="str">
        <f t="shared" si="121"/>
        <v/>
      </c>
      <c r="Y471" t="str">
        <f t="shared" si="122"/>
        <v/>
      </c>
      <c r="AB471" t="str">
        <f t="shared" si="123"/>
        <v/>
      </c>
      <c r="AC471" t="str">
        <f t="shared" si="124"/>
        <v/>
      </c>
      <c r="AD471" t="str">
        <f t="shared" si="125"/>
        <v/>
      </c>
      <c r="AE471" t="str">
        <f t="shared" si="126"/>
        <v/>
      </c>
      <c r="AF471" s="4" t="str">
        <f>IF(AB471="","",MAX($AF$2:AF470)+1)</f>
        <v/>
      </c>
      <c r="AG471" t="str">
        <f>IF(AC471="","",IF(MAX($AG$2:AG470)&lt;MAX(AF:AF),MAX(AF:AF)+1,MAX($AG$2:AG470)+1))</f>
        <v/>
      </c>
      <c r="AH471" t="str">
        <f>IF(AD471="","",IF(MAX($AH$2:AH470)&lt;MAX(AG:AG),MAX(AG:AG)+1,MAX($AH$2:AH470)+1))</f>
        <v/>
      </c>
      <c r="AI471" t="str">
        <f>IF(AE471="","",IF(MAX($AI$2:AI470)&lt;MAX(AH:AH),MAX(AH:AH)+1,MAX($AI$2:AI470)+1))</f>
        <v/>
      </c>
      <c r="AJ471" t="str">
        <f t="shared" si="127"/>
        <v/>
      </c>
      <c r="AK471" t="str">
        <f t="shared" si="128"/>
        <v/>
      </c>
      <c r="AL471" t="str">
        <f t="shared" si="129"/>
        <v/>
      </c>
      <c r="AM471" t="str">
        <f t="shared" si="130"/>
        <v/>
      </c>
    </row>
    <row r="472" spans="2:39" x14ac:dyDescent="0.3">
      <c r="B472">
        <v>470</v>
      </c>
      <c r="C472">
        <v>271</v>
      </c>
      <c r="D472">
        <v>124</v>
      </c>
      <c r="E472">
        <v>196</v>
      </c>
      <c r="F472">
        <v>547</v>
      </c>
      <c r="G472">
        <v>0</v>
      </c>
      <c r="H472">
        <v>0</v>
      </c>
      <c r="I472">
        <v>0</v>
      </c>
      <c r="J472">
        <v>0</v>
      </c>
      <c r="K472">
        <v>1</v>
      </c>
      <c r="L472" t="str">
        <f>IF(AND(OR(G472=6,H472=6,I472=6,J472=6),OR(G472=7,H472=7,I472=7,J472=7)),IF(MAX($L$2:L471)&lt;$B$2,MAX($L$2:L471)+1,""),"")</f>
        <v/>
      </c>
      <c r="M472" t="str">
        <f t="shared" si="131"/>
        <v/>
      </c>
      <c r="N472" t="str">
        <f t="shared" si="132"/>
        <v/>
      </c>
      <c r="O472" t="str">
        <f t="shared" si="133"/>
        <v/>
      </c>
      <c r="P472" t="str">
        <f t="shared" si="134"/>
        <v/>
      </c>
      <c r="Q472" t="str">
        <f t="shared" si="135"/>
        <v/>
      </c>
      <c r="R472" t="str">
        <f>IF(M472="","",MAX($R$2:R471)+1)</f>
        <v/>
      </c>
      <c r="S472" t="str">
        <f>IF(N472="","",IF(MAX($S$2:S471)&lt;MAX(R:R),MAX(R:R)+1,MAX($S$2:S471)+1))</f>
        <v/>
      </c>
      <c r="T472" t="str">
        <f>IF(O472="","",IF(MAX($T$2:T471)&lt;MAX(S:S),MAX(S:S)+1,MAX($T$2:T471)+1))</f>
        <v/>
      </c>
      <c r="U472" t="str">
        <f>IF(P472="","",IF(MAX($U$2:U471)&lt;MAX(T:T),MAX(T:T)+1,MAX($U$2:U471)+1))</f>
        <v/>
      </c>
      <c r="V472" t="str">
        <f t="shared" si="119"/>
        <v/>
      </c>
      <c r="W472" t="str">
        <f t="shared" si="120"/>
        <v/>
      </c>
      <c r="X472" t="str">
        <f t="shared" si="121"/>
        <v/>
      </c>
      <c r="Y472" t="str">
        <f t="shared" si="122"/>
        <v/>
      </c>
      <c r="AB472" t="str">
        <f t="shared" si="123"/>
        <v/>
      </c>
      <c r="AC472" t="str">
        <f t="shared" si="124"/>
        <v/>
      </c>
      <c r="AD472" t="str">
        <f t="shared" si="125"/>
        <v/>
      </c>
      <c r="AE472" t="str">
        <f t="shared" si="126"/>
        <v/>
      </c>
      <c r="AF472" s="4" t="str">
        <f>IF(AB472="","",MAX($AF$2:AF471)+1)</f>
        <v/>
      </c>
      <c r="AG472" t="str">
        <f>IF(AC472="","",IF(MAX($AG$2:AG471)&lt;MAX(AF:AF),MAX(AF:AF)+1,MAX($AG$2:AG471)+1))</f>
        <v/>
      </c>
      <c r="AH472" t="str">
        <f>IF(AD472="","",IF(MAX($AH$2:AH471)&lt;MAX(AG:AG),MAX(AG:AG)+1,MAX($AH$2:AH471)+1))</f>
        <v/>
      </c>
      <c r="AI472" t="str">
        <f>IF(AE472="","",IF(MAX($AI$2:AI471)&lt;MAX(AH:AH),MAX(AH:AH)+1,MAX($AI$2:AI471)+1))</f>
        <v/>
      </c>
      <c r="AJ472" t="str">
        <f t="shared" si="127"/>
        <v/>
      </c>
      <c r="AK472" t="str">
        <f t="shared" si="128"/>
        <v/>
      </c>
      <c r="AL472" t="str">
        <f t="shared" si="129"/>
        <v/>
      </c>
      <c r="AM472" t="str">
        <f t="shared" si="130"/>
        <v/>
      </c>
    </row>
    <row r="473" spans="2:39" x14ac:dyDescent="0.3">
      <c r="B473">
        <v>471</v>
      </c>
      <c r="C473">
        <v>197</v>
      </c>
      <c r="D473">
        <v>548</v>
      </c>
      <c r="E473">
        <v>305</v>
      </c>
      <c r="F473">
        <v>123</v>
      </c>
      <c r="G473">
        <v>0</v>
      </c>
      <c r="H473">
        <v>0</v>
      </c>
      <c r="I473">
        <v>0</v>
      </c>
      <c r="J473">
        <v>0</v>
      </c>
      <c r="K473">
        <v>1</v>
      </c>
      <c r="L473" t="str">
        <f>IF(AND(OR(G473=6,H473=6,I473=6,J473=6),OR(G473=7,H473=7,I473=7,J473=7)),IF(MAX($L$2:L472)&lt;$B$2,MAX($L$2:L472)+1,""),"")</f>
        <v/>
      </c>
      <c r="M473" t="str">
        <f t="shared" si="131"/>
        <v/>
      </c>
      <c r="N473" t="str">
        <f t="shared" si="132"/>
        <v/>
      </c>
      <c r="O473" t="str">
        <f t="shared" si="133"/>
        <v/>
      </c>
      <c r="P473" t="str">
        <f t="shared" si="134"/>
        <v/>
      </c>
      <c r="Q473" t="str">
        <f t="shared" si="135"/>
        <v/>
      </c>
      <c r="R473" t="str">
        <f>IF(M473="","",MAX($R$2:R472)+1)</f>
        <v/>
      </c>
      <c r="S473" t="str">
        <f>IF(N473="","",IF(MAX($S$2:S472)&lt;MAX(R:R),MAX(R:R)+1,MAX($S$2:S472)+1))</f>
        <v/>
      </c>
      <c r="T473" t="str">
        <f>IF(O473="","",IF(MAX($T$2:T472)&lt;MAX(S:S),MAX(S:S)+1,MAX($T$2:T472)+1))</f>
        <v/>
      </c>
      <c r="U473" t="str">
        <f>IF(P473="","",IF(MAX($U$2:U472)&lt;MAX(T:T),MAX(T:T)+1,MAX($U$2:U472)+1))</f>
        <v/>
      </c>
      <c r="V473" t="str">
        <f t="shared" si="119"/>
        <v/>
      </c>
      <c r="W473" t="str">
        <f t="shared" si="120"/>
        <v/>
      </c>
      <c r="X473" t="str">
        <f t="shared" si="121"/>
        <v/>
      </c>
      <c r="Y473" t="str">
        <f t="shared" si="122"/>
        <v/>
      </c>
      <c r="AB473" t="str">
        <f t="shared" si="123"/>
        <v/>
      </c>
      <c r="AC473" t="str">
        <f t="shared" si="124"/>
        <v/>
      </c>
      <c r="AD473" t="str">
        <f t="shared" si="125"/>
        <v/>
      </c>
      <c r="AE473" t="str">
        <f t="shared" si="126"/>
        <v/>
      </c>
      <c r="AF473" s="4" t="str">
        <f>IF(AB473="","",MAX($AF$2:AF472)+1)</f>
        <v/>
      </c>
      <c r="AG473" t="str">
        <f>IF(AC473="","",IF(MAX($AG$2:AG472)&lt;MAX(AF:AF),MAX(AF:AF)+1,MAX($AG$2:AG472)+1))</f>
        <v/>
      </c>
      <c r="AH473" t="str">
        <f>IF(AD473="","",IF(MAX($AH$2:AH472)&lt;MAX(AG:AG),MAX(AG:AG)+1,MAX($AH$2:AH472)+1))</f>
        <v/>
      </c>
      <c r="AI473" t="str">
        <f>IF(AE473="","",IF(MAX($AI$2:AI472)&lt;MAX(AH:AH),MAX(AH:AH)+1,MAX($AI$2:AI472)+1))</f>
        <v/>
      </c>
      <c r="AJ473" t="str">
        <f t="shared" si="127"/>
        <v/>
      </c>
      <c r="AK473" t="str">
        <f t="shared" si="128"/>
        <v/>
      </c>
      <c r="AL473" t="str">
        <f t="shared" si="129"/>
        <v/>
      </c>
      <c r="AM473" t="str">
        <f t="shared" si="130"/>
        <v/>
      </c>
    </row>
    <row r="474" spans="2:39" x14ac:dyDescent="0.3">
      <c r="B474">
        <v>472</v>
      </c>
      <c r="C474">
        <v>548</v>
      </c>
      <c r="D474">
        <v>195</v>
      </c>
      <c r="E474">
        <v>125</v>
      </c>
      <c r="F474">
        <v>305</v>
      </c>
      <c r="G474">
        <v>0</v>
      </c>
      <c r="H474">
        <v>0</v>
      </c>
      <c r="I474">
        <v>0</v>
      </c>
      <c r="J474">
        <v>0</v>
      </c>
      <c r="K474">
        <v>1</v>
      </c>
      <c r="L474" t="str">
        <f>IF(AND(OR(G474=6,H474=6,I474=6,J474=6),OR(G474=7,H474=7,I474=7,J474=7)),IF(MAX($L$2:L473)&lt;$B$2,MAX($L$2:L473)+1,""),"")</f>
        <v/>
      </c>
      <c r="M474" t="str">
        <f t="shared" si="131"/>
        <v/>
      </c>
      <c r="N474" t="str">
        <f t="shared" si="132"/>
        <v/>
      </c>
      <c r="O474" t="str">
        <f t="shared" si="133"/>
        <v/>
      </c>
      <c r="P474" t="str">
        <f t="shared" si="134"/>
        <v/>
      </c>
      <c r="Q474" t="str">
        <f t="shared" si="135"/>
        <v/>
      </c>
      <c r="R474" t="str">
        <f>IF(M474="","",MAX($R$2:R473)+1)</f>
        <v/>
      </c>
      <c r="S474" t="str">
        <f>IF(N474="","",IF(MAX($S$2:S473)&lt;MAX(R:R),MAX(R:R)+1,MAX($S$2:S473)+1))</f>
        <v/>
      </c>
      <c r="T474" t="str">
        <f>IF(O474="","",IF(MAX($T$2:T473)&lt;MAX(S:S),MAX(S:S)+1,MAX($T$2:T473)+1))</f>
        <v/>
      </c>
      <c r="U474" t="str">
        <f>IF(P474="","",IF(MAX($U$2:U473)&lt;MAX(T:T),MAX(T:T)+1,MAX($U$2:U473)+1))</f>
        <v/>
      </c>
      <c r="V474" t="str">
        <f t="shared" si="119"/>
        <v/>
      </c>
      <c r="W474" t="str">
        <f t="shared" si="120"/>
        <v/>
      </c>
      <c r="X474" t="str">
        <f t="shared" si="121"/>
        <v/>
      </c>
      <c r="Y474" t="str">
        <f t="shared" si="122"/>
        <v/>
      </c>
      <c r="AB474" t="str">
        <f t="shared" si="123"/>
        <v/>
      </c>
      <c r="AC474" t="str">
        <f t="shared" si="124"/>
        <v/>
      </c>
      <c r="AD474" t="str">
        <f t="shared" si="125"/>
        <v/>
      </c>
      <c r="AE474" t="str">
        <f t="shared" si="126"/>
        <v/>
      </c>
      <c r="AF474" s="4" t="str">
        <f>IF(AB474="","",MAX($AF$2:AF473)+1)</f>
        <v/>
      </c>
      <c r="AG474" t="str">
        <f>IF(AC474="","",IF(MAX($AG$2:AG473)&lt;MAX(AF:AF),MAX(AF:AF)+1,MAX($AG$2:AG473)+1))</f>
        <v/>
      </c>
      <c r="AH474" t="str">
        <f>IF(AD474="","",IF(MAX($AH$2:AH473)&lt;MAX(AG:AG),MAX(AG:AG)+1,MAX($AH$2:AH473)+1))</f>
        <v/>
      </c>
      <c r="AI474" t="str">
        <f>IF(AE474="","",IF(MAX($AI$2:AI473)&lt;MAX(AH:AH),MAX(AH:AH)+1,MAX($AI$2:AI473)+1))</f>
        <v/>
      </c>
      <c r="AJ474" t="str">
        <f t="shared" si="127"/>
        <v/>
      </c>
      <c r="AK474" t="str">
        <f t="shared" si="128"/>
        <v/>
      </c>
      <c r="AL474" t="str">
        <f t="shared" si="129"/>
        <v/>
      </c>
      <c r="AM474" t="str">
        <f t="shared" si="130"/>
        <v/>
      </c>
    </row>
    <row r="475" spans="2:39" x14ac:dyDescent="0.3">
      <c r="B475">
        <v>473</v>
      </c>
      <c r="C475">
        <v>55</v>
      </c>
      <c r="D475">
        <v>306</v>
      </c>
      <c r="E475">
        <v>548</v>
      </c>
      <c r="F475">
        <v>197</v>
      </c>
      <c r="G475">
        <v>0</v>
      </c>
      <c r="H475">
        <v>0</v>
      </c>
      <c r="I475">
        <v>0</v>
      </c>
      <c r="J475">
        <v>0</v>
      </c>
      <c r="K475">
        <v>1</v>
      </c>
      <c r="L475" t="str">
        <f>IF(AND(OR(G475=6,H475=6,I475=6,J475=6),OR(G475=7,H475=7,I475=7,J475=7)),IF(MAX($L$2:L474)&lt;$B$2,MAX($L$2:L474)+1,""),"")</f>
        <v/>
      </c>
      <c r="M475" t="str">
        <f t="shared" si="131"/>
        <v/>
      </c>
      <c r="N475" t="str">
        <f t="shared" si="132"/>
        <v/>
      </c>
      <c r="O475" t="str">
        <f t="shared" si="133"/>
        <v/>
      </c>
      <c r="P475" t="str">
        <f t="shared" si="134"/>
        <v/>
      </c>
      <c r="Q475" t="str">
        <f t="shared" si="135"/>
        <v/>
      </c>
      <c r="R475" t="str">
        <f>IF(M475="","",MAX($R$2:R474)+1)</f>
        <v/>
      </c>
      <c r="S475" t="str">
        <f>IF(N475="","",IF(MAX($S$2:S474)&lt;MAX(R:R),MAX(R:R)+1,MAX($S$2:S474)+1))</f>
        <v/>
      </c>
      <c r="T475" t="str">
        <f>IF(O475="","",IF(MAX($T$2:T474)&lt;MAX(S:S),MAX(S:S)+1,MAX($T$2:T474)+1))</f>
        <v/>
      </c>
      <c r="U475" t="str">
        <f>IF(P475="","",IF(MAX($U$2:U474)&lt;MAX(T:T),MAX(T:T)+1,MAX($U$2:U474)+1))</f>
        <v/>
      </c>
      <c r="V475" t="str">
        <f t="shared" si="119"/>
        <v/>
      </c>
      <c r="W475" t="str">
        <f t="shared" si="120"/>
        <v/>
      </c>
      <c r="X475" t="str">
        <f t="shared" si="121"/>
        <v/>
      </c>
      <c r="Y475" t="str">
        <f t="shared" si="122"/>
        <v/>
      </c>
      <c r="AB475" t="str">
        <f t="shared" si="123"/>
        <v/>
      </c>
      <c r="AC475" t="str">
        <f t="shared" si="124"/>
        <v/>
      </c>
      <c r="AD475" t="str">
        <f t="shared" si="125"/>
        <v/>
      </c>
      <c r="AE475" t="str">
        <f t="shared" si="126"/>
        <v/>
      </c>
      <c r="AF475" s="4" t="str">
        <f>IF(AB475="","",MAX($AF$2:AF474)+1)</f>
        <v/>
      </c>
      <c r="AG475" t="str">
        <f>IF(AC475="","",IF(MAX($AG$2:AG474)&lt;MAX(AF:AF),MAX(AF:AF)+1,MAX($AG$2:AG474)+1))</f>
        <v/>
      </c>
      <c r="AH475" t="str">
        <f>IF(AD475="","",IF(MAX($AH$2:AH474)&lt;MAX(AG:AG),MAX(AG:AG)+1,MAX($AH$2:AH474)+1))</f>
        <v/>
      </c>
      <c r="AI475" t="str">
        <f>IF(AE475="","",IF(MAX($AI$2:AI474)&lt;MAX(AH:AH),MAX(AH:AH)+1,MAX($AI$2:AI474)+1))</f>
        <v/>
      </c>
      <c r="AJ475" t="str">
        <f t="shared" si="127"/>
        <v/>
      </c>
      <c r="AK475" t="str">
        <f t="shared" si="128"/>
        <v/>
      </c>
      <c r="AL475" t="str">
        <f t="shared" si="129"/>
        <v/>
      </c>
      <c r="AM475" t="str">
        <f t="shared" si="130"/>
        <v/>
      </c>
    </row>
    <row r="476" spans="2:39" x14ac:dyDescent="0.3">
      <c r="B476">
        <v>474</v>
      </c>
      <c r="C476">
        <v>306</v>
      </c>
      <c r="D476">
        <v>121</v>
      </c>
      <c r="E476">
        <v>195</v>
      </c>
      <c r="F476">
        <v>548</v>
      </c>
      <c r="G476">
        <v>0</v>
      </c>
      <c r="H476">
        <v>0</v>
      </c>
      <c r="I476">
        <v>0</v>
      </c>
      <c r="J476">
        <v>0</v>
      </c>
      <c r="K476">
        <v>1</v>
      </c>
      <c r="L476" t="str">
        <f>IF(AND(OR(G476=6,H476=6,I476=6,J476=6),OR(G476=7,H476=7,I476=7,J476=7)),IF(MAX($L$2:L475)&lt;$B$2,MAX($L$2:L475)+1,""),"")</f>
        <v/>
      </c>
      <c r="M476" t="str">
        <f t="shared" si="131"/>
        <v/>
      </c>
      <c r="N476" t="str">
        <f t="shared" si="132"/>
        <v/>
      </c>
      <c r="O476" t="str">
        <f t="shared" si="133"/>
        <v/>
      </c>
      <c r="P476" t="str">
        <f t="shared" si="134"/>
        <v/>
      </c>
      <c r="Q476" t="str">
        <f t="shared" si="135"/>
        <v/>
      </c>
      <c r="R476" t="str">
        <f>IF(M476="","",MAX($R$2:R475)+1)</f>
        <v/>
      </c>
      <c r="S476" t="str">
        <f>IF(N476="","",IF(MAX($S$2:S475)&lt;MAX(R:R),MAX(R:R)+1,MAX($S$2:S475)+1))</f>
        <v/>
      </c>
      <c r="T476" t="str">
        <f>IF(O476="","",IF(MAX($T$2:T475)&lt;MAX(S:S),MAX(S:S)+1,MAX($T$2:T475)+1))</f>
        <v/>
      </c>
      <c r="U476" t="str">
        <f>IF(P476="","",IF(MAX($U$2:U475)&lt;MAX(T:T),MAX(T:T)+1,MAX($U$2:U475)+1))</f>
        <v/>
      </c>
      <c r="V476" t="str">
        <f t="shared" si="119"/>
        <v/>
      </c>
      <c r="W476" t="str">
        <f t="shared" si="120"/>
        <v/>
      </c>
      <c r="X476" t="str">
        <f t="shared" si="121"/>
        <v/>
      </c>
      <c r="Y476" t="str">
        <f t="shared" si="122"/>
        <v/>
      </c>
      <c r="AB476" t="str">
        <f t="shared" si="123"/>
        <v/>
      </c>
      <c r="AC476" t="str">
        <f t="shared" si="124"/>
        <v/>
      </c>
      <c r="AD476" t="str">
        <f t="shared" si="125"/>
        <v/>
      </c>
      <c r="AE476" t="str">
        <f t="shared" si="126"/>
        <v/>
      </c>
      <c r="AF476" s="4" t="str">
        <f>IF(AB476="","",MAX($AF$2:AF475)+1)</f>
        <v/>
      </c>
      <c r="AG476" t="str">
        <f>IF(AC476="","",IF(MAX($AG$2:AG475)&lt;MAX(AF:AF),MAX(AF:AF)+1,MAX($AG$2:AG475)+1))</f>
        <v/>
      </c>
      <c r="AH476" t="str">
        <f>IF(AD476="","",IF(MAX($AH$2:AH475)&lt;MAX(AG:AG),MAX(AG:AG)+1,MAX($AH$2:AH475)+1))</f>
        <v/>
      </c>
      <c r="AI476" t="str">
        <f>IF(AE476="","",IF(MAX($AI$2:AI475)&lt;MAX(AH:AH),MAX(AH:AH)+1,MAX($AI$2:AI475)+1))</f>
        <v/>
      </c>
      <c r="AJ476" t="str">
        <f t="shared" si="127"/>
        <v/>
      </c>
      <c r="AK476" t="str">
        <f t="shared" si="128"/>
        <v/>
      </c>
      <c r="AL476" t="str">
        <f t="shared" si="129"/>
        <v/>
      </c>
      <c r="AM476" t="str">
        <f t="shared" si="130"/>
        <v/>
      </c>
    </row>
    <row r="477" spans="2:39" x14ac:dyDescent="0.3">
      <c r="B477">
        <v>475</v>
      </c>
      <c r="C477">
        <v>107</v>
      </c>
      <c r="D477">
        <v>90</v>
      </c>
      <c r="E477">
        <v>232</v>
      </c>
      <c r="F477">
        <v>228</v>
      </c>
      <c r="G477">
        <v>0</v>
      </c>
      <c r="H477">
        <v>6</v>
      </c>
      <c r="I477">
        <v>0</v>
      </c>
      <c r="J477">
        <v>3</v>
      </c>
      <c r="K477">
        <v>1</v>
      </c>
      <c r="L477" t="str">
        <f>IF(AND(OR(G477=6,H477=6,I477=6,J477=6),OR(G477=7,H477=7,I477=7,J477=7)),IF(MAX($L$2:L476)&lt;$B$2,MAX($L$2:L476)+1,""),"")</f>
        <v/>
      </c>
      <c r="M477" t="str">
        <f t="shared" si="131"/>
        <v/>
      </c>
      <c r="N477" t="str">
        <f t="shared" si="132"/>
        <v/>
      </c>
      <c r="O477" t="str">
        <f t="shared" si="133"/>
        <v/>
      </c>
      <c r="P477" t="str">
        <f t="shared" si="134"/>
        <v/>
      </c>
      <c r="Q477" t="str">
        <f t="shared" si="135"/>
        <v/>
      </c>
      <c r="R477" t="str">
        <f>IF(M477="","",MAX($R$2:R476)+1)</f>
        <v/>
      </c>
      <c r="S477" t="str">
        <f>IF(N477="","",IF(MAX($S$2:S476)&lt;MAX(R:R),MAX(R:R)+1,MAX($S$2:S476)+1))</f>
        <v/>
      </c>
      <c r="T477" t="str">
        <f>IF(O477="","",IF(MAX($T$2:T476)&lt;MAX(S:S),MAX(S:S)+1,MAX($T$2:T476)+1))</f>
        <v/>
      </c>
      <c r="U477" t="str">
        <f>IF(P477="","",IF(MAX($U$2:U476)&lt;MAX(T:T),MAX(T:T)+1,MAX($U$2:U476)+1))</f>
        <v/>
      </c>
      <c r="V477" t="str">
        <f t="shared" si="119"/>
        <v/>
      </c>
      <c r="W477" t="str">
        <f t="shared" si="120"/>
        <v/>
      </c>
      <c r="X477" t="str">
        <f t="shared" si="121"/>
        <v/>
      </c>
      <c r="Y477" t="str">
        <f t="shared" si="122"/>
        <v/>
      </c>
      <c r="AB477" t="str">
        <f t="shared" si="123"/>
        <v/>
      </c>
      <c r="AC477" t="str">
        <f t="shared" si="124"/>
        <v/>
      </c>
      <c r="AD477" t="str">
        <f t="shared" si="125"/>
        <v/>
      </c>
      <c r="AE477" t="str">
        <f t="shared" si="126"/>
        <v/>
      </c>
      <c r="AF477" s="4" t="str">
        <f>IF(AB477="","",MAX($AF$2:AF476)+1)</f>
        <v/>
      </c>
      <c r="AG477" t="str">
        <f>IF(AC477="","",IF(MAX($AG$2:AG476)&lt;MAX(AF:AF),MAX(AF:AF)+1,MAX($AG$2:AG476)+1))</f>
        <v/>
      </c>
      <c r="AH477" t="str">
        <f>IF(AD477="","",IF(MAX($AH$2:AH476)&lt;MAX(AG:AG),MAX(AG:AG)+1,MAX($AH$2:AH476)+1))</f>
        <v/>
      </c>
      <c r="AI477" t="str">
        <f>IF(AE477="","",IF(MAX($AI$2:AI476)&lt;MAX(AH:AH),MAX(AH:AH)+1,MAX($AI$2:AI476)+1))</f>
        <v/>
      </c>
      <c r="AJ477" t="str">
        <f t="shared" si="127"/>
        <v/>
      </c>
      <c r="AK477" t="str">
        <f t="shared" si="128"/>
        <v/>
      </c>
      <c r="AL477" t="str">
        <f t="shared" si="129"/>
        <v/>
      </c>
      <c r="AM477" t="str">
        <f t="shared" si="130"/>
        <v/>
      </c>
    </row>
    <row r="478" spans="2:39" x14ac:dyDescent="0.3">
      <c r="B478">
        <v>476</v>
      </c>
      <c r="C478">
        <v>228</v>
      </c>
      <c r="D478">
        <v>232</v>
      </c>
      <c r="E478">
        <v>89</v>
      </c>
      <c r="F478">
        <v>106</v>
      </c>
      <c r="G478">
        <v>0</v>
      </c>
      <c r="H478">
        <v>6</v>
      </c>
      <c r="I478">
        <v>0</v>
      </c>
      <c r="J478">
        <v>3</v>
      </c>
      <c r="K478">
        <v>1</v>
      </c>
      <c r="L478" t="str">
        <f>IF(AND(OR(G478=6,H478=6,I478=6,J478=6),OR(G478=7,H478=7,I478=7,J478=7)),IF(MAX($L$2:L477)&lt;$B$2,MAX($L$2:L477)+1,""),"")</f>
        <v/>
      </c>
      <c r="M478" t="str">
        <f t="shared" si="131"/>
        <v/>
      </c>
      <c r="N478" t="str">
        <f t="shared" si="132"/>
        <v/>
      </c>
      <c r="O478" t="str">
        <f t="shared" si="133"/>
        <v/>
      </c>
      <c r="P478" t="str">
        <f t="shared" si="134"/>
        <v/>
      </c>
      <c r="Q478" t="str">
        <f t="shared" si="135"/>
        <v/>
      </c>
      <c r="R478" t="str">
        <f>IF(M478="","",MAX($R$2:R477)+1)</f>
        <v/>
      </c>
      <c r="S478" t="str">
        <f>IF(N478="","",IF(MAX($S$2:S477)&lt;MAX(R:R),MAX(R:R)+1,MAX($S$2:S477)+1))</f>
        <v/>
      </c>
      <c r="T478" t="str">
        <f>IF(O478="","",IF(MAX($T$2:T477)&lt;MAX(S:S),MAX(S:S)+1,MAX($T$2:T477)+1))</f>
        <v/>
      </c>
      <c r="U478" t="str">
        <f>IF(P478="","",IF(MAX($U$2:U477)&lt;MAX(T:T),MAX(T:T)+1,MAX($U$2:U477)+1))</f>
        <v/>
      </c>
      <c r="V478" t="str">
        <f t="shared" si="119"/>
        <v/>
      </c>
      <c r="W478" t="str">
        <f t="shared" si="120"/>
        <v/>
      </c>
      <c r="X478" t="str">
        <f t="shared" si="121"/>
        <v/>
      </c>
      <c r="Y478" t="str">
        <f t="shared" si="122"/>
        <v/>
      </c>
      <c r="AB478" t="str">
        <f t="shared" si="123"/>
        <v/>
      </c>
      <c r="AC478" t="str">
        <f t="shared" si="124"/>
        <v/>
      </c>
      <c r="AD478" t="str">
        <f t="shared" si="125"/>
        <v/>
      </c>
      <c r="AE478" t="str">
        <f t="shared" si="126"/>
        <v/>
      </c>
      <c r="AF478" s="4" t="str">
        <f>IF(AB478="","",MAX($AF$2:AF477)+1)</f>
        <v/>
      </c>
      <c r="AG478" t="str">
        <f>IF(AC478="","",IF(MAX($AG$2:AG477)&lt;MAX(AF:AF),MAX(AF:AF)+1,MAX($AG$2:AG477)+1))</f>
        <v/>
      </c>
      <c r="AH478" t="str">
        <f>IF(AD478="","",IF(MAX($AH$2:AH477)&lt;MAX(AG:AG),MAX(AG:AG)+1,MAX($AH$2:AH477)+1))</f>
        <v/>
      </c>
      <c r="AI478" t="str">
        <f>IF(AE478="","",IF(MAX($AI$2:AI477)&lt;MAX(AH:AH),MAX(AH:AH)+1,MAX($AI$2:AI477)+1))</f>
        <v/>
      </c>
      <c r="AJ478" t="str">
        <f t="shared" si="127"/>
        <v/>
      </c>
      <c r="AK478" t="str">
        <f t="shared" si="128"/>
        <v/>
      </c>
      <c r="AL478" t="str">
        <f t="shared" si="129"/>
        <v/>
      </c>
      <c r="AM478" t="str">
        <f t="shared" si="130"/>
        <v/>
      </c>
    </row>
    <row r="479" spans="2:39" x14ac:dyDescent="0.3">
      <c r="B479">
        <v>477</v>
      </c>
      <c r="C479">
        <v>106</v>
      </c>
      <c r="D479">
        <v>89</v>
      </c>
      <c r="E479">
        <v>233</v>
      </c>
      <c r="F479">
        <v>229</v>
      </c>
      <c r="G479">
        <v>0</v>
      </c>
      <c r="H479">
        <v>6</v>
      </c>
      <c r="I479">
        <v>0</v>
      </c>
      <c r="J479">
        <v>3</v>
      </c>
      <c r="K479">
        <v>1</v>
      </c>
      <c r="L479" t="str">
        <f>IF(AND(OR(G479=6,H479=6,I479=6,J479=6),OR(G479=7,H479=7,I479=7,J479=7)),IF(MAX($L$2:L478)&lt;$B$2,MAX($L$2:L478)+1,""),"")</f>
        <v/>
      </c>
      <c r="M479" t="str">
        <f t="shared" si="131"/>
        <v/>
      </c>
      <c r="N479" t="str">
        <f t="shared" si="132"/>
        <v/>
      </c>
      <c r="O479" t="str">
        <f t="shared" si="133"/>
        <v/>
      </c>
      <c r="P479" t="str">
        <f t="shared" si="134"/>
        <v/>
      </c>
      <c r="Q479" t="str">
        <f t="shared" si="135"/>
        <v/>
      </c>
      <c r="R479" t="str">
        <f>IF(M479="","",MAX($R$2:R478)+1)</f>
        <v/>
      </c>
      <c r="S479" t="str">
        <f>IF(N479="","",IF(MAX($S$2:S478)&lt;MAX(R:R),MAX(R:R)+1,MAX($S$2:S478)+1))</f>
        <v/>
      </c>
      <c r="T479" t="str">
        <f>IF(O479="","",IF(MAX($T$2:T478)&lt;MAX(S:S),MAX(S:S)+1,MAX($T$2:T478)+1))</f>
        <v/>
      </c>
      <c r="U479" t="str">
        <f>IF(P479="","",IF(MAX($U$2:U478)&lt;MAX(T:T),MAX(T:T)+1,MAX($U$2:U478)+1))</f>
        <v/>
      </c>
      <c r="V479" t="str">
        <f t="shared" si="119"/>
        <v/>
      </c>
      <c r="W479" t="str">
        <f t="shared" si="120"/>
        <v/>
      </c>
      <c r="X479" t="str">
        <f t="shared" si="121"/>
        <v/>
      </c>
      <c r="Y479" t="str">
        <f t="shared" si="122"/>
        <v/>
      </c>
      <c r="AB479" t="str">
        <f t="shared" si="123"/>
        <v/>
      </c>
      <c r="AC479" t="str">
        <f t="shared" si="124"/>
        <v/>
      </c>
      <c r="AD479" t="str">
        <f t="shared" si="125"/>
        <v/>
      </c>
      <c r="AE479" t="str">
        <f t="shared" si="126"/>
        <v/>
      </c>
      <c r="AF479" s="4" t="str">
        <f>IF(AB479="","",MAX($AF$2:AF478)+1)</f>
        <v/>
      </c>
      <c r="AG479" t="str">
        <f>IF(AC479="","",IF(MAX($AG$2:AG478)&lt;MAX(AF:AF),MAX(AF:AF)+1,MAX($AG$2:AG478)+1))</f>
        <v/>
      </c>
      <c r="AH479" t="str">
        <f>IF(AD479="","",IF(MAX($AH$2:AH478)&lt;MAX(AG:AG),MAX(AG:AG)+1,MAX($AH$2:AH478)+1))</f>
        <v/>
      </c>
      <c r="AI479" t="str">
        <f>IF(AE479="","",IF(MAX($AI$2:AI478)&lt;MAX(AH:AH),MAX(AH:AH)+1,MAX($AI$2:AI478)+1))</f>
        <v/>
      </c>
      <c r="AJ479" t="str">
        <f t="shared" si="127"/>
        <v/>
      </c>
      <c r="AK479" t="str">
        <f t="shared" si="128"/>
        <v/>
      </c>
      <c r="AL479" t="str">
        <f t="shared" si="129"/>
        <v/>
      </c>
      <c r="AM479" t="str">
        <f t="shared" si="130"/>
        <v/>
      </c>
    </row>
    <row r="480" spans="2:39" x14ac:dyDescent="0.3">
      <c r="B480">
        <v>478</v>
      </c>
      <c r="C480">
        <v>229</v>
      </c>
      <c r="D480">
        <v>233</v>
      </c>
      <c r="E480">
        <v>85</v>
      </c>
      <c r="F480">
        <v>102</v>
      </c>
      <c r="G480">
        <v>0</v>
      </c>
      <c r="H480">
        <v>6</v>
      </c>
      <c r="I480">
        <v>0</v>
      </c>
      <c r="J480">
        <v>3</v>
      </c>
      <c r="K480">
        <v>1</v>
      </c>
      <c r="L480" t="str">
        <f>IF(AND(OR(G480=6,H480=6,I480=6,J480=6),OR(G480=7,H480=7,I480=7,J480=7)),IF(MAX($L$2:L479)&lt;$B$2,MAX($L$2:L479)+1,""),"")</f>
        <v/>
      </c>
      <c r="M480" t="str">
        <f t="shared" si="131"/>
        <v/>
      </c>
      <c r="N480" t="str">
        <f t="shared" si="132"/>
        <v/>
      </c>
      <c r="O480" t="str">
        <f t="shared" si="133"/>
        <v/>
      </c>
      <c r="P480" t="str">
        <f t="shared" si="134"/>
        <v/>
      </c>
      <c r="Q480" t="str">
        <f t="shared" si="135"/>
        <v/>
      </c>
      <c r="R480" t="str">
        <f>IF(M480="","",MAX($R$2:R479)+1)</f>
        <v/>
      </c>
      <c r="S480" t="str">
        <f>IF(N480="","",IF(MAX($S$2:S479)&lt;MAX(R:R),MAX(R:R)+1,MAX($S$2:S479)+1))</f>
        <v/>
      </c>
      <c r="T480" t="str">
        <f>IF(O480="","",IF(MAX($T$2:T479)&lt;MAX(S:S),MAX(S:S)+1,MAX($T$2:T479)+1))</f>
        <v/>
      </c>
      <c r="U480" t="str">
        <f>IF(P480="","",IF(MAX($U$2:U479)&lt;MAX(T:T),MAX(T:T)+1,MAX($U$2:U479)+1))</f>
        <v/>
      </c>
      <c r="V480" t="str">
        <f t="shared" si="119"/>
        <v/>
      </c>
      <c r="W480" t="str">
        <f t="shared" si="120"/>
        <v/>
      </c>
      <c r="X480" t="str">
        <f t="shared" si="121"/>
        <v/>
      </c>
      <c r="Y480" t="str">
        <f t="shared" si="122"/>
        <v/>
      </c>
      <c r="AB480" t="str">
        <f t="shared" si="123"/>
        <v/>
      </c>
      <c r="AC480" t="str">
        <f t="shared" si="124"/>
        <v/>
      </c>
      <c r="AD480" t="str">
        <f t="shared" si="125"/>
        <v/>
      </c>
      <c r="AE480" t="str">
        <f t="shared" si="126"/>
        <v/>
      </c>
      <c r="AF480" s="4" t="str">
        <f>IF(AB480="","",MAX($AF$2:AF479)+1)</f>
        <v/>
      </c>
      <c r="AG480" t="str">
        <f>IF(AC480="","",IF(MAX($AG$2:AG479)&lt;MAX(AF:AF),MAX(AF:AF)+1,MAX($AG$2:AG479)+1))</f>
        <v/>
      </c>
      <c r="AH480" t="str">
        <f>IF(AD480="","",IF(MAX($AH$2:AH479)&lt;MAX(AG:AG),MAX(AG:AG)+1,MAX($AH$2:AH479)+1))</f>
        <v/>
      </c>
      <c r="AI480" t="str">
        <f>IF(AE480="","",IF(MAX($AI$2:AI479)&lt;MAX(AH:AH),MAX(AH:AH)+1,MAX($AI$2:AI479)+1))</f>
        <v/>
      </c>
      <c r="AJ480" t="str">
        <f t="shared" si="127"/>
        <v/>
      </c>
      <c r="AK480" t="str">
        <f t="shared" si="128"/>
        <v/>
      </c>
      <c r="AL480" t="str">
        <f t="shared" si="129"/>
        <v/>
      </c>
      <c r="AM480" t="str">
        <f t="shared" si="130"/>
        <v/>
      </c>
    </row>
    <row r="481" spans="2:39" x14ac:dyDescent="0.3">
      <c r="B481">
        <v>479</v>
      </c>
      <c r="C481">
        <v>102</v>
      </c>
      <c r="D481">
        <v>85</v>
      </c>
      <c r="E481">
        <v>234</v>
      </c>
      <c r="F481">
        <v>230</v>
      </c>
      <c r="G481">
        <v>0</v>
      </c>
      <c r="H481">
        <v>6</v>
      </c>
      <c r="I481">
        <v>0</v>
      </c>
      <c r="J481">
        <v>3</v>
      </c>
      <c r="K481">
        <v>1</v>
      </c>
      <c r="L481" t="str">
        <f>IF(AND(OR(G481=6,H481=6,I481=6,J481=6),OR(G481=7,H481=7,I481=7,J481=7)),IF(MAX($L$2:L480)&lt;$B$2,MAX($L$2:L480)+1,""),"")</f>
        <v/>
      </c>
      <c r="M481" t="str">
        <f t="shared" si="131"/>
        <v/>
      </c>
      <c r="N481" t="str">
        <f t="shared" si="132"/>
        <v/>
      </c>
      <c r="O481" t="str">
        <f t="shared" si="133"/>
        <v/>
      </c>
      <c r="P481" t="str">
        <f t="shared" si="134"/>
        <v/>
      </c>
      <c r="Q481" t="str">
        <f t="shared" si="135"/>
        <v/>
      </c>
      <c r="R481" t="str">
        <f>IF(M481="","",MAX($R$2:R480)+1)</f>
        <v/>
      </c>
      <c r="S481" t="str">
        <f>IF(N481="","",IF(MAX($S$2:S480)&lt;MAX(R:R),MAX(R:R)+1,MAX($S$2:S480)+1))</f>
        <v/>
      </c>
      <c r="T481" t="str">
        <f>IF(O481="","",IF(MAX($T$2:T480)&lt;MAX(S:S),MAX(S:S)+1,MAX($T$2:T480)+1))</f>
        <v/>
      </c>
      <c r="U481" t="str">
        <f>IF(P481="","",IF(MAX($U$2:U480)&lt;MAX(T:T),MAX(T:T)+1,MAX($U$2:U480)+1))</f>
        <v/>
      </c>
      <c r="V481" t="str">
        <f t="shared" si="119"/>
        <v/>
      </c>
      <c r="W481" t="str">
        <f t="shared" si="120"/>
        <v/>
      </c>
      <c r="X481" t="str">
        <f t="shared" si="121"/>
        <v/>
      </c>
      <c r="Y481" t="str">
        <f t="shared" si="122"/>
        <v/>
      </c>
      <c r="AB481" t="str">
        <f t="shared" si="123"/>
        <v/>
      </c>
      <c r="AC481" t="str">
        <f t="shared" si="124"/>
        <v/>
      </c>
      <c r="AD481" t="str">
        <f t="shared" si="125"/>
        <v/>
      </c>
      <c r="AE481" t="str">
        <f t="shared" si="126"/>
        <v/>
      </c>
      <c r="AF481" s="4" t="str">
        <f>IF(AB481="","",MAX($AF$2:AF480)+1)</f>
        <v/>
      </c>
      <c r="AG481" t="str">
        <f>IF(AC481="","",IF(MAX($AG$2:AG480)&lt;MAX(AF:AF),MAX(AF:AF)+1,MAX($AG$2:AG480)+1))</f>
        <v/>
      </c>
      <c r="AH481" t="str">
        <f>IF(AD481="","",IF(MAX($AH$2:AH480)&lt;MAX(AG:AG),MAX(AG:AG)+1,MAX($AH$2:AH480)+1))</f>
        <v/>
      </c>
      <c r="AI481" t="str">
        <f>IF(AE481="","",IF(MAX($AI$2:AI480)&lt;MAX(AH:AH),MAX(AH:AH)+1,MAX($AI$2:AI480)+1))</f>
        <v/>
      </c>
      <c r="AJ481" t="str">
        <f t="shared" si="127"/>
        <v/>
      </c>
      <c r="AK481" t="str">
        <f t="shared" si="128"/>
        <v/>
      </c>
      <c r="AL481" t="str">
        <f t="shared" si="129"/>
        <v/>
      </c>
      <c r="AM481" t="str">
        <f t="shared" si="130"/>
        <v/>
      </c>
    </row>
    <row r="482" spans="2:39" x14ac:dyDescent="0.3">
      <c r="B482">
        <v>480</v>
      </c>
      <c r="C482">
        <v>230</v>
      </c>
      <c r="D482">
        <v>234</v>
      </c>
      <c r="E482">
        <v>86</v>
      </c>
      <c r="F482">
        <v>103</v>
      </c>
      <c r="G482">
        <v>0</v>
      </c>
      <c r="H482">
        <v>6</v>
      </c>
      <c r="I482">
        <v>0</v>
      </c>
      <c r="J482">
        <v>3</v>
      </c>
      <c r="K482">
        <v>1</v>
      </c>
      <c r="L482" t="str">
        <f>IF(AND(OR(G482=6,H482=6,I482=6,J482=6),OR(G482=7,H482=7,I482=7,J482=7)),IF(MAX($L$2:L481)&lt;$B$2,MAX($L$2:L481)+1,""),"")</f>
        <v/>
      </c>
      <c r="M482" t="str">
        <f t="shared" si="131"/>
        <v/>
      </c>
      <c r="N482" t="str">
        <f t="shared" si="132"/>
        <v/>
      </c>
      <c r="O482" t="str">
        <f t="shared" si="133"/>
        <v/>
      </c>
      <c r="P482" t="str">
        <f t="shared" si="134"/>
        <v/>
      </c>
      <c r="Q482" t="str">
        <f t="shared" si="135"/>
        <v/>
      </c>
      <c r="R482" t="str">
        <f>IF(M482="","",MAX($R$2:R481)+1)</f>
        <v/>
      </c>
      <c r="S482" t="str">
        <f>IF(N482="","",IF(MAX($S$2:S481)&lt;MAX(R:R),MAX(R:R)+1,MAX($S$2:S481)+1))</f>
        <v/>
      </c>
      <c r="T482" t="str">
        <f>IF(O482="","",IF(MAX($T$2:T481)&lt;MAX(S:S),MAX(S:S)+1,MAX($T$2:T481)+1))</f>
        <v/>
      </c>
      <c r="U482" t="str">
        <f>IF(P482="","",IF(MAX($U$2:U481)&lt;MAX(T:T),MAX(T:T)+1,MAX($U$2:U481)+1))</f>
        <v/>
      </c>
      <c r="V482" t="str">
        <f t="shared" si="119"/>
        <v/>
      </c>
      <c r="W482" t="str">
        <f t="shared" si="120"/>
        <v/>
      </c>
      <c r="X482" t="str">
        <f t="shared" si="121"/>
        <v/>
      </c>
      <c r="Y482" t="str">
        <f t="shared" si="122"/>
        <v/>
      </c>
      <c r="AB482" t="str">
        <f t="shared" si="123"/>
        <v/>
      </c>
      <c r="AC482" t="str">
        <f t="shared" si="124"/>
        <v/>
      </c>
      <c r="AD482" t="str">
        <f t="shared" si="125"/>
        <v/>
      </c>
      <c r="AE482" t="str">
        <f t="shared" si="126"/>
        <v/>
      </c>
      <c r="AF482" s="4" t="str">
        <f>IF(AB482="","",MAX($AF$2:AF481)+1)</f>
        <v/>
      </c>
      <c r="AG482" t="str">
        <f>IF(AC482="","",IF(MAX($AG$2:AG481)&lt;MAX(AF:AF),MAX(AF:AF)+1,MAX($AG$2:AG481)+1))</f>
        <v/>
      </c>
      <c r="AH482" t="str">
        <f>IF(AD482="","",IF(MAX($AH$2:AH481)&lt;MAX(AG:AG),MAX(AG:AG)+1,MAX($AH$2:AH481)+1))</f>
        <v/>
      </c>
      <c r="AI482" t="str">
        <f>IF(AE482="","",IF(MAX($AI$2:AI481)&lt;MAX(AH:AH),MAX(AH:AH)+1,MAX($AI$2:AI481)+1))</f>
        <v/>
      </c>
      <c r="AJ482" t="str">
        <f t="shared" si="127"/>
        <v/>
      </c>
      <c r="AK482" t="str">
        <f t="shared" si="128"/>
        <v/>
      </c>
      <c r="AL482" t="str">
        <f t="shared" si="129"/>
        <v/>
      </c>
      <c r="AM482" t="str">
        <f t="shared" si="130"/>
        <v/>
      </c>
    </row>
    <row r="483" spans="2:39" x14ac:dyDescent="0.3">
      <c r="B483">
        <v>481</v>
      </c>
      <c r="C483">
        <v>103</v>
      </c>
      <c r="D483">
        <v>86</v>
      </c>
      <c r="E483">
        <v>235</v>
      </c>
      <c r="F483">
        <v>231</v>
      </c>
      <c r="G483">
        <v>0</v>
      </c>
      <c r="H483">
        <v>6</v>
      </c>
      <c r="I483">
        <v>0</v>
      </c>
      <c r="J483">
        <v>3</v>
      </c>
      <c r="K483">
        <v>1</v>
      </c>
      <c r="L483" t="str">
        <f>IF(AND(OR(G483=6,H483=6,I483=6,J483=6),OR(G483=7,H483=7,I483=7,J483=7)),IF(MAX($L$2:L482)&lt;$B$2,MAX($L$2:L482)+1,""),"")</f>
        <v/>
      </c>
      <c r="M483" t="str">
        <f t="shared" si="131"/>
        <v/>
      </c>
      <c r="N483" t="str">
        <f t="shared" si="132"/>
        <v/>
      </c>
      <c r="O483" t="str">
        <f t="shared" si="133"/>
        <v/>
      </c>
      <c r="P483" t="str">
        <f t="shared" si="134"/>
        <v/>
      </c>
      <c r="Q483" t="str">
        <f t="shared" si="135"/>
        <v/>
      </c>
      <c r="R483" t="str">
        <f>IF(M483="","",MAX($R$2:R482)+1)</f>
        <v/>
      </c>
      <c r="S483" t="str">
        <f>IF(N483="","",IF(MAX($S$2:S482)&lt;MAX(R:R),MAX(R:R)+1,MAX($S$2:S482)+1))</f>
        <v/>
      </c>
      <c r="T483" t="str">
        <f>IF(O483="","",IF(MAX($T$2:T482)&lt;MAX(S:S),MAX(S:S)+1,MAX($T$2:T482)+1))</f>
        <v/>
      </c>
      <c r="U483" t="str">
        <f>IF(P483="","",IF(MAX($U$2:U482)&lt;MAX(T:T),MAX(T:T)+1,MAX($U$2:U482)+1))</f>
        <v/>
      </c>
      <c r="V483" t="str">
        <f t="shared" si="119"/>
        <v/>
      </c>
      <c r="W483" t="str">
        <f t="shared" si="120"/>
        <v/>
      </c>
      <c r="X483" t="str">
        <f t="shared" si="121"/>
        <v/>
      </c>
      <c r="Y483" t="str">
        <f t="shared" si="122"/>
        <v/>
      </c>
      <c r="AB483" t="str">
        <f t="shared" si="123"/>
        <v/>
      </c>
      <c r="AC483" t="str">
        <f t="shared" si="124"/>
        <v/>
      </c>
      <c r="AD483" t="str">
        <f t="shared" si="125"/>
        <v/>
      </c>
      <c r="AE483" t="str">
        <f t="shared" si="126"/>
        <v/>
      </c>
      <c r="AF483" s="4" t="str">
        <f>IF(AB483="","",MAX($AF$2:AF482)+1)</f>
        <v/>
      </c>
      <c r="AG483" t="str">
        <f>IF(AC483="","",IF(MAX($AG$2:AG482)&lt;MAX(AF:AF),MAX(AF:AF)+1,MAX($AG$2:AG482)+1))</f>
        <v/>
      </c>
      <c r="AH483" t="str">
        <f>IF(AD483="","",IF(MAX($AH$2:AH482)&lt;MAX(AG:AG),MAX(AG:AG)+1,MAX($AH$2:AH482)+1))</f>
        <v/>
      </c>
      <c r="AI483" t="str">
        <f>IF(AE483="","",IF(MAX($AI$2:AI482)&lt;MAX(AH:AH),MAX(AH:AH)+1,MAX($AI$2:AI482)+1))</f>
        <v/>
      </c>
      <c r="AJ483" t="str">
        <f t="shared" si="127"/>
        <v/>
      </c>
      <c r="AK483" t="str">
        <f t="shared" si="128"/>
        <v/>
      </c>
      <c r="AL483" t="str">
        <f t="shared" si="129"/>
        <v/>
      </c>
      <c r="AM483" t="str">
        <f t="shared" si="130"/>
        <v/>
      </c>
    </row>
    <row r="484" spans="2:39" x14ac:dyDescent="0.3">
      <c r="B484">
        <v>482</v>
      </c>
      <c r="C484">
        <v>231</v>
      </c>
      <c r="D484">
        <v>235</v>
      </c>
      <c r="E484">
        <v>87</v>
      </c>
      <c r="F484">
        <v>104</v>
      </c>
      <c r="G484">
        <v>0</v>
      </c>
      <c r="H484">
        <v>6</v>
      </c>
      <c r="I484">
        <v>0</v>
      </c>
      <c r="J484">
        <v>3</v>
      </c>
      <c r="K484">
        <v>1</v>
      </c>
      <c r="L484" t="str">
        <f>IF(AND(OR(G484=6,H484=6,I484=6,J484=6),OR(G484=7,H484=7,I484=7,J484=7)),IF(MAX($L$2:L483)&lt;$B$2,MAX($L$2:L483)+1,""),"")</f>
        <v/>
      </c>
      <c r="M484" t="str">
        <f t="shared" si="131"/>
        <v/>
      </c>
      <c r="N484" t="str">
        <f t="shared" si="132"/>
        <v/>
      </c>
      <c r="O484" t="str">
        <f t="shared" si="133"/>
        <v/>
      </c>
      <c r="P484" t="str">
        <f t="shared" si="134"/>
        <v/>
      </c>
      <c r="Q484" t="str">
        <f t="shared" si="135"/>
        <v/>
      </c>
      <c r="R484" t="str">
        <f>IF(M484="","",MAX($R$2:R483)+1)</f>
        <v/>
      </c>
      <c r="S484" t="str">
        <f>IF(N484="","",IF(MAX($S$2:S483)&lt;MAX(R:R),MAX(R:R)+1,MAX($S$2:S483)+1))</f>
        <v/>
      </c>
      <c r="T484" t="str">
        <f>IF(O484="","",IF(MAX($T$2:T483)&lt;MAX(S:S),MAX(S:S)+1,MAX($T$2:T483)+1))</f>
        <v/>
      </c>
      <c r="U484" t="str">
        <f>IF(P484="","",IF(MAX($U$2:U483)&lt;MAX(T:T),MAX(T:T)+1,MAX($U$2:U483)+1))</f>
        <v/>
      </c>
      <c r="V484" t="str">
        <f t="shared" si="119"/>
        <v/>
      </c>
      <c r="W484" t="str">
        <f t="shared" si="120"/>
        <v/>
      </c>
      <c r="X484" t="str">
        <f t="shared" si="121"/>
        <v/>
      </c>
      <c r="Y484" t="str">
        <f t="shared" si="122"/>
        <v/>
      </c>
      <c r="AB484" t="str">
        <f t="shared" si="123"/>
        <v/>
      </c>
      <c r="AC484" t="str">
        <f t="shared" si="124"/>
        <v/>
      </c>
      <c r="AD484" t="str">
        <f t="shared" si="125"/>
        <v/>
      </c>
      <c r="AE484" t="str">
        <f t="shared" si="126"/>
        <v/>
      </c>
      <c r="AF484" s="4" t="str">
        <f>IF(AB484="","",MAX($AF$2:AF483)+1)</f>
        <v/>
      </c>
      <c r="AG484" t="str">
        <f>IF(AC484="","",IF(MAX($AG$2:AG483)&lt;MAX(AF:AF),MAX(AF:AF)+1,MAX($AG$2:AG483)+1))</f>
        <v/>
      </c>
      <c r="AH484" t="str">
        <f>IF(AD484="","",IF(MAX($AH$2:AH483)&lt;MAX(AG:AG),MAX(AG:AG)+1,MAX($AH$2:AH483)+1))</f>
        <v/>
      </c>
      <c r="AI484" t="str">
        <f>IF(AE484="","",IF(MAX($AI$2:AI483)&lt;MAX(AH:AH),MAX(AH:AH)+1,MAX($AI$2:AI483)+1))</f>
        <v/>
      </c>
      <c r="AJ484" t="str">
        <f t="shared" si="127"/>
        <v/>
      </c>
      <c r="AK484" t="str">
        <f t="shared" si="128"/>
        <v/>
      </c>
      <c r="AL484" t="str">
        <f t="shared" si="129"/>
        <v/>
      </c>
      <c r="AM484" t="str">
        <f t="shared" si="130"/>
        <v/>
      </c>
    </row>
    <row r="485" spans="2:39" x14ac:dyDescent="0.3">
      <c r="B485">
        <v>483</v>
      </c>
      <c r="C485">
        <v>98</v>
      </c>
      <c r="D485">
        <v>114</v>
      </c>
      <c r="E485">
        <v>224</v>
      </c>
      <c r="F485">
        <v>243</v>
      </c>
      <c r="G485">
        <v>0</v>
      </c>
      <c r="H485">
        <v>4</v>
      </c>
      <c r="I485">
        <v>0</v>
      </c>
      <c r="J485">
        <v>6</v>
      </c>
      <c r="K485">
        <v>1</v>
      </c>
      <c r="L485" t="str">
        <f>IF(AND(OR(G485=6,H485=6,I485=6,J485=6),OR(G485=7,H485=7,I485=7,J485=7)),IF(MAX($L$2:L484)&lt;$B$2,MAX($L$2:L484)+1,""),"")</f>
        <v/>
      </c>
      <c r="M485" t="str">
        <f t="shared" si="131"/>
        <v/>
      </c>
      <c r="N485" t="str">
        <f t="shared" si="132"/>
        <v/>
      </c>
      <c r="O485" t="str">
        <f t="shared" si="133"/>
        <v/>
      </c>
      <c r="P485" t="str">
        <f t="shared" si="134"/>
        <v/>
      </c>
      <c r="Q485" t="str">
        <f t="shared" si="135"/>
        <v/>
      </c>
      <c r="R485" t="str">
        <f>IF(M485="","",MAX($R$2:R484)+1)</f>
        <v/>
      </c>
      <c r="S485" t="str">
        <f>IF(N485="","",IF(MAX($S$2:S484)&lt;MAX(R:R),MAX(R:R)+1,MAX($S$2:S484)+1))</f>
        <v/>
      </c>
      <c r="T485" t="str">
        <f>IF(O485="","",IF(MAX($T$2:T484)&lt;MAX(S:S),MAX(S:S)+1,MAX($T$2:T484)+1))</f>
        <v/>
      </c>
      <c r="U485" t="str">
        <f>IF(P485="","",IF(MAX($U$2:U484)&lt;MAX(T:T),MAX(T:T)+1,MAX($U$2:U484)+1))</f>
        <v/>
      </c>
      <c r="V485" t="str">
        <f t="shared" si="119"/>
        <v/>
      </c>
      <c r="W485" t="str">
        <f t="shared" si="120"/>
        <v/>
      </c>
      <c r="X485" t="str">
        <f t="shared" si="121"/>
        <v/>
      </c>
      <c r="Y485" t="str">
        <f t="shared" si="122"/>
        <v/>
      </c>
      <c r="AB485" t="str">
        <f t="shared" si="123"/>
        <v/>
      </c>
      <c r="AC485" t="str">
        <f t="shared" si="124"/>
        <v/>
      </c>
      <c r="AD485" t="str">
        <f t="shared" si="125"/>
        <v/>
      </c>
      <c r="AE485" t="str">
        <f t="shared" si="126"/>
        <v/>
      </c>
      <c r="AF485" s="4" t="str">
        <f>IF(AB485="","",MAX($AF$2:AF484)+1)</f>
        <v/>
      </c>
      <c r="AG485" t="str">
        <f>IF(AC485="","",IF(MAX($AG$2:AG484)&lt;MAX(AF:AF),MAX(AF:AF)+1,MAX($AG$2:AG484)+1))</f>
        <v/>
      </c>
      <c r="AH485" t="str">
        <f>IF(AD485="","",IF(MAX($AH$2:AH484)&lt;MAX(AG:AG),MAX(AG:AG)+1,MAX($AH$2:AH484)+1))</f>
        <v/>
      </c>
      <c r="AI485" t="str">
        <f>IF(AE485="","",IF(MAX($AI$2:AI484)&lt;MAX(AH:AH),MAX(AH:AH)+1,MAX($AI$2:AI484)+1))</f>
        <v/>
      </c>
      <c r="AJ485" t="str">
        <f t="shared" si="127"/>
        <v/>
      </c>
      <c r="AK485" t="str">
        <f t="shared" si="128"/>
        <v/>
      </c>
      <c r="AL485" t="str">
        <f t="shared" si="129"/>
        <v/>
      </c>
      <c r="AM485" t="str">
        <f t="shared" si="130"/>
        <v/>
      </c>
    </row>
    <row r="486" spans="2:39" x14ac:dyDescent="0.3">
      <c r="B486">
        <v>484</v>
      </c>
      <c r="C486">
        <v>243</v>
      </c>
      <c r="D486">
        <v>224</v>
      </c>
      <c r="E486">
        <v>113</v>
      </c>
      <c r="F486">
        <v>97</v>
      </c>
      <c r="G486">
        <v>0</v>
      </c>
      <c r="H486">
        <v>4</v>
      </c>
      <c r="I486">
        <v>0</v>
      </c>
      <c r="J486">
        <v>6</v>
      </c>
      <c r="K486">
        <v>1</v>
      </c>
      <c r="L486" t="str">
        <f>IF(AND(OR(G486=6,H486=6,I486=6,J486=6),OR(G486=7,H486=7,I486=7,J486=7)),IF(MAX($L$2:L485)&lt;$B$2,MAX($L$2:L485)+1,""),"")</f>
        <v/>
      </c>
      <c r="M486" t="str">
        <f t="shared" si="131"/>
        <v/>
      </c>
      <c r="N486" t="str">
        <f t="shared" si="132"/>
        <v/>
      </c>
      <c r="O486" t="str">
        <f t="shared" si="133"/>
        <v/>
      </c>
      <c r="P486" t="str">
        <f t="shared" si="134"/>
        <v/>
      </c>
      <c r="Q486" t="str">
        <f t="shared" si="135"/>
        <v/>
      </c>
      <c r="R486" t="str">
        <f>IF(M486="","",MAX($R$2:R485)+1)</f>
        <v/>
      </c>
      <c r="S486" t="str">
        <f>IF(N486="","",IF(MAX($S$2:S485)&lt;MAX(R:R),MAX(R:R)+1,MAX($S$2:S485)+1))</f>
        <v/>
      </c>
      <c r="T486" t="str">
        <f>IF(O486="","",IF(MAX($T$2:T485)&lt;MAX(S:S),MAX(S:S)+1,MAX($T$2:T485)+1))</f>
        <v/>
      </c>
      <c r="U486" t="str">
        <f>IF(P486="","",IF(MAX($U$2:U485)&lt;MAX(T:T),MAX(T:T)+1,MAX($U$2:U485)+1))</f>
        <v/>
      </c>
      <c r="V486" t="str">
        <f t="shared" si="119"/>
        <v/>
      </c>
      <c r="W486" t="str">
        <f t="shared" si="120"/>
        <v/>
      </c>
      <c r="X486" t="str">
        <f t="shared" si="121"/>
        <v/>
      </c>
      <c r="Y486" t="str">
        <f t="shared" si="122"/>
        <v/>
      </c>
      <c r="AB486" t="str">
        <f t="shared" si="123"/>
        <v/>
      </c>
      <c r="AC486" t="str">
        <f t="shared" si="124"/>
        <v/>
      </c>
      <c r="AD486" t="str">
        <f t="shared" si="125"/>
        <v/>
      </c>
      <c r="AE486" t="str">
        <f t="shared" si="126"/>
        <v/>
      </c>
      <c r="AF486" s="4" t="str">
        <f>IF(AB486="","",MAX($AF$2:AF485)+1)</f>
        <v/>
      </c>
      <c r="AG486" t="str">
        <f>IF(AC486="","",IF(MAX($AG$2:AG485)&lt;MAX(AF:AF),MAX(AF:AF)+1,MAX($AG$2:AG485)+1))</f>
        <v/>
      </c>
      <c r="AH486" t="str">
        <f>IF(AD486="","",IF(MAX($AH$2:AH485)&lt;MAX(AG:AG),MAX(AG:AG)+1,MAX($AH$2:AH485)+1))</f>
        <v/>
      </c>
      <c r="AI486" t="str">
        <f>IF(AE486="","",IF(MAX($AI$2:AI485)&lt;MAX(AH:AH),MAX(AH:AH)+1,MAX($AI$2:AI485)+1))</f>
        <v/>
      </c>
      <c r="AJ486" t="str">
        <f t="shared" si="127"/>
        <v/>
      </c>
      <c r="AK486" t="str">
        <f t="shared" si="128"/>
        <v/>
      </c>
      <c r="AL486" t="str">
        <f t="shared" si="129"/>
        <v/>
      </c>
      <c r="AM486" t="str">
        <f t="shared" si="130"/>
        <v/>
      </c>
    </row>
    <row r="487" spans="2:39" x14ac:dyDescent="0.3">
      <c r="B487">
        <v>485</v>
      </c>
      <c r="C487">
        <v>97</v>
      </c>
      <c r="D487">
        <v>113</v>
      </c>
      <c r="E487">
        <v>225</v>
      </c>
      <c r="F487">
        <v>242</v>
      </c>
      <c r="G487">
        <v>0</v>
      </c>
      <c r="H487">
        <v>4</v>
      </c>
      <c r="I487">
        <v>0</v>
      </c>
      <c r="J487">
        <v>6</v>
      </c>
      <c r="K487">
        <v>1</v>
      </c>
      <c r="L487" t="str">
        <f>IF(AND(OR(G487=6,H487=6,I487=6,J487=6),OR(G487=7,H487=7,I487=7,J487=7)),IF(MAX($L$2:L486)&lt;$B$2,MAX($L$2:L486)+1,""),"")</f>
        <v/>
      </c>
      <c r="M487" t="str">
        <f t="shared" si="131"/>
        <v/>
      </c>
      <c r="N487" t="str">
        <f t="shared" si="132"/>
        <v/>
      </c>
      <c r="O487" t="str">
        <f t="shared" si="133"/>
        <v/>
      </c>
      <c r="P487" t="str">
        <f t="shared" si="134"/>
        <v/>
      </c>
      <c r="Q487" t="str">
        <f t="shared" si="135"/>
        <v/>
      </c>
      <c r="R487" t="str">
        <f>IF(M487="","",MAX($R$2:R486)+1)</f>
        <v/>
      </c>
      <c r="S487" t="str">
        <f>IF(N487="","",IF(MAX($S$2:S486)&lt;MAX(R:R),MAX(R:R)+1,MAX($S$2:S486)+1))</f>
        <v/>
      </c>
      <c r="T487" t="str">
        <f>IF(O487="","",IF(MAX($T$2:T486)&lt;MAX(S:S),MAX(S:S)+1,MAX($T$2:T486)+1))</f>
        <v/>
      </c>
      <c r="U487" t="str">
        <f>IF(P487="","",IF(MAX($U$2:U486)&lt;MAX(T:T),MAX(T:T)+1,MAX($U$2:U486)+1))</f>
        <v/>
      </c>
      <c r="V487" t="str">
        <f t="shared" si="119"/>
        <v/>
      </c>
      <c r="W487" t="str">
        <f t="shared" si="120"/>
        <v/>
      </c>
      <c r="X487" t="str">
        <f t="shared" si="121"/>
        <v/>
      </c>
      <c r="Y487" t="str">
        <f t="shared" si="122"/>
        <v/>
      </c>
      <c r="AB487" t="str">
        <f t="shared" si="123"/>
        <v/>
      </c>
      <c r="AC487" t="str">
        <f t="shared" si="124"/>
        <v/>
      </c>
      <c r="AD487" t="str">
        <f t="shared" si="125"/>
        <v/>
      </c>
      <c r="AE487" t="str">
        <f t="shared" si="126"/>
        <v/>
      </c>
      <c r="AF487" s="4" t="str">
        <f>IF(AB487="","",MAX($AF$2:AF486)+1)</f>
        <v/>
      </c>
      <c r="AG487" t="str">
        <f>IF(AC487="","",IF(MAX($AG$2:AG486)&lt;MAX(AF:AF),MAX(AF:AF)+1,MAX($AG$2:AG486)+1))</f>
        <v/>
      </c>
      <c r="AH487" t="str">
        <f>IF(AD487="","",IF(MAX($AH$2:AH486)&lt;MAX(AG:AG),MAX(AG:AG)+1,MAX($AH$2:AH486)+1))</f>
        <v/>
      </c>
      <c r="AI487" t="str">
        <f>IF(AE487="","",IF(MAX($AI$2:AI486)&lt;MAX(AH:AH),MAX(AH:AH)+1,MAX($AI$2:AI486)+1))</f>
        <v/>
      </c>
      <c r="AJ487" t="str">
        <f t="shared" si="127"/>
        <v/>
      </c>
      <c r="AK487" t="str">
        <f t="shared" si="128"/>
        <v/>
      </c>
      <c r="AL487" t="str">
        <f t="shared" si="129"/>
        <v/>
      </c>
      <c r="AM487" t="str">
        <f t="shared" si="130"/>
        <v/>
      </c>
    </row>
    <row r="488" spans="2:39" x14ac:dyDescent="0.3">
      <c r="B488">
        <v>486</v>
      </c>
      <c r="C488">
        <v>242</v>
      </c>
      <c r="D488">
        <v>225</v>
      </c>
      <c r="E488">
        <v>109</v>
      </c>
      <c r="F488">
        <v>96</v>
      </c>
      <c r="G488">
        <v>0</v>
      </c>
      <c r="H488">
        <v>4</v>
      </c>
      <c r="I488">
        <v>0</v>
      </c>
      <c r="J488">
        <v>6</v>
      </c>
      <c r="K488">
        <v>1</v>
      </c>
      <c r="L488" t="str">
        <f>IF(AND(OR(G488=6,H488=6,I488=6,J488=6),OR(G488=7,H488=7,I488=7,J488=7)),IF(MAX($L$2:L487)&lt;$B$2,MAX($L$2:L487)+1,""),"")</f>
        <v/>
      </c>
      <c r="M488" t="str">
        <f t="shared" si="131"/>
        <v/>
      </c>
      <c r="N488" t="str">
        <f t="shared" si="132"/>
        <v/>
      </c>
      <c r="O488" t="str">
        <f t="shared" si="133"/>
        <v/>
      </c>
      <c r="P488" t="str">
        <f t="shared" si="134"/>
        <v/>
      </c>
      <c r="Q488" t="str">
        <f t="shared" si="135"/>
        <v/>
      </c>
      <c r="R488" t="str">
        <f>IF(M488="","",MAX($R$2:R487)+1)</f>
        <v/>
      </c>
      <c r="S488" t="str">
        <f>IF(N488="","",IF(MAX($S$2:S487)&lt;MAX(R:R),MAX(R:R)+1,MAX($S$2:S487)+1))</f>
        <v/>
      </c>
      <c r="T488" t="str">
        <f>IF(O488="","",IF(MAX($T$2:T487)&lt;MAX(S:S),MAX(S:S)+1,MAX($T$2:T487)+1))</f>
        <v/>
      </c>
      <c r="U488" t="str">
        <f>IF(P488="","",IF(MAX($U$2:U487)&lt;MAX(T:T),MAX(T:T)+1,MAX($U$2:U487)+1))</f>
        <v/>
      </c>
      <c r="V488" t="str">
        <f t="shared" si="119"/>
        <v/>
      </c>
      <c r="W488" t="str">
        <f t="shared" si="120"/>
        <v/>
      </c>
      <c r="X488" t="str">
        <f t="shared" si="121"/>
        <v/>
      </c>
      <c r="Y488" t="str">
        <f t="shared" si="122"/>
        <v/>
      </c>
      <c r="AB488" t="str">
        <f t="shared" si="123"/>
        <v/>
      </c>
      <c r="AC488" t="str">
        <f t="shared" si="124"/>
        <v/>
      </c>
      <c r="AD488" t="str">
        <f t="shared" si="125"/>
        <v/>
      </c>
      <c r="AE488" t="str">
        <f t="shared" si="126"/>
        <v/>
      </c>
      <c r="AF488" s="4" t="str">
        <f>IF(AB488="","",MAX($AF$2:AF487)+1)</f>
        <v/>
      </c>
      <c r="AG488" t="str">
        <f>IF(AC488="","",IF(MAX($AG$2:AG487)&lt;MAX(AF:AF),MAX(AF:AF)+1,MAX($AG$2:AG487)+1))</f>
        <v/>
      </c>
      <c r="AH488" t="str">
        <f>IF(AD488="","",IF(MAX($AH$2:AH487)&lt;MAX(AG:AG),MAX(AG:AG)+1,MAX($AH$2:AH487)+1))</f>
        <v/>
      </c>
      <c r="AI488" t="str">
        <f>IF(AE488="","",IF(MAX($AI$2:AI487)&lt;MAX(AH:AH),MAX(AH:AH)+1,MAX($AI$2:AI487)+1))</f>
        <v/>
      </c>
      <c r="AJ488" t="str">
        <f t="shared" si="127"/>
        <v/>
      </c>
      <c r="AK488" t="str">
        <f t="shared" si="128"/>
        <v/>
      </c>
      <c r="AL488" t="str">
        <f t="shared" si="129"/>
        <v/>
      </c>
      <c r="AM488" t="str">
        <f t="shared" si="130"/>
        <v/>
      </c>
    </row>
    <row r="489" spans="2:39" x14ac:dyDescent="0.3">
      <c r="B489">
        <v>487</v>
      </c>
      <c r="C489">
        <v>96</v>
      </c>
      <c r="D489">
        <v>109</v>
      </c>
      <c r="E489">
        <v>226</v>
      </c>
      <c r="F489">
        <v>241</v>
      </c>
      <c r="G489">
        <v>0</v>
      </c>
      <c r="H489">
        <v>4</v>
      </c>
      <c r="I489">
        <v>0</v>
      </c>
      <c r="J489">
        <v>6</v>
      </c>
      <c r="K489">
        <v>1</v>
      </c>
      <c r="L489" t="str">
        <f>IF(AND(OR(G489=6,H489=6,I489=6,J489=6),OR(G489=7,H489=7,I489=7,J489=7)),IF(MAX($L$2:L488)&lt;$B$2,MAX($L$2:L488)+1,""),"")</f>
        <v/>
      </c>
      <c r="M489" t="str">
        <f t="shared" si="131"/>
        <v/>
      </c>
      <c r="N489" t="str">
        <f t="shared" si="132"/>
        <v/>
      </c>
      <c r="O489" t="str">
        <f t="shared" si="133"/>
        <v/>
      </c>
      <c r="P489" t="str">
        <f t="shared" si="134"/>
        <v/>
      </c>
      <c r="Q489" t="str">
        <f t="shared" si="135"/>
        <v/>
      </c>
      <c r="R489" t="str">
        <f>IF(M489="","",MAX($R$2:R488)+1)</f>
        <v/>
      </c>
      <c r="S489" t="str">
        <f>IF(N489="","",IF(MAX($S$2:S488)&lt;MAX(R:R),MAX(R:R)+1,MAX($S$2:S488)+1))</f>
        <v/>
      </c>
      <c r="T489" t="str">
        <f>IF(O489="","",IF(MAX($T$2:T488)&lt;MAX(S:S),MAX(S:S)+1,MAX($T$2:T488)+1))</f>
        <v/>
      </c>
      <c r="U489" t="str">
        <f>IF(P489="","",IF(MAX($U$2:U488)&lt;MAX(T:T),MAX(T:T)+1,MAX($U$2:U488)+1))</f>
        <v/>
      </c>
      <c r="V489" t="str">
        <f t="shared" si="119"/>
        <v/>
      </c>
      <c r="W489" t="str">
        <f t="shared" si="120"/>
        <v/>
      </c>
      <c r="X489" t="str">
        <f t="shared" si="121"/>
        <v/>
      </c>
      <c r="Y489" t="str">
        <f t="shared" si="122"/>
        <v/>
      </c>
      <c r="AB489" t="str">
        <f t="shared" si="123"/>
        <v/>
      </c>
      <c r="AC489" t="str">
        <f t="shared" si="124"/>
        <v/>
      </c>
      <c r="AD489" t="str">
        <f t="shared" si="125"/>
        <v/>
      </c>
      <c r="AE489" t="str">
        <f t="shared" si="126"/>
        <v/>
      </c>
      <c r="AF489" s="4" t="str">
        <f>IF(AB489="","",MAX($AF$2:AF488)+1)</f>
        <v/>
      </c>
      <c r="AG489" t="str">
        <f>IF(AC489="","",IF(MAX($AG$2:AG488)&lt;MAX(AF:AF),MAX(AF:AF)+1,MAX($AG$2:AG488)+1))</f>
        <v/>
      </c>
      <c r="AH489" t="str">
        <f>IF(AD489="","",IF(MAX($AH$2:AH488)&lt;MAX(AG:AG),MAX(AG:AG)+1,MAX($AH$2:AH488)+1))</f>
        <v/>
      </c>
      <c r="AI489" t="str">
        <f>IF(AE489="","",IF(MAX($AI$2:AI488)&lt;MAX(AH:AH),MAX(AH:AH)+1,MAX($AI$2:AI488)+1))</f>
        <v/>
      </c>
      <c r="AJ489" t="str">
        <f t="shared" si="127"/>
        <v/>
      </c>
      <c r="AK489" t="str">
        <f t="shared" si="128"/>
        <v/>
      </c>
      <c r="AL489" t="str">
        <f t="shared" si="129"/>
        <v/>
      </c>
      <c r="AM489" t="str">
        <f t="shared" si="130"/>
        <v/>
      </c>
    </row>
    <row r="490" spans="2:39" x14ac:dyDescent="0.3">
      <c r="B490">
        <v>488</v>
      </c>
      <c r="C490">
        <v>241</v>
      </c>
      <c r="D490">
        <v>226</v>
      </c>
      <c r="E490">
        <v>110</v>
      </c>
      <c r="F490">
        <v>116</v>
      </c>
      <c r="G490">
        <v>0</v>
      </c>
      <c r="H490">
        <v>4</v>
      </c>
      <c r="I490">
        <v>0</v>
      </c>
      <c r="J490">
        <v>6</v>
      </c>
      <c r="K490">
        <v>1</v>
      </c>
      <c r="L490" t="str">
        <f>IF(AND(OR(G490=6,H490=6,I490=6,J490=6),OR(G490=7,H490=7,I490=7,J490=7)),IF(MAX($L$2:L489)&lt;$B$2,MAX($L$2:L489)+1,""),"")</f>
        <v/>
      </c>
      <c r="M490" t="str">
        <f t="shared" si="131"/>
        <v/>
      </c>
      <c r="N490" t="str">
        <f t="shared" si="132"/>
        <v/>
      </c>
      <c r="O490" t="str">
        <f t="shared" si="133"/>
        <v/>
      </c>
      <c r="P490" t="str">
        <f t="shared" si="134"/>
        <v/>
      </c>
      <c r="Q490" t="str">
        <f t="shared" si="135"/>
        <v/>
      </c>
      <c r="R490" t="str">
        <f>IF(M490="","",MAX($R$2:R489)+1)</f>
        <v/>
      </c>
      <c r="S490" t="str">
        <f>IF(N490="","",IF(MAX($S$2:S489)&lt;MAX(R:R),MAX(R:R)+1,MAX($S$2:S489)+1))</f>
        <v/>
      </c>
      <c r="T490" t="str">
        <f>IF(O490="","",IF(MAX($T$2:T489)&lt;MAX(S:S),MAX(S:S)+1,MAX($T$2:T489)+1))</f>
        <v/>
      </c>
      <c r="U490" t="str">
        <f>IF(P490="","",IF(MAX($U$2:U489)&lt;MAX(T:T),MAX(T:T)+1,MAX($U$2:U489)+1))</f>
        <v/>
      </c>
      <c r="V490" t="str">
        <f t="shared" si="119"/>
        <v/>
      </c>
      <c r="W490" t="str">
        <f t="shared" si="120"/>
        <v/>
      </c>
      <c r="X490" t="str">
        <f t="shared" si="121"/>
        <v/>
      </c>
      <c r="Y490" t="str">
        <f t="shared" si="122"/>
        <v/>
      </c>
      <c r="AB490" t="str">
        <f t="shared" si="123"/>
        <v/>
      </c>
      <c r="AC490" t="str">
        <f t="shared" si="124"/>
        <v/>
      </c>
      <c r="AD490" t="str">
        <f t="shared" si="125"/>
        <v/>
      </c>
      <c r="AE490" t="str">
        <f t="shared" si="126"/>
        <v/>
      </c>
      <c r="AF490" s="4" t="str">
        <f>IF(AB490="","",MAX($AF$2:AF489)+1)</f>
        <v/>
      </c>
      <c r="AG490" t="str">
        <f>IF(AC490="","",IF(MAX($AG$2:AG489)&lt;MAX(AF:AF),MAX(AF:AF)+1,MAX($AG$2:AG489)+1))</f>
        <v/>
      </c>
      <c r="AH490" t="str">
        <f>IF(AD490="","",IF(MAX($AH$2:AH489)&lt;MAX(AG:AG),MAX(AG:AG)+1,MAX($AH$2:AH489)+1))</f>
        <v/>
      </c>
      <c r="AI490" t="str">
        <f>IF(AE490="","",IF(MAX($AI$2:AI489)&lt;MAX(AH:AH),MAX(AH:AH)+1,MAX($AI$2:AI489)+1))</f>
        <v/>
      </c>
      <c r="AJ490" t="str">
        <f t="shared" si="127"/>
        <v/>
      </c>
      <c r="AK490" t="str">
        <f t="shared" si="128"/>
        <v/>
      </c>
      <c r="AL490" t="str">
        <f t="shared" si="129"/>
        <v/>
      </c>
      <c r="AM490" t="str">
        <f t="shared" si="130"/>
        <v/>
      </c>
    </row>
    <row r="491" spans="2:39" x14ac:dyDescent="0.3">
      <c r="B491">
        <v>489</v>
      </c>
      <c r="C491">
        <v>116</v>
      </c>
      <c r="D491">
        <v>110</v>
      </c>
      <c r="E491">
        <v>227</v>
      </c>
      <c r="F491">
        <v>240</v>
      </c>
      <c r="G491">
        <v>0</v>
      </c>
      <c r="H491">
        <v>4</v>
      </c>
      <c r="I491">
        <v>0</v>
      </c>
      <c r="J491">
        <v>6</v>
      </c>
      <c r="K491">
        <v>1</v>
      </c>
      <c r="L491" t="str">
        <f>IF(AND(OR(G491=6,H491=6,I491=6,J491=6),OR(G491=7,H491=7,I491=7,J491=7)),IF(MAX($L$2:L490)&lt;$B$2,MAX($L$2:L490)+1,""),"")</f>
        <v/>
      </c>
      <c r="M491" t="str">
        <f t="shared" si="131"/>
        <v/>
      </c>
      <c r="N491" t="str">
        <f t="shared" si="132"/>
        <v/>
      </c>
      <c r="O491" t="str">
        <f t="shared" si="133"/>
        <v/>
      </c>
      <c r="P491" t="str">
        <f t="shared" si="134"/>
        <v/>
      </c>
      <c r="Q491" t="str">
        <f t="shared" si="135"/>
        <v/>
      </c>
      <c r="R491" t="str">
        <f>IF(M491="","",MAX($R$2:R490)+1)</f>
        <v/>
      </c>
      <c r="S491" t="str">
        <f>IF(N491="","",IF(MAX($S$2:S490)&lt;MAX(R:R),MAX(R:R)+1,MAX($S$2:S490)+1))</f>
        <v/>
      </c>
      <c r="T491" t="str">
        <f>IF(O491="","",IF(MAX($T$2:T490)&lt;MAX(S:S),MAX(S:S)+1,MAX($T$2:T490)+1))</f>
        <v/>
      </c>
      <c r="U491" t="str">
        <f>IF(P491="","",IF(MAX($U$2:U490)&lt;MAX(T:T),MAX(T:T)+1,MAX($U$2:U490)+1))</f>
        <v/>
      </c>
      <c r="V491" t="str">
        <f t="shared" si="119"/>
        <v/>
      </c>
      <c r="W491" t="str">
        <f t="shared" si="120"/>
        <v/>
      </c>
      <c r="X491" t="str">
        <f t="shared" si="121"/>
        <v/>
      </c>
      <c r="Y491" t="str">
        <f t="shared" si="122"/>
        <v/>
      </c>
      <c r="AB491" t="str">
        <f t="shared" si="123"/>
        <v/>
      </c>
      <c r="AC491" t="str">
        <f t="shared" si="124"/>
        <v/>
      </c>
      <c r="AD491" t="str">
        <f t="shared" si="125"/>
        <v/>
      </c>
      <c r="AE491" t="str">
        <f t="shared" si="126"/>
        <v/>
      </c>
      <c r="AF491" s="4" t="str">
        <f>IF(AB491="","",MAX($AF$2:AF490)+1)</f>
        <v/>
      </c>
      <c r="AG491" t="str">
        <f>IF(AC491="","",IF(MAX($AG$2:AG490)&lt;MAX(AF:AF),MAX(AF:AF)+1,MAX($AG$2:AG490)+1))</f>
        <v/>
      </c>
      <c r="AH491" t="str">
        <f>IF(AD491="","",IF(MAX($AH$2:AH490)&lt;MAX(AG:AG),MAX(AG:AG)+1,MAX($AH$2:AH490)+1))</f>
        <v/>
      </c>
      <c r="AI491" t="str">
        <f>IF(AE491="","",IF(MAX($AI$2:AI490)&lt;MAX(AH:AH),MAX(AH:AH)+1,MAX($AI$2:AI490)+1))</f>
        <v/>
      </c>
      <c r="AJ491" t="str">
        <f t="shared" si="127"/>
        <v/>
      </c>
      <c r="AK491" t="str">
        <f t="shared" si="128"/>
        <v/>
      </c>
      <c r="AL491" t="str">
        <f t="shared" si="129"/>
        <v/>
      </c>
      <c r="AM491" t="str">
        <f t="shared" si="130"/>
        <v/>
      </c>
    </row>
    <row r="492" spans="2:39" x14ac:dyDescent="0.3">
      <c r="B492">
        <v>490</v>
      </c>
      <c r="C492">
        <v>240</v>
      </c>
      <c r="D492">
        <v>227</v>
      </c>
      <c r="E492">
        <v>111</v>
      </c>
      <c r="F492">
        <v>100</v>
      </c>
      <c r="G492">
        <v>0</v>
      </c>
      <c r="H492">
        <v>4</v>
      </c>
      <c r="I492">
        <v>0</v>
      </c>
      <c r="J492">
        <v>6</v>
      </c>
      <c r="K492">
        <v>1</v>
      </c>
      <c r="L492" t="str">
        <f>IF(AND(OR(G492=6,H492=6,I492=6,J492=6),OR(G492=7,H492=7,I492=7,J492=7)),IF(MAX($L$2:L491)&lt;$B$2,MAX($L$2:L491)+1,""),"")</f>
        <v/>
      </c>
      <c r="M492" t="str">
        <f t="shared" si="131"/>
        <v/>
      </c>
      <c r="N492" t="str">
        <f t="shared" si="132"/>
        <v/>
      </c>
      <c r="O492" t="str">
        <f t="shared" si="133"/>
        <v/>
      </c>
      <c r="P492" t="str">
        <f t="shared" si="134"/>
        <v/>
      </c>
      <c r="Q492" t="str">
        <f t="shared" si="135"/>
        <v/>
      </c>
      <c r="R492" t="str">
        <f>IF(M492="","",MAX($R$2:R491)+1)</f>
        <v/>
      </c>
      <c r="S492" t="str">
        <f>IF(N492="","",IF(MAX($S$2:S491)&lt;MAX(R:R),MAX(R:R)+1,MAX($S$2:S491)+1))</f>
        <v/>
      </c>
      <c r="T492" t="str">
        <f>IF(O492="","",IF(MAX($T$2:T491)&lt;MAX(S:S),MAX(S:S)+1,MAX($T$2:T491)+1))</f>
        <v/>
      </c>
      <c r="U492" t="str">
        <f>IF(P492="","",IF(MAX($U$2:U491)&lt;MAX(T:T),MAX(T:T)+1,MAX($U$2:U491)+1))</f>
        <v/>
      </c>
      <c r="V492" t="str">
        <f t="shared" si="119"/>
        <v/>
      </c>
      <c r="W492" t="str">
        <f t="shared" si="120"/>
        <v/>
      </c>
      <c r="X492" t="str">
        <f t="shared" si="121"/>
        <v/>
      </c>
      <c r="Y492" t="str">
        <f t="shared" si="122"/>
        <v/>
      </c>
      <c r="AB492" t="str">
        <f t="shared" si="123"/>
        <v/>
      </c>
      <c r="AC492" t="str">
        <f t="shared" si="124"/>
        <v/>
      </c>
      <c r="AD492" t="str">
        <f t="shared" si="125"/>
        <v/>
      </c>
      <c r="AE492" t="str">
        <f t="shared" si="126"/>
        <v/>
      </c>
      <c r="AF492" s="4" t="str">
        <f>IF(AB492="","",MAX($AF$2:AF491)+1)</f>
        <v/>
      </c>
      <c r="AG492" t="str">
        <f>IF(AC492="","",IF(MAX($AG$2:AG491)&lt;MAX(AF:AF),MAX(AF:AF)+1,MAX($AG$2:AG491)+1))</f>
        <v/>
      </c>
      <c r="AH492" t="str">
        <f>IF(AD492="","",IF(MAX($AH$2:AH491)&lt;MAX(AG:AG),MAX(AG:AG)+1,MAX($AH$2:AH491)+1))</f>
        <v/>
      </c>
      <c r="AI492" t="str">
        <f>IF(AE492="","",IF(MAX($AI$2:AI491)&lt;MAX(AH:AH),MAX(AH:AH)+1,MAX($AI$2:AI491)+1))</f>
        <v/>
      </c>
      <c r="AJ492" t="str">
        <f t="shared" si="127"/>
        <v/>
      </c>
      <c r="AK492" t="str">
        <f t="shared" si="128"/>
        <v/>
      </c>
      <c r="AL492" t="str">
        <f t="shared" si="129"/>
        <v/>
      </c>
      <c r="AM492" t="str">
        <f t="shared" si="130"/>
        <v/>
      </c>
    </row>
    <row r="493" spans="2:39" x14ac:dyDescent="0.3">
      <c r="B493">
        <v>491</v>
      </c>
      <c r="C493">
        <v>112</v>
      </c>
      <c r="D493">
        <v>101</v>
      </c>
      <c r="E493">
        <v>214</v>
      </c>
      <c r="F493">
        <v>209</v>
      </c>
      <c r="G493">
        <v>5</v>
      </c>
      <c r="H493">
        <v>0</v>
      </c>
      <c r="I493">
        <v>0</v>
      </c>
      <c r="J493">
        <v>4</v>
      </c>
      <c r="K493">
        <v>1</v>
      </c>
      <c r="L493" t="str">
        <f>IF(AND(OR(G493=6,H493=6,I493=6,J493=6),OR(G493=7,H493=7,I493=7,J493=7)),IF(MAX($L$2:L492)&lt;$B$2,MAX($L$2:L492)+1,""),"")</f>
        <v/>
      </c>
      <c r="M493" t="str">
        <f t="shared" si="131"/>
        <v/>
      </c>
      <c r="N493" t="str">
        <f t="shared" si="132"/>
        <v/>
      </c>
      <c r="O493" t="str">
        <f t="shared" si="133"/>
        <v/>
      </c>
      <c r="P493" t="str">
        <f t="shared" si="134"/>
        <v/>
      </c>
      <c r="Q493" t="str">
        <f t="shared" si="135"/>
        <v/>
      </c>
      <c r="R493" t="str">
        <f>IF(M493="","",MAX($R$2:R492)+1)</f>
        <v/>
      </c>
      <c r="S493" t="str">
        <f>IF(N493="","",IF(MAX($S$2:S492)&lt;MAX(R:R),MAX(R:R)+1,MAX($S$2:S492)+1))</f>
        <v/>
      </c>
      <c r="T493" t="str">
        <f>IF(O493="","",IF(MAX($T$2:T492)&lt;MAX(S:S),MAX(S:S)+1,MAX($T$2:T492)+1))</f>
        <v/>
      </c>
      <c r="U493" t="str">
        <f>IF(P493="","",IF(MAX($U$2:U492)&lt;MAX(T:T),MAX(T:T)+1,MAX($U$2:U492)+1))</f>
        <v/>
      </c>
      <c r="V493" t="str">
        <f t="shared" si="119"/>
        <v/>
      </c>
      <c r="W493" t="str">
        <f t="shared" si="120"/>
        <v/>
      </c>
      <c r="X493" t="str">
        <f t="shared" si="121"/>
        <v/>
      </c>
      <c r="Y493" t="str">
        <f t="shared" si="122"/>
        <v/>
      </c>
      <c r="AB493" t="str">
        <f t="shared" si="123"/>
        <v/>
      </c>
      <c r="AC493" t="str">
        <f t="shared" si="124"/>
        <v/>
      </c>
      <c r="AD493" t="str">
        <f t="shared" si="125"/>
        <v/>
      </c>
      <c r="AE493" t="str">
        <f t="shared" si="126"/>
        <v/>
      </c>
      <c r="AF493" s="4" t="str">
        <f>IF(AB493="","",MAX($AF$2:AF492)+1)</f>
        <v/>
      </c>
      <c r="AG493" t="str">
        <f>IF(AC493="","",IF(MAX($AG$2:AG492)&lt;MAX(AF:AF),MAX(AF:AF)+1,MAX($AG$2:AG492)+1))</f>
        <v/>
      </c>
      <c r="AH493" t="str">
        <f>IF(AD493="","",IF(MAX($AH$2:AH492)&lt;MAX(AG:AG),MAX(AG:AG)+1,MAX($AH$2:AH492)+1))</f>
        <v/>
      </c>
      <c r="AI493" t="str">
        <f>IF(AE493="","",IF(MAX($AI$2:AI492)&lt;MAX(AH:AH),MAX(AH:AH)+1,MAX($AI$2:AI492)+1))</f>
        <v/>
      </c>
      <c r="AJ493" t="str">
        <f t="shared" si="127"/>
        <v/>
      </c>
      <c r="AK493" t="str">
        <f t="shared" si="128"/>
        <v/>
      </c>
      <c r="AL493" t="str">
        <f t="shared" si="129"/>
        <v/>
      </c>
      <c r="AM493" t="str">
        <f t="shared" si="130"/>
        <v/>
      </c>
    </row>
    <row r="494" spans="2:39" x14ac:dyDescent="0.3">
      <c r="B494">
        <v>492</v>
      </c>
      <c r="C494">
        <v>209</v>
      </c>
      <c r="D494">
        <v>214</v>
      </c>
      <c r="E494">
        <v>213</v>
      </c>
      <c r="F494">
        <v>208</v>
      </c>
      <c r="G494">
        <v>0</v>
      </c>
      <c r="H494">
        <v>0</v>
      </c>
      <c r="I494">
        <v>0</v>
      </c>
      <c r="J494">
        <v>4</v>
      </c>
      <c r="K494">
        <v>1</v>
      </c>
      <c r="L494" t="str">
        <f>IF(AND(OR(G494=6,H494=6,I494=6,J494=6),OR(G494=7,H494=7,I494=7,J494=7)),IF(MAX($L$2:L493)&lt;$B$2,MAX($L$2:L493)+1,""),"")</f>
        <v/>
      </c>
      <c r="M494" t="str">
        <f t="shared" si="131"/>
        <v/>
      </c>
      <c r="N494" t="str">
        <f t="shared" si="132"/>
        <v/>
      </c>
      <c r="O494" t="str">
        <f t="shared" si="133"/>
        <v/>
      </c>
      <c r="P494" t="str">
        <f t="shared" si="134"/>
        <v/>
      </c>
      <c r="Q494" t="str">
        <f t="shared" si="135"/>
        <v/>
      </c>
      <c r="R494" t="str">
        <f>IF(M494="","",MAX($R$2:R493)+1)</f>
        <v/>
      </c>
      <c r="S494" t="str">
        <f>IF(N494="","",IF(MAX($S$2:S493)&lt;MAX(R:R),MAX(R:R)+1,MAX($S$2:S493)+1))</f>
        <v/>
      </c>
      <c r="T494" t="str">
        <f>IF(O494="","",IF(MAX($T$2:T493)&lt;MAX(S:S),MAX(S:S)+1,MAX($T$2:T493)+1))</f>
        <v/>
      </c>
      <c r="U494" t="str">
        <f>IF(P494="","",IF(MAX($U$2:U493)&lt;MAX(T:T),MAX(T:T)+1,MAX($U$2:U493)+1))</f>
        <v/>
      </c>
      <c r="V494" t="str">
        <f t="shared" si="119"/>
        <v/>
      </c>
      <c r="W494" t="str">
        <f t="shared" si="120"/>
        <v/>
      </c>
      <c r="X494" t="str">
        <f t="shared" si="121"/>
        <v/>
      </c>
      <c r="Y494" t="str">
        <f t="shared" si="122"/>
        <v/>
      </c>
      <c r="AB494" t="str">
        <f t="shared" si="123"/>
        <v/>
      </c>
      <c r="AC494" t="str">
        <f t="shared" si="124"/>
        <v/>
      </c>
      <c r="AD494" t="str">
        <f t="shared" si="125"/>
        <v/>
      </c>
      <c r="AE494" t="str">
        <f t="shared" si="126"/>
        <v/>
      </c>
      <c r="AF494" s="4" t="str">
        <f>IF(AB494="","",MAX($AF$2:AF493)+1)</f>
        <v/>
      </c>
      <c r="AG494" t="str">
        <f>IF(AC494="","",IF(MAX($AG$2:AG493)&lt;MAX(AF:AF),MAX(AF:AF)+1,MAX($AG$2:AG493)+1))</f>
        <v/>
      </c>
      <c r="AH494" t="str">
        <f>IF(AD494="","",IF(MAX($AH$2:AH493)&lt;MAX(AG:AG),MAX(AG:AG)+1,MAX($AH$2:AH493)+1))</f>
        <v/>
      </c>
      <c r="AI494" t="str">
        <f>IF(AE494="","",IF(MAX($AI$2:AI493)&lt;MAX(AH:AH),MAX(AH:AH)+1,MAX($AI$2:AI493)+1))</f>
        <v/>
      </c>
      <c r="AJ494" t="str">
        <f t="shared" si="127"/>
        <v/>
      </c>
      <c r="AK494" t="str">
        <f t="shared" si="128"/>
        <v/>
      </c>
      <c r="AL494" t="str">
        <f t="shared" si="129"/>
        <v/>
      </c>
      <c r="AM494" t="str">
        <f t="shared" si="130"/>
        <v/>
      </c>
    </row>
    <row r="495" spans="2:39" x14ac:dyDescent="0.3">
      <c r="B495">
        <v>493</v>
      </c>
      <c r="C495">
        <v>208</v>
      </c>
      <c r="D495">
        <v>213</v>
      </c>
      <c r="E495">
        <v>212</v>
      </c>
      <c r="F495">
        <v>207</v>
      </c>
      <c r="G495">
        <v>0</v>
      </c>
      <c r="H495">
        <v>0</v>
      </c>
      <c r="I495">
        <v>0</v>
      </c>
      <c r="J495">
        <v>4</v>
      </c>
      <c r="K495">
        <v>1</v>
      </c>
      <c r="L495" t="str">
        <f>IF(AND(OR(G495=6,H495=6,I495=6,J495=6),OR(G495=7,H495=7,I495=7,J495=7)),IF(MAX($L$2:L494)&lt;$B$2,MAX($L$2:L494)+1,""),"")</f>
        <v/>
      </c>
      <c r="M495" t="str">
        <f t="shared" si="131"/>
        <v/>
      </c>
      <c r="N495" t="str">
        <f t="shared" si="132"/>
        <v/>
      </c>
      <c r="O495" t="str">
        <f t="shared" si="133"/>
        <v/>
      </c>
      <c r="P495" t="str">
        <f t="shared" si="134"/>
        <v/>
      </c>
      <c r="Q495" t="str">
        <f t="shared" si="135"/>
        <v/>
      </c>
      <c r="R495" t="str">
        <f>IF(M495="","",MAX($R$2:R494)+1)</f>
        <v/>
      </c>
      <c r="S495" t="str">
        <f>IF(N495="","",IF(MAX($S$2:S494)&lt;MAX(R:R),MAX(R:R)+1,MAX($S$2:S494)+1))</f>
        <v/>
      </c>
      <c r="T495" t="str">
        <f>IF(O495="","",IF(MAX($T$2:T494)&lt;MAX(S:S),MAX(S:S)+1,MAX($T$2:T494)+1))</f>
        <v/>
      </c>
      <c r="U495" t="str">
        <f>IF(P495="","",IF(MAX($U$2:U494)&lt;MAX(T:T),MAX(T:T)+1,MAX($U$2:U494)+1))</f>
        <v/>
      </c>
      <c r="V495" t="str">
        <f t="shared" si="119"/>
        <v/>
      </c>
      <c r="W495" t="str">
        <f t="shared" si="120"/>
        <v/>
      </c>
      <c r="X495" t="str">
        <f t="shared" si="121"/>
        <v/>
      </c>
      <c r="Y495" t="str">
        <f t="shared" si="122"/>
        <v/>
      </c>
      <c r="AB495" t="str">
        <f t="shared" si="123"/>
        <v/>
      </c>
      <c r="AC495" t="str">
        <f t="shared" si="124"/>
        <v/>
      </c>
      <c r="AD495" t="str">
        <f t="shared" si="125"/>
        <v/>
      </c>
      <c r="AE495" t="str">
        <f t="shared" si="126"/>
        <v/>
      </c>
      <c r="AF495" s="4" t="str">
        <f>IF(AB495="","",MAX($AF$2:AF494)+1)</f>
        <v/>
      </c>
      <c r="AG495" t="str">
        <f>IF(AC495="","",IF(MAX($AG$2:AG494)&lt;MAX(AF:AF),MAX(AF:AF)+1,MAX($AG$2:AG494)+1))</f>
        <v/>
      </c>
      <c r="AH495" t="str">
        <f>IF(AD495="","",IF(MAX($AH$2:AH494)&lt;MAX(AG:AG),MAX(AG:AG)+1,MAX($AH$2:AH494)+1))</f>
        <v/>
      </c>
      <c r="AI495" t="str">
        <f>IF(AE495="","",IF(MAX($AI$2:AI494)&lt;MAX(AH:AH),MAX(AH:AH)+1,MAX($AI$2:AI494)+1))</f>
        <v/>
      </c>
      <c r="AJ495" t="str">
        <f t="shared" si="127"/>
        <v/>
      </c>
      <c r="AK495" t="str">
        <f t="shared" si="128"/>
        <v/>
      </c>
      <c r="AL495" t="str">
        <f t="shared" si="129"/>
        <v/>
      </c>
      <c r="AM495" t="str">
        <f t="shared" si="130"/>
        <v/>
      </c>
    </row>
    <row r="496" spans="2:39" x14ac:dyDescent="0.3">
      <c r="B496">
        <v>494</v>
      </c>
      <c r="C496">
        <v>207</v>
      </c>
      <c r="D496">
        <v>212</v>
      </c>
      <c r="E496">
        <v>211</v>
      </c>
      <c r="F496">
        <v>206</v>
      </c>
      <c r="G496">
        <v>0</v>
      </c>
      <c r="H496">
        <v>0</v>
      </c>
      <c r="I496">
        <v>0</v>
      </c>
      <c r="J496">
        <v>4</v>
      </c>
      <c r="K496">
        <v>1</v>
      </c>
      <c r="L496" t="str">
        <f>IF(AND(OR(G496=6,H496=6,I496=6,J496=6),OR(G496=7,H496=7,I496=7,J496=7)),IF(MAX($L$2:L495)&lt;$B$2,MAX($L$2:L495)+1,""),"")</f>
        <v/>
      </c>
      <c r="M496" t="str">
        <f t="shared" si="131"/>
        <v/>
      </c>
      <c r="N496" t="str">
        <f t="shared" si="132"/>
        <v/>
      </c>
      <c r="O496" t="str">
        <f t="shared" si="133"/>
        <v/>
      </c>
      <c r="P496" t="str">
        <f t="shared" si="134"/>
        <v/>
      </c>
      <c r="Q496" t="str">
        <f t="shared" si="135"/>
        <v/>
      </c>
      <c r="R496" t="str">
        <f>IF(M496="","",MAX($R$2:R495)+1)</f>
        <v/>
      </c>
      <c r="S496" t="str">
        <f>IF(N496="","",IF(MAX($S$2:S495)&lt;MAX(R:R),MAX(R:R)+1,MAX($S$2:S495)+1))</f>
        <v/>
      </c>
      <c r="T496" t="str">
        <f>IF(O496="","",IF(MAX($T$2:T495)&lt;MAX(S:S),MAX(S:S)+1,MAX($T$2:T495)+1))</f>
        <v/>
      </c>
      <c r="U496" t="str">
        <f>IF(P496="","",IF(MAX($U$2:U495)&lt;MAX(T:T),MAX(T:T)+1,MAX($U$2:U495)+1))</f>
        <v/>
      </c>
      <c r="V496" t="str">
        <f t="shared" si="119"/>
        <v/>
      </c>
      <c r="W496" t="str">
        <f t="shared" si="120"/>
        <v/>
      </c>
      <c r="X496" t="str">
        <f t="shared" si="121"/>
        <v/>
      </c>
      <c r="Y496" t="str">
        <f t="shared" si="122"/>
        <v/>
      </c>
      <c r="AB496" t="str">
        <f t="shared" si="123"/>
        <v/>
      </c>
      <c r="AC496" t="str">
        <f t="shared" si="124"/>
        <v/>
      </c>
      <c r="AD496" t="str">
        <f t="shared" si="125"/>
        <v/>
      </c>
      <c r="AE496" t="str">
        <f t="shared" si="126"/>
        <v/>
      </c>
      <c r="AF496" s="4" t="str">
        <f>IF(AB496="","",MAX($AF$2:AF495)+1)</f>
        <v/>
      </c>
      <c r="AG496" t="str">
        <f>IF(AC496="","",IF(MAX($AG$2:AG495)&lt;MAX(AF:AF),MAX(AF:AF)+1,MAX($AG$2:AG495)+1))</f>
        <v/>
      </c>
      <c r="AH496" t="str">
        <f>IF(AD496="","",IF(MAX($AH$2:AH495)&lt;MAX(AG:AG),MAX(AG:AG)+1,MAX($AH$2:AH495)+1))</f>
        <v/>
      </c>
      <c r="AI496" t="str">
        <f>IF(AE496="","",IF(MAX($AI$2:AI495)&lt;MAX(AH:AH),MAX(AH:AH)+1,MAX($AI$2:AI495)+1))</f>
        <v/>
      </c>
      <c r="AJ496" t="str">
        <f t="shared" si="127"/>
        <v/>
      </c>
      <c r="AK496" t="str">
        <f t="shared" si="128"/>
        <v/>
      </c>
      <c r="AL496" t="str">
        <f t="shared" si="129"/>
        <v/>
      </c>
      <c r="AM496" t="str">
        <f t="shared" si="130"/>
        <v/>
      </c>
    </row>
    <row r="497" spans="2:39" x14ac:dyDescent="0.3">
      <c r="B497">
        <v>495</v>
      </c>
      <c r="C497">
        <v>206</v>
      </c>
      <c r="D497">
        <v>211</v>
      </c>
      <c r="E497">
        <v>210</v>
      </c>
      <c r="F497">
        <v>205</v>
      </c>
      <c r="G497">
        <v>0</v>
      </c>
      <c r="H497">
        <v>0</v>
      </c>
      <c r="I497">
        <v>0</v>
      </c>
      <c r="J497">
        <v>4</v>
      </c>
      <c r="K497">
        <v>1</v>
      </c>
      <c r="L497" t="str">
        <f>IF(AND(OR(G497=6,H497=6,I497=6,J497=6),OR(G497=7,H497=7,I497=7,J497=7)),IF(MAX($L$2:L496)&lt;$B$2,MAX($L$2:L496)+1,""),"")</f>
        <v/>
      </c>
      <c r="M497" t="str">
        <f t="shared" si="131"/>
        <v/>
      </c>
      <c r="N497" t="str">
        <f t="shared" si="132"/>
        <v/>
      </c>
      <c r="O497" t="str">
        <f t="shared" si="133"/>
        <v/>
      </c>
      <c r="P497" t="str">
        <f t="shared" si="134"/>
        <v/>
      </c>
      <c r="Q497" t="str">
        <f t="shared" si="135"/>
        <v/>
      </c>
      <c r="R497" t="str">
        <f>IF(M497="","",MAX($R$2:R496)+1)</f>
        <v/>
      </c>
      <c r="S497" t="str">
        <f>IF(N497="","",IF(MAX($S$2:S496)&lt;MAX(R:R),MAX(R:R)+1,MAX($S$2:S496)+1))</f>
        <v/>
      </c>
      <c r="T497" t="str">
        <f>IF(O497="","",IF(MAX($T$2:T496)&lt;MAX(S:S),MAX(S:S)+1,MAX($T$2:T496)+1))</f>
        <v/>
      </c>
      <c r="U497" t="str">
        <f>IF(P497="","",IF(MAX($U$2:U496)&lt;MAX(T:T),MAX(T:T)+1,MAX($U$2:U496)+1))</f>
        <v/>
      </c>
      <c r="V497" t="str">
        <f t="shared" si="119"/>
        <v/>
      </c>
      <c r="W497" t="str">
        <f t="shared" si="120"/>
        <v/>
      </c>
      <c r="X497" t="str">
        <f t="shared" si="121"/>
        <v/>
      </c>
      <c r="Y497" t="str">
        <f t="shared" si="122"/>
        <v/>
      </c>
      <c r="AB497" t="str">
        <f t="shared" si="123"/>
        <v/>
      </c>
      <c r="AC497" t="str">
        <f t="shared" si="124"/>
        <v/>
      </c>
      <c r="AD497" t="str">
        <f t="shared" si="125"/>
        <v/>
      </c>
      <c r="AE497" t="str">
        <f t="shared" si="126"/>
        <v/>
      </c>
      <c r="AF497" s="4" t="str">
        <f>IF(AB497="","",MAX($AF$2:AF496)+1)</f>
        <v/>
      </c>
      <c r="AG497" t="str">
        <f>IF(AC497="","",IF(MAX($AG$2:AG496)&lt;MAX(AF:AF),MAX(AF:AF)+1,MAX($AG$2:AG496)+1))</f>
        <v/>
      </c>
      <c r="AH497" t="str">
        <f>IF(AD497="","",IF(MAX($AH$2:AH496)&lt;MAX(AG:AG),MAX(AG:AG)+1,MAX($AH$2:AH496)+1))</f>
        <v/>
      </c>
      <c r="AI497" t="str">
        <f>IF(AE497="","",IF(MAX($AI$2:AI496)&lt;MAX(AH:AH),MAX(AH:AH)+1,MAX($AI$2:AI496)+1))</f>
        <v/>
      </c>
      <c r="AJ497" t="str">
        <f t="shared" si="127"/>
        <v/>
      </c>
      <c r="AK497" t="str">
        <f t="shared" si="128"/>
        <v/>
      </c>
      <c r="AL497" t="str">
        <f t="shared" si="129"/>
        <v/>
      </c>
      <c r="AM497" t="str">
        <f t="shared" si="130"/>
        <v/>
      </c>
    </row>
    <row r="498" spans="2:39" x14ac:dyDescent="0.3">
      <c r="B498">
        <v>496</v>
      </c>
      <c r="C498">
        <v>205</v>
      </c>
      <c r="D498">
        <v>210</v>
      </c>
      <c r="E498">
        <v>100</v>
      </c>
      <c r="F498">
        <v>111</v>
      </c>
      <c r="G498">
        <v>0</v>
      </c>
      <c r="H498">
        <v>0</v>
      </c>
      <c r="I498">
        <v>0</v>
      </c>
      <c r="J498">
        <v>4</v>
      </c>
      <c r="K498">
        <v>1</v>
      </c>
      <c r="L498" t="str">
        <f>IF(AND(OR(G498=6,H498=6,I498=6,J498=6),OR(G498=7,H498=7,I498=7,J498=7)),IF(MAX($L$2:L497)&lt;$B$2,MAX($L$2:L497)+1,""),"")</f>
        <v/>
      </c>
      <c r="M498" t="str">
        <f t="shared" si="131"/>
        <v/>
      </c>
      <c r="N498" t="str">
        <f t="shared" si="132"/>
        <v/>
      </c>
      <c r="O498" t="str">
        <f t="shared" si="133"/>
        <v/>
      </c>
      <c r="P498" t="str">
        <f t="shared" si="134"/>
        <v/>
      </c>
      <c r="Q498" t="str">
        <f t="shared" si="135"/>
        <v/>
      </c>
      <c r="R498" t="str">
        <f>IF(M498="","",MAX($R$2:R497)+1)</f>
        <v/>
      </c>
      <c r="S498" t="str">
        <f>IF(N498="","",IF(MAX($S$2:S497)&lt;MAX(R:R),MAX(R:R)+1,MAX($S$2:S497)+1))</f>
        <v/>
      </c>
      <c r="T498" t="str">
        <f>IF(O498="","",IF(MAX($T$2:T497)&lt;MAX(S:S),MAX(S:S)+1,MAX($T$2:T497)+1))</f>
        <v/>
      </c>
      <c r="U498" t="str">
        <f>IF(P498="","",IF(MAX($U$2:U497)&lt;MAX(T:T),MAX(T:T)+1,MAX($U$2:U497)+1))</f>
        <v/>
      </c>
      <c r="V498" t="str">
        <f t="shared" si="119"/>
        <v/>
      </c>
      <c r="W498" t="str">
        <f t="shared" si="120"/>
        <v/>
      </c>
      <c r="X498" t="str">
        <f t="shared" si="121"/>
        <v/>
      </c>
      <c r="Y498" t="str">
        <f t="shared" si="122"/>
        <v/>
      </c>
      <c r="AB498" t="str">
        <f t="shared" si="123"/>
        <v/>
      </c>
      <c r="AC498" t="str">
        <f t="shared" si="124"/>
        <v/>
      </c>
      <c r="AD498" t="str">
        <f t="shared" si="125"/>
        <v/>
      </c>
      <c r="AE498" t="str">
        <f t="shared" si="126"/>
        <v/>
      </c>
      <c r="AF498" s="4" t="str">
        <f>IF(AB498="","",MAX($AF$2:AF497)+1)</f>
        <v/>
      </c>
      <c r="AG498" t="str">
        <f>IF(AC498="","",IF(MAX($AG$2:AG497)&lt;MAX(AF:AF),MAX(AF:AF)+1,MAX($AG$2:AG497)+1))</f>
        <v/>
      </c>
      <c r="AH498" t="str">
        <f>IF(AD498="","",IF(MAX($AH$2:AH497)&lt;MAX(AG:AG),MAX(AG:AG)+1,MAX($AH$2:AH497)+1))</f>
        <v/>
      </c>
      <c r="AI498" t="str">
        <f>IF(AE498="","",IF(MAX($AI$2:AI497)&lt;MAX(AH:AH),MAX(AH:AH)+1,MAX($AI$2:AI497)+1))</f>
        <v/>
      </c>
      <c r="AJ498" t="str">
        <f t="shared" si="127"/>
        <v/>
      </c>
      <c r="AK498" t="str">
        <f t="shared" si="128"/>
        <v/>
      </c>
      <c r="AL498" t="str">
        <f t="shared" si="129"/>
        <v/>
      </c>
      <c r="AM498" t="str">
        <f t="shared" si="130"/>
        <v/>
      </c>
    </row>
    <row r="499" spans="2:39" x14ac:dyDescent="0.3">
      <c r="B499">
        <v>497</v>
      </c>
      <c r="C499">
        <v>104</v>
      </c>
      <c r="D499">
        <v>87</v>
      </c>
      <c r="E499">
        <v>215</v>
      </c>
      <c r="F499">
        <v>200</v>
      </c>
      <c r="G499">
        <v>0</v>
      </c>
      <c r="H499">
        <v>0</v>
      </c>
      <c r="I499">
        <v>0</v>
      </c>
      <c r="J499">
        <v>3</v>
      </c>
      <c r="K499">
        <v>1</v>
      </c>
      <c r="L499" t="str">
        <f>IF(AND(OR(G499=6,H499=6,I499=6,J499=6),OR(G499=7,H499=7,I499=7,J499=7)),IF(MAX($L$2:L498)&lt;$B$2,MAX($L$2:L498)+1,""),"")</f>
        <v/>
      </c>
      <c r="M499" t="str">
        <f t="shared" si="131"/>
        <v/>
      </c>
      <c r="N499" t="str">
        <f t="shared" si="132"/>
        <v/>
      </c>
      <c r="O499" t="str">
        <f t="shared" si="133"/>
        <v/>
      </c>
      <c r="P499" t="str">
        <f t="shared" si="134"/>
        <v/>
      </c>
      <c r="Q499" t="str">
        <f t="shared" si="135"/>
        <v/>
      </c>
      <c r="R499" t="str">
        <f>IF(M499="","",MAX($R$2:R498)+1)</f>
        <v/>
      </c>
      <c r="S499" t="str">
        <f>IF(N499="","",IF(MAX($S$2:S498)&lt;MAX(R:R),MAX(R:R)+1,MAX($S$2:S498)+1))</f>
        <v/>
      </c>
      <c r="T499" t="str">
        <f>IF(O499="","",IF(MAX($T$2:T498)&lt;MAX(S:S),MAX(S:S)+1,MAX($T$2:T498)+1))</f>
        <v/>
      </c>
      <c r="U499" t="str">
        <f>IF(P499="","",IF(MAX($U$2:U498)&lt;MAX(T:T),MAX(T:T)+1,MAX($U$2:U498)+1))</f>
        <v/>
      </c>
      <c r="V499" t="str">
        <f t="shared" si="119"/>
        <v/>
      </c>
      <c r="W499" t="str">
        <f t="shared" si="120"/>
        <v/>
      </c>
      <c r="X499" t="str">
        <f t="shared" si="121"/>
        <v/>
      </c>
      <c r="Y499" t="str">
        <f t="shared" si="122"/>
        <v/>
      </c>
      <c r="AB499" t="str">
        <f t="shared" si="123"/>
        <v/>
      </c>
      <c r="AC499" t="str">
        <f t="shared" si="124"/>
        <v/>
      </c>
      <c r="AD499" t="str">
        <f t="shared" si="125"/>
        <v/>
      </c>
      <c r="AE499" t="str">
        <f t="shared" si="126"/>
        <v/>
      </c>
      <c r="AF499" s="4" t="str">
        <f>IF(AB499="","",MAX($AF$2:AF498)+1)</f>
        <v/>
      </c>
      <c r="AG499" t="str">
        <f>IF(AC499="","",IF(MAX($AG$2:AG498)&lt;MAX(AF:AF),MAX(AF:AF)+1,MAX($AG$2:AG498)+1))</f>
        <v/>
      </c>
      <c r="AH499" t="str">
        <f>IF(AD499="","",IF(MAX($AH$2:AH498)&lt;MAX(AG:AG),MAX(AG:AG)+1,MAX($AH$2:AH498)+1))</f>
        <v/>
      </c>
      <c r="AI499" t="str">
        <f>IF(AE499="","",IF(MAX($AI$2:AI498)&lt;MAX(AH:AH),MAX(AH:AH)+1,MAX($AI$2:AI498)+1))</f>
        <v/>
      </c>
      <c r="AJ499" t="str">
        <f t="shared" si="127"/>
        <v/>
      </c>
      <c r="AK499" t="str">
        <f t="shared" si="128"/>
        <v/>
      </c>
      <c r="AL499" t="str">
        <f t="shared" si="129"/>
        <v/>
      </c>
      <c r="AM499" t="str">
        <f t="shared" si="130"/>
        <v/>
      </c>
    </row>
    <row r="500" spans="2:39" x14ac:dyDescent="0.3">
      <c r="B500">
        <v>498</v>
      </c>
      <c r="C500">
        <v>200</v>
      </c>
      <c r="D500">
        <v>215</v>
      </c>
      <c r="E500">
        <v>216</v>
      </c>
      <c r="F500">
        <v>201</v>
      </c>
      <c r="G500">
        <v>0</v>
      </c>
      <c r="H500">
        <v>0</v>
      </c>
      <c r="I500">
        <v>0</v>
      </c>
      <c r="J500">
        <v>3</v>
      </c>
      <c r="K500">
        <v>1</v>
      </c>
      <c r="L500" t="str">
        <f>IF(AND(OR(G500=6,H500=6,I500=6,J500=6),OR(G500=7,H500=7,I500=7,J500=7)),IF(MAX($L$2:L499)&lt;$B$2,MAX($L$2:L499)+1,""),"")</f>
        <v/>
      </c>
      <c r="M500" t="str">
        <f t="shared" si="131"/>
        <v/>
      </c>
      <c r="N500" t="str">
        <f t="shared" si="132"/>
        <v/>
      </c>
      <c r="O500" t="str">
        <f t="shared" si="133"/>
        <v/>
      </c>
      <c r="P500" t="str">
        <f t="shared" si="134"/>
        <v/>
      </c>
      <c r="Q500" t="str">
        <f t="shared" si="135"/>
        <v/>
      </c>
      <c r="R500" t="str">
        <f>IF(M500="","",MAX($R$2:R499)+1)</f>
        <v/>
      </c>
      <c r="S500" t="str">
        <f>IF(N500="","",IF(MAX($S$2:S499)&lt;MAX(R:R),MAX(R:R)+1,MAX($S$2:S499)+1))</f>
        <v/>
      </c>
      <c r="T500" t="str">
        <f>IF(O500="","",IF(MAX($T$2:T499)&lt;MAX(S:S),MAX(S:S)+1,MAX($T$2:T499)+1))</f>
        <v/>
      </c>
      <c r="U500" t="str">
        <f>IF(P500="","",IF(MAX($U$2:U499)&lt;MAX(T:T),MAX(T:T)+1,MAX($U$2:U499)+1))</f>
        <v/>
      </c>
      <c r="V500" t="str">
        <f t="shared" si="119"/>
        <v/>
      </c>
      <c r="W500" t="str">
        <f t="shared" si="120"/>
        <v/>
      </c>
      <c r="X500" t="str">
        <f t="shared" si="121"/>
        <v/>
      </c>
      <c r="Y500" t="str">
        <f t="shared" si="122"/>
        <v/>
      </c>
      <c r="AB500" t="str">
        <f t="shared" si="123"/>
        <v/>
      </c>
      <c r="AC500" t="str">
        <f t="shared" si="124"/>
        <v/>
      </c>
      <c r="AD500" t="str">
        <f t="shared" si="125"/>
        <v/>
      </c>
      <c r="AE500" t="str">
        <f t="shared" si="126"/>
        <v/>
      </c>
      <c r="AF500" s="4" t="str">
        <f>IF(AB500="","",MAX($AF$2:AF499)+1)</f>
        <v/>
      </c>
      <c r="AG500" t="str">
        <f>IF(AC500="","",IF(MAX($AG$2:AG499)&lt;MAX(AF:AF),MAX(AF:AF)+1,MAX($AG$2:AG499)+1))</f>
        <v/>
      </c>
      <c r="AH500" t="str">
        <f>IF(AD500="","",IF(MAX($AH$2:AH499)&lt;MAX(AG:AG),MAX(AG:AG)+1,MAX($AH$2:AH499)+1))</f>
        <v/>
      </c>
      <c r="AI500" t="str">
        <f>IF(AE500="","",IF(MAX($AI$2:AI499)&lt;MAX(AH:AH),MAX(AH:AH)+1,MAX($AI$2:AI499)+1))</f>
        <v/>
      </c>
      <c r="AJ500" t="str">
        <f t="shared" si="127"/>
        <v/>
      </c>
      <c r="AK500" t="str">
        <f t="shared" si="128"/>
        <v/>
      </c>
      <c r="AL500" t="str">
        <f t="shared" si="129"/>
        <v/>
      </c>
      <c r="AM500" t="str">
        <f t="shared" si="130"/>
        <v/>
      </c>
    </row>
    <row r="501" spans="2:39" x14ac:dyDescent="0.3">
      <c r="B501">
        <v>499</v>
      </c>
      <c r="C501">
        <v>201</v>
      </c>
      <c r="D501">
        <v>216</v>
      </c>
      <c r="E501">
        <v>217</v>
      </c>
      <c r="F501">
        <v>202</v>
      </c>
      <c r="G501">
        <v>0</v>
      </c>
      <c r="H501">
        <v>0</v>
      </c>
      <c r="I501">
        <v>0</v>
      </c>
      <c r="J501">
        <v>3</v>
      </c>
      <c r="K501">
        <v>1</v>
      </c>
      <c r="L501" t="str">
        <f>IF(AND(OR(G501=6,H501=6,I501=6,J501=6),OR(G501=7,H501=7,I501=7,J501=7)),IF(MAX($L$2:L500)&lt;$B$2,MAX($L$2:L500)+1,""),"")</f>
        <v/>
      </c>
      <c r="M501" t="str">
        <f t="shared" si="131"/>
        <v/>
      </c>
      <c r="N501" t="str">
        <f t="shared" si="132"/>
        <v/>
      </c>
      <c r="O501" t="str">
        <f t="shared" si="133"/>
        <v/>
      </c>
      <c r="P501" t="str">
        <f t="shared" si="134"/>
        <v/>
      </c>
      <c r="Q501" t="str">
        <f t="shared" si="135"/>
        <v/>
      </c>
      <c r="R501" t="str">
        <f>IF(M501="","",MAX($R$2:R500)+1)</f>
        <v/>
      </c>
      <c r="S501" t="str">
        <f>IF(N501="","",IF(MAX($S$2:S500)&lt;MAX(R:R),MAX(R:R)+1,MAX($S$2:S500)+1))</f>
        <v/>
      </c>
      <c r="T501" t="str">
        <f>IF(O501="","",IF(MAX($T$2:T500)&lt;MAX(S:S),MAX(S:S)+1,MAX($T$2:T500)+1))</f>
        <v/>
      </c>
      <c r="U501" t="str">
        <f>IF(P501="","",IF(MAX($U$2:U500)&lt;MAX(T:T),MAX(T:T)+1,MAX($U$2:U500)+1))</f>
        <v/>
      </c>
      <c r="V501" t="str">
        <f t="shared" si="119"/>
        <v/>
      </c>
      <c r="W501" t="str">
        <f t="shared" si="120"/>
        <v/>
      </c>
      <c r="X501" t="str">
        <f t="shared" si="121"/>
        <v/>
      </c>
      <c r="Y501" t="str">
        <f t="shared" si="122"/>
        <v/>
      </c>
      <c r="AB501" t="str">
        <f t="shared" si="123"/>
        <v/>
      </c>
      <c r="AC501" t="str">
        <f t="shared" si="124"/>
        <v/>
      </c>
      <c r="AD501" t="str">
        <f t="shared" si="125"/>
        <v/>
      </c>
      <c r="AE501" t="str">
        <f t="shared" si="126"/>
        <v/>
      </c>
      <c r="AF501" s="4" t="str">
        <f>IF(AB501="","",MAX($AF$2:AF500)+1)</f>
        <v/>
      </c>
      <c r="AG501" t="str">
        <f>IF(AC501="","",IF(MAX($AG$2:AG500)&lt;MAX(AF:AF),MAX(AF:AF)+1,MAX($AG$2:AG500)+1))</f>
        <v/>
      </c>
      <c r="AH501" t="str">
        <f>IF(AD501="","",IF(MAX($AH$2:AH500)&lt;MAX(AG:AG),MAX(AG:AG)+1,MAX($AH$2:AH500)+1))</f>
        <v/>
      </c>
      <c r="AI501" t="str">
        <f>IF(AE501="","",IF(MAX($AI$2:AI500)&lt;MAX(AH:AH),MAX(AH:AH)+1,MAX($AI$2:AI500)+1))</f>
        <v/>
      </c>
      <c r="AJ501" t="str">
        <f t="shared" si="127"/>
        <v/>
      </c>
      <c r="AK501" t="str">
        <f t="shared" si="128"/>
        <v/>
      </c>
      <c r="AL501" t="str">
        <f t="shared" si="129"/>
        <v/>
      </c>
      <c r="AM501" t="str">
        <f t="shared" si="130"/>
        <v/>
      </c>
    </row>
    <row r="502" spans="2:39" x14ac:dyDescent="0.3">
      <c r="B502">
        <v>500</v>
      </c>
      <c r="C502">
        <v>202</v>
      </c>
      <c r="D502">
        <v>217</v>
      </c>
      <c r="E502">
        <v>218</v>
      </c>
      <c r="F502">
        <v>203</v>
      </c>
      <c r="G502">
        <v>0</v>
      </c>
      <c r="H502">
        <v>0</v>
      </c>
      <c r="I502">
        <v>0</v>
      </c>
      <c r="J502">
        <v>3</v>
      </c>
      <c r="K502">
        <v>1</v>
      </c>
      <c r="L502" t="str">
        <f>IF(AND(OR(G502=6,H502=6,I502=6,J502=6),OR(G502=7,H502=7,I502=7,J502=7)),IF(MAX($L$2:L501)&lt;$B$2,MAX($L$2:L501)+1,""),"")</f>
        <v/>
      </c>
      <c r="M502" t="str">
        <f t="shared" si="131"/>
        <v/>
      </c>
      <c r="N502" t="str">
        <f t="shared" si="132"/>
        <v/>
      </c>
      <c r="O502" t="str">
        <f t="shared" si="133"/>
        <v/>
      </c>
      <c r="P502" t="str">
        <f t="shared" si="134"/>
        <v/>
      </c>
      <c r="Q502" t="str">
        <f t="shared" si="135"/>
        <v/>
      </c>
      <c r="R502" t="str">
        <f>IF(M502="","",MAX($R$2:R501)+1)</f>
        <v/>
      </c>
      <c r="S502" t="str">
        <f>IF(N502="","",IF(MAX($S$2:S501)&lt;MAX(R:R),MAX(R:R)+1,MAX($S$2:S501)+1))</f>
        <v/>
      </c>
      <c r="T502" t="str">
        <f>IF(O502="","",IF(MAX($T$2:T501)&lt;MAX(S:S),MAX(S:S)+1,MAX($T$2:T501)+1))</f>
        <v/>
      </c>
      <c r="U502" t="str">
        <f>IF(P502="","",IF(MAX($U$2:U501)&lt;MAX(T:T),MAX(T:T)+1,MAX($U$2:U501)+1))</f>
        <v/>
      </c>
      <c r="V502" t="str">
        <f t="shared" si="119"/>
        <v/>
      </c>
      <c r="W502" t="str">
        <f t="shared" si="120"/>
        <v/>
      </c>
      <c r="X502" t="str">
        <f t="shared" si="121"/>
        <v/>
      </c>
      <c r="Y502" t="str">
        <f t="shared" si="122"/>
        <v/>
      </c>
      <c r="AB502" t="str">
        <f t="shared" si="123"/>
        <v/>
      </c>
      <c r="AC502" t="str">
        <f t="shared" si="124"/>
        <v/>
      </c>
      <c r="AD502" t="str">
        <f t="shared" si="125"/>
        <v/>
      </c>
      <c r="AE502" t="str">
        <f t="shared" si="126"/>
        <v/>
      </c>
      <c r="AF502" s="4" t="str">
        <f>IF(AB502="","",MAX($AF$2:AF501)+1)</f>
        <v/>
      </c>
      <c r="AG502" t="str">
        <f>IF(AC502="","",IF(MAX($AG$2:AG501)&lt;MAX(AF:AF),MAX(AF:AF)+1,MAX($AG$2:AG501)+1))</f>
        <v/>
      </c>
      <c r="AH502" t="str">
        <f>IF(AD502="","",IF(MAX($AH$2:AH501)&lt;MAX(AG:AG),MAX(AG:AG)+1,MAX($AH$2:AH501)+1))</f>
        <v/>
      </c>
      <c r="AI502" t="str">
        <f>IF(AE502="","",IF(MAX($AI$2:AI501)&lt;MAX(AH:AH),MAX(AH:AH)+1,MAX($AI$2:AI501)+1))</f>
        <v/>
      </c>
      <c r="AJ502" t="str">
        <f t="shared" si="127"/>
        <v/>
      </c>
      <c r="AK502" t="str">
        <f t="shared" si="128"/>
        <v/>
      </c>
      <c r="AL502" t="str">
        <f t="shared" si="129"/>
        <v/>
      </c>
      <c r="AM502" t="str">
        <f t="shared" si="130"/>
        <v/>
      </c>
    </row>
    <row r="503" spans="2:39" x14ac:dyDescent="0.3">
      <c r="B503">
        <v>501</v>
      </c>
      <c r="C503">
        <v>203</v>
      </c>
      <c r="D503">
        <v>218</v>
      </c>
      <c r="E503">
        <v>219</v>
      </c>
      <c r="F503">
        <v>204</v>
      </c>
      <c r="G503">
        <v>0</v>
      </c>
      <c r="H503">
        <v>0</v>
      </c>
      <c r="I503">
        <v>0</v>
      </c>
      <c r="J503">
        <v>3</v>
      </c>
      <c r="K503">
        <v>1</v>
      </c>
      <c r="L503" t="str">
        <f>IF(AND(OR(G503=6,H503=6,I503=6,J503=6),OR(G503=7,H503=7,I503=7,J503=7)),IF(MAX($L$2:L502)&lt;$B$2,MAX($L$2:L502)+1,""),"")</f>
        <v/>
      </c>
      <c r="M503" t="str">
        <f t="shared" si="131"/>
        <v/>
      </c>
      <c r="N503" t="str">
        <f t="shared" si="132"/>
        <v/>
      </c>
      <c r="O503" t="str">
        <f t="shared" si="133"/>
        <v/>
      </c>
      <c r="P503" t="str">
        <f t="shared" si="134"/>
        <v/>
      </c>
      <c r="Q503" t="str">
        <f t="shared" si="135"/>
        <v/>
      </c>
      <c r="R503" t="str">
        <f>IF(M503="","",MAX($R$2:R502)+1)</f>
        <v/>
      </c>
      <c r="S503" t="str">
        <f>IF(N503="","",IF(MAX($S$2:S502)&lt;MAX(R:R),MAX(R:R)+1,MAX($S$2:S502)+1))</f>
        <v/>
      </c>
      <c r="T503" t="str">
        <f>IF(O503="","",IF(MAX($T$2:T502)&lt;MAX(S:S),MAX(S:S)+1,MAX($T$2:T502)+1))</f>
        <v/>
      </c>
      <c r="U503" t="str">
        <f>IF(P503="","",IF(MAX($U$2:U502)&lt;MAX(T:T),MAX(T:T)+1,MAX($U$2:U502)+1))</f>
        <v/>
      </c>
      <c r="V503" t="str">
        <f t="shared" si="119"/>
        <v/>
      </c>
      <c r="W503" t="str">
        <f t="shared" si="120"/>
        <v/>
      </c>
      <c r="X503" t="str">
        <f t="shared" si="121"/>
        <v/>
      </c>
      <c r="Y503" t="str">
        <f t="shared" si="122"/>
        <v/>
      </c>
      <c r="AB503" t="str">
        <f t="shared" si="123"/>
        <v/>
      </c>
      <c r="AC503" t="str">
        <f t="shared" si="124"/>
        <v/>
      </c>
      <c r="AD503" t="str">
        <f t="shared" si="125"/>
        <v/>
      </c>
      <c r="AE503" t="str">
        <f t="shared" si="126"/>
        <v/>
      </c>
      <c r="AF503" s="4" t="str">
        <f>IF(AB503="","",MAX($AF$2:AF502)+1)</f>
        <v/>
      </c>
      <c r="AG503" t="str">
        <f>IF(AC503="","",IF(MAX($AG$2:AG502)&lt;MAX(AF:AF),MAX(AF:AF)+1,MAX($AG$2:AG502)+1))</f>
        <v/>
      </c>
      <c r="AH503" t="str">
        <f>IF(AD503="","",IF(MAX($AH$2:AH502)&lt;MAX(AG:AG),MAX(AG:AG)+1,MAX($AH$2:AH502)+1))</f>
        <v/>
      </c>
      <c r="AI503" t="str">
        <f>IF(AE503="","",IF(MAX($AI$2:AI502)&lt;MAX(AH:AH),MAX(AH:AH)+1,MAX($AI$2:AI502)+1))</f>
        <v/>
      </c>
      <c r="AJ503" t="str">
        <f t="shared" si="127"/>
        <v/>
      </c>
      <c r="AK503" t="str">
        <f t="shared" si="128"/>
        <v/>
      </c>
      <c r="AL503" t="str">
        <f t="shared" si="129"/>
        <v/>
      </c>
      <c r="AM503" t="str">
        <f t="shared" si="130"/>
        <v/>
      </c>
    </row>
    <row r="504" spans="2:39" x14ac:dyDescent="0.3">
      <c r="B504">
        <v>502</v>
      </c>
      <c r="C504">
        <v>204</v>
      </c>
      <c r="D504">
        <v>219</v>
      </c>
      <c r="E504">
        <v>88</v>
      </c>
      <c r="F504">
        <v>105</v>
      </c>
      <c r="G504">
        <v>0</v>
      </c>
      <c r="H504">
        <v>0</v>
      </c>
      <c r="I504">
        <v>5</v>
      </c>
      <c r="J504">
        <v>3</v>
      </c>
      <c r="K504">
        <v>1</v>
      </c>
      <c r="L504" t="str">
        <f>IF(AND(OR(G504=6,H504=6,I504=6,J504=6),OR(G504=7,H504=7,I504=7,J504=7)),IF(MAX($L$2:L503)&lt;$B$2,MAX($L$2:L503)+1,""),"")</f>
        <v/>
      </c>
      <c r="M504" t="str">
        <f t="shared" si="131"/>
        <v/>
      </c>
      <c r="N504" t="str">
        <f t="shared" si="132"/>
        <v/>
      </c>
      <c r="O504" t="str">
        <f t="shared" si="133"/>
        <v/>
      </c>
      <c r="P504" t="str">
        <f t="shared" si="134"/>
        <v/>
      </c>
      <c r="Q504" t="str">
        <f t="shared" si="135"/>
        <v/>
      </c>
      <c r="R504" t="str">
        <f>IF(M504="","",MAX($R$2:R503)+1)</f>
        <v/>
      </c>
      <c r="S504" t="str">
        <f>IF(N504="","",IF(MAX($S$2:S503)&lt;MAX(R:R),MAX(R:R)+1,MAX($S$2:S503)+1))</f>
        <v/>
      </c>
      <c r="T504" t="str">
        <f>IF(O504="","",IF(MAX($T$2:T503)&lt;MAX(S:S),MAX(S:S)+1,MAX($T$2:T503)+1))</f>
        <v/>
      </c>
      <c r="U504" t="str">
        <f>IF(P504="","",IF(MAX($U$2:U503)&lt;MAX(T:T),MAX(T:T)+1,MAX($U$2:U503)+1))</f>
        <v/>
      </c>
      <c r="V504" t="str">
        <f t="shared" si="119"/>
        <v/>
      </c>
      <c r="W504" t="str">
        <f t="shared" si="120"/>
        <v/>
      </c>
      <c r="X504" t="str">
        <f t="shared" si="121"/>
        <v/>
      </c>
      <c r="Y504" t="str">
        <f t="shared" si="122"/>
        <v/>
      </c>
      <c r="AB504" t="str">
        <f t="shared" si="123"/>
        <v/>
      </c>
      <c r="AC504" t="str">
        <f t="shared" si="124"/>
        <v/>
      </c>
      <c r="AD504" t="str">
        <f t="shared" si="125"/>
        <v/>
      </c>
      <c r="AE504" t="str">
        <f t="shared" si="126"/>
        <v/>
      </c>
      <c r="AF504" s="4" t="str">
        <f>IF(AB504="","",MAX($AF$2:AF503)+1)</f>
        <v/>
      </c>
      <c r="AG504" t="str">
        <f>IF(AC504="","",IF(MAX($AG$2:AG503)&lt;MAX(AF:AF),MAX(AF:AF)+1,MAX($AG$2:AG503)+1))</f>
        <v/>
      </c>
      <c r="AH504" t="str">
        <f>IF(AD504="","",IF(MAX($AH$2:AH503)&lt;MAX(AG:AG),MAX(AG:AG)+1,MAX($AH$2:AH503)+1))</f>
        <v/>
      </c>
      <c r="AI504" t="str">
        <f>IF(AE504="","",IF(MAX($AI$2:AI503)&lt;MAX(AH:AH),MAX(AH:AH)+1,MAX($AI$2:AI503)+1))</f>
        <v/>
      </c>
      <c r="AJ504" t="str">
        <f t="shared" si="127"/>
        <v/>
      </c>
      <c r="AK504" t="str">
        <f t="shared" si="128"/>
        <v/>
      </c>
      <c r="AL504" t="str">
        <f t="shared" si="129"/>
        <v/>
      </c>
      <c r="AM504" t="str">
        <f t="shared" si="130"/>
        <v/>
      </c>
    </row>
    <row r="505" spans="2:39" x14ac:dyDescent="0.3">
      <c r="B505">
        <v>503</v>
      </c>
      <c r="C505">
        <v>108</v>
      </c>
      <c r="D505">
        <v>91</v>
      </c>
      <c r="E505">
        <v>90</v>
      </c>
      <c r="F505">
        <v>107</v>
      </c>
      <c r="G505">
        <v>2</v>
      </c>
      <c r="H505">
        <v>0</v>
      </c>
      <c r="I505">
        <v>0</v>
      </c>
      <c r="J505">
        <v>3</v>
      </c>
      <c r="K505">
        <v>1</v>
      </c>
      <c r="L505" t="str">
        <f>IF(AND(OR(G505=6,H505=6,I505=6,J505=6),OR(G505=7,H505=7,I505=7,J505=7)),IF(MAX($L$2:L504)&lt;$B$2,MAX($L$2:L504)+1,""),"")</f>
        <v/>
      </c>
      <c r="M505" t="str">
        <f t="shared" si="131"/>
        <v/>
      </c>
      <c r="N505" t="str">
        <f t="shared" si="132"/>
        <v/>
      </c>
      <c r="O505" t="str">
        <f t="shared" si="133"/>
        <v/>
      </c>
      <c r="P505" t="str">
        <f t="shared" si="134"/>
        <v/>
      </c>
      <c r="Q505" t="str">
        <f t="shared" si="135"/>
        <v/>
      </c>
      <c r="R505" t="str">
        <f>IF(M505="","",MAX($R$2:R504)+1)</f>
        <v/>
      </c>
      <c r="S505" t="str">
        <f>IF(N505="","",IF(MAX($S$2:S504)&lt;MAX(R:R),MAX(R:R)+1,MAX($S$2:S504)+1))</f>
        <v/>
      </c>
      <c r="T505" t="str">
        <f>IF(O505="","",IF(MAX($T$2:T504)&lt;MAX(S:S),MAX(S:S)+1,MAX($T$2:T504)+1))</f>
        <v/>
      </c>
      <c r="U505" t="str">
        <f>IF(P505="","",IF(MAX($U$2:U504)&lt;MAX(T:T),MAX(T:T)+1,MAX($U$2:U504)+1))</f>
        <v/>
      </c>
      <c r="V505" t="str">
        <f t="shared" si="119"/>
        <v/>
      </c>
      <c r="W505" t="str">
        <f t="shared" si="120"/>
        <v/>
      </c>
      <c r="X505" t="str">
        <f t="shared" si="121"/>
        <v/>
      </c>
      <c r="Y505" t="str">
        <f t="shared" si="122"/>
        <v/>
      </c>
      <c r="AB505" t="str">
        <f t="shared" si="123"/>
        <v/>
      </c>
      <c r="AC505" t="str">
        <f t="shared" si="124"/>
        <v/>
      </c>
      <c r="AD505" t="str">
        <f t="shared" si="125"/>
        <v/>
      </c>
      <c r="AE505" t="str">
        <f t="shared" si="126"/>
        <v/>
      </c>
      <c r="AF505" s="4" t="str">
        <f>IF(AB505="","",MAX($AF$2:AF504)+1)</f>
        <v/>
      </c>
      <c r="AG505" t="str">
        <f>IF(AC505="","",IF(MAX($AG$2:AG504)&lt;MAX(AF:AF),MAX(AF:AF)+1,MAX($AG$2:AG504)+1))</f>
        <v/>
      </c>
      <c r="AH505" t="str">
        <f>IF(AD505="","",IF(MAX($AH$2:AH504)&lt;MAX(AG:AG),MAX(AG:AG)+1,MAX($AH$2:AH504)+1))</f>
        <v/>
      </c>
      <c r="AI505" t="str">
        <f>IF(AE505="","",IF(MAX($AI$2:AI504)&lt;MAX(AH:AH),MAX(AH:AH)+1,MAX($AI$2:AI504)+1))</f>
        <v/>
      </c>
      <c r="AJ505" t="str">
        <f t="shared" si="127"/>
        <v/>
      </c>
      <c r="AK505" t="str">
        <f t="shared" si="128"/>
        <v/>
      </c>
      <c r="AL505" t="str">
        <f t="shared" si="129"/>
        <v/>
      </c>
      <c r="AM505" t="str">
        <f t="shared" si="130"/>
        <v/>
      </c>
    </row>
    <row r="506" spans="2:39" x14ac:dyDescent="0.3">
      <c r="B506">
        <v>504</v>
      </c>
      <c r="C506">
        <v>115</v>
      </c>
      <c r="D506">
        <v>114</v>
      </c>
      <c r="E506">
        <v>98</v>
      </c>
      <c r="F506">
        <v>99</v>
      </c>
      <c r="G506">
        <v>4</v>
      </c>
      <c r="H506">
        <v>0</v>
      </c>
      <c r="I506">
        <v>0</v>
      </c>
      <c r="J506">
        <v>2</v>
      </c>
      <c r="K506">
        <v>1</v>
      </c>
      <c r="L506" t="str">
        <f>IF(AND(OR(G506=6,H506=6,I506=6,J506=6),OR(G506=7,H506=7,I506=7,J506=7)),IF(MAX($L$2:L505)&lt;$B$2,MAX($L$2:L505)+1,""),"")</f>
        <v/>
      </c>
      <c r="M506" t="str">
        <f t="shared" si="131"/>
        <v/>
      </c>
      <c r="N506" t="str">
        <f t="shared" si="132"/>
        <v/>
      </c>
      <c r="O506" t="str">
        <f t="shared" si="133"/>
        <v/>
      </c>
      <c r="P506" t="str">
        <f t="shared" si="134"/>
        <v/>
      </c>
      <c r="Q506" t="str">
        <f t="shared" si="135"/>
        <v/>
      </c>
      <c r="R506" t="str">
        <f>IF(M506="","",MAX($R$2:R505)+1)</f>
        <v/>
      </c>
      <c r="S506" t="str">
        <f>IF(N506="","",IF(MAX($S$2:S505)&lt;MAX(R:R),MAX(R:R)+1,MAX($S$2:S505)+1))</f>
        <v/>
      </c>
      <c r="T506" t="str">
        <f>IF(O506="","",IF(MAX($T$2:T505)&lt;MAX(S:S),MAX(S:S)+1,MAX($T$2:T505)+1))</f>
        <v/>
      </c>
      <c r="U506" t="str">
        <f>IF(P506="","",IF(MAX($U$2:U505)&lt;MAX(T:T),MAX(T:T)+1,MAX($U$2:U505)+1))</f>
        <v/>
      </c>
      <c r="V506" t="str">
        <f t="shared" si="119"/>
        <v/>
      </c>
      <c r="W506" t="str">
        <f t="shared" si="120"/>
        <v/>
      </c>
      <c r="X506" t="str">
        <f t="shared" si="121"/>
        <v/>
      </c>
      <c r="Y506" t="str">
        <f t="shared" si="122"/>
        <v/>
      </c>
      <c r="AB506" t="str">
        <f t="shared" si="123"/>
        <v/>
      </c>
      <c r="AC506" t="str">
        <f t="shared" si="124"/>
        <v/>
      </c>
      <c r="AD506" t="str">
        <f t="shared" si="125"/>
        <v/>
      </c>
      <c r="AE506" t="str">
        <f t="shared" si="126"/>
        <v/>
      </c>
      <c r="AF506" s="4" t="str">
        <f>IF(AB506="","",MAX($AF$2:AF505)+1)</f>
        <v/>
      </c>
      <c r="AG506" t="str">
        <f>IF(AC506="","",IF(MAX($AG$2:AG505)&lt;MAX(AF:AF),MAX(AF:AF)+1,MAX($AG$2:AG505)+1))</f>
        <v/>
      </c>
      <c r="AH506" t="str">
        <f>IF(AD506="","",IF(MAX($AH$2:AH505)&lt;MAX(AG:AG),MAX(AG:AG)+1,MAX($AH$2:AH505)+1))</f>
        <v/>
      </c>
      <c r="AI506" t="str">
        <f>IF(AE506="","",IF(MAX($AI$2:AI505)&lt;MAX(AH:AH),MAX(AH:AH)+1,MAX($AI$2:AI505)+1))</f>
        <v/>
      </c>
      <c r="AJ506" t="str">
        <f t="shared" si="127"/>
        <v/>
      </c>
      <c r="AK506" t="str">
        <f t="shared" si="128"/>
        <v/>
      </c>
      <c r="AL506" t="str">
        <f t="shared" si="129"/>
        <v/>
      </c>
      <c r="AM506" t="str">
        <f t="shared" si="130"/>
        <v/>
      </c>
    </row>
    <row r="750" spans="2:11" s="4" customFormat="1" x14ac:dyDescent="0.3">
      <c r="B750"/>
      <c r="C750"/>
      <c r="D750"/>
      <c r="E750"/>
      <c r="F750"/>
      <c r="G750"/>
      <c r="H750"/>
      <c r="I750"/>
      <c r="J750"/>
      <c r="K750"/>
    </row>
    <row r="758" spans="2:11" s="3" customFormat="1" x14ac:dyDescent="0.3">
      <c r="B758"/>
      <c r="C758"/>
      <c r="D758"/>
      <c r="E758"/>
      <c r="F758"/>
      <c r="G758"/>
      <c r="H758"/>
      <c r="I758"/>
      <c r="J758"/>
      <c r="K758"/>
    </row>
    <row r="786" spans="2:16" x14ac:dyDescent="0.3">
      <c r="P786" s="4"/>
    </row>
    <row r="787" spans="2:16" s="3" customFormat="1" x14ac:dyDescent="0.3">
      <c r="B787"/>
      <c r="C787"/>
      <c r="D787"/>
      <c r="E787"/>
      <c r="F787"/>
      <c r="G787"/>
      <c r="H787"/>
      <c r="I787"/>
      <c r="J787"/>
      <c r="K787"/>
    </row>
    <row r="790" spans="2:16" s="3" customFormat="1" x14ac:dyDescent="0.3">
      <c r="B790"/>
      <c r="C790"/>
      <c r="D790"/>
      <c r="E790"/>
      <c r="F790"/>
      <c r="G790"/>
      <c r="H790"/>
      <c r="I790"/>
      <c r="J790"/>
      <c r="K790"/>
    </row>
  </sheetData>
  <sheetProtection selectLockedCells="1" selectUnlockedCells="1"/>
  <sortState ref="AP6:AP53">
    <sortCondition ref="AP1:AP48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zoomScale="85" zoomScaleNormal="85" workbookViewId="0">
      <pane ySplit="2" topLeftCell="A3" activePane="bottomLeft" state="frozen"/>
      <selection activeCell="A2" sqref="A2:A5"/>
      <selection pane="bottomLeft" activeCell="M19" sqref="M19"/>
    </sheetView>
  </sheetViews>
  <sheetFormatPr defaultColWidth="8.6640625" defaultRowHeight="14.4" x14ac:dyDescent="0.3"/>
  <sheetData>
    <row r="1" spans="1:17" x14ac:dyDescent="0.3">
      <c r="A1" t="s">
        <v>19</v>
      </c>
      <c r="B1" t="s">
        <v>19</v>
      </c>
      <c r="C1" t="s">
        <v>19</v>
      </c>
      <c r="D1" t="s">
        <v>19</v>
      </c>
      <c r="F1" t="s">
        <v>19</v>
      </c>
      <c r="G1" t="s">
        <v>19</v>
      </c>
      <c r="H1" t="s">
        <v>19</v>
      </c>
      <c r="I1" t="s">
        <v>19</v>
      </c>
      <c r="J1" t="s">
        <v>19</v>
      </c>
      <c r="L1" t="s">
        <v>19</v>
      </c>
      <c r="M1" t="s">
        <v>19</v>
      </c>
      <c r="N1" t="s">
        <v>19</v>
      </c>
      <c r="O1" t="s">
        <v>19</v>
      </c>
      <c r="P1" t="s">
        <v>19</v>
      </c>
      <c r="Q1" t="s">
        <v>19</v>
      </c>
    </row>
    <row r="2" spans="1:17" x14ac:dyDescent="0.3">
      <c r="A2" t="s">
        <v>22</v>
      </c>
      <c r="B2" t="s">
        <v>23</v>
      </c>
      <c r="C2" t="s">
        <v>50</v>
      </c>
      <c r="D2" t="s">
        <v>40</v>
      </c>
      <c r="F2" t="s">
        <v>40</v>
      </c>
      <c r="G2" t="s">
        <v>41</v>
      </c>
      <c r="H2" t="s">
        <v>50</v>
      </c>
      <c r="I2" t="s">
        <v>22</v>
      </c>
      <c r="J2" t="s">
        <v>40</v>
      </c>
      <c r="L2" t="s">
        <v>40</v>
      </c>
      <c r="M2" t="s">
        <v>41</v>
      </c>
      <c r="N2" t="s">
        <v>50</v>
      </c>
      <c r="O2" t="s">
        <v>22</v>
      </c>
      <c r="P2" t="s">
        <v>3</v>
      </c>
      <c r="Q2" t="s">
        <v>4</v>
      </c>
    </row>
    <row r="3" spans="1:17" x14ac:dyDescent="0.3">
      <c r="A3">
        <v>1</v>
      </c>
      <c r="B3">
        <f>INDEX(raw_elemdata!M:M,MATCH(filt_btag6!A3,raw_elemdata!R:R,0))</f>
        <v>90</v>
      </c>
      <c r="C3">
        <f>INDEX(raw_elemdata!V:V,MATCH(filt_btag6!A3,raw_elemdata!R:R,0))</f>
        <v>427</v>
      </c>
      <c r="D3">
        <f>RANK(B3,B:B)</f>
        <v>51</v>
      </c>
      <c r="F3">
        <v>1</v>
      </c>
      <c r="G3">
        <f t="shared" ref="G3:G34" si="0">_xlfn.IFNA(INDEX(B:B,MATCH(F3,D:D,0)),"")</f>
        <v>247</v>
      </c>
      <c r="H3">
        <f t="shared" ref="H3:H34" si="1">_xlfn.IFNA(INDEX(C:C,MATCH(F3,D:D,0)),"")</f>
        <v>457</v>
      </c>
      <c r="I3">
        <f t="shared" ref="I3:I34" si="2">_xlfn.IFNA(INDEX(A:A,MATCH(F3,D:D,0)),"")</f>
        <v>31</v>
      </c>
      <c r="J3">
        <v>1</v>
      </c>
      <c r="L3">
        <v>1</v>
      </c>
      <c r="M3">
        <f t="shared" ref="M3:M34" si="3">INDEX(G:G,MATCH(L3,J:J,0))</f>
        <v>247</v>
      </c>
      <c r="N3">
        <f t="shared" ref="N3:N34" si="4">INDEX(H:H,MATCH(L3,J:J,0))</f>
        <v>457</v>
      </c>
      <c r="O3">
        <f t="shared" ref="O3:O34" si="5">INDEX(I:I,MATCH(L3,J:J,0))</f>
        <v>31</v>
      </c>
      <c r="P3">
        <f>IF(M3="","",INDEX(raw_vertexdata!J:J,MATCH(filt_btag6!M3,raw_vertexdata!L:L,0)))</f>
        <v>-4</v>
      </c>
      <c r="Q3">
        <f>IF(M3="","",INDEX(raw_vertexdata!K:K,MATCH(filt_btag6!M3,raw_vertexdata!L:L,0)))</f>
        <v>3</v>
      </c>
    </row>
    <row r="4" spans="1:17" x14ac:dyDescent="0.3">
      <c r="A4">
        <f>IF(A3&lt;raw_elemdata!$AN$2,MAX($A$2:A3)+1,"")</f>
        <v>2</v>
      </c>
      <c r="B4">
        <f>INDEX(raw_elemdata!M:M,MATCH(filt_btag6!A4,raw_elemdata!R:R,0))</f>
        <v>232</v>
      </c>
      <c r="C4">
        <f>INDEX(raw_elemdata!V:V,MATCH(filt_btag6!A4,raw_elemdata!R:R,0))</f>
        <v>428</v>
      </c>
      <c r="D4">
        <f t="shared" ref="D4:D66" si="6">RANK(B4,B:B)</f>
        <v>31</v>
      </c>
      <c r="F4">
        <f>IF(F3&lt;MAX(A:A),MAX($F$3:F3)+1,"")</f>
        <v>2</v>
      </c>
      <c r="G4" t="str">
        <f t="shared" si="0"/>
        <v/>
      </c>
      <c r="H4" t="str">
        <f t="shared" si="1"/>
        <v/>
      </c>
      <c r="I4" t="str">
        <f t="shared" si="2"/>
        <v/>
      </c>
      <c r="J4" t="str">
        <f>IF(MAX($J$3:J3)&lt;COUNT(G:G),IF(G4&lt;&gt;"",MAX($J$3:J3)+1,""),"")</f>
        <v/>
      </c>
      <c r="L4">
        <f>IF(L3&lt;MAX(J:J),MAX($L$3:L3)+1,"")</f>
        <v>2</v>
      </c>
      <c r="M4">
        <f t="shared" si="3"/>
        <v>246</v>
      </c>
      <c r="N4">
        <f t="shared" si="4"/>
        <v>455</v>
      </c>
      <c r="O4">
        <f t="shared" si="5"/>
        <v>29</v>
      </c>
      <c r="P4">
        <f>IF(M4="","",INDEX(raw_vertexdata!J:J,MATCH(filt_btag6!M4,raw_vertexdata!L:L,0)))</f>
        <v>-4</v>
      </c>
      <c r="Q4">
        <f>IF(M4="","",INDEX(raw_vertexdata!K:K,MATCH(filt_btag6!M4,raw_vertexdata!L:L,0)))</f>
        <v>1</v>
      </c>
    </row>
    <row r="5" spans="1:17" x14ac:dyDescent="0.3">
      <c r="A5">
        <f>IF(A4&lt;raw_elemdata!$AN$2,MAX($A$2:A4)+1,"")</f>
        <v>3</v>
      </c>
      <c r="B5">
        <f>INDEX(raw_elemdata!M:M,MATCH(filt_btag6!A5,raw_elemdata!R:R,0))</f>
        <v>89</v>
      </c>
      <c r="C5">
        <f>INDEX(raw_elemdata!V:V,MATCH(filt_btag6!A5,raw_elemdata!R:R,0))</f>
        <v>429</v>
      </c>
      <c r="D5">
        <f t="shared" si="6"/>
        <v>53</v>
      </c>
      <c r="F5">
        <f>IF(F4&lt;MAX(A:A),MAX($F$3:F4)+1,"")</f>
        <v>3</v>
      </c>
      <c r="G5">
        <f t="shared" si="0"/>
        <v>246</v>
      </c>
      <c r="H5">
        <f t="shared" si="1"/>
        <v>455</v>
      </c>
      <c r="I5">
        <f t="shared" si="2"/>
        <v>29</v>
      </c>
      <c r="J5">
        <f>IF(MAX($J$3:J4)&lt;COUNT(G:G),IF(G5&lt;&gt;"",MAX($J$3:J4)+1,""),"")</f>
        <v>2</v>
      </c>
      <c r="L5">
        <f>IF(L4&lt;MAX(J:J),MAX($L$3:L4)+1,"")</f>
        <v>3</v>
      </c>
      <c r="M5">
        <f t="shared" si="3"/>
        <v>245</v>
      </c>
      <c r="N5">
        <f t="shared" si="4"/>
        <v>454</v>
      </c>
      <c r="O5">
        <f t="shared" si="5"/>
        <v>28</v>
      </c>
      <c r="P5">
        <f>IF(M5="","",INDEX(raw_vertexdata!J:J,MATCH(filt_btag6!M5,raw_vertexdata!L:L,0)))</f>
        <v>-4</v>
      </c>
      <c r="Q5">
        <f>IF(M5="","",INDEX(raw_vertexdata!K:K,MATCH(filt_btag6!M5,raw_vertexdata!L:L,0)))</f>
        <v>-1</v>
      </c>
    </row>
    <row r="6" spans="1:17" x14ac:dyDescent="0.3">
      <c r="A6">
        <f>IF(A5&lt;raw_elemdata!$AN$2,MAX($A$2:A5)+1,"")</f>
        <v>4</v>
      </c>
      <c r="B6">
        <f>INDEX(raw_elemdata!M:M,MATCH(filt_btag6!A6,raw_elemdata!R:R,0))</f>
        <v>233</v>
      </c>
      <c r="C6">
        <f>INDEX(raw_elemdata!V:V,MATCH(filt_btag6!A6,raw_elemdata!R:R,0))</f>
        <v>430</v>
      </c>
      <c r="D6">
        <f t="shared" si="6"/>
        <v>29</v>
      </c>
      <c r="F6">
        <f>IF(F5&lt;MAX(A:A),MAX($F$3:F5)+1,"")</f>
        <v>4</v>
      </c>
      <c r="G6" t="str">
        <f t="shared" si="0"/>
        <v/>
      </c>
      <c r="H6" t="str">
        <f t="shared" si="1"/>
        <v/>
      </c>
      <c r="I6" t="str">
        <f t="shared" si="2"/>
        <v/>
      </c>
      <c r="J6" t="str">
        <f>IF(MAX($J$3:J5)&lt;COUNT(G:G),IF(G6&lt;&gt;"",MAX($J$3:J5)+1,""),"")</f>
        <v/>
      </c>
      <c r="L6">
        <f>IF(L5&lt;MAX(J:J),MAX($L$3:L5)+1,"")</f>
        <v>4</v>
      </c>
      <c r="M6">
        <f t="shared" si="3"/>
        <v>244</v>
      </c>
      <c r="N6">
        <f t="shared" si="4"/>
        <v>452</v>
      </c>
      <c r="O6">
        <f t="shared" si="5"/>
        <v>24</v>
      </c>
      <c r="P6">
        <f>IF(M6="","",INDEX(raw_vertexdata!J:J,MATCH(filt_btag6!M6,raw_vertexdata!L:L,0)))</f>
        <v>-4</v>
      </c>
      <c r="Q6">
        <f>IF(M6="","",INDEX(raw_vertexdata!K:K,MATCH(filt_btag6!M6,raw_vertexdata!L:L,0)))</f>
        <v>-3</v>
      </c>
    </row>
    <row r="7" spans="1:17" x14ac:dyDescent="0.3">
      <c r="A7">
        <f>IF(A6&lt;raw_elemdata!$AN$2,MAX($A$2:A6)+1,"")</f>
        <v>5</v>
      </c>
      <c r="B7">
        <f>INDEX(raw_elemdata!M:M,MATCH(filt_btag6!A7,raw_elemdata!R:R,0))</f>
        <v>235</v>
      </c>
      <c r="C7">
        <f>INDEX(raw_elemdata!V:V,MATCH(filt_btag6!A7,raw_elemdata!R:R,0))</f>
        <v>433</v>
      </c>
      <c r="D7">
        <f t="shared" si="6"/>
        <v>25</v>
      </c>
      <c r="F7">
        <f>IF(F6&lt;MAX(A:A),MAX($F$3:F6)+1,"")</f>
        <v>5</v>
      </c>
      <c r="G7">
        <f t="shared" si="0"/>
        <v>245</v>
      </c>
      <c r="H7">
        <f t="shared" si="1"/>
        <v>454</v>
      </c>
      <c r="I7">
        <f t="shared" si="2"/>
        <v>28</v>
      </c>
      <c r="J7">
        <f>IF(MAX($J$3:J6)&lt;COUNT(G:G),IF(G7&lt;&gt;"",MAX($J$3:J6)+1,""),"")</f>
        <v>3</v>
      </c>
      <c r="L7">
        <f>IF(L6&lt;MAX(J:J),MAX($L$3:L6)+1,"")</f>
        <v>5</v>
      </c>
      <c r="M7">
        <f t="shared" si="3"/>
        <v>243</v>
      </c>
      <c r="N7">
        <f t="shared" si="4"/>
        <v>450</v>
      </c>
      <c r="O7">
        <f t="shared" si="5"/>
        <v>22</v>
      </c>
      <c r="P7">
        <f>IF(M7="","",INDEX(raw_vertexdata!J:J,MATCH(filt_btag6!M7,raw_vertexdata!L:L,0)))</f>
        <v>-3</v>
      </c>
      <c r="Q7">
        <f>IF(M7="","",INDEX(raw_vertexdata!K:K,MATCH(filt_btag6!M7,raw_vertexdata!L:L,0)))</f>
        <v>-4</v>
      </c>
    </row>
    <row r="8" spans="1:17" x14ac:dyDescent="0.3">
      <c r="A8">
        <f>IF(A7&lt;raw_elemdata!$AN$2,MAX($A$2:A7)+1,"")</f>
        <v>6</v>
      </c>
      <c r="B8">
        <f>INDEX(raw_elemdata!M:M,MATCH(filt_btag6!A8,raw_elemdata!R:R,0))</f>
        <v>86</v>
      </c>
      <c r="C8">
        <f>INDEX(raw_elemdata!V:V,MATCH(filt_btag6!A8,raw_elemdata!R:R,0))</f>
        <v>434</v>
      </c>
      <c r="D8">
        <f>RANK(B8,B:B)</f>
        <v>57</v>
      </c>
      <c r="F8">
        <f>IF(F7&lt;MAX(A:A),MAX($F$3:F7)+1,"")</f>
        <v>6</v>
      </c>
      <c r="G8" t="str">
        <f t="shared" si="0"/>
        <v/>
      </c>
      <c r="H8" t="str">
        <f t="shared" si="1"/>
        <v/>
      </c>
      <c r="I8" t="str">
        <f t="shared" si="2"/>
        <v/>
      </c>
      <c r="J8" t="str">
        <f>IF(MAX($J$3:J7)&lt;COUNT(G:G),IF(G8&lt;&gt;"",MAX($J$3:J7)+1,""),"")</f>
        <v/>
      </c>
      <c r="L8">
        <f>IF(L7&lt;MAX(J:J),MAX($L$3:L7)+1,"")</f>
        <v>6</v>
      </c>
      <c r="M8">
        <f t="shared" si="3"/>
        <v>242</v>
      </c>
      <c r="N8">
        <f t="shared" si="4"/>
        <v>448</v>
      </c>
      <c r="O8">
        <f t="shared" si="5"/>
        <v>20</v>
      </c>
      <c r="P8">
        <f>IF(M8="","",INDEX(raw_vertexdata!J:J,MATCH(filt_btag6!M8,raw_vertexdata!L:L,0)))</f>
        <v>-1</v>
      </c>
      <c r="Q8">
        <f>IF(M8="","",INDEX(raw_vertexdata!K:K,MATCH(filt_btag6!M8,raw_vertexdata!L:L,0)))</f>
        <v>-4</v>
      </c>
    </row>
    <row r="9" spans="1:17" x14ac:dyDescent="0.3">
      <c r="A9">
        <f>IF(A8&lt;raw_elemdata!$AN$2,MAX($A$2:A8)+1,"")</f>
        <v>7</v>
      </c>
      <c r="B9">
        <f>INDEX(raw_elemdata!M:M,MATCH(filt_btag6!A9,raw_elemdata!R:R,0))</f>
        <v>236</v>
      </c>
      <c r="C9">
        <f>INDEX(raw_elemdata!V:V,MATCH(filt_btag6!A9,raw_elemdata!R:R,0))</f>
        <v>435</v>
      </c>
      <c r="D9">
        <f t="shared" si="6"/>
        <v>23</v>
      </c>
      <c r="F9">
        <f>IF(F8&lt;MAX(A:A),MAX($F$3:F8)+1,"")</f>
        <v>7</v>
      </c>
      <c r="G9">
        <f t="shared" si="0"/>
        <v>244</v>
      </c>
      <c r="H9">
        <f t="shared" si="1"/>
        <v>452</v>
      </c>
      <c r="I9">
        <f t="shared" si="2"/>
        <v>24</v>
      </c>
      <c r="J9">
        <f>IF(MAX($J$3:J8)&lt;COUNT(G:G),IF(G9&lt;&gt;"",MAX($J$3:J8)+1,""),"")</f>
        <v>4</v>
      </c>
      <c r="L9">
        <f>IF(L8&lt;MAX(J:J),MAX($L$3:L8)+1,"")</f>
        <v>7</v>
      </c>
      <c r="M9">
        <f t="shared" si="3"/>
        <v>241</v>
      </c>
      <c r="N9">
        <f t="shared" si="4"/>
        <v>446</v>
      </c>
      <c r="O9">
        <f t="shared" si="5"/>
        <v>18</v>
      </c>
      <c r="P9">
        <f>IF(M9="","",INDEX(raw_vertexdata!J:J,MATCH(filt_btag6!M9,raw_vertexdata!L:L,0)))</f>
        <v>1</v>
      </c>
      <c r="Q9">
        <f>IF(M9="","",INDEX(raw_vertexdata!K:K,MATCH(filt_btag6!M9,raw_vertexdata!L:L,0)))</f>
        <v>-4</v>
      </c>
    </row>
    <row r="10" spans="1:17" x14ac:dyDescent="0.3">
      <c r="A10">
        <f>IF(A9&lt;raw_elemdata!$AN$2,MAX($A$2:A9)+1,"")</f>
        <v>8</v>
      </c>
      <c r="B10">
        <f>INDEX(raw_elemdata!M:M,MATCH(filt_btag6!A10,raw_elemdata!R:R,0))</f>
        <v>87</v>
      </c>
      <c r="C10">
        <f>INDEX(raw_elemdata!V:V,MATCH(filt_btag6!A10,raw_elemdata!R:R,0))</f>
        <v>436</v>
      </c>
      <c r="D10">
        <f t="shared" si="6"/>
        <v>55</v>
      </c>
      <c r="F10">
        <f>IF(F9&lt;MAX(A:A),MAX($F$3:F9)+1,"")</f>
        <v>8</v>
      </c>
      <c r="G10" t="str">
        <f t="shared" si="0"/>
        <v/>
      </c>
      <c r="H10" t="str">
        <f t="shared" si="1"/>
        <v/>
      </c>
      <c r="I10" t="str">
        <f t="shared" si="2"/>
        <v/>
      </c>
      <c r="J10" t="str">
        <f>IF(MAX($J$3:J9)&lt;COUNT(G:G),IF(G10&lt;&gt;"",MAX($J$3:J9)+1,""),"")</f>
        <v/>
      </c>
      <c r="L10">
        <f>IF(L9&lt;MAX(J:J),MAX($L$3:L9)+1,"")</f>
        <v>8</v>
      </c>
      <c r="M10">
        <f t="shared" si="3"/>
        <v>240</v>
      </c>
      <c r="N10">
        <f t="shared" si="4"/>
        <v>444</v>
      </c>
      <c r="O10">
        <f t="shared" si="5"/>
        <v>16</v>
      </c>
      <c r="P10">
        <f>IF(M10="","",INDEX(raw_vertexdata!J:J,MATCH(filt_btag6!M10,raw_vertexdata!L:L,0)))</f>
        <v>3</v>
      </c>
      <c r="Q10">
        <f>IF(M10="","",INDEX(raw_vertexdata!K:K,MATCH(filt_btag6!M10,raw_vertexdata!L:L,0)))</f>
        <v>-4</v>
      </c>
    </row>
    <row r="11" spans="1:17" x14ac:dyDescent="0.3">
      <c r="A11">
        <f>IF(A10&lt;raw_elemdata!$AN$2,MAX($A$2:A10)+1,"")</f>
        <v>9</v>
      </c>
      <c r="B11">
        <f>INDEX(raw_elemdata!M:M,MATCH(filt_btag6!A11,raw_elemdata!R:R,0))</f>
        <v>126</v>
      </c>
      <c r="C11">
        <f>INDEX(raw_elemdata!V:V,MATCH(filt_btag6!A11,raw_elemdata!R:R,0))</f>
        <v>437</v>
      </c>
      <c r="D11">
        <f t="shared" si="6"/>
        <v>35</v>
      </c>
      <c r="F11">
        <f>IF(F10&lt;MAX(A:A),MAX($F$3:F10)+1,"")</f>
        <v>9</v>
      </c>
      <c r="G11">
        <f t="shared" si="0"/>
        <v>243</v>
      </c>
      <c r="H11">
        <f t="shared" si="1"/>
        <v>450</v>
      </c>
      <c r="I11">
        <f t="shared" si="2"/>
        <v>22</v>
      </c>
      <c r="J11">
        <f>IF(MAX($J$3:J10)&lt;COUNT(G:G),IF(G11&lt;&gt;"",MAX($J$3:J10)+1,""),"")</f>
        <v>5</v>
      </c>
      <c r="L11">
        <f>IF(L10&lt;MAX(J:J),MAX($L$3:L10)+1,"")</f>
        <v>9</v>
      </c>
      <c r="M11">
        <f t="shared" si="3"/>
        <v>239</v>
      </c>
      <c r="N11">
        <f t="shared" si="4"/>
        <v>442</v>
      </c>
      <c r="O11">
        <f t="shared" si="5"/>
        <v>14</v>
      </c>
      <c r="P11">
        <f>IF(M11="","",INDEX(raw_vertexdata!J:J,MATCH(filt_btag6!M11,raw_vertexdata!L:L,0)))</f>
        <v>4</v>
      </c>
      <c r="Q11">
        <f>IF(M11="","",INDEX(raw_vertexdata!K:K,MATCH(filt_btag6!M11,raw_vertexdata!L:L,0)))</f>
        <v>-3.0000000099999999</v>
      </c>
    </row>
    <row r="12" spans="1:17" x14ac:dyDescent="0.3">
      <c r="A12">
        <f>IF(A11&lt;raw_elemdata!$AN$2,MAX($A$2:A11)+1,"")</f>
        <v>10</v>
      </c>
      <c r="B12">
        <f>INDEX(raw_elemdata!M:M,MATCH(filt_btag6!A12,raw_elemdata!R:R,0))</f>
        <v>237</v>
      </c>
      <c r="C12">
        <f>INDEX(raw_elemdata!V:V,MATCH(filt_btag6!A12,raw_elemdata!R:R,0))</f>
        <v>438</v>
      </c>
      <c r="D12">
        <f t="shared" si="6"/>
        <v>21</v>
      </c>
      <c r="F12">
        <f>IF(F11&lt;MAX(A:A),MAX($F$3:F11)+1,"")</f>
        <v>10</v>
      </c>
      <c r="G12" t="str">
        <f t="shared" si="0"/>
        <v/>
      </c>
      <c r="H12" t="str">
        <f t="shared" si="1"/>
        <v/>
      </c>
      <c r="I12" t="str">
        <f t="shared" si="2"/>
        <v/>
      </c>
      <c r="J12" t="str">
        <f>IF(MAX($J$3:J11)&lt;COUNT(G:G),IF(G12&lt;&gt;"",MAX($J$3:J11)+1,""),"")</f>
        <v/>
      </c>
      <c r="L12">
        <f>IF(L11&lt;MAX(J:J),MAX($L$3:L11)+1,"")</f>
        <v>10</v>
      </c>
      <c r="M12">
        <f t="shared" si="3"/>
        <v>238</v>
      </c>
      <c r="N12">
        <f t="shared" si="4"/>
        <v>439</v>
      </c>
      <c r="O12">
        <f t="shared" si="5"/>
        <v>11</v>
      </c>
      <c r="P12">
        <f>IF(M12="","",INDEX(raw_vertexdata!J:J,MATCH(filt_btag6!M12,raw_vertexdata!L:L,0)))</f>
        <v>4</v>
      </c>
      <c r="Q12">
        <f>IF(M12="","",INDEX(raw_vertexdata!K:K,MATCH(filt_btag6!M12,raw_vertexdata!L:L,0)))</f>
        <v>-1.0000000099999999</v>
      </c>
    </row>
    <row r="13" spans="1:17" x14ac:dyDescent="0.3">
      <c r="A13">
        <f>IF(A12&lt;raw_elemdata!$AN$2,MAX($A$2:A12)+1,"")</f>
        <v>11</v>
      </c>
      <c r="B13">
        <f>INDEX(raw_elemdata!M:M,MATCH(filt_btag6!A13,raw_elemdata!R:R,0))</f>
        <v>238</v>
      </c>
      <c r="C13">
        <f>INDEX(raw_elemdata!V:V,MATCH(filt_btag6!A13,raw_elemdata!R:R,0))</f>
        <v>439</v>
      </c>
      <c r="D13">
        <f t="shared" si="6"/>
        <v>19</v>
      </c>
      <c r="F13">
        <f>IF(F12&lt;MAX(A:A),MAX($F$3:F12)+1,"")</f>
        <v>11</v>
      </c>
      <c r="G13">
        <f t="shared" si="0"/>
        <v>242</v>
      </c>
      <c r="H13">
        <f t="shared" si="1"/>
        <v>448</v>
      </c>
      <c r="I13">
        <f t="shared" si="2"/>
        <v>20</v>
      </c>
      <c r="J13">
        <f>IF(MAX($J$3:J12)&lt;COUNT(G:G),IF(G13&lt;&gt;"",MAX($J$3:J12)+1,""),"")</f>
        <v>6</v>
      </c>
      <c r="L13">
        <f>IF(L12&lt;MAX(J:J),MAX($L$3:L12)+1,"")</f>
        <v>11</v>
      </c>
      <c r="M13">
        <f t="shared" si="3"/>
        <v>237</v>
      </c>
      <c r="N13">
        <f t="shared" si="4"/>
        <v>438</v>
      </c>
      <c r="O13">
        <f t="shared" si="5"/>
        <v>10</v>
      </c>
      <c r="P13">
        <f>IF(M13="","",INDEX(raw_vertexdata!J:J,MATCH(filt_btag6!M13,raw_vertexdata!L:L,0)))</f>
        <v>4</v>
      </c>
      <c r="Q13">
        <f>IF(M13="","",INDEX(raw_vertexdata!K:K,MATCH(filt_btag6!M13,raw_vertexdata!L:L,0)))</f>
        <v>1</v>
      </c>
    </row>
    <row r="14" spans="1:17" x14ac:dyDescent="0.3">
      <c r="A14">
        <f>IF(A13&lt;raw_elemdata!$AN$2,MAX($A$2:A13)+1,"")</f>
        <v>12</v>
      </c>
      <c r="B14">
        <f>INDEX(raw_elemdata!M:M,MATCH(filt_btag6!A14,raw_elemdata!R:R,0))</f>
        <v>83</v>
      </c>
      <c r="C14">
        <f>INDEX(raw_elemdata!V:V,MATCH(filt_btag6!A14,raw_elemdata!R:R,0))</f>
        <v>440</v>
      </c>
      <c r="D14">
        <f t="shared" si="6"/>
        <v>61</v>
      </c>
      <c r="F14">
        <f>IF(F13&lt;MAX(A:A),MAX($F$3:F13)+1,"")</f>
        <v>12</v>
      </c>
      <c r="G14" t="str">
        <f t="shared" si="0"/>
        <v/>
      </c>
      <c r="H14" t="str">
        <f t="shared" si="1"/>
        <v/>
      </c>
      <c r="I14" t="str">
        <f t="shared" si="2"/>
        <v/>
      </c>
      <c r="J14" t="str">
        <f>IF(MAX($J$3:J13)&lt;COUNT(G:G),IF(G14&lt;&gt;"",MAX($J$3:J13)+1,""),"")</f>
        <v/>
      </c>
      <c r="L14">
        <f>IF(L13&lt;MAX(J:J),MAX($L$3:L13)+1,"")</f>
        <v>12</v>
      </c>
      <c r="M14">
        <f t="shared" si="3"/>
        <v>236</v>
      </c>
      <c r="N14">
        <f t="shared" si="4"/>
        <v>435</v>
      </c>
      <c r="O14">
        <f t="shared" si="5"/>
        <v>7</v>
      </c>
      <c r="P14">
        <f>IF(M14="","",INDEX(raw_vertexdata!J:J,MATCH(filt_btag6!M14,raw_vertexdata!L:L,0)))</f>
        <v>4</v>
      </c>
      <c r="Q14">
        <f>IF(M14="","",INDEX(raw_vertexdata!K:K,MATCH(filt_btag6!M14,raw_vertexdata!L:L,0)))</f>
        <v>3</v>
      </c>
    </row>
    <row r="15" spans="1:17" x14ac:dyDescent="0.3">
      <c r="A15">
        <f>IF(A14&lt;raw_elemdata!$AN$2,MAX($A$2:A14)+1,"")</f>
        <v>13</v>
      </c>
      <c r="B15">
        <f>INDEX(raw_elemdata!M:M,MATCH(filt_btag6!A15,raw_elemdata!R:R,0))</f>
        <v>129</v>
      </c>
      <c r="C15">
        <f>INDEX(raw_elemdata!V:V,MATCH(filt_btag6!A15,raw_elemdata!R:R,0))</f>
        <v>441</v>
      </c>
      <c r="D15">
        <f t="shared" si="6"/>
        <v>33</v>
      </c>
      <c r="F15">
        <f>IF(F14&lt;MAX(A:A),MAX($F$3:F14)+1,"")</f>
        <v>13</v>
      </c>
      <c r="G15">
        <f t="shared" si="0"/>
        <v>241</v>
      </c>
      <c r="H15">
        <f t="shared" si="1"/>
        <v>446</v>
      </c>
      <c r="I15">
        <f t="shared" si="2"/>
        <v>18</v>
      </c>
      <c r="J15">
        <f>IF(MAX($J$3:J14)&lt;COUNT(G:G),IF(G15&lt;&gt;"",MAX($J$3:J14)+1,""),"")</f>
        <v>7</v>
      </c>
      <c r="L15">
        <f>IF(L14&lt;MAX(J:J),MAX($L$3:L14)+1,"")</f>
        <v>13</v>
      </c>
      <c r="M15">
        <f t="shared" si="3"/>
        <v>235</v>
      </c>
      <c r="N15">
        <f t="shared" si="4"/>
        <v>433</v>
      </c>
      <c r="O15">
        <f t="shared" si="5"/>
        <v>5</v>
      </c>
      <c r="P15">
        <f>IF(M15="","",INDEX(raw_vertexdata!J:J,MATCH(filt_btag6!M15,raw_vertexdata!L:L,0)))</f>
        <v>3</v>
      </c>
      <c r="Q15">
        <f>IF(M15="","",INDEX(raw_vertexdata!K:K,MATCH(filt_btag6!M15,raw_vertexdata!L:L,0)))</f>
        <v>4</v>
      </c>
    </row>
    <row r="16" spans="1:17" x14ac:dyDescent="0.3">
      <c r="A16">
        <f>IF(A15&lt;raw_elemdata!$AN$2,MAX($A$2:A15)+1,"")</f>
        <v>14</v>
      </c>
      <c r="B16">
        <f>INDEX(raw_elemdata!M:M,MATCH(filt_btag6!A16,raw_elemdata!R:R,0))</f>
        <v>239</v>
      </c>
      <c r="C16">
        <f>INDEX(raw_elemdata!V:V,MATCH(filt_btag6!A16,raw_elemdata!R:R,0))</f>
        <v>442</v>
      </c>
      <c r="D16">
        <f t="shared" si="6"/>
        <v>17</v>
      </c>
      <c r="F16">
        <f>IF(F15&lt;MAX(A:A),MAX($F$3:F15)+1,"")</f>
        <v>14</v>
      </c>
      <c r="G16" t="str">
        <f t="shared" si="0"/>
        <v/>
      </c>
      <c r="H16" t="str">
        <f t="shared" si="1"/>
        <v/>
      </c>
      <c r="I16" t="str">
        <f t="shared" si="2"/>
        <v/>
      </c>
      <c r="J16" t="str">
        <f>IF(MAX($J$3:J15)&lt;COUNT(G:G),IF(G16&lt;&gt;"",MAX($J$3:J15)+1,""),"")</f>
        <v/>
      </c>
      <c r="L16">
        <f>IF(L15&lt;MAX(J:J),MAX($L$3:L15)+1,"")</f>
        <v>14</v>
      </c>
      <c r="M16">
        <f t="shared" si="3"/>
        <v>234</v>
      </c>
      <c r="N16">
        <f t="shared" si="4"/>
        <v>431</v>
      </c>
      <c r="O16">
        <f t="shared" si="5"/>
        <v>25</v>
      </c>
      <c r="P16">
        <f>IF(M16="","",INDEX(raw_vertexdata!J:J,MATCH(filt_btag6!M16,raw_vertexdata!L:L,0)))</f>
        <v>1</v>
      </c>
      <c r="Q16">
        <f>IF(M16="","",INDEX(raw_vertexdata!K:K,MATCH(filt_btag6!M16,raw_vertexdata!L:L,0)))</f>
        <v>4</v>
      </c>
    </row>
    <row r="17" spans="1:17" x14ac:dyDescent="0.3">
      <c r="A17">
        <f>IF(A16&lt;raw_elemdata!$AN$2,MAX($A$2:A16)+1,"")</f>
        <v>15</v>
      </c>
      <c r="B17">
        <f>INDEX(raw_elemdata!M:M,MATCH(filt_btag6!A17,raw_elemdata!R:R,0))</f>
        <v>100</v>
      </c>
      <c r="C17">
        <f>INDEX(raw_elemdata!V:V,MATCH(filt_btag6!A17,raw_elemdata!R:R,0))</f>
        <v>443</v>
      </c>
      <c r="D17">
        <f t="shared" si="6"/>
        <v>39</v>
      </c>
      <c r="F17">
        <f>IF(F16&lt;MAX(A:A),MAX($F$3:F16)+1,"")</f>
        <v>15</v>
      </c>
      <c r="G17">
        <f t="shared" si="0"/>
        <v>240</v>
      </c>
      <c r="H17">
        <f t="shared" si="1"/>
        <v>444</v>
      </c>
      <c r="I17">
        <f t="shared" si="2"/>
        <v>16</v>
      </c>
      <c r="J17">
        <f>IF(MAX($J$3:J16)&lt;COUNT(G:G),IF(G17&lt;&gt;"",MAX($J$3:J16)+1,""),"")</f>
        <v>8</v>
      </c>
      <c r="L17">
        <f>IF(L16&lt;MAX(J:J),MAX($L$3:L16)+1,"")</f>
        <v>15</v>
      </c>
      <c r="M17">
        <f t="shared" si="3"/>
        <v>233</v>
      </c>
      <c r="N17">
        <f t="shared" si="4"/>
        <v>430</v>
      </c>
      <c r="O17">
        <f t="shared" si="5"/>
        <v>4</v>
      </c>
      <c r="P17">
        <f>IF(M17="","",INDEX(raw_vertexdata!J:J,MATCH(filt_btag6!M17,raw_vertexdata!L:L,0)))</f>
        <v>-1</v>
      </c>
      <c r="Q17">
        <f>IF(M17="","",INDEX(raw_vertexdata!K:K,MATCH(filt_btag6!M17,raw_vertexdata!L:L,0)))</f>
        <v>4</v>
      </c>
    </row>
    <row r="18" spans="1:17" x14ac:dyDescent="0.3">
      <c r="A18">
        <f>IF(A17&lt;raw_elemdata!$AN$2,MAX($A$2:A17)+1,"")</f>
        <v>16</v>
      </c>
      <c r="B18">
        <f>INDEX(raw_elemdata!M:M,MATCH(filt_btag6!A18,raw_elemdata!R:R,0))</f>
        <v>240</v>
      </c>
      <c r="C18">
        <f>INDEX(raw_elemdata!V:V,MATCH(filt_btag6!A18,raw_elemdata!R:R,0))</f>
        <v>444</v>
      </c>
      <c r="D18">
        <f t="shared" si="6"/>
        <v>15</v>
      </c>
      <c r="F18">
        <f>IF(F17&lt;MAX(A:A),MAX($F$3:F17)+1,"")</f>
        <v>16</v>
      </c>
      <c r="G18" t="str">
        <f t="shared" si="0"/>
        <v/>
      </c>
      <c r="H18" t="str">
        <f t="shared" si="1"/>
        <v/>
      </c>
      <c r="I18" t="str">
        <f t="shared" si="2"/>
        <v/>
      </c>
      <c r="J18" t="str">
        <f>IF(MAX($J$3:J17)&lt;COUNT(G:G),IF(G18&lt;&gt;"",MAX($J$3:J17)+1,""),"")</f>
        <v/>
      </c>
      <c r="L18">
        <f>IF(L17&lt;MAX(J:J),MAX($L$3:L17)+1,"")</f>
        <v>16</v>
      </c>
      <c r="M18">
        <f t="shared" si="3"/>
        <v>232</v>
      </c>
      <c r="N18">
        <f t="shared" si="4"/>
        <v>428</v>
      </c>
      <c r="O18">
        <f t="shared" si="5"/>
        <v>2</v>
      </c>
      <c r="P18">
        <f>IF(M18="","",INDEX(raw_vertexdata!J:J,MATCH(filt_btag6!M18,raw_vertexdata!L:L,0)))</f>
        <v>-3</v>
      </c>
      <c r="Q18">
        <f>IF(M18="","",INDEX(raw_vertexdata!K:K,MATCH(filt_btag6!M18,raw_vertexdata!L:L,0)))</f>
        <v>4</v>
      </c>
    </row>
    <row r="19" spans="1:17" x14ac:dyDescent="0.3">
      <c r="A19">
        <f>IF(A18&lt;raw_elemdata!$AN$2,MAX($A$2:A18)+1,"")</f>
        <v>17</v>
      </c>
      <c r="B19">
        <f>INDEX(raw_elemdata!M:M,MATCH(filt_btag6!A19,raw_elemdata!R:R,0))</f>
        <v>116</v>
      </c>
      <c r="C19">
        <f>INDEX(raw_elemdata!V:V,MATCH(filt_btag6!A19,raw_elemdata!R:R,0))</f>
        <v>445</v>
      </c>
      <c r="D19">
        <f t="shared" si="6"/>
        <v>37</v>
      </c>
      <c r="F19">
        <f>IF(F18&lt;MAX(A:A),MAX($F$3:F18)+1,"")</f>
        <v>17</v>
      </c>
      <c r="G19">
        <f t="shared" si="0"/>
        <v>239</v>
      </c>
      <c r="H19">
        <f t="shared" si="1"/>
        <v>442</v>
      </c>
      <c r="I19">
        <f t="shared" si="2"/>
        <v>14</v>
      </c>
      <c r="J19">
        <f>IF(MAX($J$3:J18)&lt;COUNT(G:G),IF(G19&lt;&gt;"",MAX($J$3:J18)+1,""),"")</f>
        <v>9</v>
      </c>
      <c r="L19">
        <f>IF(L18&lt;MAX(J:J),MAX($L$3:L18)+1,"")</f>
        <v>17</v>
      </c>
      <c r="M19">
        <f t="shared" si="3"/>
        <v>129</v>
      </c>
      <c r="N19">
        <f t="shared" si="4"/>
        <v>441</v>
      </c>
      <c r="O19">
        <f t="shared" si="5"/>
        <v>13</v>
      </c>
      <c r="P19">
        <f>IF(M19="","",INDEX(raw_vertexdata!J:J,MATCH(filt_btag6!M19,raw_vertexdata!L:L,0)))</f>
        <v>4</v>
      </c>
      <c r="Q19">
        <f>IF(M19="","",INDEX(raw_vertexdata!K:K,MATCH(filt_btag6!M19,raw_vertexdata!L:L,0)))</f>
        <v>-2.0000000199999999</v>
      </c>
    </row>
    <row r="20" spans="1:17" x14ac:dyDescent="0.3">
      <c r="A20">
        <f>IF(A19&lt;raw_elemdata!$AN$2,MAX($A$2:A19)+1,"")</f>
        <v>18</v>
      </c>
      <c r="B20">
        <f>INDEX(raw_elemdata!M:M,MATCH(filt_btag6!A20,raw_elemdata!R:R,0))</f>
        <v>241</v>
      </c>
      <c r="C20">
        <f>INDEX(raw_elemdata!V:V,MATCH(filt_btag6!A20,raw_elemdata!R:R,0))</f>
        <v>446</v>
      </c>
      <c r="D20">
        <f t="shared" si="6"/>
        <v>13</v>
      </c>
      <c r="F20">
        <f>IF(F19&lt;MAX(A:A),MAX($F$3:F19)+1,"")</f>
        <v>18</v>
      </c>
      <c r="G20" t="str">
        <f t="shared" si="0"/>
        <v/>
      </c>
      <c r="H20" t="str">
        <f t="shared" si="1"/>
        <v/>
      </c>
      <c r="I20" t="str">
        <f t="shared" si="2"/>
        <v/>
      </c>
      <c r="J20" t="str">
        <f>IF(MAX($J$3:J19)&lt;COUNT(G:G),IF(G20&lt;&gt;"",MAX($J$3:J19)+1,""),"")</f>
        <v/>
      </c>
      <c r="L20">
        <f>IF(L19&lt;MAX(J:J),MAX($L$3:L19)+1,"")</f>
        <v>18</v>
      </c>
      <c r="M20">
        <f t="shared" si="3"/>
        <v>126</v>
      </c>
      <c r="N20">
        <f t="shared" si="4"/>
        <v>437</v>
      </c>
      <c r="O20">
        <f t="shared" si="5"/>
        <v>9</v>
      </c>
      <c r="P20">
        <f>IF(M20="","",INDEX(raw_vertexdata!J:J,MATCH(filt_btag6!M20,raw_vertexdata!L:L,0)))</f>
        <v>4</v>
      </c>
      <c r="Q20">
        <f>IF(M20="","",INDEX(raw_vertexdata!K:K,MATCH(filt_btag6!M20,raw_vertexdata!L:L,0)))</f>
        <v>2</v>
      </c>
    </row>
    <row r="21" spans="1:17" x14ac:dyDescent="0.3">
      <c r="A21">
        <f>IF(A20&lt;raw_elemdata!$AN$2,MAX($A$2:A20)+1,"")</f>
        <v>19</v>
      </c>
      <c r="B21">
        <f>INDEX(raw_elemdata!M:M,MATCH(filt_btag6!A21,raw_elemdata!R:R,0))</f>
        <v>96</v>
      </c>
      <c r="C21">
        <f>INDEX(raw_elemdata!V:V,MATCH(filt_btag6!A21,raw_elemdata!R:R,0))</f>
        <v>447</v>
      </c>
      <c r="D21">
        <f t="shared" si="6"/>
        <v>45</v>
      </c>
      <c r="F21">
        <f>IF(F20&lt;MAX(A:A),MAX($F$3:F20)+1,"")</f>
        <v>19</v>
      </c>
      <c r="G21">
        <f t="shared" si="0"/>
        <v>238</v>
      </c>
      <c r="H21">
        <f t="shared" si="1"/>
        <v>439</v>
      </c>
      <c r="I21">
        <f t="shared" si="2"/>
        <v>11</v>
      </c>
      <c r="J21">
        <f>IF(MAX($J$3:J20)&lt;COUNT(G:G),IF(G21&lt;&gt;"",MAX($J$3:J20)+1,""),"")</f>
        <v>10</v>
      </c>
      <c r="L21">
        <f>IF(L20&lt;MAX(J:J),MAX($L$3:L20)+1,"")</f>
        <v>19</v>
      </c>
      <c r="M21">
        <f t="shared" si="3"/>
        <v>116</v>
      </c>
      <c r="N21">
        <f t="shared" si="4"/>
        <v>445</v>
      </c>
      <c r="O21">
        <f t="shared" si="5"/>
        <v>17</v>
      </c>
      <c r="P21">
        <f>IF(M21="","",INDEX(raw_vertexdata!J:J,MATCH(filt_btag6!M21,raw_vertexdata!L:L,0)))</f>
        <v>2</v>
      </c>
      <c r="Q21">
        <f>IF(M21="","",INDEX(raw_vertexdata!K:K,MATCH(filt_btag6!M21,raw_vertexdata!L:L,0)))</f>
        <v>-4</v>
      </c>
    </row>
    <row r="22" spans="1:17" x14ac:dyDescent="0.3">
      <c r="A22">
        <f>IF(A21&lt;raw_elemdata!$AN$2,MAX($A$2:A21)+1,"")</f>
        <v>20</v>
      </c>
      <c r="B22">
        <f>INDEX(raw_elemdata!M:M,MATCH(filt_btag6!A22,raw_elemdata!R:R,0))</f>
        <v>242</v>
      </c>
      <c r="C22">
        <f>INDEX(raw_elemdata!V:V,MATCH(filt_btag6!A22,raw_elemdata!R:R,0))</f>
        <v>448</v>
      </c>
      <c r="D22">
        <f t="shared" si="6"/>
        <v>11</v>
      </c>
      <c r="F22">
        <f>IF(F21&lt;MAX(A:A),MAX($F$3:F21)+1,"")</f>
        <v>20</v>
      </c>
      <c r="G22" t="str">
        <f t="shared" si="0"/>
        <v/>
      </c>
      <c r="H22" t="str">
        <f t="shared" si="1"/>
        <v/>
      </c>
      <c r="I22" t="str">
        <f t="shared" si="2"/>
        <v/>
      </c>
      <c r="J22" t="str">
        <f>IF(MAX($J$3:J21)&lt;COUNT(G:G),IF(G22&lt;&gt;"",MAX($J$3:J21)+1,""),"")</f>
        <v/>
      </c>
      <c r="L22">
        <f>IF(L21&lt;MAX(J:J),MAX($L$3:L21)+1,"")</f>
        <v>20</v>
      </c>
      <c r="M22">
        <f t="shared" si="3"/>
        <v>100</v>
      </c>
      <c r="N22">
        <f t="shared" si="4"/>
        <v>443</v>
      </c>
      <c r="O22">
        <f t="shared" si="5"/>
        <v>15</v>
      </c>
      <c r="P22">
        <f>IF(M22="","",INDEX(raw_vertexdata!J:J,MATCH(filt_btag6!M22,raw_vertexdata!L:L,0)))</f>
        <v>4</v>
      </c>
      <c r="Q22">
        <f>IF(M22="","",INDEX(raw_vertexdata!K:K,MATCH(filt_btag6!M22,raw_vertexdata!L:L,0)))</f>
        <v>-4</v>
      </c>
    </row>
    <row r="23" spans="1:17" x14ac:dyDescent="0.3">
      <c r="A23">
        <f>IF(A22&lt;raw_elemdata!$AN$2,MAX($A$2:A22)+1,"")</f>
        <v>21</v>
      </c>
      <c r="B23">
        <f>INDEX(raw_elemdata!M:M,MATCH(filt_btag6!A23,raw_elemdata!R:R,0))</f>
        <v>97</v>
      </c>
      <c r="C23">
        <f>INDEX(raw_elemdata!V:V,MATCH(filt_btag6!A23,raw_elemdata!R:R,0))</f>
        <v>449</v>
      </c>
      <c r="D23">
        <f t="shared" si="6"/>
        <v>43</v>
      </c>
      <c r="F23">
        <f>IF(F22&lt;MAX(A:A),MAX($F$3:F22)+1,"")</f>
        <v>21</v>
      </c>
      <c r="G23">
        <f t="shared" si="0"/>
        <v>237</v>
      </c>
      <c r="H23">
        <f t="shared" si="1"/>
        <v>438</v>
      </c>
      <c r="I23">
        <f t="shared" si="2"/>
        <v>10</v>
      </c>
      <c r="J23">
        <f>IF(MAX($J$3:J22)&lt;COUNT(G:G),IF(G23&lt;&gt;"",MAX($J$3:J22)+1,""),"")</f>
        <v>11</v>
      </c>
      <c r="L23">
        <f>IF(L22&lt;MAX(J:J),MAX($L$3:L22)+1,"")</f>
        <v>21</v>
      </c>
      <c r="M23">
        <f t="shared" si="3"/>
        <v>98</v>
      </c>
      <c r="N23">
        <f t="shared" si="4"/>
        <v>451</v>
      </c>
      <c r="O23">
        <f t="shared" si="5"/>
        <v>23</v>
      </c>
      <c r="P23">
        <f>IF(M23="","",INDEX(raw_vertexdata!J:J,MATCH(filt_btag6!M23,raw_vertexdata!L:L,0)))</f>
        <v>-4</v>
      </c>
      <c r="Q23">
        <f>IF(M23="","",INDEX(raw_vertexdata!K:K,MATCH(filt_btag6!M23,raw_vertexdata!L:L,0)))</f>
        <v>-4</v>
      </c>
    </row>
    <row r="24" spans="1:17" x14ac:dyDescent="0.3">
      <c r="A24">
        <f>IF(A23&lt;raw_elemdata!$AN$2,MAX($A$2:A23)+1,"")</f>
        <v>22</v>
      </c>
      <c r="B24">
        <f>INDEX(raw_elemdata!M:M,MATCH(filt_btag6!A24,raw_elemdata!R:R,0))</f>
        <v>243</v>
      </c>
      <c r="C24">
        <f>INDEX(raw_elemdata!V:V,MATCH(filt_btag6!A24,raw_elemdata!R:R,0))</f>
        <v>450</v>
      </c>
      <c r="D24">
        <f t="shared" si="6"/>
        <v>9</v>
      </c>
      <c r="F24">
        <f>IF(F23&lt;MAX(A:A),MAX($F$3:F23)+1,"")</f>
        <v>22</v>
      </c>
      <c r="G24" t="str">
        <f t="shared" si="0"/>
        <v/>
      </c>
      <c r="H24" t="str">
        <f t="shared" si="1"/>
        <v/>
      </c>
      <c r="I24" t="str">
        <f t="shared" si="2"/>
        <v/>
      </c>
      <c r="J24" t="str">
        <f>IF(MAX($J$3:J23)&lt;COUNT(G:G),IF(G24&lt;&gt;"",MAX($J$3:J23)+1,""),"")</f>
        <v/>
      </c>
      <c r="L24">
        <f>IF(L23&lt;MAX(J:J),MAX($L$3:L23)+1,"")</f>
        <v>22</v>
      </c>
      <c r="M24">
        <f t="shared" si="3"/>
        <v>97</v>
      </c>
      <c r="N24">
        <f t="shared" si="4"/>
        <v>449</v>
      </c>
      <c r="O24">
        <f t="shared" si="5"/>
        <v>21</v>
      </c>
      <c r="P24">
        <f>IF(M24="","",INDEX(raw_vertexdata!J:J,MATCH(filt_btag6!M24,raw_vertexdata!L:L,0)))</f>
        <v>-2</v>
      </c>
      <c r="Q24">
        <f>IF(M24="","",INDEX(raw_vertexdata!K:K,MATCH(filt_btag6!M24,raw_vertexdata!L:L,0)))</f>
        <v>-4</v>
      </c>
    </row>
    <row r="25" spans="1:17" x14ac:dyDescent="0.3">
      <c r="A25">
        <f>IF(A24&lt;raw_elemdata!$AN$2,MAX($A$2:A24)+1,"")</f>
        <v>23</v>
      </c>
      <c r="B25">
        <f>INDEX(raw_elemdata!M:M,MATCH(filt_btag6!A25,raw_elemdata!R:R,0))</f>
        <v>98</v>
      </c>
      <c r="C25">
        <f>INDEX(raw_elemdata!V:V,MATCH(filt_btag6!A25,raw_elemdata!R:R,0))</f>
        <v>451</v>
      </c>
      <c r="D25">
        <f t="shared" si="6"/>
        <v>41</v>
      </c>
      <c r="F25">
        <f>IF(F24&lt;MAX(A:A),MAX($F$3:F24)+1,"")</f>
        <v>23</v>
      </c>
      <c r="G25">
        <f t="shared" si="0"/>
        <v>236</v>
      </c>
      <c r="H25">
        <f t="shared" si="1"/>
        <v>435</v>
      </c>
      <c r="I25">
        <f t="shared" si="2"/>
        <v>7</v>
      </c>
      <c r="J25">
        <f>IF(MAX($J$3:J24)&lt;COUNT(G:G),IF(G25&lt;&gt;"",MAX($J$3:J24)+1,""),"")</f>
        <v>12</v>
      </c>
      <c r="L25">
        <f>IF(L24&lt;MAX(J:J),MAX($L$3:L24)+1,"")</f>
        <v>23</v>
      </c>
      <c r="M25">
        <f t="shared" si="3"/>
        <v>96</v>
      </c>
      <c r="N25">
        <f t="shared" si="4"/>
        <v>447</v>
      </c>
      <c r="O25">
        <f t="shared" si="5"/>
        <v>19</v>
      </c>
      <c r="P25">
        <f>IF(M25="","",INDEX(raw_vertexdata!J:J,MATCH(filt_btag6!M25,raw_vertexdata!L:L,0)))</f>
        <v>0</v>
      </c>
      <c r="Q25">
        <f>IF(M25="","",INDEX(raw_vertexdata!K:K,MATCH(filt_btag6!M25,raw_vertexdata!L:L,0)))</f>
        <v>-4</v>
      </c>
    </row>
    <row r="26" spans="1:17" x14ac:dyDescent="0.3">
      <c r="A26">
        <f>IF(A25&lt;raw_elemdata!$AN$2,MAX($A$2:A25)+1,"")</f>
        <v>24</v>
      </c>
      <c r="B26">
        <f>INDEX(raw_elemdata!M:M,MATCH(filt_btag6!A26,raw_elemdata!R:R,0))</f>
        <v>244</v>
      </c>
      <c r="C26">
        <f>INDEX(raw_elemdata!V:V,MATCH(filt_btag6!A26,raw_elemdata!R:R,0))</f>
        <v>452</v>
      </c>
      <c r="D26">
        <f t="shared" si="6"/>
        <v>7</v>
      </c>
      <c r="F26">
        <f>IF(F25&lt;MAX(A:A),MAX($F$3:F25)+1,"")</f>
        <v>24</v>
      </c>
      <c r="G26" t="str">
        <f t="shared" si="0"/>
        <v/>
      </c>
      <c r="H26" t="str">
        <f t="shared" si="1"/>
        <v/>
      </c>
      <c r="I26" t="str">
        <f t="shared" si="2"/>
        <v/>
      </c>
      <c r="J26" t="str">
        <f>IF(MAX($J$3:J25)&lt;COUNT(G:G),IF(G26&lt;&gt;"",MAX($J$3:J25)+1,""),"")</f>
        <v/>
      </c>
      <c r="L26">
        <f>IF(L25&lt;MAX(J:J),MAX($L$3:L25)+1,"")</f>
        <v>24</v>
      </c>
      <c r="M26">
        <f t="shared" si="3"/>
        <v>94</v>
      </c>
      <c r="N26">
        <f t="shared" si="4"/>
        <v>454</v>
      </c>
      <c r="O26">
        <f t="shared" si="5"/>
        <v>36</v>
      </c>
      <c r="P26">
        <f>IF(M26="","",INDEX(raw_vertexdata!J:J,MATCH(filt_btag6!M26,raw_vertexdata!L:L,0)))</f>
        <v>-4</v>
      </c>
      <c r="Q26">
        <f>IF(M26="","",INDEX(raw_vertexdata!K:K,MATCH(filt_btag6!M26,raw_vertexdata!L:L,0)))</f>
        <v>-2</v>
      </c>
    </row>
    <row r="27" spans="1:17" x14ac:dyDescent="0.3">
      <c r="A27">
        <f>IF(A26&lt;raw_elemdata!$AN$2,MAX($A$2:A26)+1,"")</f>
        <v>25</v>
      </c>
      <c r="B27">
        <f>INDEX(raw_elemdata!N:N,MATCH(filt_btag6!A27,raw_elemdata!S:S,0))</f>
        <v>234</v>
      </c>
      <c r="C27">
        <f>INDEX(raw_elemdata!W:W,MATCH(filt_btag6!A27,raw_elemdata!S:S,0))</f>
        <v>431</v>
      </c>
      <c r="D27">
        <f t="shared" si="6"/>
        <v>27</v>
      </c>
      <c r="F27">
        <f>IF(F26&lt;MAX(A:A),MAX($F$3:F26)+1,"")</f>
        <v>25</v>
      </c>
      <c r="G27">
        <f t="shared" si="0"/>
        <v>235</v>
      </c>
      <c r="H27">
        <f t="shared" si="1"/>
        <v>433</v>
      </c>
      <c r="I27">
        <f t="shared" si="2"/>
        <v>5</v>
      </c>
      <c r="J27">
        <f>IF(MAX($J$3:J26)&lt;COUNT(G:G),IF(G27&lt;&gt;"",MAX($J$3:J26)+1,""),"")</f>
        <v>13</v>
      </c>
      <c r="L27">
        <f>IF(L26&lt;MAX(J:J),MAX($L$3:L26)+1,"")</f>
        <v>25</v>
      </c>
      <c r="M27">
        <f t="shared" si="3"/>
        <v>92</v>
      </c>
      <c r="N27">
        <f t="shared" si="4"/>
        <v>456</v>
      </c>
      <c r="O27">
        <f t="shared" si="5"/>
        <v>30</v>
      </c>
      <c r="P27">
        <f>IF(M27="","",INDEX(raw_vertexdata!J:J,MATCH(filt_btag6!M27,raw_vertexdata!L:L,0)))</f>
        <v>-4</v>
      </c>
      <c r="Q27">
        <f>IF(M27="","",INDEX(raw_vertexdata!K:K,MATCH(filt_btag6!M27,raw_vertexdata!L:L,0)))</f>
        <v>2</v>
      </c>
    </row>
    <row r="28" spans="1:17" x14ac:dyDescent="0.3">
      <c r="A28">
        <f>IF(A27&lt;raw_elemdata!$AN$2,MAX($A$2:A27)+1,"")</f>
        <v>26</v>
      </c>
      <c r="B28">
        <f>INDEX(raw_elemdata!N:N,MATCH(filt_btag6!A28,raw_elemdata!S:S,0))</f>
        <v>86</v>
      </c>
      <c r="C28">
        <f>INDEX(raw_elemdata!W:W,MATCH(filt_btag6!A28,raw_elemdata!S:S,0))</f>
        <v>432</v>
      </c>
      <c r="D28">
        <f t="shared" si="6"/>
        <v>57</v>
      </c>
      <c r="F28">
        <f>IF(F27&lt;MAX(A:A),MAX($F$3:F27)+1,"")</f>
        <v>26</v>
      </c>
      <c r="G28" t="str">
        <f t="shared" si="0"/>
        <v/>
      </c>
      <c r="H28" t="str">
        <f t="shared" si="1"/>
        <v/>
      </c>
      <c r="I28" t="str">
        <f t="shared" si="2"/>
        <v/>
      </c>
      <c r="J28" t="str">
        <f>IF(MAX($J$3:J27)&lt;COUNT(G:G),IF(G28&lt;&gt;"",MAX($J$3:J27)+1,""),"")</f>
        <v/>
      </c>
      <c r="L28">
        <f>IF(L27&lt;MAX(J:J),MAX($L$3:L27)+1,"")</f>
        <v>26</v>
      </c>
      <c r="M28">
        <f t="shared" si="3"/>
        <v>90</v>
      </c>
      <c r="N28">
        <f t="shared" si="4"/>
        <v>427</v>
      </c>
      <c r="O28">
        <f t="shared" si="5"/>
        <v>1</v>
      </c>
      <c r="P28">
        <f>IF(M28="","",INDEX(raw_vertexdata!J:J,MATCH(filt_btag6!M28,raw_vertexdata!L:L,0)))</f>
        <v>-4</v>
      </c>
      <c r="Q28">
        <f>IF(M28="","",INDEX(raw_vertexdata!K:K,MATCH(filt_btag6!M28,raw_vertexdata!L:L,0)))</f>
        <v>4</v>
      </c>
    </row>
    <row r="29" spans="1:17" x14ac:dyDescent="0.3">
      <c r="A29">
        <f>IF(A28&lt;raw_elemdata!$AN$2,MAX($A$2:A28)+1,"")</f>
        <v>27</v>
      </c>
      <c r="B29">
        <f>INDEX(raw_elemdata!N:N,MATCH(filt_btag6!A29,raw_elemdata!S:S,0))</f>
        <v>81</v>
      </c>
      <c r="C29">
        <f>INDEX(raw_elemdata!W:W,MATCH(filt_btag6!A29,raw_elemdata!S:S,0))</f>
        <v>453</v>
      </c>
      <c r="D29">
        <f t="shared" si="6"/>
        <v>63</v>
      </c>
      <c r="F29">
        <f>IF(F28&lt;MAX(A:A),MAX($F$3:F28)+1,"")</f>
        <v>27</v>
      </c>
      <c r="G29">
        <f t="shared" si="0"/>
        <v>234</v>
      </c>
      <c r="H29">
        <f t="shared" si="1"/>
        <v>431</v>
      </c>
      <c r="I29">
        <f t="shared" si="2"/>
        <v>25</v>
      </c>
      <c r="J29">
        <f>IF(MAX($J$3:J28)&lt;COUNT(G:G),IF(G29&lt;&gt;"",MAX($J$3:J28)+1,""),"")</f>
        <v>14</v>
      </c>
      <c r="L29">
        <f>IF(L28&lt;MAX(J:J),MAX($L$3:L28)+1,"")</f>
        <v>27</v>
      </c>
      <c r="M29">
        <f t="shared" si="3"/>
        <v>89</v>
      </c>
      <c r="N29">
        <f t="shared" si="4"/>
        <v>429</v>
      </c>
      <c r="O29">
        <f t="shared" si="5"/>
        <v>3</v>
      </c>
      <c r="P29">
        <f>IF(M29="","",INDEX(raw_vertexdata!J:J,MATCH(filt_btag6!M29,raw_vertexdata!L:L,0)))</f>
        <v>-2</v>
      </c>
      <c r="Q29">
        <f>IF(M29="","",INDEX(raw_vertexdata!K:K,MATCH(filt_btag6!M29,raw_vertexdata!L:L,0)))</f>
        <v>4</v>
      </c>
    </row>
    <row r="30" spans="1:17" x14ac:dyDescent="0.3">
      <c r="A30">
        <f>IF(A29&lt;raw_elemdata!$AN$2,MAX($A$2:A29)+1,"")</f>
        <v>28</v>
      </c>
      <c r="B30">
        <f>INDEX(raw_elemdata!N:N,MATCH(filt_btag6!A30,raw_elemdata!S:S,0))</f>
        <v>245</v>
      </c>
      <c r="C30">
        <f>INDEX(raw_elemdata!W:W,MATCH(filt_btag6!A30,raw_elemdata!S:S,0))</f>
        <v>454</v>
      </c>
      <c r="D30">
        <f t="shared" si="6"/>
        <v>5</v>
      </c>
      <c r="F30">
        <f>IF(F29&lt;MAX(A:A),MAX($F$3:F29)+1,"")</f>
        <v>28</v>
      </c>
      <c r="G30" t="str">
        <f t="shared" si="0"/>
        <v/>
      </c>
      <c r="H30" t="str">
        <f t="shared" si="1"/>
        <v/>
      </c>
      <c r="I30" t="str">
        <f t="shared" si="2"/>
        <v/>
      </c>
      <c r="J30" t="str">
        <f>IF(MAX($J$3:J29)&lt;COUNT(G:G),IF(G30&lt;&gt;"",MAX($J$3:J29)+1,""),"")</f>
        <v/>
      </c>
      <c r="L30">
        <f>IF(L29&lt;MAX(J:J),MAX($L$3:L29)+1,"")</f>
        <v>28</v>
      </c>
      <c r="M30">
        <f t="shared" si="3"/>
        <v>87</v>
      </c>
      <c r="N30">
        <f t="shared" si="4"/>
        <v>436</v>
      </c>
      <c r="O30">
        <f t="shared" si="5"/>
        <v>8</v>
      </c>
      <c r="P30">
        <f>IF(M30="","",INDEX(raw_vertexdata!J:J,MATCH(filt_btag6!M30,raw_vertexdata!L:L,0)))</f>
        <v>4</v>
      </c>
      <c r="Q30">
        <f>IF(M30="","",INDEX(raw_vertexdata!K:K,MATCH(filt_btag6!M30,raw_vertexdata!L:L,0)))</f>
        <v>4</v>
      </c>
    </row>
    <row r="31" spans="1:17" x14ac:dyDescent="0.3">
      <c r="A31">
        <f>IF(A30&lt;raw_elemdata!$AN$2,MAX($A$2:A30)+1,"")</f>
        <v>29</v>
      </c>
      <c r="B31">
        <f>INDEX(raw_elemdata!N:N,MATCH(filt_btag6!A31,raw_elemdata!S:S,0))</f>
        <v>246</v>
      </c>
      <c r="C31">
        <f>INDEX(raw_elemdata!W:W,MATCH(filt_btag6!A31,raw_elemdata!S:S,0))</f>
        <v>455</v>
      </c>
      <c r="D31">
        <f t="shared" si="6"/>
        <v>3</v>
      </c>
      <c r="F31">
        <f>IF(F30&lt;MAX(A:A),MAX($F$3:F30)+1,"")</f>
        <v>29</v>
      </c>
      <c r="G31">
        <f t="shared" si="0"/>
        <v>233</v>
      </c>
      <c r="H31">
        <f t="shared" si="1"/>
        <v>430</v>
      </c>
      <c r="I31">
        <f t="shared" si="2"/>
        <v>4</v>
      </c>
      <c r="J31">
        <f>IF(MAX($J$3:J30)&lt;COUNT(G:G),IF(G31&lt;&gt;"",MAX($J$3:J30)+1,""),"")</f>
        <v>15</v>
      </c>
      <c r="L31">
        <f>IF(L30&lt;MAX(J:J),MAX($L$3:L30)+1,"")</f>
        <v>29</v>
      </c>
      <c r="M31">
        <f t="shared" si="3"/>
        <v>86</v>
      </c>
      <c r="N31">
        <f t="shared" si="4"/>
        <v>434</v>
      </c>
      <c r="O31">
        <f t="shared" si="5"/>
        <v>6</v>
      </c>
      <c r="P31">
        <f>IF(M31="","",INDEX(raw_vertexdata!J:J,MATCH(filt_btag6!M31,raw_vertexdata!L:L,0)))</f>
        <v>2</v>
      </c>
      <c r="Q31">
        <f>IF(M31="","",INDEX(raw_vertexdata!K:K,MATCH(filt_btag6!M31,raw_vertexdata!L:L,0)))</f>
        <v>4</v>
      </c>
    </row>
    <row r="32" spans="1:17" x14ac:dyDescent="0.3">
      <c r="A32">
        <f>IF(A31&lt;raw_elemdata!$AN$2,MAX($A$2:A31)+1,"")</f>
        <v>30</v>
      </c>
      <c r="B32">
        <f>INDEX(raw_elemdata!N:N,MATCH(filt_btag6!A32,raw_elemdata!S:S,0))</f>
        <v>92</v>
      </c>
      <c r="C32">
        <f>INDEX(raw_elemdata!W:W,MATCH(filt_btag6!A32,raw_elemdata!S:S,0))</f>
        <v>456</v>
      </c>
      <c r="D32">
        <f t="shared" si="6"/>
        <v>49</v>
      </c>
      <c r="F32">
        <f>IF(F31&lt;MAX(A:A),MAX($F$3:F31)+1,"")</f>
        <v>30</v>
      </c>
      <c r="G32" t="str">
        <f t="shared" si="0"/>
        <v/>
      </c>
      <c r="H32" t="str">
        <f t="shared" si="1"/>
        <v/>
      </c>
      <c r="I32" t="str">
        <f t="shared" si="2"/>
        <v/>
      </c>
      <c r="J32" t="str">
        <f>IF(MAX($J$3:J31)&lt;COUNT(G:G),IF(G32&lt;&gt;"",MAX($J$3:J31)+1,""),"")</f>
        <v/>
      </c>
      <c r="L32">
        <f>IF(L31&lt;MAX(J:J),MAX($L$3:L31)+1,"")</f>
        <v>30</v>
      </c>
      <c r="M32">
        <f t="shared" si="3"/>
        <v>85</v>
      </c>
      <c r="N32">
        <f t="shared" si="4"/>
        <v>431</v>
      </c>
      <c r="O32">
        <f t="shared" si="5"/>
        <v>33</v>
      </c>
      <c r="P32">
        <f>IF(M32="","",INDEX(raw_vertexdata!J:J,MATCH(filt_btag6!M32,raw_vertexdata!L:L,0)))</f>
        <v>0</v>
      </c>
      <c r="Q32">
        <f>IF(M32="","",INDEX(raw_vertexdata!K:K,MATCH(filt_btag6!M32,raw_vertexdata!L:L,0)))</f>
        <v>4</v>
      </c>
    </row>
    <row r="33" spans="1:17" x14ac:dyDescent="0.3">
      <c r="A33">
        <f>IF(A32&lt;raw_elemdata!$AN$2,MAX($A$2:A32)+1,"")</f>
        <v>31</v>
      </c>
      <c r="B33">
        <f>INDEX(raw_elemdata!N:N,MATCH(filt_btag6!A33,raw_elemdata!S:S,0))</f>
        <v>247</v>
      </c>
      <c r="C33">
        <f>INDEX(raw_elemdata!W:W,MATCH(filt_btag6!A33,raw_elemdata!S:S,0))</f>
        <v>457</v>
      </c>
      <c r="D33">
        <f t="shared" si="6"/>
        <v>1</v>
      </c>
      <c r="F33">
        <f>IF(F32&lt;MAX(A:A),MAX($F$3:F32)+1,"")</f>
        <v>31</v>
      </c>
      <c r="G33">
        <f t="shared" si="0"/>
        <v>232</v>
      </c>
      <c r="H33">
        <f t="shared" si="1"/>
        <v>428</v>
      </c>
      <c r="I33">
        <f t="shared" si="2"/>
        <v>2</v>
      </c>
      <c r="J33">
        <f>IF(MAX($J$3:J32)&lt;COUNT(G:G),IF(G33&lt;&gt;"",MAX($J$3:J32)+1,""),"")</f>
        <v>16</v>
      </c>
      <c r="L33">
        <f>IF(L32&lt;MAX(J:J),MAX($L$3:L32)+1,"")</f>
        <v>31</v>
      </c>
      <c r="M33">
        <f t="shared" si="3"/>
        <v>83</v>
      </c>
      <c r="N33">
        <f t="shared" si="4"/>
        <v>440</v>
      </c>
      <c r="O33">
        <f t="shared" si="5"/>
        <v>12</v>
      </c>
      <c r="P33">
        <f>IF(M33="","",INDEX(raw_vertexdata!J:J,MATCH(filt_btag6!M33,raw_vertexdata!L:L,0)))</f>
        <v>4</v>
      </c>
      <c r="Q33">
        <f>IF(M33="","",INDEX(raw_vertexdata!K:K,MATCH(filt_btag6!M33,raw_vertexdata!L:L,0)))</f>
        <v>0</v>
      </c>
    </row>
    <row r="34" spans="1:17" x14ac:dyDescent="0.3">
      <c r="A34">
        <f>IF(A33&lt;raw_elemdata!$AN$2,MAX($A$2:A33)+1,"")</f>
        <v>32</v>
      </c>
      <c r="B34">
        <f>INDEX(raw_elemdata!N:N,MATCH(filt_btag6!A34,raw_elemdata!S:S,0))</f>
        <v>90</v>
      </c>
      <c r="C34">
        <f>INDEX(raw_elemdata!W:W,MATCH(filt_btag6!A34,raw_elemdata!S:S,0))</f>
        <v>458</v>
      </c>
      <c r="D34">
        <f t="shared" si="6"/>
        <v>51</v>
      </c>
      <c r="F34">
        <f>IF(F33&lt;MAX(A:A),MAX($F$3:F33)+1,"")</f>
        <v>32</v>
      </c>
      <c r="G34" t="str">
        <f t="shared" si="0"/>
        <v/>
      </c>
      <c r="H34" t="str">
        <f t="shared" si="1"/>
        <v/>
      </c>
      <c r="I34" t="str">
        <f t="shared" si="2"/>
        <v/>
      </c>
      <c r="J34" t="str">
        <f>IF(MAX($J$3:J33)&lt;COUNT(G:G),IF(G34&lt;&gt;"",MAX($J$3:J33)+1,""),"")</f>
        <v/>
      </c>
      <c r="L34">
        <f>IF(L33&lt;MAX(J:J),MAX($L$3:L33)+1,"")</f>
        <v>32</v>
      </c>
      <c r="M34">
        <f t="shared" si="3"/>
        <v>81</v>
      </c>
      <c r="N34">
        <f t="shared" si="4"/>
        <v>453</v>
      </c>
      <c r="O34">
        <f t="shared" si="5"/>
        <v>27</v>
      </c>
      <c r="P34">
        <f>IF(M34="","",INDEX(raw_vertexdata!J:J,MATCH(filt_btag6!M34,raw_vertexdata!L:L,0)))</f>
        <v>-4</v>
      </c>
      <c r="Q34">
        <f>IF(M34="","",INDEX(raw_vertexdata!K:K,MATCH(filt_btag6!M34,raw_vertexdata!L:L,0)))</f>
        <v>0</v>
      </c>
    </row>
    <row r="35" spans="1:17" x14ac:dyDescent="0.3">
      <c r="A35">
        <f>IF(A34&lt;raw_elemdata!$AN$2,MAX($A$2:A34)+1,"")</f>
        <v>33</v>
      </c>
      <c r="B35">
        <f>INDEX(raw_elemdata!O:O,MATCH(filt_btag6!A35,raw_elemdata!T:T,0))</f>
        <v>85</v>
      </c>
      <c r="C35">
        <f>INDEX(raw_elemdata!X:X,MATCH(filt_btag6!A35,raw_elemdata!T:T,0))</f>
        <v>431</v>
      </c>
      <c r="D35">
        <f t="shared" si="6"/>
        <v>59</v>
      </c>
      <c r="F35">
        <f>IF(F34&lt;MAX(A:A),MAX($F$3:F34)+1,"")</f>
        <v>33</v>
      </c>
      <c r="G35">
        <f t="shared" ref="G35:G66" si="7">_xlfn.IFNA(INDEX(B:B,MATCH(F35,D:D,0)),"")</f>
        <v>129</v>
      </c>
      <c r="H35">
        <f t="shared" ref="H35:H66" si="8">_xlfn.IFNA(INDEX(C:C,MATCH(F35,D:D,0)),"")</f>
        <v>441</v>
      </c>
      <c r="I35">
        <f t="shared" ref="I35:I66" si="9">_xlfn.IFNA(INDEX(A:A,MATCH(F35,D:D,0)),"")</f>
        <v>13</v>
      </c>
      <c r="J35">
        <f>IF(MAX($J$3:J34)&lt;COUNT(G:G),IF(G35&lt;&gt;"",MAX($J$3:J34)+1,""),"")</f>
        <v>17</v>
      </c>
      <c r="L35" t="str">
        <f>IF(L34&lt;MAX(J:J),MAX($L$3:L34)+1,"")</f>
        <v/>
      </c>
      <c r="M35" t="str">
        <f t="shared" ref="M35:M66" si="10">INDEX(G:G,MATCH(L35,J:J,0))</f>
        <v/>
      </c>
      <c r="N35" t="str">
        <f t="shared" ref="N35:N66" si="11">INDEX(H:H,MATCH(L35,J:J,0))</f>
        <v/>
      </c>
      <c r="O35" t="str">
        <f t="shared" ref="O35:O66" si="12">INDEX(I:I,MATCH(L35,J:J,0))</f>
        <v/>
      </c>
      <c r="P35" t="str">
        <f>IF(M35="","",INDEX(raw_vertexdata!J:J,MATCH(filt_btag6!M35,raw_vertexdata!L:L,0)))</f>
        <v/>
      </c>
      <c r="Q35" t="str">
        <f>IF(M35="","",INDEX(raw_vertexdata!K:K,MATCH(filt_btag6!M35,raw_vertexdata!L:L,0)))</f>
        <v/>
      </c>
    </row>
    <row r="36" spans="1:17" x14ac:dyDescent="0.3">
      <c r="A36">
        <f>IF(A35&lt;raw_elemdata!$AN$2,MAX($A$2:A35)+1,"")</f>
        <v>34</v>
      </c>
      <c r="B36">
        <f>INDEX(raw_elemdata!O:O,MATCH(filt_btag6!A36,raw_elemdata!T:T,0))</f>
        <v>234</v>
      </c>
      <c r="C36">
        <f>INDEX(raw_elemdata!X:X,MATCH(filt_btag6!A36,raw_elemdata!T:T,0))</f>
        <v>432</v>
      </c>
      <c r="D36">
        <f t="shared" si="6"/>
        <v>27</v>
      </c>
      <c r="F36">
        <f>IF(F35&lt;MAX(A:A),MAX($F$3:F35)+1,"")</f>
        <v>34</v>
      </c>
      <c r="G36" t="str">
        <f t="shared" si="7"/>
        <v/>
      </c>
      <c r="H36" t="str">
        <f t="shared" si="8"/>
        <v/>
      </c>
      <c r="I36" t="str">
        <f t="shared" si="9"/>
        <v/>
      </c>
      <c r="J36" t="str">
        <f>IF(MAX($J$3:J35)&lt;COUNT(G:G),IF(G36&lt;&gt;"",MAX($J$3:J35)+1,""),"")</f>
        <v/>
      </c>
      <c r="L36" t="str">
        <f>IF(L35&lt;MAX(J:J),MAX($L$3:L35)+1,"")</f>
        <v/>
      </c>
      <c r="M36" t="str">
        <f t="shared" si="10"/>
        <v/>
      </c>
      <c r="N36" t="str">
        <f t="shared" si="11"/>
        <v/>
      </c>
      <c r="O36" t="str">
        <f t="shared" si="12"/>
        <v/>
      </c>
      <c r="P36" t="str">
        <f>IF(M36="","",INDEX(raw_vertexdata!J:J,MATCH(filt_btag6!M36,raw_vertexdata!L:L,0)))</f>
        <v/>
      </c>
      <c r="Q36" t="str">
        <f>IF(M36="","",INDEX(raw_vertexdata!K:K,MATCH(filt_btag6!M36,raw_vertexdata!L:L,0)))</f>
        <v/>
      </c>
    </row>
    <row r="37" spans="1:17" x14ac:dyDescent="0.3">
      <c r="A37">
        <f>IF(A36&lt;raw_elemdata!$AN$2,MAX($A$2:A36)+1,"")</f>
        <v>35</v>
      </c>
      <c r="B37">
        <f>INDEX(raw_elemdata!O:O,MATCH(filt_btag6!A37,raw_elemdata!T:T,0))</f>
        <v>245</v>
      </c>
      <c r="C37">
        <f>INDEX(raw_elemdata!X:X,MATCH(filt_btag6!A37,raw_elemdata!T:T,0))</f>
        <v>453</v>
      </c>
      <c r="D37">
        <f t="shared" si="6"/>
        <v>5</v>
      </c>
      <c r="F37">
        <f>IF(F36&lt;MAX(A:A),MAX($F$3:F36)+1,"")</f>
        <v>35</v>
      </c>
      <c r="G37">
        <f t="shared" si="7"/>
        <v>126</v>
      </c>
      <c r="H37">
        <f t="shared" si="8"/>
        <v>437</v>
      </c>
      <c r="I37">
        <f t="shared" si="9"/>
        <v>9</v>
      </c>
      <c r="J37">
        <f>IF(MAX($J$3:J36)&lt;COUNT(G:G),IF(G37&lt;&gt;"",MAX($J$3:J36)+1,""),"")</f>
        <v>18</v>
      </c>
      <c r="L37" t="str">
        <f>IF(L36&lt;MAX(J:J),MAX($L$3:L36)+1,"")</f>
        <v/>
      </c>
      <c r="M37" t="str">
        <f t="shared" si="10"/>
        <v/>
      </c>
      <c r="N37" t="str">
        <f t="shared" si="11"/>
        <v/>
      </c>
      <c r="O37" t="str">
        <f t="shared" si="12"/>
        <v/>
      </c>
      <c r="P37" t="str">
        <f>IF(M37="","",INDEX(raw_vertexdata!J:J,MATCH(filt_btag6!M37,raw_vertexdata!L:L,0)))</f>
        <v/>
      </c>
      <c r="Q37" t="str">
        <f>IF(M37="","",INDEX(raw_vertexdata!K:K,MATCH(filt_btag6!M37,raw_vertexdata!L:L,0)))</f>
        <v/>
      </c>
    </row>
    <row r="38" spans="1:17" x14ac:dyDescent="0.3">
      <c r="A38">
        <f>IF(A37&lt;raw_elemdata!$AN$2,MAX($A$2:A37)+1,"")</f>
        <v>36</v>
      </c>
      <c r="B38">
        <f>INDEX(raw_elemdata!O:O,MATCH(filt_btag6!A38,raw_elemdata!T:T,0))</f>
        <v>94</v>
      </c>
      <c r="C38">
        <f>INDEX(raw_elemdata!X:X,MATCH(filt_btag6!A38,raw_elemdata!T:T,0))</f>
        <v>454</v>
      </c>
      <c r="D38">
        <f t="shared" si="6"/>
        <v>47</v>
      </c>
      <c r="F38">
        <f>IF(F37&lt;MAX(A:A),MAX($F$3:F37)+1,"")</f>
        <v>36</v>
      </c>
      <c r="G38" t="str">
        <f t="shared" si="7"/>
        <v/>
      </c>
      <c r="H38" t="str">
        <f t="shared" si="8"/>
        <v/>
      </c>
      <c r="I38" t="str">
        <f t="shared" si="9"/>
        <v/>
      </c>
      <c r="J38" t="str">
        <f>IF(MAX($J$3:J37)&lt;COUNT(G:G),IF(G38&lt;&gt;"",MAX($J$3:J37)+1,""),"")</f>
        <v/>
      </c>
      <c r="L38" t="str">
        <f>IF(L37&lt;MAX(J:J),MAX($L$3:L37)+1,"")</f>
        <v/>
      </c>
      <c r="M38" t="str">
        <f t="shared" si="10"/>
        <v/>
      </c>
      <c r="N38" t="str">
        <f t="shared" si="11"/>
        <v/>
      </c>
      <c r="O38" t="str">
        <f t="shared" si="12"/>
        <v/>
      </c>
      <c r="P38" t="str">
        <f>IF(M38="","",INDEX(raw_vertexdata!J:J,MATCH(filt_btag6!M38,raw_vertexdata!L:L,0)))</f>
        <v/>
      </c>
      <c r="Q38" t="str">
        <f>IF(M38="","",INDEX(raw_vertexdata!K:K,MATCH(filt_btag6!M38,raw_vertexdata!L:L,0)))</f>
        <v/>
      </c>
    </row>
    <row r="39" spans="1:17" x14ac:dyDescent="0.3">
      <c r="A39">
        <f>IF(A38&lt;raw_elemdata!$AN$2,MAX($A$2:A38)+1,"")</f>
        <v>37</v>
      </c>
      <c r="B39">
        <f>INDEX(raw_elemdata!O:O,MATCH(filt_btag6!A39,raw_elemdata!T:T,0))</f>
        <v>81</v>
      </c>
      <c r="C39">
        <f>INDEX(raw_elemdata!X:X,MATCH(filt_btag6!A39,raw_elemdata!T:T,0))</f>
        <v>455</v>
      </c>
      <c r="D39">
        <f t="shared" si="6"/>
        <v>63</v>
      </c>
      <c r="F39">
        <f>IF(F38&lt;MAX(A:A),MAX($F$3:F38)+1,"")</f>
        <v>37</v>
      </c>
      <c r="G39">
        <f t="shared" si="7"/>
        <v>116</v>
      </c>
      <c r="H39">
        <f t="shared" si="8"/>
        <v>445</v>
      </c>
      <c r="I39">
        <f t="shared" si="9"/>
        <v>17</v>
      </c>
      <c r="J39">
        <f>IF(MAX($J$3:J38)&lt;COUNT(G:G),IF(G39&lt;&gt;"",MAX($J$3:J38)+1,""),"")</f>
        <v>19</v>
      </c>
      <c r="L39" t="str">
        <f>IF(L38&lt;MAX(J:J),MAX($L$3:L38)+1,"")</f>
        <v/>
      </c>
      <c r="M39" t="str">
        <f t="shared" si="10"/>
        <v/>
      </c>
      <c r="N39" t="str">
        <f t="shared" si="11"/>
        <v/>
      </c>
      <c r="O39" t="str">
        <f t="shared" si="12"/>
        <v/>
      </c>
      <c r="P39" t="str">
        <f>IF(M39="","",INDEX(raw_vertexdata!J:J,MATCH(filt_btag6!M39,raw_vertexdata!L:L,0)))</f>
        <v/>
      </c>
      <c r="Q39" t="str">
        <f>IF(M39="","",INDEX(raw_vertexdata!K:K,MATCH(filt_btag6!M39,raw_vertexdata!L:L,0)))</f>
        <v/>
      </c>
    </row>
    <row r="40" spans="1:17" x14ac:dyDescent="0.3">
      <c r="A40">
        <f>IF(A39&lt;raw_elemdata!$AN$2,MAX($A$2:A39)+1,"")</f>
        <v>38</v>
      </c>
      <c r="B40">
        <f>INDEX(raw_elemdata!O:O,MATCH(filt_btag6!A40,raw_elemdata!T:T,0))</f>
        <v>246</v>
      </c>
      <c r="C40">
        <f>INDEX(raw_elemdata!X:X,MATCH(filt_btag6!A40,raw_elemdata!T:T,0))</f>
        <v>456</v>
      </c>
      <c r="D40">
        <f t="shared" si="6"/>
        <v>3</v>
      </c>
      <c r="F40">
        <f>IF(F39&lt;MAX(A:A),MAX($F$3:F39)+1,"")</f>
        <v>38</v>
      </c>
      <c r="G40" t="str">
        <f t="shared" si="7"/>
        <v/>
      </c>
      <c r="H40" t="str">
        <f t="shared" si="8"/>
        <v/>
      </c>
      <c r="I40" t="str">
        <f t="shared" si="9"/>
        <v/>
      </c>
      <c r="J40" t="str">
        <f>IF(MAX($J$3:J39)&lt;COUNT(G:G),IF(G40&lt;&gt;"",MAX($J$3:J39)+1,""),"")</f>
        <v/>
      </c>
      <c r="L40" t="str">
        <f>IF(L39&lt;MAX(J:J),MAX($L$3:L39)+1,"")</f>
        <v/>
      </c>
      <c r="M40" t="str">
        <f t="shared" si="10"/>
        <v/>
      </c>
      <c r="N40" t="str">
        <f t="shared" si="11"/>
        <v/>
      </c>
      <c r="O40" t="str">
        <f t="shared" si="12"/>
        <v/>
      </c>
      <c r="P40" t="str">
        <f>IF(M40="","",INDEX(raw_vertexdata!J:J,MATCH(filt_btag6!M40,raw_vertexdata!L:L,0)))</f>
        <v/>
      </c>
      <c r="Q40" t="str">
        <f>IF(M40="","",INDEX(raw_vertexdata!K:K,MATCH(filt_btag6!M40,raw_vertexdata!L:L,0)))</f>
        <v/>
      </c>
    </row>
    <row r="41" spans="1:17" x14ac:dyDescent="0.3">
      <c r="A41">
        <f>IF(A40&lt;raw_elemdata!$AN$2,MAX($A$2:A40)+1,"")</f>
        <v>39</v>
      </c>
      <c r="B41">
        <f>INDEX(raw_elemdata!O:O,MATCH(filt_btag6!A41,raw_elemdata!T:T,0))</f>
        <v>92</v>
      </c>
      <c r="C41">
        <f>INDEX(raw_elemdata!X:X,MATCH(filt_btag6!A41,raw_elemdata!T:T,0))</f>
        <v>457</v>
      </c>
      <c r="D41">
        <f t="shared" si="6"/>
        <v>49</v>
      </c>
      <c r="F41">
        <f>IF(F40&lt;MAX(A:A),MAX($F$3:F40)+1,"")</f>
        <v>39</v>
      </c>
      <c r="G41">
        <f t="shared" si="7"/>
        <v>100</v>
      </c>
      <c r="H41">
        <f t="shared" si="8"/>
        <v>443</v>
      </c>
      <c r="I41">
        <f t="shared" si="9"/>
        <v>15</v>
      </c>
      <c r="J41">
        <f>IF(MAX($J$3:J40)&lt;COUNT(G:G),IF(G41&lt;&gt;"",MAX($J$3:J40)+1,""),"")</f>
        <v>20</v>
      </c>
      <c r="L41" t="str">
        <f>IF(L40&lt;MAX(J:J),MAX($L$3:L40)+1,"")</f>
        <v/>
      </c>
      <c r="M41" t="str">
        <f t="shared" si="10"/>
        <v/>
      </c>
      <c r="N41" t="str">
        <f t="shared" si="11"/>
        <v/>
      </c>
      <c r="O41" t="str">
        <f t="shared" si="12"/>
        <v/>
      </c>
      <c r="P41" t="str">
        <f>IF(M41="","",INDEX(raw_vertexdata!J:J,MATCH(filt_btag6!M41,raw_vertexdata!L:L,0)))</f>
        <v/>
      </c>
      <c r="Q41" t="str">
        <f>IF(M41="","",INDEX(raw_vertexdata!K:K,MATCH(filt_btag6!M41,raw_vertexdata!L:L,0)))</f>
        <v/>
      </c>
    </row>
    <row r="42" spans="1:17" x14ac:dyDescent="0.3">
      <c r="A42">
        <f>IF(A41&lt;raw_elemdata!$AN$2,MAX($A$2:A41)+1,"")</f>
        <v>40</v>
      </c>
      <c r="B42">
        <f>INDEX(raw_elemdata!O:O,MATCH(filt_btag6!A42,raw_elemdata!T:T,0))</f>
        <v>247</v>
      </c>
      <c r="C42">
        <f>INDEX(raw_elemdata!X:X,MATCH(filt_btag6!A42,raw_elemdata!T:T,0))</f>
        <v>458</v>
      </c>
      <c r="D42">
        <f t="shared" si="6"/>
        <v>1</v>
      </c>
      <c r="F42">
        <f>IF(F41&lt;MAX(A:A),MAX($F$3:F41)+1,"")</f>
        <v>40</v>
      </c>
      <c r="G42" t="str">
        <f t="shared" si="7"/>
        <v/>
      </c>
      <c r="H42" t="str">
        <f t="shared" si="8"/>
        <v/>
      </c>
      <c r="I42" t="str">
        <f t="shared" si="9"/>
        <v/>
      </c>
      <c r="J42" t="str">
        <f>IF(MAX($J$3:J41)&lt;COUNT(G:G),IF(G42&lt;&gt;"",MAX($J$3:J41)+1,""),"")</f>
        <v/>
      </c>
      <c r="L42" t="str">
        <f>IF(L41&lt;MAX(J:J),MAX($L$3:L41)+1,"")</f>
        <v/>
      </c>
      <c r="M42" t="str">
        <f t="shared" si="10"/>
        <v/>
      </c>
      <c r="N42" t="str">
        <f t="shared" si="11"/>
        <v/>
      </c>
      <c r="O42" t="str">
        <f t="shared" si="12"/>
        <v/>
      </c>
      <c r="P42" t="str">
        <f>IF(M42="","",INDEX(raw_vertexdata!J:J,MATCH(filt_btag6!M42,raw_vertexdata!L:L,0)))</f>
        <v/>
      </c>
      <c r="Q42" t="str">
        <f>IF(M42="","",INDEX(raw_vertexdata!K:K,MATCH(filt_btag6!M42,raw_vertexdata!L:L,0)))</f>
        <v/>
      </c>
    </row>
    <row r="43" spans="1:17" x14ac:dyDescent="0.3">
      <c r="A43">
        <f>IF(A42&lt;raw_elemdata!$AN$2,MAX($A$2:A42)+1,"")</f>
        <v>41</v>
      </c>
      <c r="B43">
        <f>INDEX(raw_elemdata!P:P,MATCH(filt_btag6!A43,raw_elemdata!U:U,0))</f>
        <v>232</v>
      </c>
      <c r="C43">
        <f>INDEX(raw_elemdata!Y:Y,MATCH(filt_btag6!A43,raw_elemdata!U:U,0))</f>
        <v>427</v>
      </c>
      <c r="D43">
        <f t="shared" si="6"/>
        <v>31</v>
      </c>
      <c r="F43">
        <f>IF(F42&lt;MAX(A:A),MAX($F$3:F42)+1,"")</f>
        <v>41</v>
      </c>
      <c r="G43">
        <f t="shared" si="7"/>
        <v>98</v>
      </c>
      <c r="H43">
        <f t="shared" si="8"/>
        <v>451</v>
      </c>
      <c r="I43">
        <f t="shared" si="9"/>
        <v>23</v>
      </c>
      <c r="J43">
        <f>IF(MAX($J$3:J42)&lt;COUNT(G:G),IF(G43&lt;&gt;"",MAX($J$3:J42)+1,""),"")</f>
        <v>21</v>
      </c>
      <c r="L43" t="str">
        <f>IF(L42&lt;MAX(J:J),MAX($L$3:L42)+1,"")</f>
        <v/>
      </c>
      <c r="M43" t="str">
        <f t="shared" si="10"/>
        <v/>
      </c>
      <c r="N43" t="str">
        <f t="shared" si="11"/>
        <v/>
      </c>
      <c r="O43" t="str">
        <f t="shared" si="12"/>
        <v/>
      </c>
      <c r="P43" t="str">
        <f>IF(M43="","",INDEX(raw_vertexdata!J:J,MATCH(filt_btag6!M43,raw_vertexdata!L:L,0)))</f>
        <v/>
      </c>
      <c r="Q43" t="str">
        <f>IF(M43="","",INDEX(raw_vertexdata!K:K,MATCH(filt_btag6!M43,raw_vertexdata!L:L,0)))</f>
        <v/>
      </c>
    </row>
    <row r="44" spans="1:17" x14ac:dyDescent="0.3">
      <c r="A44">
        <f>IF(A43&lt;raw_elemdata!$AN$2,MAX($A$2:A43)+1,"")</f>
        <v>42</v>
      </c>
      <c r="B44">
        <f>INDEX(raw_elemdata!P:P,MATCH(filt_btag6!A44,raw_elemdata!U:U,0))</f>
        <v>89</v>
      </c>
      <c r="C44">
        <f>INDEX(raw_elemdata!Y:Y,MATCH(filt_btag6!A44,raw_elemdata!U:U,0))</f>
        <v>428</v>
      </c>
      <c r="D44">
        <f t="shared" si="6"/>
        <v>53</v>
      </c>
      <c r="F44">
        <f>IF(F43&lt;MAX(A:A),MAX($F$3:F43)+1,"")</f>
        <v>42</v>
      </c>
      <c r="G44" t="str">
        <f t="shared" si="7"/>
        <v/>
      </c>
      <c r="H44" t="str">
        <f t="shared" si="8"/>
        <v/>
      </c>
      <c r="I44" t="str">
        <f t="shared" si="9"/>
        <v/>
      </c>
      <c r="J44" t="str">
        <f>IF(MAX($J$3:J43)&lt;COUNT(G:G),IF(G44&lt;&gt;"",MAX($J$3:J43)+1,""),"")</f>
        <v/>
      </c>
      <c r="L44" t="str">
        <f>IF(L43&lt;MAX(J:J),MAX($L$3:L43)+1,"")</f>
        <v/>
      </c>
      <c r="M44" t="str">
        <f t="shared" si="10"/>
        <v/>
      </c>
      <c r="N44" t="str">
        <f t="shared" si="11"/>
        <v/>
      </c>
      <c r="O44" t="str">
        <f t="shared" si="12"/>
        <v/>
      </c>
      <c r="P44" t="str">
        <f>IF(M44="","",INDEX(raw_vertexdata!J:J,MATCH(filt_btag6!M44,raw_vertexdata!L:L,0)))</f>
        <v/>
      </c>
      <c r="Q44" t="str">
        <f>IF(M44="","",INDEX(raw_vertexdata!K:K,MATCH(filt_btag6!M44,raw_vertexdata!L:L,0)))</f>
        <v/>
      </c>
    </row>
    <row r="45" spans="1:17" x14ac:dyDescent="0.3">
      <c r="A45">
        <f>IF(A44&lt;raw_elemdata!$AN$2,MAX($A$2:A44)+1,"")</f>
        <v>43</v>
      </c>
      <c r="B45">
        <f>INDEX(raw_elemdata!P:P,MATCH(filt_btag6!A45,raw_elemdata!U:U,0))</f>
        <v>233</v>
      </c>
      <c r="C45">
        <f>INDEX(raw_elemdata!Y:Y,MATCH(filt_btag6!A45,raw_elemdata!U:U,0))</f>
        <v>429</v>
      </c>
      <c r="D45">
        <f t="shared" si="6"/>
        <v>29</v>
      </c>
      <c r="F45">
        <f>IF(F44&lt;MAX(A:A),MAX($F$3:F44)+1,"")</f>
        <v>43</v>
      </c>
      <c r="G45">
        <f t="shared" si="7"/>
        <v>97</v>
      </c>
      <c r="H45">
        <f t="shared" si="8"/>
        <v>449</v>
      </c>
      <c r="I45">
        <f t="shared" si="9"/>
        <v>21</v>
      </c>
      <c r="J45">
        <f>IF(MAX($J$3:J44)&lt;COUNT(G:G),IF(G45&lt;&gt;"",MAX($J$3:J44)+1,""),"")</f>
        <v>22</v>
      </c>
      <c r="L45" t="str">
        <f>IF(L44&lt;MAX(J:J),MAX($L$3:L44)+1,"")</f>
        <v/>
      </c>
      <c r="M45" t="str">
        <f t="shared" si="10"/>
        <v/>
      </c>
      <c r="N45" t="str">
        <f t="shared" si="11"/>
        <v/>
      </c>
      <c r="O45" t="str">
        <f t="shared" si="12"/>
        <v/>
      </c>
      <c r="P45" t="str">
        <f>IF(M45="","",INDEX(raw_vertexdata!J:J,MATCH(filt_btag6!M45,raw_vertexdata!L:L,0)))</f>
        <v/>
      </c>
      <c r="Q45" t="str">
        <f>IF(M45="","",INDEX(raw_vertexdata!K:K,MATCH(filt_btag6!M45,raw_vertexdata!L:L,0)))</f>
        <v/>
      </c>
    </row>
    <row r="46" spans="1:17" x14ac:dyDescent="0.3">
      <c r="A46">
        <f>IF(A45&lt;raw_elemdata!$AN$2,MAX($A$2:A45)+1,"")</f>
        <v>44</v>
      </c>
      <c r="B46">
        <f>INDEX(raw_elemdata!P:P,MATCH(filt_btag6!A46,raw_elemdata!U:U,0))</f>
        <v>85</v>
      </c>
      <c r="C46">
        <f>INDEX(raw_elemdata!Y:Y,MATCH(filt_btag6!A46,raw_elemdata!U:U,0))</f>
        <v>430</v>
      </c>
      <c r="D46">
        <f t="shared" si="6"/>
        <v>59</v>
      </c>
      <c r="F46">
        <f>IF(F45&lt;MAX(A:A),MAX($F$3:F45)+1,"")</f>
        <v>44</v>
      </c>
      <c r="G46" t="str">
        <f t="shared" si="7"/>
        <v/>
      </c>
      <c r="H46" t="str">
        <f t="shared" si="8"/>
        <v/>
      </c>
      <c r="I46" t="str">
        <f t="shared" si="9"/>
        <v/>
      </c>
      <c r="J46" t="str">
        <f>IF(MAX($J$3:J45)&lt;COUNT(G:G),IF(G46&lt;&gt;"",MAX($J$3:J45)+1,""),"")</f>
        <v/>
      </c>
      <c r="L46" t="str">
        <f>IF(L45&lt;MAX(J:J),MAX($L$3:L45)+1,"")</f>
        <v/>
      </c>
      <c r="M46" t="str">
        <f t="shared" si="10"/>
        <v/>
      </c>
      <c r="N46" t="str">
        <f t="shared" si="11"/>
        <v/>
      </c>
      <c r="O46" t="str">
        <f t="shared" si="12"/>
        <v/>
      </c>
      <c r="P46" t="str">
        <f>IF(M46="","",INDEX(raw_vertexdata!J:J,MATCH(filt_btag6!M46,raw_vertexdata!L:L,0)))</f>
        <v/>
      </c>
      <c r="Q46" t="str">
        <f>IF(M46="","",INDEX(raw_vertexdata!K:K,MATCH(filt_btag6!M46,raw_vertexdata!L:L,0)))</f>
        <v/>
      </c>
    </row>
    <row r="47" spans="1:17" x14ac:dyDescent="0.3">
      <c r="A47">
        <f>IF(A46&lt;raw_elemdata!$AN$2,MAX($A$2:A46)+1,"")</f>
        <v>45</v>
      </c>
      <c r="B47">
        <f>INDEX(raw_elemdata!P:P,MATCH(filt_btag6!A47,raw_elemdata!U:U,0))</f>
        <v>87</v>
      </c>
      <c r="C47">
        <f>INDEX(raw_elemdata!Y:Y,MATCH(filt_btag6!A47,raw_elemdata!U:U,0))</f>
        <v>433</v>
      </c>
      <c r="D47">
        <f t="shared" si="6"/>
        <v>55</v>
      </c>
      <c r="F47">
        <f>IF(F46&lt;MAX(A:A),MAX($F$3:F46)+1,"")</f>
        <v>45</v>
      </c>
      <c r="G47">
        <f t="shared" si="7"/>
        <v>96</v>
      </c>
      <c r="H47">
        <f t="shared" si="8"/>
        <v>447</v>
      </c>
      <c r="I47">
        <f t="shared" si="9"/>
        <v>19</v>
      </c>
      <c r="J47">
        <f>IF(MAX($J$3:J46)&lt;COUNT(G:G),IF(G47&lt;&gt;"",MAX($J$3:J46)+1,""),"")</f>
        <v>23</v>
      </c>
      <c r="L47" t="str">
        <f>IF(L46&lt;MAX(J:J),MAX($L$3:L46)+1,"")</f>
        <v/>
      </c>
      <c r="M47" t="str">
        <f t="shared" si="10"/>
        <v/>
      </c>
      <c r="N47" t="str">
        <f t="shared" si="11"/>
        <v/>
      </c>
      <c r="O47" t="str">
        <f t="shared" si="12"/>
        <v/>
      </c>
      <c r="P47" t="str">
        <f>IF(M47="","",INDEX(raw_vertexdata!J:J,MATCH(filt_btag6!M47,raw_vertexdata!L:L,0)))</f>
        <v/>
      </c>
      <c r="Q47" t="str">
        <f>IF(M47="","",INDEX(raw_vertexdata!K:K,MATCH(filt_btag6!M47,raw_vertexdata!L:L,0)))</f>
        <v/>
      </c>
    </row>
    <row r="48" spans="1:17" x14ac:dyDescent="0.3">
      <c r="A48">
        <f>IF(A47&lt;raw_elemdata!$AN$2,MAX($A$2:A47)+1,"")</f>
        <v>46</v>
      </c>
      <c r="B48">
        <f>INDEX(raw_elemdata!P:P,MATCH(filt_btag6!A48,raw_elemdata!U:U,0))</f>
        <v>235</v>
      </c>
      <c r="C48">
        <f>INDEX(raw_elemdata!Y:Y,MATCH(filt_btag6!A48,raw_elemdata!U:U,0))</f>
        <v>434</v>
      </c>
      <c r="D48">
        <f t="shared" si="6"/>
        <v>25</v>
      </c>
      <c r="F48">
        <f>IF(F47&lt;MAX(A:A),MAX($F$3:F47)+1,"")</f>
        <v>46</v>
      </c>
      <c r="G48" t="str">
        <f t="shared" si="7"/>
        <v/>
      </c>
      <c r="H48" t="str">
        <f t="shared" si="8"/>
        <v/>
      </c>
      <c r="I48" t="str">
        <f t="shared" si="9"/>
        <v/>
      </c>
      <c r="J48" t="str">
        <f>IF(MAX($J$3:J47)&lt;COUNT(G:G),IF(G48&lt;&gt;"",MAX($J$3:J47)+1,""),"")</f>
        <v/>
      </c>
      <c r="L48" t="str">
        <f>IF(L47&lt;MAX(J:J),MAX($L$3:L47)+1,"")</f>
        <v/>
      </c>
      <c r="M48" t="str">
        <f t="shared" si="10"/>
        <v/>
      </c>
      <c r="N48" t="str">
        <f t="shared" si="11"/>
        <v/>
      </c>
      <c r="O48" t="str">
        <f t="shared" si="12"/>
        <v/>
      </c>
      <c r="P48" t="str">
        <f>IF(M48="","",INDEX(raw_vertexdata!J:J,MATCH(filt_btag6!M48,raw_vertexdata!L:L,0)))</f>
        <v/>
      </c>
      <c r="Q48" t="str">
        <f>IF(M48="","",INDEX(raw_vertexdata!K:K,MATCH(filt_btag6!M48,raw_vertexdata!L:L,0)))</f>
        <v/>
      </c>
    </row>
    <row r="49" spans="1:17" x14ac:dyDescent="0.3">
      <c r="A49">
        <f>IF(A48&lt;raw_elemdata!$AN$2,MAX($A$2:A48)+1,"")</f>
        <v>47</v>
      </c>
      <c r="B49">
        <f>INDEX(raw_elemdata!P:P,MATCH(filt_btag6!A49,raw_elemdata!U:U,0))</f>
        <v>126</v>
      </c>
      <c r="C49">
        <f>INDEX(raw_elemdata!Y:Y,MATCH(filt_btag6!A49,raw_elemdata!U:U,0))</f>
        <v>435</v>
      </c>
      <c r="D49">
        <f t="shared" si="6"/>
        <v>35</v>
      </c>
      <c r="F49">
        <f>IF(F48&lt;MAX(A:A),MAX($F$3:F48)+1,"")</f>
        <v>47</v>
      </c>
      <c r="G49">
        <f t="shared" si="7"/>
        <v>94</v>
      </c>
      <c r="H49">
        <f t="shared" si="8"/>
        <v>454</v>
      </c>
      <c r="I49">
        <f t="shared" si="9"/>
        <v>36</v>
      </c>
      <c r="J49">
        <f>IF(MAX($J$3:J48)&lt;COUNT(G:G),IF(G49&lt;&gt;"",MAX($J$3:J48)+1,""),"")</f>
        <v>24</v>
      </c>
      <c r="L49" t="str">
        <f>IF(L48&lt;MAX(J:J),MAX($L$3:L48)+1,"")</f>
        <v/>
      </c>
      <c r="M49" t="str">
        <f t="shared" si="10"/>
        <v/>
      </c>
      <c r="N49" t="str">
        <f t="shared" si="11"/>
        <v/>
      </c>
      <c r="O49" t="str">
        <f t="shared" si="12"/>
        <v/>
      </c>
      <c r="P49" t="str">
        <f>IF(M49="","",INDEX(raw_vertexdata!J:J,MATCH(filt_btag6!M49,raw_vertexdata!L:L,0)))</f>
        <v/>
      </c>
      <c r="Q49" t="str">
        <f>IF(M49="","",INDEX(raw_vertexdata!K:K,MATCH(filt_btag6!M49,raw_vertexdata!L:L,0)))</f>
        <v/>
      </c>
    </row>
    <row r="50" spans="1:17" x14ac:dyDescent="0.3">
      <c r="A50">
        <f>IF(A49&lt;raw_elemdata!$AN$2,MAX($A$2:A49)+1,"")</f>
        <v>48</v>
      </c>
      <c r="B50">
        <f>INDEX(raw_elemdata!P:P,MATCH(filt_btag6!A50,raw_elemdata!U:U,0))</f>
        <v>236</v>
      </c>
      <c r="C50">
        <f>INDEX(raw_elemdata!Y:Y,MATCH(filt_btag6!A50,raw_elemdata!U:U,0))</f>
        <v>436</v>
      </c>
      <c r="D50">
        <f t="shared" si="6"/>
        <v>23</v>
      </c>
      <c r="F50">
        <f>IF(F49&lt;MAX(A:A),MAX($F$3:F49)+1,"")</f>
        <v>48</v>
      </c>
      <c r="G50" t="str">
        <f t="shared" si="7"/>
        <v/>
      </c>
      <c r="H50" t="str">
        <f t="shared" si="8"/>
        <v/>
      </c>
      <c r="I50" t="str">
        <f t="shared" si="9"/>
        <v/>
      </c>
      <c r="J50" t="str">
        <f>IF(MAX($J$3:J49)&lt;COUNT(G:G),IF(G50&lt;&gt;"",MAX($J$3:J49)+1,""),"")</f>
        <v/>
      </c>
      <c r="L50" t="str">
        <f>IF(L49&lt;MAX(J:J),MAX($L$3:L49)+1,"")</f>
        <v/>
      </c>
      <c r="M50" t="str">
        <f t="shared" si="10"/>
        <v/>
      </c>
      <c r="N50" t="str">
        <f t="shared" si="11"/>
        <v/>
      </c>
      <c r="O50" t="str">
        <f t="shared" si="12"/>
        <v/>
      </c>
      <c r="P50" t="str">
        <f>IF(M50="","",INDEX(raw_vertexdata!J:J,MATCH(filt_btag6!M50,raw_vertexdata!L:L,0)))</f>
        <v/>
      </c>
      <c r="Q50" t="str">
        <f>IF(M50="","",INDEX(raw_vertexdata!K:K,MATCH(filt_btag6!M50,raw_vertexdata!L:L,0)))</f>
        <v/>
      </c>
    </row>
    <row r="51" spans="1:17" x14ac:dyDescent="0.3">
      <c r="A51">
        <f>IF(A50&lt;raw_elemdata!$AN$2,MAX($A$2:A50)+1,"")</f>
        <v>49</v>
      </c>
      <c r="B51">
        <f>INDEX(raw_elemdata!P:P,MATCH(filt_btag6!A51,raw_elemdata!U:U,0))</f>
        <v>237</v>
      </c>
      <c r="C51">
        <f>INDEX(raw_elemdata!Y:Y,MATCH(filt_btag6!A51,raw_elemdata!U:U,0))</f>
        <v>437</v>
      </c>
      <c r="D51">
        <f t="shared" si="6"/>
        <v>21</v>
      </c>
      <c r="F51">
        <f>IF(F50&lt;MAX(A:A),MAX($F$3:F50)+1,"")</f>
        <v>49</v>
      </c>
      <c r="G51">
        <f t="shared" si="7"/>
        <v>92</v>
      </c>
      <c r="H51">
        <f t="shared" si="8"/>
        <v>456</v>
      </c>
      <c r="I51">
        <f t="shared" si="9"/>
        <v>30</v>
      </c>
      <c r="J51">
        <f>IF(MAX($J$3:J50)&lt;COUNT(G:G),IF(G51&lt;&gt;"",MAX($J$3:J50)+1,""),"")</f>
        <v>25</v>
      </c>
      <c r="L51" t="str">
        <f>IF(L50&lt;MAX(J:J),MAX($L$3:L50)+1,"")</f>
        <v/>
      </c>
      <c r="M51" t="str">
        <f t="shared" si="10"/>
        <v/>
      </c>
      <c r="N51" t="str">
        <f t="shared" si="11"/>
        <v/>
      </c>
      <c r="O51" t="str">
        <f t="shared" si="12"/>
        <v/>
      </c>
      <c r="P51" t="str">
        <f>IF(M51="","",INDEX(raw_vertexdata!J:J,MATCH(filt_btag6!M51,raw_vertexdata!L:L,0)))</f>
        <v/>
      </c>
      <c r="Q51" t="str">
        <f>IF(M51="","",INDEX(raw_vertexdata!K:K,MATCH(filt_btag6!M51,raw_vertexdata!L:L,0)))</f>
        <v/>
      </c>
    </row>
    <row r="52" spans="1:17" x14ac:dyDescent="0.3">
      <c r="A52">
        <f>IF(A51&lt;raw_elemdata!$AN$2,MAX($A$2:A51)+1,"")</f>
        <v>50</v>
      </c>
      <c r="B52">
        <f>INDEX(raw_elemdata!P:P,MATCH(filt_btag6!A52,raw_elemdata!U:U,0))</f>
        <v>83</v>
      </c>
      <c r="C52">
        <f>INDEX(raw_elemdata!Y:Y,MATCH(filt_btag6!A52,raw_elemdata!U:U,0))</f>
        <v>438</v>
      </c>
      <c r="D52">
        <f t="shared" si="6"/>
        <v>61</v>
      </c>
      <c r="F52">
        <f>IF(F51&lt;MAX(A:A),MAX($F$3:F51)+1,"")</f>
        <v>50</v>
      </c>
      <c r="G52" t="str">
        <f t="shared" si="7"/>
        <v/>
      </c>
      <c r="H52" t="str">
        <f t="shared" si="8"/>
        <v/>
      </c>
      <c r="I52" t="str">
        <f t="shared" si="9"/>
        <v/>
      </c>
      <c r="J52" t="str">
        <f>IF(MAX($J$3:J51)&lt;COUNT(G:G),IF(G52&lt;&gt;"",MAX($J$3:J51)+1,""),"")</f>
        <v/>
      </c>
      <c r="L52" t="str">
        <f>IF(L51&lt;MAX(J:J),MAX($L$3:L51)+1,"")</f>
        <v/>
      </c>
      <c r="M52" t="str">
        <f t="shared" si="10"/>
        <v/>
      </c>
      <c r="N52" t="str">
        <f t="shared" si="11"/>
        <v/>
      </c>
      <c r="O52" t="str">
        <f t="shared" si="12"/>
        <v/>
      </c>
      <c r="P52" t="str">
        <f>IF(M52="","",INDEX(raw_vertexdata!J:J,MATCH(filt_btag6!M52,raw_vertexdata!L:L,0)))</f>
        <v/>
      </c>
      <c r="Q52" t="str">
        <f>IF(M52="","",INDEX(raw_vertexdata!K:K,MATCH(filt_btag6!M52,raw_vertexdata!L:L,0)))</f>
        <v/>
      </c>
    </row>
    <row r="53" spans="1:17" x14ac:dyDescent="0.3">
      <c r="A53">
        <f>IF(A52&lt;raw_elemdata!$AN$2,MAX($A$2:A52)+1,"")</f>
        <v>51</v>
      </c>
      <c r="B53">
        <f>INDEX(raw_elemdata!P:P,MATCH(filt_btag6!A53,raw_elemdata!U:U,0))</f>
        <v>129</v>
      </c>
      <c r="C53">
        <f>INDEX(raw_elemdata!Y:Y,MATCH(filt_btag6!A53,raw_elemdata!U:U,0))</f>
        <v>439</v>
      </c>
      <c r="D53">
        <f t="shared" si="6"/>
        <v>33</v>
      </c>
      <c r="F53">
        <f>IF(F52&lt;MAX(A:A),MAX($F$3:F52)+1,"")</f>
        <v>51</v>
      </c>
      <c r="G53">
        <f t="shared" si="7"/>
        <v>90</v>
      </c>
      <c r="H53">
        <f t="shared" si="8"/>
        <v>427</v>
      </c>
      <c r="I53">
        <f t="shared" si="9"/>
        <v>1</v>
      </c>
      <c r="J53">
        <f>IF(MAX($J$3:J52)&lt;COUNT(G:G),IF(G53&lt;&gt;"",MAX($J$3:J52)+1,""),"")</f>
        <v>26</v>
      </c>
      <c r="L53" t="str">
        <f>IF(L52&lt;MAX(J:J),MAX($L$3:L52)+1,"")</f>
        <v/>
      </c>
      <c r="M53" t="str">
        <f t="shared" si="10"/>
        <v/>
      </c>
      <c r="N53" t="str">
        <f t="shared" si="11"/>
        <v/>
      </c>
      <c r="O53" t="str">
        <f t="shared" si="12"/>
        <v/>
      </c>
      <c r="P53" t="str">
        <f>IF(M53="","",INDEX(raw_vertexdata!J:J,MATCH(filt_btag6!M53,raw_vertexdata!L:L,0)))</f>
        <v/>
      </c>
      <c r="Q53" t="str">
        <f>IF(M53="","",INDEX(raw_vertexdata!K:K,MATCH(filt_btag6!M53,raw_vertexdata!L:L,0)))</f>
        <v/>
      </c>
    </row>
    <row r="54" spans="1:17" x14ac:dyDescent="0.3">
      <c r="A54">
        <f>IF(A53&lt;raw_elemdata!$AN$2,MAX($A$2:A53)+1,"")</f>
        <v>52</v>
      </c>
      <c r="B54">
        <f>INDEX(raw_elemdata!P:P,MATCH(filt_btag6!A54,raw_elemdata!U:U,0))</f>
        <v>238</v>
      </c>
      <c r="C54">
        <f>INDEX(raw_elemdata!Y:Y,MATCH(filt_btag6!A54,raw_elemdata!U:U,0))</f>
        <v>440</v>
      </c>
      <c r="D54">
        <f t="shared" si="6"/>
        <v>19</v>
      </c>
      <c r="F54">
        <f>IF(F53&lt;MAX(A:A),MAX($F$3:F53)+1,"")</f>
        <v>52</v>
      </c>
      <c r="G54" t="str">
        <f t="shared" si="7"/>
        <v/>
      </c>
      <c r="H54" t="str">
        <f t="shared" si="8"/>
        <v/>
      </c>
      <c r="I54" t="str">
        <f t="shared" si="9"/>
        <v/>
      </c>
      <c r="J54" t="str">
        <f>IF(MAX($J$3:J53)&lt;COUNT(G:G),IF(G54&lt;&gt;"",MAX($J$3:J53)+1,""),"")</f>
        <v/>
      </c>
      <c r="L54" t="str">
        <f>IF(L53&lt;MAX(J:J),MAX($L$3:L53)+1,"")</f>
        <v/>
      </c>
      <c r="M54" t="str">
        <f t="shared" si="10"/>
        <v/>
      </c>
      <c r="N54" t="str">
        <f t="shared" si="11"/>
        <v/>
      </c>
      <c r="O54" t="str">
        <f t="shared" si="12"/>
        <v/>
      </c>
      <c r="P54" t="str">
        <f>IF(M54="","",INDEX(raw_vertexdata!J:J,MATCH(filt_btag6!M54,raw_vertexdata!L:L,0)))</f>
        <v/>
      </c>
      <c r="Q54" t="str">
        <f>IF(M54="","",INDEX(raw_vertexdata!K:K,MATCH(filt_btag6!M54,raw_vertexdata!L:L,0)))</f>
        <v/>
      </c>
    </row>
    <row r="55" spans="1:17" x14ac:dyDescent="0.3">
      <c r="A55">
        <f>IF(A54&lt;raw_elemdata!$AN$2,MAX($A$2:A54)+1,"")</f>
        <v>53</v>
      </c>
      <c r="B55">
        <f>INDEX(raw_elemdata!P:P,MATCH(filt_btag6!A55,raw_elemdata!U:U,0))</f>
        <v>239</v>
      </c>
      <c r="C55">
        <f>INDEX(raw_elemdata!Y:Y,MATCH(filt_btag6!A55,raw_elemdata!U:U,0))</f>
        <v>441</v>
      </c>
      <c r="D55">
        <f t="shared" si="6"/>
        <v>17</v>
      </c>
      <c r="F55">
        <f>IF(F54&lt;MAX(A:A),MAX($F$3:F54)+1,"")</f>
        <v>53</v>
      </c>
      <c r="G55">
        <f t="shared" si="7"/>
        <v>89</v>
      </c>
      <c r="H55">
        <f t="shared" si="8"/>
        <v>429</v>
      </c>
      <c r="I55">
        <f t="shared" si="9"/>
        <v>3</v>
      </c>
      <c r="J55">
        <f>IF(MAX($J$3:J54)&lt;COUNT(G:G),IF(G55&lt;&gt;"",MAX($J$3:J54)+1,""),"")</f>
        <v>27</v>
      </c>
      <c r="L55" t="str">
        <f>IF(L54&lt;MAX(J:J),MAX($L$3:L54)+1,"")</f>
        <v/>
      </c>
      <c r="M55" t="str">
        <f t="shared" si="10"/>
        <v/>
      </c>
      <c r="N55" t="str">
        <f t="shared" si="11"/>
        <v/>
      </c>
      <c r="O55" t="str">
        <f t="shared" si="12"/>
        <v/>
      </c>
      <c r="P55" t="str">
        <f>IF(M55="","",INDEX(raw_vertexdata!J:J,MATCH(filt_btag6!M55,raw_vertexdata!L:L,0)))</f>
        <v/>
      </c>
      <c r="Q55" t="str">
        <f>IF(M55="","",INDEX(raw_vertexdata!K:K,MATCH(filt_btag6!M55,raw_vertexdata!L:L,0)))</f>
        <v/>
      </c>
    </row>
    <row r="56" spans="1:17" x14ac:dyDescent="0.3">
      <c r="A56">
        <f>IF(A55&lt;raw_elemdata!$AN$2,MAX($A$2:A55)+1,"")</f>
        <v>54</v>
      </c>
      <c r="B56">
        <f>INDEX(raw_elemdata!P:P,MATCH(filt_btag6!A56,raw_elemdata!U:U,0))</f>
        <v>100</v>
      </c>
      <c r="C56">
        <f>INDEX(raw_elemdata!Y:Y,MATCH(filt_btag6!A56,raw_elemdata!U:U,0))</f>
        <v>442</v>
      </c>
      <c r="D56">
        <f t="shared" si="6"/>
        <v>39</v>
      </c>
      <c r="F56">
        <f>IF(F55&lt;MAX(A:A),MAX($F$3:F55)+1,"")</f>
        <v>54</v>
      </c>
      <c r="G56" t="str">
        <f t="shared" si="7"/>
        <v/>
      </c>
      <c r="H56" t="str">
        <f t="shared" si="8"/>
        <v/>
      </c>
      <c r="I56" t="str">
        <f t="shared" si="9"/>
        <v/>
      </c>
      <c r="J56" t="str">
        <f>IF(MAX($J$3:J55)&lt;COUNT(G:G),IF(G56&lt;&gt;"",MAX($J$3:J55)+1,""),"")</f>
        <v/>
      </c>
      <c r="L56" t="str">
        <f>IF(L55&lt;MAX(J:J),MAX($L$3:L55)+1,"")</f>
        <v/>
      </c>
      <c r="M56" t="str">
        <f t="shared" si="10"/>
        <v/>
      </c>
      <c r="N56" t="str">
        <f t="shared" si="11"/>
        <v/>
      </c>
      <c r="O56" t="str">
        <f t="shared" si="12"/>
        <v/>
      </c>
      <c r="P56" t="str">
        <f>IF(M56="","",INDEX(raw_vertexdata!J:J,MATCH(filt_btag6!M56,raw_vertexdata!L:L,0)))</f>
        <v/>
      </c>
      <c r="Q56" t="str">
        <f>IF(M56="","",INDEX(raw_vertexdata!K:K,MATCH(filt_btag6!M56,raw_vertexdata!L:L,0)))</f>
        <v/>
      </c>
    </row>
    <row r="57" spans="1:17" x14ac:dyDescent="0.3">
      <c r="A57">
        <f>IF(A56&lt;raw_elemdata!$AN$2,MAX($A$2:A56)+1,"")</f>
        <v>55</v>
      </c>
      <c r="B57">
        <f>INDEX(raw_elemdata!P:P,MATCH(filt_btag6!A57,raw_elemdata!U:U,0))</f>
        <v>240</v>
      </c>
      <c r="C57">
        <f>INDEX(raw_elemdata!Y:Y,MATCH(filt_btag6!A57,raw_elemdata!U:U,0))</f>
        <v>443</v>
      </c>
      <c r="D57">
        <f t="shared" si="6"/>
        <v>15</v>
      </c>
      <c r="F57">
        <f>IF(F56&lt;MAX(A:A),MAX($F$3:F56)+1,"")</f>
        <v>55</v>
      </c>
      <c r="G57">
        <f t="shared" si="7"/>
        <v>87</v>
      </c>
      <c r="H57">
        <f t="shared" si="8"/>
        <v>436</v>
      </c>
      <c r="I57">
        <f t="shared" si="9"/>
        <v>8</v>
      </c>
      <c r="J57">
        <f>IF(MAX($J$3:J56)&lt;COUNT(G:G),IF(G57&lt;&gt;"",MAX($J$3:J56)+1,""),"")</f>
        <v>28</v>
      </c>
      <c r="L57" t="str">
        <f>IF(L56&lt;MAX(J:J),MAX($L$3:L56)+1,"")</f>
        <v/>
      </c>
      <c r="M57" t="str">
        <f t="shared" si="10"/>
        <v/>
      </c>
      <c r="N57" t="str">
        <f t="shared" si="11"/>
        <v/>
      </c>
      <c r="O57" t="str">
        <f t="shared" si="12"/>
        <v/>
      </c>
      <c r="P57" t="str">
        <f>IF(M57="","",INDEX(raw_vertexdata!J:J,MATCH(filt_btag6!M57,raw_vertexdata!L:L,0)))</f>
        <v/>
      </c>
      <c r="Q57" t="str">
        <f>IF(M57="","",INDEX(raw_vertexdata!K:K,MATCH(filt_btag6!M57,raw_vertexdata!L:L,0)))</f>
        <v/>
      </c>
    </row>
    <row r="58" spans="1:17" x14ac:dyDescent="0.3">
      <c r="A58">
        <f>IF(A57&lt;raw_elemdata!$AN$2,MAX($A$2:A57)+1,"")</f>
        <v>56</v>
      </c>
      <c r="B58">
        <f>INDEX(raw_elemdata!P:P,MATCH(filt_btag6!A58,raw_elemdata!U:U,0))</f>
        <v>116</v>
      </c>
      <c r="C58">
        <f>INDEX(raw_elemdata!Y:Y,MATCH(filt_btag6!A58,raw_elemdata!U:U,0))</f>
        <v>444</v>
      </c>
      <c r="D58">
        <f t="shared" si="6"/>
        <v>37</v>
      </c>
      <c r="F58">
        <f>IF(F57&lt;MAX(A:A),MAX($F$3:F57)+1,"")</f>
        <v>56</v>
      </c>
      <c r="G58" t="str">
        <f t="shared" si="7"/>
        <v/>
      </c>
      <c r="H58" t="str">
        <f t="shared" si="8"/>
        <v/>
      </c>
      <c r="I58" t="str">
        <f t="shared" si="9"/>
        <v/>
      </c>
      <c r="J58" t="str">
        <f>IF(MAX($J$3:J57)&lt;COUNT(G:G),IF(G58&lt;&gt;"",MAX($J$3:J57)+1,""),"")</f>
        <v/>
      </c>
      <c r="L58" t="str">
        <f>IF(L57&lt;MAX(J:J),MAX($L$3:L57)+1,"")</f>
        <v/>
      </c>
      <c r="M58" t="str">
        <f t="shared" si="10"/>
        <v/>
      </c>
      <c r="N58" t="str">
        <f t="shared" si="11"/>
        <v/>
      </c>
      <c r="O58" t="str">
        <f t="shared" si="12"/>
        <v/>
      </c>
      <c r="P58" t="str">
        <f>IF(M58="","",INDEX(raw_vertexdata!J:J,MATCH(filt_btag6!M58,raw_vertexdata!L:L,0)))</f>
        <v/>
      </c>
      <c r="Q58" t="str">
        <f>IF(M58="","",INDEX(raw_vertexdata!K:K,MATCH(filt_btag6!M58,raw_vertexdata!L:L,0)))</f>
        <v/>
      </c>
    </row>
    <row r="59" spans="1:17" x14ac:dyDescent="0.3">
      <c r="A59">
        <f>IF(A58&lt;raw_elemdata!$AN$2,MAX($A$2:A58)+1,"")</f>
        <v>57</v>
      </c>
      <c r="B59">
        <f>INDEX(raw_elemdata!P:P,MATCH(filt_btag6!A59,raw_elemdata!U:U,0))</f>
        <v>241</v>
      </c>
      <c r="C59">
        <f>INDEX(raw_elemdata!Y:Y,MATCH(filt_btag6!A59,raw_elemdata!U:U,0))</f>
        <v>445</v>
      </c>
      <c r="D59">
        <f t="shared" si="6"/>
        <v>13</v>
      </c>
      <c r="F59">
        <f>IF(F58&lt;MAX(A:A),MAX($F$3:F58)+1,"")</f>
        <v>57</v>
      </c>
      <c r="G59">
        <f t="shared" si="7"/>
        <v>86</v>
      </c>
      <c r="H59">
        <f t="shared" si="8"/>
        <v>434</v>
      </c>
      <c r="I59">
        <f t="shared" si="9"/>
        <v>6</v>
      </c>
      <c r="J59">
        <f>IF(MAX($J$3:J58)&lt;COUNT(G:G),IF(G59&lt;&gt;"",MAX($J$3:J58)+1,""),"")</f>
        <v>29</v>
      </c>
      <c r="L59" t="str">
        <f>IF(L58&lt;MAX(J:J),MAX($L$3:L58)+1,"")</f>
        <v/>
      </c>
      <c r="M59" t="str">
        <f t="shared" si="10"/>
        <v/>
      </c>
      <c r="N59" t="str">
        <f t="shared" si="11"/>
        <v/>
      </c>
      <c r="O59" t="str">
        <f t="shared" si="12"/>
        <v/>
      </c>
      <c r="P59" t="str">
        <f>IF(M59="","",INDEX(raw_vertexdata!J:J,MATCH(filt_btag6!M59,raw_vertexdata!L:L,0)))</f>
        <v/>
      </c>
      <c r="Q59" t="str">
        <f>IF(M59="","",INDEX(raw_vertexdata!K:K,MATCH(filt_btag6!M59,raw_vertexdata!L:L,0)))</f>
        <v/>
      </c>
    </row>
    <row r="60" spans="1:17" x14ac:dyDescent="0.3">
      <c r="A60">
        <f>IF(A59&lt;raw_elemdata!$AN$2,MAX($A$2:A59)+1,"")</f>
        <v>58</v>
      </c>
      <c r="B60">
        <f>INDEX(raw_elemdata!P:P,MATCH(filt_btag6!A60,raw_elemdata!U:U,0))</f>
        <v>96</v>
      </c>
      <c r="C60">
        <f>INDEX(raw_elemdata!Y:Y,MATCH(filt_btag6!A60,raw_elemdata!U:U,0))</f>
        <v>446</v>
      </c>
      <c r="D60">
        <f t="shared" si="6"/>
        <v>45</v>
      </c>
      <c r="F60">
        <f>IF(F59&lt;MAX(A:A),MAX($F$3:F59)+1,"")</f>
        <v>58</v>
      </c>
      <c r="G60" t="str">
        <f t="shared" si="7"/>
        <v/>
      </c>
      <c r="H60" t="str">
        <f t="shared" si="8"/>
        <v/>
      </c>
      <c r="I60" t="str">
        <f t="shared" si="9"/>
        <v/>
      </c>
      <c r="J60" t="str">
        <f>IF(MAX($J$3:J59)&lt;COUNT(G:G),IF(G60&lt;&gt;"",MAX($J$3:J59)+1,""),"")</f>
        <v/>
      </c>
      <c r="L60" t="str">
        <f>IF(L59&lt;MAX(J:J),MAX($L$3:L59)+1,"")</f>
        <v/>
      </c>
      <c r="M60" t="str">
        <f t="shared" si="10"/>
        <v/>
      </c>
      <c r="N60" t="str">
        <f t="shared" si="11"/>
        <v/>
      </c>
      <c r="O60" t="str">
        <f t="shared" si="12"/>
        <v/>
      </c>
      <c r="P60" t="str">
        <f>IF(M60="","",INDEX(raw_vertexdata!J:J,MATCH(filt_btag6!M60,raw_vertexdata!L:L,0)))</f>
        <v/>
      </c>
      <c r="Q60" t="str">
        <f>IF(M60="","",INDEX(raw_vertexdata!K:K,MATCH(filt_btag6!M60,raw_vertexdata!L:L,0)))</f>
        <v/>
      </c>
    </row>
    <row r="61" spans="1:17" x14ac:dyDescent="0.3">
      <c r="A61">
        <f>IF(A60&lt;raw_elemdata!$AN$2,MAX($A$2:A60)+1,"")</f>
        <v>59</v>
      </c>
      <c r="B61">
        <f>INDEX(raw_elemdata!P:P,MATCH(filt_btag6!A61,raw_elemdata!U:U,0))</f>
        <v>242</v>
      </c>
      <c r="C61">
        <f>INDEX(raw_elemdata!Y:Y,MATCH(filt_btag6!A61,raw_elemdata!U:U,0))</f>
        <v>447</v>
      </c>
      <c r="D61">
        <f t="shared" si="6"/>
        <v>11</v>
      </c>
      <c r="F61">
        <f>IF(F60&lt;MAX(A:A),MAX($F$3:F60)+1,"")</f>
        <v>59</v>
      </c>
      <c r="G61">
        <f t="shared" si="7"/>
        <v>85</v>
      </c>
      <c r="H61">
        <f t="shared" si="8"/>
        <v>431</v>
      </c>
      <c r="I61">
        <f t="shared" si="9"/>
        <v>33</v>
      </c>
      <c r="J61">
        <f>IF(MAX($J$3:J60)&lt;COUNT(G:G),IF(G61&lt;&gt;"",MAX($J$3:J60)+1,""),"")</f>
        <v>30</v>
      </c>
      <c r="L61" t="str">
        <f>IF(L60&lt;MAX(J:J),MAX($L$3:L60)+1,"")</f>
        <v/>
      </c>
      <c r="M61" t="str">
        <f t="shared" si="10"/>
        <v/>
      </c>
      <c r="N61" t="str">
        <f t="shared" si="11"/>
        <v/>
      </c>
      <c r="O61" t="str">
        <f t="shared" si="12"/>
        <v/>
      </c>
      <c r="P61" t="str">
        <f>IF(M61="","",INDEX(raw_vertexdata!J:J,MATCH(filt_btag6!M61,raw_vertexdata!L:L,0)))</f>
        <v/>
      </c>
      <c r="Q61" t="str">
        <f>IF(M61="","",INDEX(raw_vertexdata!K:K,MATCH(filt_btag6!M61,raw_vertexdata!L:L,0)))</f>
        <v/>
      </c>
    </row>
    <row r="62" spans="1:17" x14ac:dyDescent="0.3">
      <c r="A62">
        <f>IF(A61&lt;raw_elemdata!$AN$2,MAX($A$2:A61)+1,"")</f>
        <v>60</v>
      </c>
      <c r="B62">
        <f>INDEX(raw_elemdata!P:P,MATCH(filt_btag6!A62,raw_elemdata!U:U,0))</f>
        <v>97</v>
      </c>
      <c r="C62">
        <f>INDEX(raw_elemdata!Y:Y,MATCH(filt_btag6!A62,raw_elemdata!U:U,0))</f>
        <v>448</v>
      </c>
      <c r="D62">
        <f t="shared" si="6"/>
        <v>43</v>
      </c>
      <c r="F62">
        <f>IF(F61&lt;MAX(A:A),MAX($F$3:F61)+1,"")</f>
        <v>60</v>
      </c>
      <c r="G62" t="str">
        <f t="shared" si="7"/>
        <v/>
      </c>
      <c r="H62" t="str">
        <f t="shared" si="8"/>
        <v/>
      </c>
      <c r="I62" t="str">
        <f t="shared" si="9"/>
        <v/>
      </c>
      <c r="J62" t="str">
        <f>IF(MAX($J$3:J61)&lt;COUNT(G:G),IF(G62&lt;&gt;"",MAX($J$3:J61)+1,""),"")</f>
        <v/>
      </c>
      <c r="L62" t="str">
        <f>IF(L61&lt;MAX(J:J),MAX($L$3:L61)+1,"")</f>
        <v/>
      </c>
      <c r="M62" t="str">
        <f t="shared" si="10"/>
        <v/>
      </c>
      <c r="N62" t="str">
        <f t="shared" si="11"/>
        <v/>
      </c>
      <c r="O62" t="str">
        <f t="shared" si="12"/>
        <v/>
      </c>
      <c r="P62" t="str">
        <f>IF(M62="","",INDEX(raw_vertexdata!J:J,MATCH(filt_btag6!M62,raw_vertexdata!L:L,0)))</f>
        <v/>
      </c>
      <c r="Q62" t="str">
        <f>IF(M62="","",INDEX(raw_vertexdata!K:K,MATCH(filt_btag6!M62,raw_vertexdata!L:L,0)))</f>
        <v/>
      </c>
    </row>
    <row r="63" spans="1:17" x14ac:dyDescent="0.3">
      <c r="A63">
        <f>IF(A62&lt;raw_elemdata!$AN$2,MAX($A$2:A62)+1,"")</f>
        <v>61</v>
      </c>
      <c r="B63">
        <f>INDEX(raw_elemdata!P:P,MATCH(filt_btag6!A63,raw_elemdata!U:U,0))</f>
        <v>243</v>
      </c>
      <c r="C63">
        <f>INDEX(raw_elemdata!Y:Y,MATCH(filt_btag6!A63,raw_elemdata!U:U,0))</f>
        <v>449</v>
      </c>
      <c r="D63">
        <f t="shared" si="6"/>
        <v>9</v>
      </c>
      <c r="F63">
        <f>IF(F62&lt;MAX(A:A),MAX($F$3:F62)+1,"")</f>
        <v>61</v>
      </c>
      <c r="G63">
        <f t="shared" si="7"/>
        <v>83</v>
      </c>
      <c r="H63">
        <f t="shared" si="8"/>
        <v>440</v>
      </c>
      <c r="I63">
        <f t="shared" si="9"/>
        <v>12</v>
      </c>
      <c r="J63">
        <f>IF(MAX($J$3:J62)&lt;COUNT(G:G),IF(G63&lt;&gt;"",MAX($J$3:J62)+1,""),"")</f>
        <v>31</v>
      </c>
      <c r="L63" t="str">
        <f>IF(L62&lt;MAX(J:J),MAX($L$3:L62)+1,"")</f>
        <v/>
      </c>
      <c r="M63" t="str">
        <f t="shared" si="10"/>
        <v/>
      </c>
      <c r="N63" t="str">
        <f t="shared" si="11"/>
        <v/>
      </c>
      <c r="O63" t="str">
        <f t="shared" si="12"/>
        <v/>
      </c>
      <c r="P63" t="str">
        <f>IF(M63="","",INDEX(raw_vertexdata!J:J,MATCH(filt_btag6!M63,raw_vertexdata!L:L,0)))</f>
        <v/>
      </c>
      <c r="Q63" t="str">
        <f>IF(M63="","",INDEX(raw_vertexdata!K:K,MATCH(filt_btag6!M63,raw_vertexdata!L:L,0)))</f>
        <v/>
      </c>
    </row>
    <row r="64" spans="1:17" x14ac:dyDescent="0.3">
      <c r="A64">
        <f>IF(A63&lt;raw_elemdata!$AN$2,MAX($A$2:A63)+1,"")</f>
        <v>62</v>
      </c>
      <c r="B64">
        <f>INDEX(raw_elemdata!P:P,MATCH(filt_btag6!A64,raw_elemdata!U:U,0))</f>
        <v>98</v>
      </c>
      <c r="C64">
        <f>INDEX(raw_elemdata!Y:Y,MATCH(filt_btag6!A64,raw_elemdata!U:U,0))</f>
        <v>450</v>
      </c>
      <c r="D64">
        <f t="shared" si="6"/>
        <v>41</v>
      </c>
      <c r="F64">
        <f>IF(F63&lt;MAX(A:A),MAX($F$3:F63)+1,"")</f>
        <v>62</v>
      </c>
      <c r="G64" t="str">
        <f t="shared" si="7"/>
        <v/>
      </c>
      <c r="H64" t="str">
        <f t="shared" si="8"/>
        <v/>
      </c>
      <c r="I64" t="str">
        <f t="shared" si="9"/>
        <v/>
      </c>
      <c r="J64" t="str">
        <f>IF(MAX($J$3:J63)&lt;COUNT(G:G),IF(G64&lt;&gt;"",MAX($J$3:J63)+1,""),"")</f>
        <v/>
      </c>
      <c r="L64" t="str">
        <f>IF(L63&lt;MAX(J:J),MAX($L$3:L63)+1,"")</f>
        <v/>
      </c>
      <c r="M64" t="str">
        <f t="shared" si="10"/>
        <v/>
      </c>
      <c r="N64" t="str">
        <f t="shared" si="11"/>
        <v/>
      </c>
      <c r="O64" t="str">
        <f t="shared" si="12"/>
        <v/>
      </c>
      <c r="P64" t="str">
        <f>IF(M64="","",INDEX(raw_vertexdata!J:J,MATCH(filt_btag6!M64,raw_vertexdata!L:L,0)))</f>
        <v/>
      </c>
      <c r="Q64" t="str">
        <f>IF(M64="","",INDEX(raw_vertexdata!K:K,MATCH(filt_btag6!M64,raw_vertexdata!L:L,0)))</f>
        <v/>
      </c>
    </row>
    <row r="65" spans="1:17" x14ac:dyDescent="0.3">
      <c r="A65">
        <f>IF(A64&lt;raw_elemdata!$AN$2,MAX($A$2:A64)+1,"")</f>
        <v>63</v>
      </c>
      <c r="B65">
        <f>INDEX(raw_elemdata!P:P,MATCH(filt_btag6!A65,raw_elemdata!U:U,0))</f>
        <v>244</v>
      </c>
      <c r="C65">
        <f>INDEX(raw_elemdata!Y:Y,MATCH(filt_btag6!A65,raw_elemdata!U:U,0))</f>
        <v>451</v>
      </c>
      <c r="D65">
        <f t="shared" si="6"/>
        <v>7</v>
      </c>
      <c r="F65">
        <f>IF(F64&lt;MAX(A:A),MAX($F$3:F64)+1,"")</f>
        <v>63</v>
      </c>
      <c r="G65">
        <f t="shared" si="7"/>
        <v>81</v>
      </c>
      <c r="H65">
        <f t="shared" si="8"/>
        <v>453</v>
      </c>
      <c r="I65">
        <f t="shared" si="9"/>
        <v>27</v>
      </c>
      <c r="J65">
        <f>IF(MAX($J$3:J64)&lt;COUNT(G:G),IF(G65&lt;&gt;"",MAX($J$3:J64)+1,""),"")</f>
        <v>32</v>
      </c>
      <c r="L65" t="str">
        <f>IF(L64&lt;MAX(J:J),MAX($L$3:L64)+1,"")</f>
        <v/>
      </c>
      <c r="M65" t="str">
        <f t="shared" si="10"/>
        <v/>
      </c>
      <c r="N65" t="str">
        <f t="shared" si="11"/>
        <v/>
      </c>
      <c r="O65" t="str">
        <f t="shared" si="12"/>
        <v/>
      </c>
      <c r="P65" t="str">
        <f>IF(M65="","",INDEX(raw_vertexdata!J:J,MATCH(filt_btag6!M65,raw_vertexdata!L:L,0)))</f>
        <v/>
      </c>
      <c r="Q65" t="str">
        <f>IF(M65="","",INDEX(raw_vertexdata!K:K,MATCH(filt_btag6!M65,raw_vertexdata!L:L,0)))</f>
        <v/>
      </c>
    </row>
    <row r="66" spans="1:17" x14ac:dyDescent="0.3">
      <c r="A66">
        <f>IF(A65&lt;raw_elemdata!$AN$2,MAX($A$2:A65)+1,"")</f>
        <v>64</v>
      </c>
      <c r="B66">
        <f>INDEX(raw_elemdata!P:P,MATCH(filt_btag6!A66,raw_elemdata!U:U,0))</f>
        <v>94</v>
      </c>
      <c r="C66">
        <f>INDEX(raw_elemdata!Y:Y,MATCH(filt_btag6!A66,raw_elemdata!U:U,0))</f>
        <v>452</v>
      </c>
      <c r="D66">
        <f t="shared" si="6"/>
        <v>47</v>
      </c>
      <c r="F66">
        <f>IF(F65&lt;MAX(A:A),MAX($F$3:F65)+1,"")</f>
        <v>64</v>
      </c>
      <c r="G66" t="str">
        <f t="shared" si="7"/>
        <v/>
      </c>
      <c r="H66" t="str">
        <f t="shared" si="8"/>
        <v/>
      </c>
      <c r="I66" t="str">
        <f t="shared" si="9"/>
        <v/>
      </c>
      <c r="J66" t="str">
        <f>IF(MAX($J$3:J65)&lt;COUNT(G:G),IF(G66&lt;&gt;"",MAX($J$3:J65)+1,""),"")</f>
        <v/>
      </c>
      <c r="L66" t="str">
        <f>IF(L65&lt;MAX(J:J),MAX($L$3:L65)+1,"")</f>
        <v/>
      </c>
      <c r="M66" t="str">
        <f t="shared" si="10"/>
        <v/>
      </c>
      <c r="N66" t="str">
        <f t="shared" si="11"/>
        <v/>
      </c>
      <c r="O66" t="str">
        <f t="shared" si="12"/>
        <v/>
      </c>
      <c r="P66" t="str">
        <f>IF(M66="","",INDEX(raw_vertexdata!J:J,MATCH(filt_btag6!M66,raw_vertexdata!L:L,0)))</f>
        <v/>
      </c>
      <c r="Q66" t="str">
        <f>IF(M66="","",INDEX(raw_vertexdata!K:K,MATCH(filt_btag6!M66,raw_vertexdata!L:L,0)))</f>
        <v/>
      </c>
    </row>
    <row r="67" spans="1:17" x14ac:dyDescent="0.3">
      <c r="F67" t="str">
        <f>IF(F66&lt;MAX(A:A),MAX($F$3:F66)+1,"")</f>
        <v/>
      </c>
      <c r="G67" t="str">
        <f t="shared" ref="G67:G98" si="13">_xlfn.IFNA(INDEX(B:B,MATCH(F67,D:D,0)),"")</f>
        <v/>
      </c>
      <c r="H67" t="str">
        <f t="shared" ref="H67:H98" si="14">_xlfn.IFNA(INDEX(C:C,MATCH(F67,D:D,0)),"")</f>
        <v/>
      </c>
      <c r="I67" t="str">
        <f t="shared" ref="I67:I98" si="15">_xlfn.IFNA(INDEX(A:A,MATCH(F67,D:D,0)),"")</f>
        <v/>
      </c>
      <c r="J67" t="str">
        <f>IF(MAX($J$3:J66)&lt;COUNT(G:G),IF(G67&lt;&gt;"",MAX($J$3:J66)+1,""),"")</f>
        <v/>
      </c>
      <c r="L67" t="str">
        <f>IF(L66&lt;MAX(J:J),MAX($L$3:L66)+1,"")</f>
        <v/>
      </c>
      <c r="M67" t="str">
        <f t="shared" ref="M67:M98" si="16">INDEX(G:G,MATCH(L67,J:J,0))</f>
        <v/>
      </c>
      <c r="N67" t="str">
        <f t="shared" ref="N67:N98" si="17">INDEX(H:H,MATCH(L67,J:J,0))</f>
        <v/>
      </c>
      <c r="O67" t="str">
        <f t="shared" ref="O67:O98" si="18">INDEX(I:I,MATCH(L67,J:J,0))</f>
        <v/>
      </c>
      <c r="P67" t="str">
        <f>IF(M67="","",INDEX(raw_vertexdata!J:J,MATCH(filt_btag6!M67,raw_vertexdata!L:L,0)))</f>
        <v/>
      </c>
      <c r="Q67" t="str">
        <f>IF(M67="","",INDEX(raw_vertexdata!K:K,MATCH(filt_btag6!M67,raw_vertexdata!L:L,0)))</f>
        <v/>
      </c>
    </row>
    <row r="68" spans="1:17" x14ac:dyDescent="0.3">
      <c r="F68" t="str">
        <f>IF(F67&lt;MAX(A:A),MAX($F$3:F67)+1,"")</f>
        <v/>
      </c>
      <c r="G68" t="str">
        <f t="shared" si="13"/>
        <v/>
      </c>
      <c r="H68" t="str">
        <f t="shared" si="14"/>
        <v/>
      </c>
      <c r="I68" t="str">
        <f t="shared" si="15"/>
        <v/>
      </c>
      <c r="J68" t="str">
        <f>IF(MAX($J$3:J67)&lt;COUNT(G:G),IF(G68&lt;&gt;"",MAX($J$3:J67)+1,""),"")</f>
        <v/>
      </c>
      <c r="L68" t="str">
        <f>IF(L67&lt;MAX(J:J),MAX($L$3:L67)+1,"")</f>
        <v/>
      </c>
      <c r="M68" t="str">
        <f t="shared" si="16"/>
        <v/>
      </c>
      <c r="N68" t="str">
        <f t="shared" si="17"/>
        <v/>
      </c>
      <c r="O68" t="str">
        <f t="shared" si="18"/>
        <v/>
      </c>
      <c r="P68" t="str">
        <f>IF(M68="","",INDEX(raw_vertexdata!J:J,MATCH(filt_btag6!M68,raw_vertexdata!L:L,0)))</f>
        <v/>
      </c>
      <c r="Q68" t="str">
        <f>IF(M68="","",INDEX(raw_vertexdata!K:K,MATCH(filt_btag6!M68,raw_vertexdata!L:L,0)))</f>
        <v/>
      </c>
    </row>
    <row r="69" spans="1:17" x14ac:dyDescent="0.3">
      <c r="F69" t="str">
        <f>IF(F68&lt;MAX(A:A),MAX($F$3:F68)+1,"")</f>
        <v/>
      </c>
      <c r="G69" t="str">
        <f t="shared" si="13"/>
        <v/>
      </c>
      <c r="H69" t="str">
        <f t="shared" si="14"/>
        <v/>
      </c>
      <c r="I69" t="str">
        <f t="shared" si="15"/>
        <v/>
      </c>
      <c r="J69" t="str">
        <f>IF(MAX($J$3:J68)&lt;COUNT(G:G),IF(G69&lt;&gt;"",MAX($J$3:J68)+1,""),"")</f>
        <v/>
      </c>
      <c r="L69" t="str">
        <f>IF(L68&lt;MAX(J:J),MAX($L$3:L68)+1,"")</f>
        <v/>
      </c>
      <c r="M69" t="str">
        <f t="shared" si="16"/>
        <v/>
      </c>
      <c r="N69" t="str">
        <f t="shared" si="17"/>
        <v/>
      </c>
      <c r="O69" t="str">
        <f t="shared" si="18"/>
        <v/>
      </c>
      <c r="P69" t="str">
        <f>IF(M69="","",INDEX(raw_vertexdata!J:J,MATCH(filt_btag6!M69,raw_vertexdata!L:L,0)))</f>
        <v/>
      </c>
      <c r="Q69" t="str">
        <f>IF(M69="","",INDEX(raw_vertexdata!K:K,MATCH(filt_btag6!M69,raw_vertexdata!L:L,0)))</f>
        <v/>
      </c>
    </row>
    <row r="70" spans="1:17" x14ac:dyDescent="0.3">
      <c r="F70" t="str">
        <f>IF(F69&lt;MAX(A:A),MAX($F$3:F69)+1,"")</f>
        <v/>
      </c>
      <c r="G70" t="str">
        <f t="shared" si="13"/>
        <v/>
      </c>
      <c r="H70" t="str">
        <f t="shared" si="14"/>
        <v/>
      </c>
      <c r="I70" t="str">
        <f t="shared" si="15"/>
        <v/>
      </c>
      <c r="J70" t="str">
        <f>IF(MAX($J$3:J69)&lt;COUNT(G:G),IF(G70&lt;&gt;"",MAX($J$3:J69)+1,""),"")</f>
        <v/>
      </c>
      <c r="L70" t="str">
        <f>IF(L69&lt;MAX(J:J),MAX($L$3:L69)+1,"")</f>
        <v/>
      </c>
      <c r="M70" t="str">
        <f t="shared" si="16"/>
        <v/>
      </c>
      <c r="N70" t="str">
        <f t="shared" si="17"/>
        <v/>
      </c>
      <c r="O70" t="str">
        <f t="shared" si="18"/>
        <v/>
      </c>
      <c r="P70" t="str">
        <f>IF(M70="","",INDEX(raw_vertexdata!J:J,MATCH(filt_btag6!M70,raw_vertexdata!L:L,0)))</f>
        <v/>
      </c>
      <c r="Q70" t="str">
        <f>IF(M70="","",INDEX(raw_vertexdata!K:K,MATCH(filt_btag6!M70,raw_vertexdata!L:L,0)))</f>
        <v/>
      </c>
    </row>
    <row r="71" spans="1:17" x14ac:dyDescent="0.3">
      <c r="F71" t="str">
        <f>IF(F70&lt;MAX(A:A),MAX($F$3:F70)+1,"")</f>
        <v/>
      </c>
      <c r="G71" t="str">
        <f t="shared" si="13"/>
        <v/>
      </c>
      <c r="H71" t="str">
        <f t="shared" si="14"/>
        <v/>
      </c>
      <c r="I71" t="str">
        <f t="shared" si="15"/>
        <v/>
      </c>
      <c r="J71" t="str">
        <f>IF(MAX($J$3:J70)&lt;COUNT(G:G),IF(G71&lt;&gt;"",MAX($J$3:J70)+1,""),"")</f>
        <v/>
      </c>
      <c r="L71" t="str">
        <f>IF(L70&lt;MAX(J:J),MAX($L$3:L70)+1,"")</f>
        <v/>
      </c>
      <c r="M71" t="str">
        <f t="shared" si="16"/>
        <v/>
      </c>
      <c r="N71" t="str">
        <f t="shared" si="17"/>
        <v/>
      </c>
      <c r="O71" t="str">
        <f t="shared" si="18"/>
        <v/>
      </c>
      <c r="P71" t="str">
        <f>IF(M71="","",INDEX(raw_vertexdata!J:J,MATCH(filt_btag6!M71,raw_vertexdata!L:L,0)))</f>
        <v/>
      </c>
      <c r="Q71" t="str">
        <f>IF(M71="","",INDEX(raw_vertexdata!K:K,MATCH(filt_btag6!M71,raw_vertexdata!L:L,0)))</f>
        <v/>
      </c>
    </row>
    <row r="72" spans="1:17" x14ac:dyDescent="0.3">
      <c r="F72" t="str">
        <f>IF(F71&lt;MAX(A:A),MAX($F$3:F71)+1,"")</f>
        <v/>
      </c>
      <c r="G72" t="str">
        <f t="shared" si="13"/>
        <v/>
      </c>
      <c r="H72" t="str">
        <f t="shared" si="14"/>
        <v/>
      </c>
      <c r="I72" t="str">
        <f t="shared" si="15"/>
        <v/>
      </c>
      <c r="J72" t="str">
        <f>IF(MAX($J$3:J71)&lt;COUNT(G:G),IF(G72&lt;&gt;"",MAX($J$3:J71)+1,""),"")</f>
        <v/>
      </c>
      <c r="L72" t="str">
        <f>IF(L71&lt;MAX(J:J),MAX($L$3:L71)+1,"")</f>
        <v/>
      </c>
      <c r="M72" t="str">
        <f t="shared" si="16"/>
        <v/>
      </c>
      <c r="N72" t="str">
        <f t="shared" si="17"/>
        <v/>
      </c>
      <c r="O72" t="str">
        <f t="shared" si="18"/>
        <v/>
      </c>
      <c r="P72" t="str">
        <f>IF(M72="","",INDEX(raw_vertexdata!J:J,MATCH(filt_btag6!M72,raw_vertexdata!L:L,0)))</f>
        <v/>
      </c>
      <c r="Q72" t="str">
        <f>IF(M72="","",INDEX(raw_vertexdata!K:K,MATCH(filt_btag6!M72,raw_vertexdata!L:L,0)))</f>
        <v/>
      </c>
    </row>
    <row r="73" spans="1:17" x14ac:dyDescent="0.3">
      <c r="F73" t="str">
        <f>IF(F72&lt;MAX(A:A),MAX($F$3:F72)+1,"")</f>
        <v/>
      </c>
      <c r="G73" t="str">
        <f t="shared" si="13"/>
        <v/>
      </c>
      <c r="H73" t="str">
        <f t="shared" si="14"/>
        <v/>
      </c>
      <c r="I73" t="str">
        <f t="shared" si="15"/>
        <v/>
      </c>
      <c r="J73" t="str">
        <f>IF(MAX($J$3:J72)&lt;COUNT(G:G),IF(G73&lt;&gt;"",MAX($J$3:J72)+1,""),"")</f>
        <v/>
      </c>
      <c r="L73" t="str">
        <f>IF(L72&lt;MAX(J:J),MAX($L$3:L72)+1,"")</f>
        <v/>
      </c>
      <c r="M73" t="str">
        <f t="shared" si="16"/>
        <v/>
      </c>
      <c r="N73" t="str">
        <f t="shared" si="17"/>
        <v/>
      </c>
      <c r="O73" t="str">
        <f t="shared" si="18"/>
        <v/>
      </c>
      <c r="P73" t="str">
        <f>IF(M73="","",INDEX(raw_vertexdata!J:J,MATCH(filt_btag6!M73,raw_vertexdata!L:L,0)))</f>
        <v/>
      </c>
      <c r="Q73" t="str">
        <f>IF(M73="","",INDEX(raw_vertexdata!K:K,MATCH(filt_btag6!M73,raw_vertexdata!L:L,0)))</f>
        <v/>
      </c>
    </row>
    <row r="74" spans="1:17" x14ac:dyDescent="0.3">
      <c r="F74" t="str">
        <f>IF(F73&lt;MAX(A:A),MAX($F$3:F73)+1,"")</f>
        <v/>
      </c>
      <c r="G74" t="str">
        <f t="shared" si="13"/>
        <v/>
      </c>
      <c r="H74" t="str">
        <f t="shared" si="14"/>
        <v/>
      </c>
      <c r="I74" t="str">
        <f t="shared" si="15"/>
        <v/>
      </c>
      <c r="J74" t="str">
        <f>IF(MAX($J$3:J73)&lt;COUNT(G:G),IF(G74&lt;&gt;"",MAX($J$3:J73)+1,""),"")</f>
        <v/>
      </c>
      <c r="L74" t="str">
        <f>IF(L73&lt;MAX(J:J),MAX($L$3:L73)+1,"")</f>
        <v/>
      </c>
      <c r="M74" t="str">
        <f t="shared" si="16"/>
        <v/>
      </c>
      <c r="N74" t="str">
        <f t="shared" si="17"/>
        <v/>
      </c>
      <c r="O74" t="str">
        <f t="shared" si="18"/>
        <v/>
      </c>
      <c r="P74" t="str">
        <f>IF(M74="","",INDEX(raw_vertexdata!J:J,MATCH(filt_btag6!M74,raw_vertexdata!L:L,0)))</f>
        <v/>
      </c>
      <c r="Q74" t="str">
        <f>IF(M74="","",INDEX(raw_vertexdata!K:K,MATCH(filt_btag6!M74,raw_vertexdata!L:L,0)))</f>
        <v/>
      </c>
    </row>
    <row r="75" spans="1:17" x14ac:dyDescent="0.3">
      <c r="F75" t="str">
        <f>IF(F74&lt;MAX(A:A),MAX($F$3:F74)+1,"")</f>
        <v/>
      </c>
      <c r="G75" t="str">
        <f t="shared" si="13"/>
        <v/>
      </c>
      <c r="H75" t="str">
        <f t="shared" si="14"/>
        <v/>
      </c>
      <c r="I75" t="str">
        <f t="shared" si="15"/>
        <v/>
      </c>
      <c r="J75" t="str">
        <f>IF(MAX($J$3:J74)&lt;COUNT(G:G),IF(G75&lt;&gt;"",MAX($J$3:J74)+1,""),"")</f>
        <v/>
      </c>
      <c r="L75" t="str">
        <f>IF(L74&lt;MAX(J:J),MAX($L$3:L74)+1,"")</f>
        <v/>
      </c>
      <c r="M75" t="str">
        <f t="shared" si="16"/>
        <v/>
      </c>
      <c r="N75" t="str">
        <f t="shared" si="17"/>
        <v/>
      </c>
      <c r="O75" t="str">
        <f t="shared" si="18"/>
        <v/>
      </c>
      <c r="P75" t="str">
        <f>IF(M75="","",INDEX(raw_vertexdata!J:J,MATCH(filt_btag6!M75,raw_vertexdata!L:L,0)))</f>
        <v/>
      </c>
      <c r="Q75" t="str">
        <f>IF(M75="","",INDEX(raw_vertexdata!K:K,MATCH(filt_btag6!M75,raw_vertexdata!L:L,0)))</f>
        <v/>
      </c>
    </row>
    <row r="76" spans="1:17" x14ac:dyDescent="0.3">
      <c r="F76" t="str">
        <f>IF(F75&lt;MAX(A:A),MAX($F$3:F75)+1,"")</f>
        <v/>
      </c>
      <c r="G76" t="str">
        <f t="shared" si="13"/>
        <v/>
      </c>
      <c r="H76" t="str">
        <f t="shared" si="14"/>
        <v/>
      </c>
      <c r="I76" t="str">
        <f t="shared" si="15"/>
        <v/>
      </c>
      <c r="J76" t="str">
        <f>IF(MAX($J$3:J75)&lt;COUNT(G:G),IF(G76&lt;&gt;"",MAX($J$3:J75)+1,""),"")</f>
        <v/>
      </c>
      <c r="L76" t="str">
        <f>IF(L75&lt;MAX(J:J),MAX($L$3:L75)+1,"")</f>
        <v/>
      </c>
      <c r="M76" t="str">
        <f t="shared" si="16"/>
        <v/>
      </c>
      <c r="N76" t="str">
        <f t="shared" si="17"/>
        <v/>
      </c>
      <c r="O76" t="str">
        <f t="shared" si="18"/>
        <v/>
      </c>
      <c r="P76" t="str">
        <f>IF(M76="","",INDEX(raw_vertexdata!J:J,MATCH(filt_btag6!M76,raw_vertexdata!L:L,0)))</f>
        <v/>
      </c>
      <c r="Q76" t="str">
        <f>IF(M76="","",INDEX(raw_vertexdata!K:K,MATCH(filt_btag6!M76,raw_vertexdata!L:L,0)))</f>
        <v/>
      </c>
    </row>
    <row r="77" spans="1:17" x14ac:dyDescent="0.3">
      <c r="F77" t="str">
        <f>IF(F76&lt;MAX(A:A),MAX($F$3:F76)+1,"")</f>
        <v/>
      </c>
      <c r="G77" t="str">
        <f t="shared" si="13"/>
        <v/>
      </c>
      <c r="H77" t="str">
        <f t="shared" si="14"/>
        <v/>
      </c>
      <c r="I77" t="str">
        <f t="shared" si="15"/>
        <v/>
      </c>
      <c r="J77" t="str">
        <f>IF(MAX($J$3:J76)&lt;COUNT(G:G),IF(G77&lt;&gt;"",MAX($J$3:J76)+1,""),"")</f>
        <v/>
      </c>
      <c r="L77" t="str">
        <f>IF(L76&lt;MAX(J:J),MAX($L$3:L76)+1,"")</f>
        <v/>
      </c>
      <c r="M77" t="str">
        <f t="shared" si="16"/>
        <v/>
      </c>
      <c r="N77" t="str">
        <f t="shared" si="17"/>
        <v/>
      </c>
      <c r="O77" t="str">
        <f t="shared" si="18"/>
        <v/>
      </c>
      <c r="P77" t="str">
        <f>IF(M77="","",INDEX(raw_vertexdata!J:J,MATCH(filt_btag6!M77,raw_vertexdata!L:L,0)))</f>
        <v/>
      </c>
      <c r="Q77" t="str">
        <f>IF(M77="","",INDEX(raw_vertexdata!K:K,MATCH(filt_btag6!M77,raw_vertexdata!L:L,0)))</f>
        <v/>
      </c>
    </row>
    <row r="78" spans="1:17" x14ac:dyDescent="0.3">
      <c r="F78" t="str">
        <f>IF(F77&lt;MAX(A:A),MAX($F$3:F77)+1,"")</f>
        <v/>
      </c>
      <c r="G78" t="str">
        <f t="shared" si="13"/>
        <v/>
      </c>
      <c r="H78" t="str">
        <f t="shared" si="14"/>
        <v/>
      </c>
      <c r="I78" t="str">
        <f t="shared" si="15"/>
        <v/>
      </c>
      <c r="J78" t="str">
        <f>IF(MAX($J$3:J77)&lt;COUNT(G:G),IF(G78&lt;&gt;"",MAX($J$3:J77)+1,""),"")</f>
        <v/>
      </c>
      <c r="L78" t="str">
        <f>IF(L77&lt;MAX(J:J),MAX($L$3:L77)+1,"")</f>
        <v/>
      </c>
      <c r="M78" t="str">
        <f t="shared" si="16"/>
        <v/>
      </c>
      <c r="N78" t="str">
        <f t="shared" si="17"/>
        <v/>
      </c>
      <c r="O78" t="str">
        <f t="shared" si="18"/>
        <v/>
      </c>
      <c r="P78" t="str">
        <f>IF(M78="","",INDEX(raw_vertexdata!J:J,MATCH(filt_btag6!M78,raw_vertexdata!L:L,0)))</f>
        <v/>
      </c>
      <c r="Q78" t="str">
        <f>IF(M78="","",INDEX(raw_vertexdata!K:K,MATCH(filt_btag6!M78,raw_vertexdata!L:L,0)))</f>
        <v/>
      </c>
    </row>
    <row r="79" spans="1:17" x14ac:dyDescent="0.3">
      <c r="F79" t="str">
        <f>IF(F78&lt;MAX(A:A),MAX($F$3:F78)+1,"")</f>
        <v/>
      </c>
      <c r="G79" t="str">
        <f t="shared" si="13"/>
        <v/>
      </c>
      <c r="H79" t="str">
        <f t="shared" si="14"/>
        <v/>
      </c>
      <c r="I79" t="str">
        <f t="shared" si="15"/>
        <v/>
      </c>
      <c r="J79" t="str">
        <f>IF(MAX($J$3:J78)&lt;COUNT(G:G),IF(G79&lt;&gt;"",MAX($J$3:J78)+1,""),"")</f>
        <v/>
      </c>
      <c r="L79" t="str">
        <f>IF(L78&lt;MAX(J:J),MAX($L$3:L78)+1,"")</f>
        <v/>
      </c>
      <c r="M79" t="str">
        <f t="shared" si="16"/>
        <v/>
      </c>
      <c r="N79" t="str">
        <f t="shared" si="17"/>
        <v/>
      </c>
      <c r="O79" t="str">
        <f t="shared" si="18"/>
        <v/>
      </c>
      <c r="P79" t="str">
        <f>IF(M79="","",INDEX(raw_vertexdata!J:J,MATCH(filt_btag6!M79,raw_vertexdata!L:L,0)))</f>
        <v/>
      </c>
      <c r="Q79" t="str">
        <f>IF(M79="","",INDEX(raw_vertexdata!K:K,MATCH(filt_btag6!M79,raw_vertexdata!L:L,0)))</f>
        <v/>
      </c>
    </row>
    <row r="80" spans="1:17" x14ac:dyDescent="0.3">
      <c r="F80" t="str">
        <f>IF(F79&lt;MAX(A:A),MAX($F$3:F79)+1,"")</f>
        <v/>
      </c>
      <c r="G80" t="str">
        <f t="shared" si="13"/>
        <v/>
      </c>
      <c r="H80" t="str">
        <f t="shared" si="14"/>
        <v/>
      </c>
      <c r="I80" t="str">
        <f t="shared" si="15"/>
        <v/>
      </c>
      <c r="J80" t="str">
        <f>IF(MAX($J$3:J79)&lt;COUNT(G:G),IF(G80&lt;&gt;"",MAX($J$3:J79)+1,""),"")</f>
        <v/>
      </c>
      <c r="L80" t="str">
        <f>IF(L79&lt;MAX(J:J),MAX($L$3:L79)+1,"")</f>
        <v/>
      </c>
      <c r="M80" t="str">
        <f t="shared" si="16"/>
        <v/>
      </c>
      <c r="N80" t="str">
        <f t="shared" si="17"/>
        <v/>
      </c>
      <c r="O80" t="str">
        <f t="shared" si="18"/>
        <v/>
      </c>
      <c r="P80" t="str">
        <f>IF(M80="","",INDEX(raw_vertexdata!J:J,MATCH(filt_btag6!M80,raw_vertexdata!L:L,0)))</f>
        <v/>
      </c>
      <c r="Q80" t="str">
        <f>IF(M80="","",INDEX(raw_vertexdata!K:K,MATCH(filt_btag6!M80,raw_vertexdata!L:L,0)))</f>
        <v/>
      </c>
    </row>
    <row r="81" spans="6:17" x14ac:dyDescent="0.3">
      <c r="F81" t="str">
        <f>IF(F80&lt;MAX(A:A),MAX($F$3:F80)+1,"")</f>
        <v/>
      </c>
      <c r="G81" t="str">
        <f t="shared" si="13"/>
        <v/>
      </c>
      <c r="H81" t="str">
        <f t="shared" si="14"/>
        <v/>
      </c>
      <c r="I81" t="str">
        <f t="shared" si="15"/>
        <v/>
      </c>
      <c r="J81" t="str">
        <f>IF(MAX($J$3:J80)&lt;COUNT(G:G),IF(G81&lt;&gt;"",MAX($J$3:J80)+1,""),"")</f>
        <v/>
      </c>
      <c r="L81" t="str">
        <f>IF(L80&lt;MAX(J:J),MAX($L$3:L80)+1,"")</f>
        <v/>
      </c>
      <c r="M81" t="str">
        <f t="shared" si="16"/>
        <v/>
      </c>
      <c r="N81" t="str">
        <f t="shared" si="17"/>
        <v/>
      </c>
      <c r="O81" t="str">
        <f t="shared" si="18"/>
        <v/>
      </c>
      <c r="P81" t="str">
        <f>IF(M81="","",INDEX(raw_vertexdata!J:J,MATCH(filt_btag6!M81,raw_vertexdata!L:L,0)))</f>
        <v/>
      </c>
      <c r="Q81" t="str">
        <f>IF(M81="","",INDEX(raw_vertexdata!K:K,MATCH(filt_btag6!M81,raw_vertexdata!L:L,0)))</f>
        <v/>
      </c>
    </row>
    <row r="82" spans="6:17" x14ac:dyDescent="0.3">
      <c r="F82" t="str">
        <f>IF(F81&lt;MAX(A:A),MAX($F$3:F81)+1,"")</f>
        <v/>
      </c>
      <c r="G82" t="str">
        <f t="shared" si="13"/>
        <v/>
      </c>
      <c r="H82" t="str">
        <f t="shared" si="14"/>
        <v/>
      </c>
      <c r="I82" t="str">
        <f t="shared" si="15"/>
        <v/>
      </c>
      <c r="J82" t="str">
        <f>IF(MAX($J$3:J81)&lt;COUNT(G:G),IF(G82&lt;&gt;"",MAX($J$3:J81)+1,""),"")</f>
        <v/>
      </c>
      <c r="L82" t="str">
        <f>IF(L81&lt;MAX(J:J),MAX($L$3:L81)+1,"")</f>
        <v/>
      </c>
      <c r="M82" t="str">
        <f t="shared" si="16"/>
        <v/>
      </c>
      <c r="N82" t="str">
        <f t="shared" si="17"/>
        <v/>
      </c>
      <c r="O82" t="str">
        <f t="shared" si="18"/>
        <v/>
      </c>
      <c r="P82" t="str">
        <f>IF(M82="","",INDEX(raw_vertexdata!J:J,MATCH(filt_btag6!M82,raw_vertexdata!L:L,0)))</f>
        <v/>
      </c>
      <c r="Q82" t="str">
        <f>IF(M82="","",INDEX(raw_vertexdata!K:K,MATCH(filt_btag6!M82,raw_vertexdata!L:L,0)))</f>
        <v/>
      </c>
    </row>
    <row r="83" spans="6:17" x14ac:dyDescent="0.3">
      <c r="F83" t="str">
        <f>IF(F82&lt;MAX(A:A),MAX($F$3:F82)+1,"")</f>
        <v/>
      </c>
      <c r="G83" t="str">
        <f t="shared" si="13"/>
        <v/>
      </c>
      <c r="H83" t="str">
        <f t="shared" si="14"/>
        <v/>
      </c>
      <c r="I83" t="str">
        <f t="shared" si="15"/>
        <v/>
      </c>
      <c r="J83" t="str">
        <f>IF(MAX($J$3:J82)&lt;COUNT(G:G),IF(G83&lt;&gt;"",MAX($J$3:J82)+1,""),"")</f>
        <v/>
      </c>
      <c r="L83" t="str">
        <f>IF(L82&lt;MAX(J:J),MAX($L$3:L82)+1,"")</f>
        <v/>
      </c>
      <c r="M83" t="str">
        <f t="shared" si="16"/>
        <v/>
      </c>
      <c r="N83" t="str">
        <f t="shared" si="17"/>
        <v/>
      </c>
      <c r="O83" t="str">
        <f t="shared" si="18"/>
        <v/>
      </c>
      <c r="P83" t="str">
        <f>IF(M83="","",INDEX(raw_vertexdata!J:J,MATCH(filt_btag6!M83,raw_vertexdata!L:L,0)))</f>
        <v/>
      </c>
      <c r="Q83" t="str">
        <f>IF(M83="","",INDEX(raw_vertexdata!K:K,MATCH(filt_btag6!M83,raw_vertexdata!L:L,0)))</f>
        <v/>
      </c>
    </row>
    <row r="84" spans="6:17" x14ac:dyDescent="0.3">
      <c r="F84" t="str">
        <f>IF(F83&lt;MAX(A:A),MAX($F$3:F83)+1,"")</f>
        <v/>
      </c>
      <c r="G84" t="str">
        <f t="shared" si="13"/>
        <v/>
      </c>
      <c r="H84" t="str">
        <f t="shared" si="14"/>
        <v/>
      </c>
      <c r="I84" t="str">
        <f t="shared" si="15"/>
        <v/>
      </c>
      <c r="J84" t="str">
        <f>IF(MAX($J$3:J83)&lt;COUNT(G:G),IF(G84&lt;&gt;"",MAX($J$3:J83)+1,""),"")</f>
        <v/>
      </c>
      <c r="L84" t="str">
        <f>IF(L83&lt;MAX(J:J),MAX($L$3:L83)+1,"")</f>
        <v/>
      </c>
      <c r="M84" t="str">
        <f t="shared" si="16"/>
        <v/>
      </c>
      <c r="N84" t="str">
        <f t="shared" si="17"/>
        <v/>
      </c>
      <c r="O84" t="str">
        <f t="shared" si="18"/>
        <v/>
      </c>
      <c r="P84" t="str">
        <f>IF(M84="","",INDEX(raw_vertexdata!J:J,MATCH(filt_btag6!M84,raw_vertexdata!L:L,0)))</f>
        <v/>
      </c>
      <c r="Q84" t="str">
        <f>IF(M84="","",INDEX(raw_vertexdata!K:K,MATCH(filt_btag6!M84,raw_vertexdata!L:L,0)))</f>
        <v/>
      </c>
    </row>
    <row r="85" spans="6:17" x14ac:dyDescent="0.3">
      <c r="F85" t="str">
        <f>IF(F84&lt;MAX(A:A),MAX($F$3:F84)+1,"")</f>
        <v/>
      </c>
      <c r="G85" t="str">
        <f t="shared" si="13"/>
        <v/>
      </c>
      <c r="H85" t="str">
        <f t="shared" si="14"/>
        <v/>
      </c>
      <c r="I85" t="str">
        <f t="shared" si="15"/>
        <v/>
      </c>
      <c r="J85" t="str">
        <f>IF(MAX($J$3:J84)&lt;COUNT(G:G),IF(G85&lt;&gt;"",MAX($J$3:J84)+1,""),"")</f>
        <v/>
      </c>
      <c r="L85" t="str">
        <f>IF(L84&lt;MAX(J:J),MAX($L$3:L84)+1,"")</f>
        <v/>
      </c>
      <c r="M85" t="str">
        <f t="shared" si="16"/>
        <v/>
      </c>
      <c r="N85" t="str">
        <f t="shared" si="17"/>
        <v/>
      </c>
      <c r="O85" t="str">
        <f t="shared" si="18"/>
        <v/>
      </c>
      <c r="P85" t="str">
        <f>IF(M85="","",INDEX(raw_vertexdata!J:J,MATCH(filt_btag6!M85,raw_vertexdata!L:L,0)))</f>
        <v/>
      </c>
      <c r="Q85" t="str">
        <f>IF(M85="","",INDEX(raw_vertexdata!K:K,MATCH(filt_btag6!M85,raw_vertexdata!L:L,0)))</f>
        <v/>
      </c>
    </row>
    <row r="86" spans="6:17" x14ac:dyDescent="0.3">
      <c r="F86" t="str">
        <f>IF(F85&lt;MAX(A:A),MAX($F$3:F85)+1,"")</f>
        <v/>
      </c>
      <c r="G86" t="str">
        <f t="shared" si="13"/>
        <v/>
      </c>
      <c r="H86" t="str">
        <f t="shared" si="14"/>
        <v/>
      </c>
      <c r="I86" t="str">
        <f t="shared" si="15"/>
        <v/>
      </c>
      <c r="J86" t="str">
        <f>IF(MAX($J$3:J85)&lt;COUNT(G:G),IF(G86&lt;&gt;"",MAX($J$3:J85)+1,""),"")</f>
        <v/>
      </c>
      <c r="L86" t="str">
        <f>IF(L85&lt;MAX(J:J),MAX($L$3:L85)+1,"")</f>
        <v/>
      </c>
      <c r="M86" t="str">
        <f t="shared" si="16"/>
        <v/>
      </c>
      <c r="N86" t="str">
        <f t="shared" si="17"/>
        <v/>
      </c>
      <c r="O86" t="str">
        <f t="shared" si="18"/>
        <v/>
      </c>
      <c r="P86" t="str">
        <f>IF(M86="","",INDEX(raw_vertexdata!J:J,MATCH(filt_btag6!M86,raw_vertexdata!L:L,0)))</f>
        <v/>
      </c>
      <c r="Q86" t="str">
        <f>IF(M86="","",INDEX(raw_vertexdata!K:K,MATCH(filt_btag6!M86,raw_vertexdata!L:L,0)))</f>
        <v/>
      </c>
    </row>
    <row r="87" spans="6:17" x14ac:dyDescent="0.3">
      <c r="F87" t="str">
        <f>IF(F86&lt;MAX(A:A),MAX($F$3:F86)+1,"")</f>
        <v/>
      </c>
      <c r="G87" t="str">
        <f t="shared" si="13"/>
        <v/>
      </c>
      <c r="H87" t="str">
        <f t="shared" si="14"/>
        <v/>
      </c>
      <c r="I87" t="str">
        <f t="shared" si="15"/>
        <v/>
      </c>
      <c r="J87" t="str">
        <f>IF(MAX($J$3:J86)&lt;COUNT(G:G),IF(G87&lt;&gt;"",MAX($J$3:J86)+1,""),"")</f>
        <v/>
      </c>
      <c r="L87" t="str">
        <f>IF(L86&lt;MAX(J:J),MAX($L$3:L86)+1,"")</f>
        <v/>
      </c>
      <c r="M87" t="str">
        <f t="shared" si="16"/>
        <v/>
      </c>
      <c r="N87" t="str">
        <f t="shared" si="17"/>
        <v/>
      </c>
      <c r="O87" t="str">
        <f t="shared" si="18"/>
        <v/>
      </c>
      <c r="P87" t="str">
        <f>IF(M87="","",INDEX(raw_vertexdata!J:J,MATCH(filt_btag6!M87,raw_vertexdata!L:L,0)))</f>
        <v/>
      </c>
      <c r="Q87" t="str">
        <f>IF(M87="","",INDEX(raw_vertexdata!K:K,MATCH(filt_btag6!M87,raw_vertexdata!L:L,0)))</f>
        <v/>
      </c>
    </row>
    <row r="88" spans="6:17" x14ac:dyDescent="0.3">
      <c r="F88" t="str">
        <f>IF(F87&lt;MAX(A:A),MAX($F$3:F87)+1,"")</f>
        <v/>
      </c>
      <c r="G88" t="str">
        <f t="shared" si="13"/>
        <v/>
      </c>
      <c r="H88" t="str">
        <f t="shared" si="14"/>
        <v/>
      </c>
      <c r="I88" t="str">
        <f t="shared" si="15"/>
        <v/>
      </c>
      <c r="J88" t="str">
        <f>IF(MAX($J$3:J87)&lt;COUNT(G:G),IF(G88&lt;&gt;"",MAX($J$3:J87)+1,""),"")</f>
        <v/>
      </c>
      <c r="L88" t="str">
        <f>IF(L87&lt;MAX(J:J),MAX($L$3:L87)+1,"")</f>
        <v/>
      </c>
      <c r="M88" t="str">
        <f t="shared" si="16"/>
        <v/>
      </c>
      <c r="N88" t="str">
        <f t="shared" si="17"/>
        <v/>
      </c>
      <c r="O88" t="str">
        <f t="shared" si="18"/>
        <v/>
      </c>
      <c r="P88" t="str">
        <f>IF(M88="","",INDEX(raw_vertexdata!J:J,MATCH(filt_btag6!M88,raw_vertexdata!L:L,0)))</f>
        <v/>
      </c>
      <c r="Q88" t="str">
        <f>IF(M88="","",INDEX(raw_vertexdata!K:K,MATCH(filt_btag6!M88,raw_vertexdata!L:L,0)))</f>
        <v/>
      </c>
    </row>
    <row r="89" spans="6:17" x14ac:dyDescent="0.3">
      <c r="F89" t="str">
        <f>IF(F88&lt;MAX(A:A),MAX($F$3:F88)+1,"")</f>
        <v/>
      </c>
      <c r="G89" t="str">
        <f t="shared" si="13"/>
        <v/>
      </c>
      <c r="H89" t="str">
        <f t="shared" si="14"/>
        <v/>
      </c>
      <c r="I89" t="str">
        <f t="shared" si="15"/>
        <v/>
      </c>
      <c r="J89" t="str">
        <f>IF(MAX($J$3:J88)&lt;COUNT(G:G),IF(G89&lt;&gt;"",MAX($J$3:J88)+1,""),"")</f>
        <v/>
      </c>
      <c r="L89" t="str">
        <f>IF(L88&lt;MAX(J:J),MAX($L$3:L88)+1,"")</f>
        <v/>
      </c>
      <c r="M89" t="str">
        <f t="shared" si="16"/>
        <v/>
      </c>
      <c r="N89" t="str">
        <f t="shared" si="17"/>
        <v/>
      </c>
      <c r="O89" t="str">
        <f t="shared" si="18"/>
        <v/>
      </c>
      <c r="P89" t="str">
        <f>IF(M89="","",INDEX(raw_vertexdata!J:J,MATCH(filt_btag6!M89,raw_vertexdata!L:L,0)))</f>
        <v/>
      </c>
      <c r="Q89" t="str">
        <f>IF(M89="","",INDEX(raw_vertexdata!K:K,MATCH(filt_btag6!M89,raw_vertexdata!L:L,0)))</f>
        <v/>
      </c>
    </row>
    <row r="90" spans="6:17" x14ac:dyDescent="0.3">
      <c r="F90" t="str">
        <f>IF(F89&lt;MAX(A:A),MAX($F$3:F89)+1,"")</f>
        <v/>
      </c>
      <c r="G90" t="str">
        <f t="shared" si="13"/>
        <v/>
      </c>
      <c r="H90" t="str">
        <f t="shared" si="14"/>
        <v/>
      </c>
      <c r="I90" t="str">
        <f t="shared" si="15"/>
        <v/>
      </c>
      <c r="J90" t="str">
        <f>IF(MAX($J$3:J89)&lt;COUNT(G:G),IF(G90&lt;&gt;"",MAX($J$3:J89)+1,""),"")</f>
        <v/>
      </c>
      <c r="L90" t="str">
        <f>IF(L89&lt;MAX(J:J),MAX($L$3:L89)+1,"")</f>
        <v/>
      </c>
      <c r="M90" t="str">
        <f t="shared" si="16"/>
        <v/>
      </c>
      <c r="N90" t="str">
        <f t="shared" si="17"/>
        <v/>
      </c>
      <c r="O90" t="str">
        <f t="shared" si="18"/>
        <v/>
      </c>
      <c r="P90" t="str">
        <f>IF(M90="","",INDEX(raw_vertexdata!J:J,MATCH(filt_btag6!M90,raw_vertexdata!L:L,0)))</f>
        <v/>
      </c>
      <c r="Q90" t="str">
        <f>IF(M90="","",INDEX(raw_vertexdata!K:K,MATCH(filt_btag6!M90,raw_vertexdata!L:L,0)))</f>
        <v/>
      </c>
    </row>
    <row r="91" spans="6:17" x14ac:dyDescent="0.3">
      <c r="F91" t="str">
        <f>IF(F90&lt;MAX(A:A),MAX($F$3:F90)+1,"")</f>
        <v/>
      </c>
      <c r="G91" t="str">
        <f t="shared" si="13"/>
        <v/>
      </c>
      <c r="H91" t="str">
        <f t="shared" si="14"/>
        <v/>
      </c>
      <c r="I91" t="str">
        <f t="shared" si="15"/>
        <v/>
      </c>
      <c r="J91" t="str">
        <f>IF(MAX($J$3:J90)&lt;COUNT(G:G),IF(G91&lt;&gt;"",MAX($J$3:J90)+1,""),"")</f>
        <v/>
      </c>
      <c r="L91" t="str">
        <f>IF(L90&lt;MAX(J:J),MAX($L$3:L90)+1,"")</f>
        <v/>
      </c>
      <c r="M91" t="str">
        <f t="shared" si="16"/>
        <v/>
      </c>
      <c r="N91" t="str">
        <f t="shared" si="17"/>
        <v/>
      </c>
      <c r="O91" t="str">
        <f t="shared" si="18"/>
        <v/>
      </c>
      <c r="P91" t="str">
        <f>IF(M91="","",INDEX(raw_vertexdata!J:J,MATCH(filt_btag6!M91,raw_vertexdata!L:L,0)))</f>
        <v/>
      </c>
      <c r="Q91" t="str">
        <f>IF(M91="","",INDEX(raw_vertexdata!K:K,MATCH(filt_btag6!M91,raw_vertexdata!L:L,0)))</f>
        <v/>
      </c>
    </row>
    <row r="92" spans="6:17" x14ac:dyDescent="0.3">
      <c r="F92" t="str">
        <f>IF(F91&lt;MAX(A:A),MAX($F$3:F91)+1,"")</f>
        <v/>
      </c>
      <c r="G92" t="str">
        <f t="shared" si="13"/>
        <v/>
      </c>
      <c r="H92" t="str">
        <f t="shared" si="14"/>
        <v/>
      </c>
      <c r="I92" t="str">
        <f t="shared" si="15"/>
        <v/>
      </c>
      <c r="J92" t="str">
        <f>IF(MAX($J$3:J91)&lt;COUNT(G:G),IF(G92&lt;&gt;"",MAX($J$3:J91)+1,""),"")</f>
        <v/>
      </c>
      <c r="L92" t="str">
        <f>IF(L91&lt;MAX(J:J),MAX($L$3:L91)+1,"")</f>
        <v/>
      </c>
      <c r="M92" t="str">
        <f t="shared" si="16"/>
        <v/>
      </c>
      <c r="N92" t="str">
        <f t="shared" si="17"/>
        <v/>
      </c>
      <c r="O92" t="str">
        <f t="shared" si="18"/>
        <v/>
      </c>
      <c r="P92" t="str">
        <f>IF(M92="","",INDEX(raw_vertexdata!J:J,MATCH(filt_btag6!M92,raw_vertexdata!L:L,0)))</f>
        <v/>
      </c>
      <c r="Q92" t="str">
        <f>IF(M92="","",INDEX(raw_vertexdata!K:K,MATCH(filt_btag6!M92,raw_vertexdata!L:L,0)))</f>
        <v/>
      </c>
    </row>
    <row r="93" spans="6:17" x14ac:dyDescent="0.3">
      <c r="F93" t="str">
        <f>IF(F92&lt;MAX(A:A),MAX($F$3:F92)+1,"")</f>
        <v/>
      </c>
      <c r="G93" t="str">
        <f t="shared" si="13"/>
        <v/>
      </c>
      <c r="H93" t="str">
        <f t="shared" si="14"/>
        <v/>
      </c>
      <c r="I93" t="str">
        <f t="shared" si="15"/>
        <v/>
      </c>
      <c r="J93" t="str">
        <f>IF(MAX($J$3:J92)&lt;COUNT(G:G),IF(G93&lt;&gt;"",MAX($J$3:J92)+1,""),"")</f>
        <v/>
      </c>
      <c r="L93" t="str">
        <f>IF(L92&lt;MAX(J:J),MAX($L$3:L92)+1,"")</f>
        <v/>
      </c>
      <c r="M93" t="str">
        <f t="shared" si="16"/>
        <v/>
      </c>
      <c r="N93" t="str">
        <f t="shared" si="17"/>
        <v/>
      </c>
      <c r="O93" t="str">
        <f t="shared" si="18"/>
        <v/>
      </c>
      <c r="P93" t="str">
        <f>IF(M93="","",INDEX(raw_vertexdata!J:J,MATCH(filt_btag6!M93,raw_vertexdata!L:L,0)))</f>
        <v/>
      </c>
      <c r="Q93" t="str">
        <f>IF(M93="","",INDEX(raw_vertexdata!K:K,MATCH(filt_btag6!M93,raw_vertexdata!L:L,0)))</f>
        <v/>
      </c>
    </row>
    <row r="94" spans="6:17" x14ac:dyDescent="0.3">
      <c r="F94" t="str">
        <f>IF(F93&lt;MAX(A:A),MAX($F$3:F93)+1,"")</f>
        <v/>
      </c>
      <c r="G94" t="str">
        <f t="shared" si="13"/>
        <v/>
      </c>
      <c r="H94" t="str">
        <f t="shared" si="14"/>
        <v/>
      </c>
      <c r="I94" t="str">
        <f t="shared" si="15"/>
        <v/>
      </c>
      <c r="J94" t="str">
        <f>IF(MAX($J$3:J93)&lt;COUNT(G:G),IF(G94&lt;&gt;"",MAX($J$3:J93)+1,""),"")</f>
        <v/>
      </c>
      <c r="L94" t="str">
        <f>IF(L93&lt;MAX(J:J),MAX($L$3:L93)+1,"")</f>
        <v/>
      </c>
      <c r="M94" t="str">
        <f t="shared" si="16"/>
        <v/>
      </c>
      <c r="N94" t="str">
        <f t="shared" si="17"/>
        <v/>
      </c>
      <c r="O94" t="str">
        <f t="shared" si="18"/>
        <v/>
      </c>
      <c r="P94" t="str">
        <f>IF(M94="","",INDEX(raw_vertexdata!J:J,MATCH(filt_btag6!M94,raw_vertexdata!L:L,0)))</f>
        <v/>
      </c>
      <c r="Q94" t="str">
        <f>IF(M94="","",INDEX(raw_vertexdata!K:K,MATCH(filt_btag6!M94,raw_vertexdata!L:L,0)))</f>
        <v/>
      </c>
    </row>
    <row r="95" spans="6:17" x14ac:dyDescent="0.3">
      <c r="F95" t="str">
        <f>IF(F94&lt;MAX(A:A),MAX($F$3:F94)+1,"")</f>
        <v/>
      </c>
      <c r="G95" t="str">
        <f t="shared" si="13"/>
        <v/>
      </c>
      <c r="H95" t="str">
        <f t="shared" si="14"/>
        <v/>
      </c>
      <c r="I95" t="str">
        <f t="shared" si="15"/>
        <v/>
      </c>
      <c r="J95" t="str">
        <f>IF(MAX($J$3:J94)&lt;COUNT(G:G),IF(G95&lt;&gt;"",MAX($J$3:J94)+1,""),"")</f>
        <v/>
      </c>
      <c r="L95" t="str">
        <f>IF(L94&lt;MAX(J:J),MAX($L$3:L94)+1,"")</f>
        <v/>
      </c>
      <c r="M95" t="str">
        <f t="shared" si="16"/>
        <v/>
      </c>
      <c r="N95" t="str">
        <f t="shared" si="17"/>
        <v/>
      </c>
      <c r="O95" t="str">
        <f t="shared" si="18"/>
        <v/>
      </c>
      <c r="P95" t="str">
        <f>IF(M95="","",INDEX(raw_vertexdata!J:J,MATCH(filt_btag6!M95,raw_vertexdata!L:L,0)))</f>
        <v/>
      </c>
      <c r="Q95" t="str">
        <f>IF(M95="","",INDEX(raw_vertexdata!K:K,MATCH(filt_btag6!M95,raw_vertexdata!L:L,0)))</f>
        <v/>
      </c>
    </row>
    <row r="96" spans="6:17" x14ac:dyDescent="0.3">
      <c r="F96" t="str">
        <f>IF(F95&lt;MAX(A:A),MAX($F$3:F95)+1,"")</f>
        <v/>
      </c>
      <c r="G96" t="str">
        <f t="shared" si="13"/>
        <v/>
      </c>
      <c r="H96" t="str">
        <f t="shared" si="14"/>
        <v/>
      </c>
      <c r="I96" t="str">
        <f t="shared" si="15"/>
        <v/>
      </c>
      <c r="J96" t="str">
        <f>IF(MAX($J$3:J95)&lt;COUNT(G:G),IF(G96&lt;&gt;"",MAX($J$3:J95)+1,""),"")</f>
        <v/>
      </c>
      <c r="L96" t="str">
        <f>IF(L95&lt;MAX(J:J),MAX($L$3:L95)+1,"")</f>
        <v/>
      </c>
      <c r="M96" t="str">
        <f t="shared" si="16"/>
        <v/>
      </c>
      <c r="N96" t="str">
        <f t="shared" si="17"/>
        <v/>
      </c>
      <c r="O96" t="str">
        <f t="shared" si="18"/>
        <v/>
      </c>
      <c r="P96" t="str">
        <f>IF(M96="","",INDEX(raw_vertexdata!J:J,MATCH(filt_btag6!M96,raw_vertexdata!L:L,0)))</f>
        <v/>
      </c>
      <c r="Q96" t="str">
        <f>IF(M96="","",INDEX(raw_vertexdata!K:K,MATCH(filt_btag6!M96,raw_vertexdata!L:L,0)))</f>
        <v/>
      </c>
    </row>
    <row r="97" spans="6:17" x14ac:dyDescent="0.3">
      <c r="F97" t="str">
        <f>IF(F96&lt;MAX(A:A),MAX($F$3:F96)+1,"")</f>
        <v/>
      </c>
      <c r="G97" t="str">
        <f t="shared" si="13"/>
        <v/>
      </c>
      <c r="H97" t="str">
        <f t="shared" si="14"/>
        <v/>
      </c>
      <c r="I97" t="str">
        <f t="shared" si="15"/>
        <v/>
      </c>
      <c r="J97" t="str">
        <f>IF(MAX($J$3:J96)&lt;COUNT(G:G),IF(G97&lt;&gt;"",MAX($J$3:J96)+1,""),"")</f>
        <v/>
      </c>
      <c r="L97" t="str">
        <f>IF(L96&lt;MAX(J:J),MAX($L$3:L96)+1,"")</f>
        <v/>
      </c>
      <c r="M97" t="str">
        <f t="shared" si="16"/>
        <v/>
      </c>
      <c r="N97" t="str">
        <f t="shared" si="17"/>
        <v/>
      </c>
      <c r="O97" t="str">
        <f t="shared" si="18"/>
        <v/>
      </c>
      <c r="P97" t="str">
        <f>IF(M97="","",INDEX(raw_vertexdata!J:J,MATCH(filt_btag6!M97,raw_vertexdata!L:L,0)))</f>
        <v/>
      </c>
      <c r="Q97" t="str">
        <f>IF(M97="","",INDEX(raw_vertexdata!K:K,MATCH(filt_btag6!M97,raw_vertexdata!L:L,0)))</f>
        <v/>
      </c>
    </row>
    <row r="98" spans="6:17" x14ac:dyDescent="0.3">
      <c r="F98" t="str">
        <f>IF(F97&lt;MAX(A:A),MAX($F$3:F97)+1,"")</f>
        <v/>
      </c>
      <c r="G98" t="str">
        <f t="shared" si="13"/>
        <v/>
      </c>
      <c r="H98" t="str">
        <f t="shared" si="14"/>
        <v/>
      </c>
      <c r="I98" t="str">
        <f t="shared" si="15"/>
        <v/>
      </c>
      <c r="J98" t="str">
        <f>IF(MAX($J$3:J97)&lt;COUNT(G:G),IF(G98&lt;&gt;"",MAX($J$3:J97)+1,""),"")</f>
        <v/>
      </c>
      <c r="L98" t="str">
        <f>IF(L97&lt;MAX(J:J),MAX($L$3:L97)+1,"")</f>
        <v/>
      </c>
      <c r="M98" t="str">
        <f t="shared" si="16"/>
        <v/>
      </c>
      <c r="N98" t="str">
        <f t="shared" si="17"/>
        <v/>
      </c>
      <c r="O98" t="str">
        <f t="shared" si="18"/>
        <v/>
      </c>
      <c r="P98" t="str">
        <f>IF(M98="","",INDEX(raw_vertexdata!J:J,MATCH(filt_btag6!M98,raw_vertexdata!L:L,0)))</f>
        <v/>
      </c>
      <c r="Q98" t="str">
        <f>IF(M98="","",INDEX(raw_vertexdata!K:K,MATCH(filt_btag6!M98,raw_vertexdata!L:L,0)))</f>
        <v/>
      </c>
    </row>
  </sheetData>
  <sheetProtection selectLockedCells="1" selectUnlockedCells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zoomScale="85" zoomScaleNormal="85" workbookViewId="0">
      <pane ySplit="2" topLeftCell="A3" activePane="bottomLeft" state="frozen"/>
      <selection activeCell="A2" sqref="A2:A5"/>
      <selection pane="bottomLeft" activeCell="A29" sqref="A29"/>
    </sheetView>
  </sheetViews>
  <sheetFormatPr defaultColWidth="8.6640625" defaultRowHeight="14.4" x14ac:dyDescent="0.3"/>
  <sheetData>
    <row r="1" spans="1:19" x14ac:dyDescent="0.3">
      <c r="A1" t="s">
        <v>20</v>
      </c>
      <c r="B1" t="s">
        <v>51</v>
      </c>
      <c r="C1" t="s">
        <v>52</v>
      </c>
      <c r="D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</row>
    <row r="2" spans="1:19" x14ac:dyDescent="0.3">
      <c r="A2" t="s">
        <v>22</v>
      </c>
      <c r="B2" t="s">
        <v>23</v>
      </c>
      <c r="C2" t="s">
        <v>50</v>
      </c>
      <c r="D2" t="s">
        <v>40</v>
      </c>
      <c r="E2" t="s">
        <v>71</v>
      </c>
      <c r="F2" t="s">
        <v>70</v>
      </c>
      <c r="H2" t="s">
        <v>40</v>
      </c>
      <c r="I2" t="s">
        <v>41</v>
      </c>
      <c r="J2" t="s">
        <v>50</v>
      </c>
      <c r="K2" t="s">
        <v>22</v>
      </c>
      <c r="L2" t="s">
        <v>40</v>
      </c>
      <c r="N2" t="s">
        <v>40</v>
      </c>
      <c r="O2" t="s">
        <v>41</v>
      </c>
      <c r="P2" t="s">
        <v>50</v>
      </c>
      <c r="Q2" t="s">
        <v>22</v>
      </c>
      <c r="R2" t="s">
        <v>3</v>
      </c>
      <c r="S2" t="s">
        <v>4</v>
      </c>
    </row>
    <row r="3" spans="1:19" x14ac:dyDescent="0.3">
      <c r="A3">
        <v>1</v>
      </c>
      <c r="B3">
        <f>INDEX(raw_elemdata!AB:AB,MATCH(filt_btag7!A3,raw_elemdata!AF:AF,0))</f>
        <v>259</v>
      </c>
      <c r="C3">
        <f>INDEX(raw_elemdata!AJ:AJ,MATCH(filt_btag7!A3,raw_elemdata!AF:AF,0))</f>
        <v>431</v>
      </c>
      <c r="D3">
        <f>RANK(B3,B:B)</f>
        <v>9</v>
      </c>
      <c r="E3">
        <f>IF(INDEX(raw_elemdata!AB:AB,MATCH(C3,raw_elemdata!B:B,0))=B3,INDEX(raw_elemdata!N:N,MATCH(C3,raw_elemdata!B:B,0)),IF(INDEX(raw_elemdata!AC:AC,MATCH(C3,raw_elemdata!B:B,0))=B3,INDEX(raw_elemdata!M:M,MATCH(C3,raw_elemdata!B:B,0)),IF(INDEX(raw_elemdata!AD:AD,MATCH(C3,raw_elemdata!B:B,0))=B3,INDEX(raw_elemdata!P:P,MATCH(C3,raw_elemdata!B:B,0)),IF(INDEX(raw_elemdata!AE:AE,MATCH(C3,raw_elemdata!B:B,0))=B3,INDEX(raw_elemdata!O:O,MATCH(C3,raw_elemdata!B:B,0))))))</f>
        <v>234</v>
      </c>
      <c r="F3">
        <f>INDEX(fix_btag!BF:BF,MATCH(filt_btag7!B3,fix_btag!BG:BG,0))</f>
        <v>261</v>
      </c>
      <c r="H3">
        <v>1</v>
      </c>
      <c r="I3">
        <f t="shared" ref="I3:I34" si="0">_xlfn.IFNA(INDEX(B:B,MATCH(H3,D:D,0)),"")</f>
        <v>263</v>
      </c>
      <c r="J3">
        <f t="shared" ref="J3:J34" si="1">_xlfn.IFNA(INDEX(C:C,MATCH(H3,D:D,0)),"")</f>
        <v>455</v>
      </c>
      <c r="K3">
        <f t="shared" ref="K3:K34" si="2">_xlfn.IFNA(INDEX(A:A,MATCH(H3,D:D,0)),"")</f>
        <v>5</v>
      </c>
      <c r="L3">
        <v>1</v>
      </c>
      <c r="N3">
        <v>1</v>
      </c>
      <c r="O3" s="4">
        <f t="shared" ref="O3:O34" si="3">INDEX(I:I,MATCH(N3,L:L,0))</f>
        <v>263</v>
      </c>
      <c r="P3" s="4">
        <f t="shared" ref="P3:P34" si="4">INDEX(J:J,MATCH(N3,L:L,0))</f>
        <v>455</v>
      </c>
      <c r="Q3" s="4">
        <f t="shared" ref="Q3:Q34" si="5">INDEX(K:K,MATCH(N3,L:L,0))</f>
        <v>5</v>
      </c>
      <c r="R3" s="4">
        <f>IF(O3="","",INDEX(raw_vertexdata!J:J,MATCH(filt_btag7!O3,raw_vertexdata!L:L,0)))</f>
        <v>-1.6667106990508112</v>
      </c>
      <c r="S3" s="4">
        <f>IF(O3="","",INDEX(raw_vertexdata!K:K,MATCH(filt_btag7!O3,raw_vertexdata!L:L,0)))</f>
        <v>2.4944088369019255</v>
      </c>
    </row>
    <row r="4" spans="1:19" x14ac:dyDescent="0.3">
      <c r="A4">
        <f>IF(A3&lt;raw_elemdata!$AN$2,MAX($A$2:A3)+1,"")</f>
        <v>2</v>
      </c>
      <c r="B4">
        <f>INDEX(raw_elemdata!AB:AB,MATCH(filt_btag7!A4,raw_elemdata!AF:AF,0))</f>
        <v>68</v>
      </c>
      <c r="C4">
        <f>INDEX(raw_elemdata!AJ:AJ,MATCH(filt_btag7!A4,raw_elemdata!AF:AF,0))</f>
        <v>432</v>
      </c>
      <c r="D4">
        <f t="shared" ref="D4:D66" si="6">RANK(B4,B:B)</f>
        <v>37</v>
      </c>
      <c r="E4">
        <f>IF(INDEX(raw_elemdata!AB:AB,MATCH(C4,raw_elemdata!B:B,0))=B4,INDEX(raw_elemdata!N:N,MATCH(C4,raw_elemdata!B:B,0)),IF(INDEX(raw_elemdata!AC:AC,MATCH(C4,raw_elemdata!B:B,0))=B4,INDEX(raw_elemdata!M:M,MATCH(C4,raw_elemdata!B:B,0)),IF(INDEX(raw_elemdata!AD:AD,MATCH(C4,raw_elemdata!B:B,0))=B4,INDEX(raw_elemdata!P:P,MATCH(C4,raw_elemdata!B:B,0)),IF(INDEX(raw_elemdata!AE:AE,MATCH(C4,raw_elemdata!B:B,0))=B4,INDEX(raw_elemdata!O:O,MATCH(C4,raw_elemdata!B:B,0))))))</f>
        <v>86</v>
      </c>
      <c r="F4">
        <f>INDEX(fix_btag!BF:BF,MATCH(filt_btag7!B4,fix_btag!BG:BG,0))</f>
        <v>49</v>
      </c>
      <c r="H4">
        <f>IF(H3&lt;MAX(A:A),MAX($H$3:H3)+1,"")</f>
        <v>2</v>
      </c>
      <c r="I4" t="str">
        <f t="shared" si="0"/>
        <v/>
      </c>
      <c r="J4" t="str">
        <f t="shared" si="1"/>
        <v/>
      </c>
      <c r="K4" t="str">
        <f t="shared" si="2"/>
        <v/>
      </c>
      <c r="L4" t="str">
        <f>IF(MAX($L$3:L3)&lt;COUNT(I:I),IF(I4&lt;&gt;"",MAX($L$3:L3)+1,""),"")</f>
        <v/>
      </c>
      <c r="N4">
        <f>IF(N3&lt;MAX(L:L),MAX($N$3:N3)+1,"")</f>
        <v>2</v>
      </c>
      <c r="O4" s="4">
        <f t="shared" si="3"/>
        <v>262</v>
      </c>
      <c r="P4" s="4">
        <f t="shared" si="4"/>
        <v>457</v>
      </c>
      <c r="Q4" s="4">
        <f t="shared" si="5"/>
        <v>7</v>
      </c>
      <c r="R4" s="4">
        <f>IF(O4="","",INDEX(raw_vertexdata!J:J,MATCH(filt_btag7!O4,raw_vertexdata!L:L,0)))</f>
        <v>-0.58527096601385653</v>
      </c>
      <c r="S4" s="4">
        <f>IF(O4="","",INDEX(raw_vertexdata!K:K,MATCH(filt_btag7!O4,raw_vertexdata!L:L,0)))</f>
        <v>2.9423558412334203</v>
      </c>
    </row>
    <row r="5" spans="1:19" x14ac:dyDescent="0.3">
      <c r="A5">
        <f>IF(A4&lt;raw_elemdata!$AN$2,MAX($A$2:A4)+1,"")</f>
        <v>3</v>
      </c>
      <c r="B5">
        <f>INDEX(raw_elemdata!AB:AB,MATCH(filt_btag7!A5,raw_elemdata!AF:AF,0))</f>
        <v>19</v>
      </c>
      <c r="C5">
        <f>INDEX(raw_elemdata!AJ:AJ,MATCH(filt_btag7!A5,raw_elemdata!AF:AF,0))</f>
        <v>453</v>
      </c>
      <c r="D5">
        <f t="shared" si="6"/>
        <v>63</v>
      </c>
      <c r="E5">
        <f>IF(INDEX(raw_elemdata!AB:AB,MATCH(C5,raw_elemdata!B:B,0))=B5,INDEX(raw_elemdata!N:N,MATCH(C5,raw_elemdata!B:B,0)),IF(INDEX(raw_elemdata!AC:AC,MATCH(C5,raw_elemdata!B:B,0))=B5,INDEX(raw_elemdata!M:M,MATCH(C5,raw_elemdata!B:B,0)),IF(INDEX(raw_elemdata!AD:AD,MATCH(C5,raw_elemdata!B:B,0))=B5,INDEX(raw_elemdata!P:P,MATCH(C5,raw_elemdata!B:B,0)),IF(INDEX(raw_elemdata!AE:AE,MATCH(C5,raw_elemdata!B:B,0))=B5,INDEX(raw_elemdata!O:O,MATCH(C5,raw_elemdata!B:B,0))))))</f>
        <v>81</v>
      </c>
      <c r="F5">
        <f>INDEX(fix_btag!BF:BF,MATCH(filt_btag7!B5,fix_btag!BG:BG,0))</f>
        <v>60</v>
      </c>
      <c r="H5">
        <f>IF(H4&lt;MAX(A:A),MAX($H$3:H4)+1,"")</f>
        <v>3</v>
      </c>
      <c r="I5">
        <f t="shared" si="0"/>
        <v>262</v>
      </c>
      <c r="J5">
        <f t="shared" si="1"/>
        <v>457</v>
      </c>
      <c r="K5">
        <f t="shared" si="2"/>
        <v>7</v>
      </c>
      <c r="L5">
        <f>IF(MAX($L$3:L4)&lt;COUNT(I:I),IF(I5&lt;&gt;"",MAX($L$3:L4)+1,""),"")</f>
        <v>2</v>
      </c>
      <c r="N5">
        <f>IF(N4&lt;MAX(L:L),MAX($N$3:N4)+1,"")</f>
        <v>3</v>
      </c>
      <c r="O5" s="4">
        <f t="shared" si="3"/>
        <v>261</v>
      </c>
      <c r="P5" s="4">
        <f t="shared" si="4"/>
        <v>428</v>
      </c>
      <c r="Q5" s="4">
        <f t="shared" si="5"/>
        <v>10</v>
      </c>
      <c r="R5" s="4">
        <f>IF(O5="","",INDEX(raw_vertexdata!J:J,MATCH(filt_btag7!O5,raw_vertexdata!L:L,0)))</f>
        <v>0.5852709660138562</v>
      </c>
      <c r="S5" s="4">
        <f>IF(O5="","",INDEX(raw_vertexdata!K:K,MATCH(filt_btag7!O5,raw_vertexdata!L:L,0)))</f>
        <v>2.9423558412334203</v>
      </c>
    </row>
    <row r="6" spans="1:19" x14ac:dyDescent="0.3">
      <c r="A6">
        <f>IF(A5&lt;raw_elemdata!$AN$2,MAX($A$2:A5)+1,"")</f>
        <v>4</v>
      </c>
      <c r="B6">
        <f>INDEX(raw_elemdata!AB:AB,MATCH(filt_btag7!A6,raw_elemdata!AF:AF,0))</f>
        <v>248</v>
      </c>
      <c r="C6">
        <f>INDEX(raw_elemdata!AJ:AJ,MATCH(filt_btag7!A6,raw_elemdata!AF:AF,0))</f>
        <v>454</v>
      </c>
      <c r="D6">
        <f t="shared" si="6"/>
        <v>31</v>
      </c>
      <c r="E6">
        <f>IF(INDEX(raw_elemdata!AB:AB,MATCH(C6,raw_elemdata!B:B,0))=B6,INDEX(raw_elemdata!N:N,MATCH(C6,raw_elemdata!B:B,0)),IF(INDEX(raw_elemdata!AC:AC,MATCH(C6,raw_elemdata!B:B,0))=B6,INDEX(raw_elemdata!M:M,MATCH(C6,raw_elemdata!B:B,0)),IF(INDEX(raw_elemdata!AD:AD,MATCH(C6,raw_elemdata!B:B,0))=B6,INDEX(raw_elemdata!P:P,MATCH(C6,raw_elemdata!B:B,0)),IF(INDEX(raw_elemdata!AE:AE,MATCH(C6,raw_elemdata!B:B,0))=B6,INDEX(raw_elemdata!O:O,MATCH(C6,raw_elemdata!B:B,0))))))</f>
        <v>245</v>
      </c>
      <c r="F6">
        <f>INDEX(fix_btag!BF:BF,MATCH(filt_btag7!B6,fix_btag!BG:BG,0))</f>
        <v>250</v>
      </c>
      <c r="H6">
        <f>IF(H5&lt;MAX(A:A),MAX($H$3:H5)+1,"")</f>
        <v>4</v>
      </c>
      <c r="I6" t="str">
        <f t="shared" si="0"/>
        <v/>
      </c>
      <c r="J6" t="str">
        <f t="shared" si="1"/>
        <v/>
      </c>
      <c r="K6" t="str">
        <f t="shared" si="2"/>
        <v/>
      </c>
      <c r="L6" t="str">
        <f>IF(MAX($L$3:L5)&lt;COUNT(I:I),IF(I6&lt;&gt;"",MAX($L$3:L5)+1,""),"")</f>
        <v/>
      </c>
      <c r="N6">
        <f>IF(N5&lt;MAX(L:L),MAX($N$3:N5)+1,"")</f>
        <v>4</v>
      </c>
      <c r="O6" s="4">
        <f t="shared" si="3"/>
        <v>260</v>
      </c>
      <c r="P6" s="4">
        <f t="shared" si="4"/>
        <v>430</v>
      </c>
      <c r="Q6" s="4">
        <f t="shared" si="5"/>
        <v>12</v>
      </c>
      <c r="R6" s="4">
        <f>IF(O6="","",INDEX(raw_vertexdata!J:J,MATCH(filt_btag7!O6,raw_vertexdata!L:L,0)))</f>
        <v>1.6667106990508118</v>
      </c>
      <c r="S6" s="4">
        <f>IF(O6="","",INDEX(raw_vertexdata!K:K,MATCH(filt_btag7!O6,raw_vertexdata!L:L,0)))</f>
        <v>2.4944088369019251</v>
      </c>
    </row>
    <row r="7" spans="1:19" x14ac:dyDescent="0.3">
      <c r="A7">
        <f>IF(A6&lt;raw_elemdata!$AN$2,MAX($A$2:A6)+1,"")</f>
        <v>5</v>
      </c>
      <c r="B7">
        <f>INDEX(raw_elemdata!AB:AB,MATCH(filt_btag7!A7,raw_elemdata!AF:AF,0))</f>
        <v>263</v>
      </c>
      <c r="C7">
        <f>INDEX(raw_elemdata!AJ:AJ,MATCH(filt_btag7!A7,raw_elemdata!AF:AF,0))</f>
        <v>455</v>
      </c>
      <c r="D7">
        <f t="shared" si="6"/>
        <v>1</v>
      </c>
      <c r="E7">
        <f>IF(INDEX(raw_elemdata!AB:AB,MATCH(C7,raw_elemdata!B:B,0))=B7,INDEX(raw_elemdata!N:N,MATCH(C7,raw_elemdata!B:B,0)),IF(INDEX(raw_elemdata!AC:AC,MATCH(C7,raw_elemdata!B:B,0))=B7,INDEX(raw_elemdata!M:M,MATCH(C7,raw_elemdata!B:B,0)),IF(INDEX(raw_elemdata!AD:AD,MATCH(C7,raw_elemdata!B:B,0))=B7,INDEX(raw_elemdata!P:P,MATCH(C7,raw_elemdata!B:B,0)),IF(INDEX(raw_elemdata!AE:AE,MATCH(C7,raw_elemdata!B:B,0))=B7,INDEX(raw_elemdata!O:O,MATCH(C7,raw_elemdata!B:B,0))))))</f>
        <v>246</v>
      </c>
      <c r="F7">
        <f>INDEX(fix_btag!BF:BF,MATCH(filt_btag7!B7,fix_btag!BG:BG,0))</f>
        <v>249</v>
      </c>
      <c r="H7">
        <f>IF(H6&lt;MAX(A:A),MAX($H$3:H6)+1,"")</f>
        <v>5</v>
      </c>
      <c r="I7">
        <f t="shared" si="0"/>
        <v>261</v>
      </c>
      <c r="J7">
        <f t="shared" si="1"/>
        <v>428</v>
      </c>
      <c r="K7">
        <f t="shared" si="2"/>
        <v>10</v>
      </c>
      <c r="L7">
        <f>IF(MAX($L$3:L6)&lt;COUNT(I:I),IF(I7&lt;&gt;"",MAX($L$3:L6)+1,""),"")</f>
        <v>3</v>
      </c>
      <c r="N7">
        <f>IF(N6&lt;MAX(L:L),MAX($N$3:N6)+1,"")</f>
        <v>5</v>
      </c>
      <c r="O7" s="4">
        <f t="shared" si="3"/>
        <v>259</v>
      </c>
      <c r="P7" s="4">
        <f t="shared" si="4"/>
        <v>431</v>
      </c>
      <c r="Q7" s="4">
        <f t="shared" si="5"/>
        <v>1</v>
      </c>
      <c r="R7" s="4">
        <f>IF(O7="","",INDEX(raw_vertexdata!J:J,MATCH(filt_btag7!O7,raw_vertexdata!L:L,0)))</f>
        <v>2.4944088369019251</v>
      </c>
      <c r="S7" s="4">
        <f>IF(O7="","",INDEX(raw_vertexdata!K:K,MATCH(filt_btag7!O7,raw_vertexdata!L:L,0)))</f>
        <v>1.6667106990508118</v>
      </c>
    </row>
    <row r="8" spans="1:19" x14ac:dyDescent="0.3">
      <c r="A8">
        <f>IF(A7&lt;raw_elemdata!$AN$2,MAX($A$2:A7)+1,"")</f>
        <v>6</v>
      </c>
      <c r="B8">
        <f>INDEX(raw_elemdata!AB:AB,MATCH(filt_btag7!A8,raw_elemdata!AF:AF,0))</f>
        <v>33</v>
      </c>
      <c r="C8">
        <f>INDEX(raw_elemdata!AJ:AJ,MATCH(filt_btag7!A8,raw_elemdata!AF:AF,0))</f>
        <v>456</v>
      </c>
      <c r="D8">
        <f t="shared" si="6"/>
        <v>55</v>
      </c>
      <c r="E8">
        <f>IF(INDEX(raw_elemdata!AB:AB,MATCH(C8,raw_elemdata!B:B,0))=B8,INDEX(raw_elemdata!N:N,MATCH(C8,raw_elemdata!B:B,0)),IF(INDEX(raw_elemdata!AC:AC,MATCH(C8,raw_elemdata!B:B,0))=B8,INDEX(raw_elemdata!M:M,MATCH(C8,raw_elemdata!B:B,0)),IF(INDEX(raw_elemdata!AD:AD,MATCH(C8,raw_elemdata!B:B,0))=B8,INDEX(raw_elemdata!P:P,MATCH(C8,raw_elemdata!B:B,0)),IF(INDEX(raw_elemdata!AE:AE,MATCH(C8,raw_elemdata!B:B,0))=B8,INDEX(raw_elemdata!O:O,MATCH(C8,raw_elemdata!B:B,0))))))</f>
        <v>92</v>
      </c>
      <c r="F8">
        <f>INDEX(fix_btag!BF:BF,MATCH(filt_btag7!B8,fix_btag!BG:BG,0))</f>
        <v>56</v>
      </c>
      <c r="H8">
        <f>IF(H7&lt;MAX(A:A),MAX($H$3:H7)+1,"")</f>
        <v>6</v>
      </c>
      <c r="I8" t="str">
        <f t="shared" si="0"/>
        <v/>
      </c>
      <c r="J8" t="str">
        <f t="shared" si="1"/>
        <v/>
      </c>
      <c r="K8" t="str">
        <f t="shared" si="2"/>
        <v/>
      </c>
      <c r="L8" t="str">
        <f>IF(MAX($L$3:L7)&lt;COUNT(I:I),IF(I8&lt;&gt;"",MAX($L$3:L7)+1,""),"")</f>
        <v/>
      </c>
      <c r="N8">
        <f>IF(N7&lt;MAX(L:L),MAX($N$3:N7)+1,"")</f>
        <v>6</v>
      </c>
      <c r="O8" s="4">
        <f t="shared" si="3"/>
        <v>258</v>
      </c>
      <c r="P8" s="4">
        <f t="shared" si="4"/>
        <v>433</v>
      </c>
      <c r="Q8" s="4">
        <f t="shared" si="5"/>
        <v>13</v>
      </c>
      <c r="R8" s="4">
        <f>IF(O8="","",INDEX(raw_vertexdata!J:J,MATCH(filt_btag7!O8,raw_vertexdata!L:L,0)))</f>
        <v>2.9423558412334199</v>
      </c>
      <c r="S8" s="4">
        <f>IF(O8="","",INDEX(raw_vertexdata!K:K,MATCH(filt_btag7!O8,raw_vertexdata!L:L,0)))</f>
        <v>0.58527096601385753</v>
      </c>
    </row>
    <row r="9" spans="1:19" x14ac:dyDescent="0.3">
      <c r="A9">
        <f>IF(A8&lt;raw_elemdata!$AN$2,MAX($A$2:A8)+1,"")</f>
        <v>7</v>
      </c>
      <c r="B9">
        <f>INDEX(raw_elemdata!AB:AB,MATCH(filt_btag7!A9,raw_elemdata!AF:AF,0))</f>
        <v>262</v>
      </c>
      <c r="C9">
        <f>INDEX(raw_elemdata!AJ:AJ,MATCH(filt_btag7!A9,raw_elemdata!AF:AF,0))</f>
        <v>457</v>
      </c>
      <c r="D9">
        <f t="shared" si="6"/>
        <v>3</v>
      </c>
      <c r="E9">
        <f>IF(INDEX(raw_elemdata!AB:AB,MATCH(C9,raw_elemdata!B:B,0))=B9,INDEX(raw_elemdata!N:N,MATCH(C9,raw_elemdata!B:B,0)),IF(INDEX(raw_elemdata!AC:AC,MATCH(C9,raw_elemdata!B:B,0))=B9,INDEX(raw_elemdata!M:M,MATCH(C9,raw_elemdata!B:B,0)),IF(INDEX(raw_elemdata!AD:AD,MATCH(C9,raw_elemdata!B:B,0))=B9,INDEX(raw_elemdata!P:P,MATCH(C9,raw_elemdata!B:B,0)),IF(INDEX(raw_elemdata!AE:AE,MATCH(C9,raw_elemdata!B:B,0))=B9,INDEX(raw_elemdata!O:O,MATCH(C9,raw_elemdata!B:B,0))))))</f>
        <v>247</v>
      </c>
      <c r="F9">
        <f>INDEX(fix_btag!BF:BF,MATCH(filt_btag7!B9,fix_btag!BG:BG,0))</f>
        <v>248</v>
      </c>
      <c r="H9">
        <f>IF(H8&lt;MAX(A:A),MAX($H$3:H8)+1,"")</f>
        <v>7</v>
      </c>
      <c r="I9">
        <f t="shared" si="0"/>
        <v>260</v>
      </c>
      <c r="J9">
        <f t="shared" si="1"/>
        <v>430</v>
      </c>
      <c r="K9">
        <f t="shared" si="2"/>
        <v>12</v>
      </c>
      <c r="L9">
        <f>IF(MAX($L$3:L8)&lt;COUNT(I:I),IF(I9&lt;&gt;"",MAX($L$3:L8)+1,""),"")</f>
        <v>4</v>
      </c>
      <c r="N9">
        <f>IF(N8&lt;MAX(L:L),MAX($N$3:N8)+1,"")</f>
        <v>7</v>
      </c>
      <c r="O9">
        <f t="shared" si="3"/>
        <v>257</v>
      </c>
      <c r="P9">
        <f t="shared" si="4"/>
        <v>435</v>
      </c>
      <c r="Q9">
        <f t="shared" si="5"/>
        <v>15</v>
      </c>
      <c r="R9">
        <f>IF(O9="","",INDEX(raw_vertexdata!J:J,MATCH(filt_btag7!O9,raw_vertexdata!L:L,0)))</f>
        <v>2.9423558412334199</v>
      </c>
      <c r="S9">
        <f>IF(O9="","",INDEX(raw_vertexdata!K:K,MATCH(filt_btag7!O9,raw_vertexdata!L:L,0)))</f>
        <v>-0.58527096601385753</v>
      </c>
    </row>
    <row r="10" spans="1:19" x14ac:dyDescent="0.3">
      <c r="A10">
        <f>IF(A9&lt;raw_elemdata!$AN$2,MAX($A$2:A9)+1,"")</f>
        <v>8</v>
      </c>
      <c r="B10">
        <f>INDEX(raw_elemdata!AB:AB,MATCH(filt_btag7!A10,raw_elemdata!AF:AF,0))</f>
        <v>41</v>
      </c>
      <c r="C10">
        <f>INDEX(raw_elemdata!AJ:AJ,MATCH(filt_btag7!A10,raw_elemdata!AF:AF,0))</f>
        <v>458</v>
      </c>
      <c r="D10">
        <f t="shared" si="6"/>
        <v>51</v>
      </c>
      <c r="E10">
        <f>IF(INDEX(raw_elemdata!AB:AB,MATCH(C10,raw_elemdata!B:B,0))=B10,INDEX(raw_elemdata!N:N,MATCH(C10,raw_elemdata!B:B,0)),IF(INDEX(raw_elemdata!AC:AC,MATCH(C10,raw_elemdata!B:B,0))=B10,INDEX(raw_elemdata!M:M,MATCH(C10,raw_elemdata!B:B,0)),IF(INDEX(raw_elemdata!AD:AD,MATCH(C10,raw_elemdata!B:B,0))=B10,INDEX(raw_elemdata!P:P,MATCH(C10,raw_elemdata!B:B,0)),IF(INDEX(raw_elemdata!AE:AE,MATCH(C10,raw_elemdata!B:B,0))=B10,INDEX(raw_elemdata!O:O,MATCH(C10,raw_elemdata!B:B,0))))))</f>
        <v>90</v>
      </c>
      <c r="F10">
        <f>INDEX(fix_btag!BF:BF,MATCH(filt_btag7!B10,fix_btag!BG:BG,0))</f>
        <v>19</v>
      </c>
      <c r="H10">
        <f>IF(H9&lt;MAX(A:A),MAX($H$3:H9)+1,"")</f>
        <v>8</v>
      </c>
      <c r="I10" t="str">
        <f t="shared" si="0"/>
        <v/>
      </c>
      <c r="J10" t="str">
        <f t="shared" si="1"/>
        <v/>
      </c>
      <c r="K10" t="str">
        <f t="shared" si="2"/>
        <v/>
      </c>
      <c r="L10" t="str">
        <f>IF(MAX($L$3:L9)&lt;COUNT(I:I),IF(I10&lt;&gt;"",MAX($L$3:L9)+1,""),"")</f>
        <v/>
      </c>
      <c r="N10">
        <f>IF(N9&lt;MAX(L:L),MAX($N$3:N9)+1,"")</f>
        <v>8</v>
      </c>
      <c r="O10">
        <f t="shared" si="3"/>
        <v>256</v>
      </c>
      <c r="P10">
        <f t="shared" si="4"/>
        <v>439</v>
      </c>
      <c r="Q10">
        <f t="shared" si="5"/>
        <v>19</v>
      </c>
      <c r="R10">
        <f>IF(O10="","",INDEX(raw_vertexdata!J:J,MATCH(filt_btag7!O10,raw_vertexdata!L:L,0)))</f>
        <v>1.6667106990508109</v>
      </c>
      <c r="S10">
        <f>IF(O10="","",INDEX(raw_vertexdata!K:K,MATCH(filt_btag7!O10,raw_vertexdata!L:L,0)))</f>
        <v>-2.4944088369019255</v>
      </c>
    </row>
    <row r="11" spans="1:19" x14ac:dyDescent="0.3">
      <c r="A11">
        <f>IF(A10&lt;raw_elemdata!$AN$2,MAX($A$2:A10)+1,"")</f>
        <v>9</v>
      </c>
      <c r="B11">
        <f>INDEX(raw_elemdata!AC:AC,MATCH(filt_btag7!A11,raw_elemdata!AG:AG,0))</f>
        <v>41</v>
      </c>
      <c r="C11">
        <f>INDEX(raw_elemdata!AK:AK,MATCH(filt_btag7!A11,raw_elemdata!AG:AG,0))</f>
        <v>427</v>
      </c>
      <c r="D11">
        <f t="shared" si="6"/>
        <v>51</v>
      </c>
      <c r="E11">
        <f>IF(INDEX(raw_elemdata!AB:AB,MATCH(C11,raw_elemdata!B:B,0))=B11,INDEX(raw_elemdata!N:N,MATCH(C11,raw_elemdata!B:B,0)),IF(INDEX(raw_elemdata!AC:AC,MATCH(C11,raw_elemdata!B:B,0))=B11,INDEX(raw_elemdata!M:M,MATCH(C11,raw_elemdata!B:B,0)),IF(INDEX(raw_elemdata!AD:AD,MATCH(C11,raw_elemdata!B:B,0))=B11,INDEX(raw_elemdata!P:P,MATCH(C11,raw_elemdata!B:B,0)),IF(INDEX(raw_elemdata!AE:AE,MATCH(C11,raw_elemdata!B:B,0))=B11,INDEX(raw_elemdata!O:O,MATCH(C11,raw_elemdata!B:B,0))))))</f>
        <v>90</v>
      </c>
      <c r="F11">
        <f>INDEX(fix_btag!BF:BF,MATCH(filt_btag7!B11,fix_btag!BG:BG,0))</f>
        <v>19</v>
      </c>
      <c r="H11">
        <f>IF(H10&lt;MAX(A:A),MAX($H$3:H10)+1,"")</f>
        <v>9</v>
      </c>
      <c r="I11">
        <f t="shared" si="0"/>
        <v>259</v>
      </c>
      <c r="J11">
        <f t="shared" si="1"/>
        <v>431</v>
      </c>
      <c r="K11">
        <f t="shared" si="2"/>
        <v>1</v>
      </c>
      <c r="L11">
        <f>IF(MAX($L$3:L10)&lt;COUNT(I:I),IF(I11&lt;&gt;"",MAX($L$3:L10)+1,""),"")</f>
        <v>5</v>
      </c>
      <c r="N11">
        <f>IF(N10&lt;MAX(L:L),MAX($N$3:N10)+1,"")</f>
        <v>9</v>
      </c>
      <c r="O11">
        <f t="shared" si="3"/>
        <v>255</v>
      </c>
      <c r="P11">
        <f t="shared" si="4"/>
        <v>438</v>
      </c>
      <c r="Q11">
        <f t="shared" si="5"/>
        <v>18</v>
      </c>
      <c r="R11">
        <f>IF(O11="","",INDEX(raw_vertexdata!J:J,MATCH(filt_btag7!O11,raw_vertexdata!L:L,0)))</f>
        <v>2.4944088369019251</v>
      </c>
      <c r="S11">
        <f>IF(O11="","",INDEX(raw_vertexdata!K:K,MATCH(filt_btag7!O11,raw_vertexdata!L:L,0)))</f>
        <v>-1.6667106990508118</v>
      </c>
    </row>
    <row r="12" spans="1:19" x14ac:dyDescent="0.3">
      <c r="A12">
        <f>IF(A11&lt;raw_elemdata!$AN$2,MAX($A$2:A11)+1,"")</f>
        <v>10</v>
      </c>
      <c r="B12">
        <f>INDEX(raw_elemdata!AC:AC,MATCH(filt_btag7!A12,raw_elemdata!AG:AG,0))</f>
        <v>261</v>
      </c>
      <c r="C12">
        <f>INDEX(raw_elemdata!AK:AK,MATCH(filt_btag7!A12,raw_elemdata!AG:AG,0))</f>
        <v>428</v>
      </c>
      <c r="D12">
        <f t="shared" si="6"/>
        <v>5</v>
      </c>
      <c r="E12">
        <f>IF(INDEX(raw_elemdata!AB:AB,MATCH(C12,raw_elemdata!B:B,0))=B12,INDEX(raw_elemdata!N:N,MATCH(C12,raw_elemdata!B:B,0)),IF(INDEX(raw_elemdata!AC:AC,MATCH(C12,raw_elemdata!B:B,0))=B12,INDEX(raw_elemdata!M:M,MATCH(C12,raw_elemdata!B:B,0)),IF(INDEX(raw_elemdata!AD:AD,MATCH(C12,raw_elemdata!B:B,0))=B12,INDEX(raw_elemdata!P:P,MATCH(C12,raw_elemdata!B:B,0)),IF(INDEX(raw_elemdata!AE:AE,MATCH(C12,raw_elemdata!B:B,0))=B12,INDEX(raw_elemdata!O:O,MATCH(C12,raw_elemdata!B:B,0))))))</f>
        <v>232</v>
      </c>
      <c r="F12">
        <f>INDEX(fix_btag!BF:BF,MATCH(filt_btag7!B12,fix_btag!BG:BG,0))</f>
        <v>263</v>
      </c>
      <c r="H12">
        <f>IF(H11&lt;MAX(A:A),MAX($H$3:H11)+1,"")</f>
        <v>10</v>
      </c>
      <c r="I12" t="str">
        <f t="shared" si="0"/>
        <v/>
      </c>
      <c r="J12" t="str">
        <f t="shared" si="1"/>
        <v/>
      </c>
      <c r="K12" t="str">
        <f t="shared" si="2"/>
        <v/>
      </c>
      <c r="L12" t="str">
        <f>IF(MAX($L$3:L11)&lt;COUNT(I:I),IF(I12&lt;&gt;"",MAX($L$3:L11)+1,""),"")</f>
        <v/>
      </c>
      <c r="N12">
        <f>IF(N11&lt;MAX(L:L),MAX($N$3:N11)+1,"")</f>
        <v>10</v>
      </c>
      <c r="O12">
        <f t="shared" si="3"/>
        <v>254</v>
      </c>
      <c r="P12">
        <f t="shared" si="4"/>
        <v>442</v>
      </c>
      <c r="Q12">
        <f t="shared" si="5"/>
        <v>22</v>
      </c>
      <c r="R12">
        <f>IF(O12="","",INDEX(raw_vertexdata!J:J,MATCH(filt_btag7!O12,raw_vertexdata!L:L,0)))</f>
        <v>0.58527096601385875</v>
      </c>
      <c r="S12">
        <f>IF(O12="","",INDEX(raw_vertexdata!K:K,MATCH(filt_btag7!O12,raw_vertexdata!L:L,0)))</f>
        <v>-2.9423558412334194</v>
      </c>
    </row>
    <row r="13" spans="1:19" x14ac:dyDescent="0.3">
      <c r="A13">
        <f>IF(A12&lt;raw_elemdata!$AN$2,MAX($A$2:A12)+1,"")</f>
        <v>11</v>
      </c>
      <c r="B13">
        <f>INDEX(raw_elemdata!AC:AC,MATCH(filt_btag7!A13,raw_elemdata!AG:AG,0))</f>
        <v>49</v>
      </c>
      <c r="C13">
        <f>INDEX(raw_elemdata!AK:AK,MATCH(filt_btag7!A13,raw_elemdata!AG:AG,0))</f>
        <v>429</v>
      </c>
      <c r="D13">
        <f t="shared" si="6"/>
        <v>47</v>
      </c>
      <c r="E13">
        <f>IF(INDEX(raw_elemdata!AB:AB,MATCH(C13,raw_elemdata!B:B,0))=B13,INDEX(raw_elemdata!N:N,MATCH(C13,raw_elemdata!B:B,0)),IF(INDEX(raw_elemdata!AC:AC,MATCH(C13,raw_elemdata!B:B,0))=B13,INDEX(raw_elemdata!M:M,MATCH(C13,raw_elemdata!B:B,0)),IF(INDEX(raw_elemdata!AD:AD,MATCH(C13,raw_elemdata!B:B,0))=B13,INDEX(raw_elemdata!P:P,MATCH(C13,raw_elemdata!B:B,0)),IF(INDEX(raw_elemdata!AE:AE,MATCH(C13,raw_elemdata!B:B,0))=B13,INDEX(raw_elemdata!O:O,MATCH(C13,raw_elemdata!B:B,0))))))</f>
        <v>89</v>
      </c>
      <c r="F13">
        <f>INDEX(fix_btag!BF:BF,MATCH(filt_btag7!B13,fix_btag!BG:BG,0))</f>
        <v>33</v>
      </c>
      <c r="H13">
        <f>IF(H12&lt;MAX(A:A),MAX($H$3:H12)+1,"")</f>
        <v>11</v>
      </c>
      <c r="I13">
        <f t="shared" si="0"/>
        <v>258</v>
      </c>
      <c r="J13">
        <f t="shared" si="1"/>
        <v>433</v>
      </c>
      <c r="K13">
        <f t="shared" si="2"/>
        <v>13</v>
      </c>
      <c r="L13">
        <f>IF(MAX($L$3:L12)&lt;COUNT(I:I),IF(I13&lt;&gt;"",MAX($L$3:L12)+1,""),"")</f>
        <v>6</v>
      </c>
      <c r="N13">
        <f>IF(N12&lt;MAX(L:L),MAX($N$3:N12)+1,"")</f>
        <v>11</v>
      </c>
      <c r="O13">
        <f t="shared" si="3"/>
        <v>253</v>
      </c>
      <c r="P13">
        <f t="shared" si="4"/>
        <v>444</v>
      </c>
      <c r="Q13">
        <f t="shared" si="5"/>
        <v>24</v>
      </c>
      <c r="R13">
        <f>IF(O13="","",INDEX(raw_vertexdata!J:J,MATCH(filt_btag7!O13,raw_vertexdata!L:L,0)))</f>
        <v>-0.5852709660138572</v>
      </c>
      <c r="S13">
        <f>IF(O13="","",INDEX(raw_vertexdata!K:K,MATCH(filt_btag7!O13,raw_vertexdata!L:L,0)))</f>
        <v>-2.9423558412334199</v>
      </c>
    </row>
    <row r="14" spans="1:19" x14ac:dyDescent="0.3">
      <c r="A14">
        <f>IF(A13&lt;raw_elemdata!$AN$2,MAX($A$2:A13)+1,"")</f>
        <v>12</v>
      </c>
      <c r="B14">
        <f>INDEX(raw_elemdata!AC:AC,MATCH(filt_btag7!A14,raw_elemdata!AG:AG,0))</f>
        <v>260</v>
      </c>
      <c r="C14">
        <f>INDEX(raw_elemdata!AK:AK,MATCH(filt_btag7!A14,raw_elemdata!AG:AG,0))</f>
        <v>430</v>
      </c>
      <c r="D14">
        <f t="shared" si="6"/>
        <v>7</v>
      </c>
      <c r="E14">
        <f>IF(INDEX(raw_elemdata!AB:AB,MATCH(C14,raw_elemdata!B:B,0))=B14,INDEX(raw_elemdata!N:N,MATCH(C14,raw_elemdata!B:B,0)),IF(INDEX(raw_elemdata!AC:AC,MATCH(C14,raw_elemdata!B:B,0))=B14,INDEX(raw_elemdata!M:M,MATCH(C14,raw_elemdata!B:B,0)),IF(INDEX(raw_elemdata!AD:AD,MATCH(C14,raw_elemdata!B:B,0))=B14,INDEX(raw_elemdata!P:P,MATCH(C14,raw_elemdata!B:B,0)),IF(INDEX(raw_elemdata!AE:AE,MATCH(C14,raw_elemdata!B:B,0))=B14,INDEX(raw_elemdata!O:O,MATCH(C14,raw_elemdata!B:B,0))))))</f>
        <v>233</v>
      </c>
      <c r="F14">
        <f>INDEX(fix_btag!BF:BF,MATCH(filt_btag7!B14,fix_btag!BG:BG,0))</f>
        <v>262</v>
      </c>
      <c r="H14">
        <f>IF(H13&lt;MAX(A:A),MAX($H$3:H13)+1,"")</f>
        <v>12</v>
      </c>
      <c r="I14" t="str">
        <f t="shared" si="0"/>
        <v/>
      </c>
      <c r="J14" t="str">
        <f t="shared" si="1"/>
        <v/>
      </c>
      <c r="K14" t="str">
        <f t="shared" si="2"/>
        <v/>
      </c>
      <c r="L14" t="str">
        <f>IF(MAX($L$3:L13)&lt;COUNT(I:I),IF(I14&lt;&gt;"",MAX($L$3:L13)+1,""),"")</f>
        <v/>
      </c>
      <c r="N14">
        <f>IF(N13&lt;MAX(L:L),MAX($N$3:N13)+1,"")</f>
        <v>12</v>
      </c>
      <c r="O14">
        <f t="shared" si="3"/>
        <v>252</v>
      </c>
      <c r="P14">
        <f t="shared" si="4"/>
        <v>446</v>
      </c>
      <c r="Q14">
        <f t="shared" si="5"/>
        <v>26</v>
      </c>
      <c r="R14">
        <f>IF(O14="","",INDEX(raw_vertexdata!J:J,MATCH(filt_btag7!O14,raw_vertexdata!L:L,0)))</f>
        <v>-1.6667106990508096</v>
      </c>
      <c r="S14">
        <f>IF(O14="","",INDEX(raw_vertexdata!K:K,MATCH(filt_btag7!O14,raw_vertexdata!L:L,0)))</f>
        <v>-2.4944088369019264</v>
      </c>
    </row>
    <row r="15" spans="1:19" x14ac:dyDescent="0.3">
      <c r="A15">
        <f>IF(A14&lt;raw_elemdata!$AN$2,MAX($A$2:A14)+1,"")</f>
        <v>13</v>
      </c>
      <c r="B15">
        <f>INDEX(raw_elemdata!AC:AC,MATCH(filt_btag7!A15,raw_elemdata!AG:AG,0))</f>
        <v>258</v>
      </c>
      <c r="C15">
        <f>INDEX(raw_elemdata!AK:AK,MATCH(filt_btag7!A15,raw_elemdata!AG:AG,0))</f>
        <v>433</v>
      </c>
      <c r="D15">
        <f t="shared" si="6"/>
        <v>11</v>
      </c>
      <c r="E15">
        <f>IF(INDEX(raw_elemdata!AB:AB,MATCH(C15,raw_elemdata!B:B,0))=B15,INDEX(raw_elemdata!N:N,MATCH(C15,raw_elemdata!B:B,0)),IF(INDEX(raw_elemdata!AC:AC,MATCH(C15,raw_elemdata!B:B,0))=B15,INDEX(raw_elemdata!M:M,MATCH(C15,raw_elemdata!B:B,0)),IF(INDEX(raw_elemdata!AD:AD,MATCH(C15,raw_elemdata!B:B,0))=B15,INDEX(raw_elemdata!P:P,MATCH(C15,raw_elemdata!B:B,0)),IF(INDEX(raw_elemdata!AE:AE,MATCH(C15,raw_elemdata!B:B,0))=B15,INDEX(raw_elemdata!O:O,MATCH(C15,raw_elemdata!B:B,0))))))</f>
        <v>235</v>
      </c>
      <c r="F15">
        <f>INDEX(fix_btag!BF:BF,MATCH(filt_btag7!B15,fix_btag!BG:BG,0))</f>
        <v>260</v>
      </c>
      <c r="H15">
        <f>IF(H14&lt;MAX(A:A),MAX($H$3:H14)+1,"")</f>
        <v>13</v>
      </c>
      <c r="I15">
        <f t="shared" si="0"/>
        <v>257</v>
      </c>
      <c r="J15">
        <f t="shared" si="1"/>
        <v>435</v>
      </c>
      <c r="K15">
        <f t="shared" si="2"/>
        <v>15</v>
      </c>
      <c r="L15">
        <f>IF(MAX($L$3:L14)&lt;COUNT(I:I),IF(I15&lt;&gt;"",MAX($L$3:L14)+1,""),"")</f>
        <v>7</v>
      </c>
      <c r="N15">
        <f>IF(N14&lt;MAX(L:L),MAX($N$3:N14)+1,"")</f>
        <v>13</v>
      </c>
      <c r="O15">
        <f t="shared" si="3"/>
        <v>251</v>
      </c>
      <c r="P15">
        <f t="shared" si="4"/>
        <v>448</v>
      </c>
      <c r="Q15">
        <f t="shared" si="5"/>
        <v>28</v>
      </c>
      <c r="R15">
        <f>IF(O15="","",INDEX(raw_vertexdata!J:J,MATCH(filt_btag7!O15,raw_vertexdata!L:L,0)))</f>
        <v>-2.4944088369019264</v>
      </c>
      <c r="S15">
        <f>IF(O15="","",INDEX(raw_vertexdata!K:K,MATCH(filt_btag7!O15,raw_vertexdata!L:L,0)))</f>
        <v>-1.6667106990508098</v>
      </c>
    </row>
    <row r="16" spans="1:19" s="4" customFormat="1" x14ac:dyDescent="0.3">
      <c r="A16" s="4">
        <f>IF(A15&lt;raw_elemdata!$AN$2,MAX($A$2:A15)+1,"")</f>
        <v>14</v>
      </c>
      <c r="B16">
        <f>INDEX(raw_elemdata!AC:AC,MATCH(filt_btag7!A16,raw_elemdata!AG:AG,0))</f>
        <v>68</v>
      </c>
      <c r="C16">
        <f>INDEX(raw_elemdata!AK:AK,MATCH(filt_btag7!A16,raw_elemdata!AG:AG,0))</f>
        <v>434</v>
      </c>
      <c r="D16" s="4">
        <f t="shared" si="6"/>
        <v>37</v>
      </c>
      <c r="E16" s="4">
        <f>IF(INDEX(raw_elemdata!AB:AB,MATCH(C16,raw_elemdata!B:B,0))=B16,INDEX(raw_elemdata!N:N,MATCH(C16,raw_elemdata!B:B,0)),IF(INDEX(raw_elemdata!AC:AC,MATCH(C16,raw_elemdata!B:B,0))=B16,INDEX(raw_elemdata!M:M,MATCH(C16,raw_elemdata!B:B,0)),IF(INDEX(raw_elemdata!AD:AD,MATCH(C16,raw_elemdata!B:B,0))=B16,INDEX(raw_elemdata!P:P,MATCH(C16,raw_elemdata!B:B,0)),IF(INDEX(raw_elemdata!AE:AE,MATCH(C16,raw_elemdata!B:B,0))=B16,INDEX(raw_elemdata!O:O,MATCH(C16,raw_elemdata!B:B,0))))))</f>
        <v>86</v>
      </c>
      <c r="F16" s="4">
        <f>INDEX(fix_btag!BF:BF,MATCH(filt_btag7!B16,fix_btag!BG:BG,0))</f>
        <v>49</v>
      </c>
      <c r="H16" s="4">
        <f>IF(H15&lt;MAX(A:A),MAX($H$3:H15)+1,"")</f>
        <v>14</v>
      </c>
      <c r="I16" s="4" t="str">
        <f t="shared" si="0"/>
        <v/>
      </c>
      <c r="J16" s="4" t="str">
        <f t="shared" si="1"/>
        <v/>
      </c>
      <c r="K16" s="4" t="str">
        <f t="shared" si="2"/>
        <v/>
      </c>
      <c r="L16" s="4" t="str">
        <f>IF(MAX($L$3:L15)&lt;COUNT(I:I),IF(I16&lt;&gt;"",MAX($L$3:L15)+1,""),"")</f>
        <v/>
      </c>
      <c r="N16" s="4">
        <f>IF(N15&lt;MAX(L:L),MAX($N$3:N15)+1,"")</f>
        <v>14</v>
      </c>
      <c r="O16" s="4">
        <f t="shared" si="3"/>
        <v>250</v>
      </c>
      <c r="P16" s="4">
        <f t="shared" si="4"/>
        <v>450</v>
      </c>
      <c r="Q16" s="4">
        <f t="shared" si="5"/>
        <v>30</v>
      </c>
      <c r="R16" s="4">
        <f>IF(O16="","",INDEX(raw_vertexdata!J:J,MATCH(filt_btag7!O16,raw_vertexdata!L:L,0)))</f>
        <v>-2.9423558412334203</v>
      </c>
      <c r="S16" s="4">
        <f>IF(O16="","",INDEX(raw_vertexdata!K:K,MATCH(filt_btag7!O16,raw_vertexdata!L:L,0)))</f>
        <v>-0.58527096601385631</v>
      </c>
    </row>
    <row r="17" spans="1:19" x14ac:dyDescent="0.3">
      <c r="A17">
        <f>IF(A16&lt;raw_elemdata!$AN$2,MAX($A$2:A16)+1,"")</f>
        <v>15</v>
      </c>
      <c r="B17">
        <f>INDEX(raw_elemdata!AC:AC,MATCH(filt_btag7!A17,raw_elemdata!AG:AG,0))</f>
        <v>257</v>
      </c>
      <c r="C17">
        <f>INDEX(raw_elemdata!AK:AK,MATCH(filt_btag7!A17,raw_elemdata!AG:AG,0))</f>
        <v>435</v>
      </c>
      <c r="D17">
        <f t="shared" si="6"/>
        <v>13</v>
      </c>
      <c r="E17">
        <f>IF(INDEX(raw_elemdata!AB:AB,MATCH(C17,raw_elemdata!B:B,0))=B17,INDEX(raw_elemdata!N:N,MATCH(C17,raw_elemdata!B:B,0)),IF(INDEX(raw_elemdata!AC:AC,MATCH(C17,raw_elemdata!B:B,0))=B17,INDEX(raw_elemdata!M:M,MATCH(C17,raw_elemdata!B:B,0)),IF(INDEX(raw_elemdata!AD:AD,MATCH(C17,raw_elemdata!B:B,0))=B17,INDEX(raw_elemdata!P:P,MATCH(C17,raw_elemdata!B:B,0)),IF(INDEX(raw_elemdata!AE:AE,MATCH(C17,raw_elemdata!B:B,0))=B17,INDEX(raw_elemdata!O:O,MATCH(C17,raw_elemdata!B:B,0))))))</f>
        <v>236</v>
      </c>
      <c r="F17">
        <f>INDEX(fix_btag!BF:BF,MATCH(filt_btag7!B17,fix_btag!BG:BG,0))</f>
        <v>259</v>
      </c>
      <c r="H17">
        <f>IF(H16&lt;MAX(A:A),MAX($H$3:H16)+1,"")</f>
        <v>15</v>
      </c>
      <c r="I17">
        <f t="shared" si="0"/>
        <v>256</v>
      </c>
      <c r="J17">
        <f t="shared" si="1"/>
        <v>439</v>
      </c>
      <c r="K17">
        <f t="shared" si="2"/>
        <v>19</v>
      </c>
      <c r="L17">
        <f>IF(MAX($L$3:L16)&lt;COUNT(I:I),IF(I17&lt;&gt;"",MAX($L$3:L16)+1,""),"")</f>
        <v>8</v>
      </c>
      <c r="N17">
        <f>IF(N16&lt;MAX(L:L),MAX($N$3:N16)+1,"")</f>
        <v>15</v>
      </c>
      <c r="O17">
        <f t="shared" si="3"/>
        <v>249</v>
      </c>
      <c r="P17">
        <f t="shared" si="4"/>
        <v>452</v>
      </c>
      <c r="Q17">
        <f t="shared" si="5"/>
        <v>32</v>
      </c>
      <c r="R17">
        <f>IF(O17="","",INDEX(raw_vertexdata!J:J,MATCH(filt_btag7!O17,raw_vertexdata!L:L,0)))</f>
        <v>-2.9423558412334199</v>
      </c>
      <c r="S17">
        <f>IF(O17="","",INDEX(raw_vertexdata!K:K,MATCH(filt_btag7!O17,raw_vertexdata!L:L,0)))</f>
        <v>0.58527096601385709</v>
      </c>
    </row>
    <row r="18" spans="1:19" x14ac:dyDescent="0.3">
      <c r="A18">
        <f>IF(A17&lt;raw_elemdata!$AN$2,MAX($A$2:A17)+1,"")</f>
        <v>16</v>
      </c>
      <c r="B18">
        <f>INDEX(raw_elemdata!AC:AC,MATCH(filt_btag7!A18,raw_elemdata!AG:AG,0))</f>
        <v>72</v>
      </c>
      <c r="C18">
        <f>INDEX(raw_elemdata!AK:AK,MATCH(filt_btag7!A18,raw_elemdata!AG:AG,0))</f>
        <v>436</v>
      </c>
      <c r="D18">
        <f t="shared" si="6"/>
        <v>35</v>
      </c>
      <c r="E18">
        <f>IF(INDEX(raw_elemdata!AB:AB,MATCH(C18,raw_elemdata!B:B,0))=B18,INDEX(raw_elemdata!N:N,MATCH(C18,raw_elemdata!B:B,0)),IF(INDEX(raw_elemdata!AC:AC,MATCH(C18,raw_elemdata!B:B,0))=B18,INDEX(raw_elemdata!M:M,MATCH(C18,raw_elemdata!B:B,0)),IF(INDEX(raw_elemdata!AD:AD,MATCH(C18,raw_elemdata!B:B,0))=B18,INDEX(raw_elemdata!P:P,MATCH(C18,raw_elemdata!B:B,0)),IF(INDEX(raw_elemdata!AE:AE,MATCH(C18,raw_elemdata!B:B,0))=B18,INDEX(raw_elemdata!O:O,MATCH(C18,raw_elemdata!B:B,0))))))</f>
        <v>87</v>
      </c>
      <c r="F18">
        <f>INDEX(fix_btag!BF:BF,MATCH(filt_btag7!B18,fix_btag!BG:BG,0))</f>
        <v>26</v>
      </c>
      <c r="H18">
        <f>IF(H17&lt;MAX(A:A),MAX($H$3:H17)+1,"")</f>
        <v>16</v>
      </c>
      <c r="I18" t="str">
        <f t="shared" si="0"/>
        <v/>
      </c>
      <c r="J18" t="str">
        <f t="shared" si="1"/>
        <v/>
      </c>
      <c r="K18" t="str">
        <f t="shared" si="2"/>
        <v/>
      </c>
      <c r="L18" t="str">
        <f>IF(MAX($L$3:L17)&lt;COUNT(I:I),IF(I18&lt;&gt;"",MAX($L$3:L17)+1,""),"")</f>
        <v/>
      </c>
      <c r="N18">
        <f>IF(N17&lt;MAX(L:L),MAX($N$3:N17)+1,"")</f>
        <v>16</v>
      </c>
      <c r="O18">
        <f t="shared" si="3"/>
        <v>248</v>
      </c>
      <c r="P18">
        <f t="shared" si="4"/>
        <v>454</v>
      </c>
      <c r="Q18">
        <f t="shared" si="5"/>
        <v>4</v>
      </c>
      <c r="R18">
        <f>IF(O18="","",INDEX(raw_vertexdata!J:J,MATCH(filt_btag7!O18,raw_vertexdata!L:L,0)))</f>
        <v>-2.4944088369019251</v>
      </c>
      <c r="S18">
        <f>IF(O18="","",INDEX(raw_vertexdata!K:K,MATCH(filt_btag7!O18,raw_vertexdata!L:L,0)))</f>
        <v>1.6667106990508118</v>
      </c>
    </row>
    <row r="19" spans="1:19" x14ac:dyDescent="0.3">
      <c r="A19">
        <f>IF(A18&lt;raw_elemdata!$AN$2,MAX($A$2:A18)+1,"")</f>
        <v>17</v>
      </c>
      <c r="B19">
        <f>INDEX(raw_elemdata!AC:AC,MATCH(filt_btag7!A19,raw_elemdata!AG:AG,0))</f>
        <v>76</v>
      </c>
      <c r="C19">
        <f>INDEX(raw_elemdata!AK:AK,MATCH(filt_btag7!A19,raw_elemdata!AG:AG,0))</f>
        <v>437</v>
      </c>
      <c r="D19">
        <f t="shared" si="6"/>
        <v>33</v>
      </c>
      <c r="E19">
        <f>IF(INDEX(raw_elemdata!AB:AB,MATCH(C19,raw_elemdata!B:B,0))=B19,INDEX(raw_elemdata!N:N,MATCH(C19,raw_elemdata!B:B,0)),IF(INDEX(raw_elemdata!AC:AC,MATCH(C19,raw_elemdata!B:B,0))=B19,INDEX(raw_elemdata!M:M,MATCH(C19,raw_elemdata!B:B,0)),IF(INDEX(raw_elemdata!AD:AD,MATCH(C19,raw_elemdata!B:B,0))=B19,INDEX(raw_elemdata!P:P,MATCH(C19,raw_elemdata!B:B,0)),IF(INDEX(raw_elemdata!AE:AE,MATCH(C19,raw_elemdata!B:B,0))=B19,INDEX(raw_elemdata!O:O,MATCH(C19,raw_elemdata!B:B,0))))))</f>
        <v>126</v>
      </c>
      <c r="F19">
        <f>INDEX(fix_btag!BF:BF,MATCH(filt_btag7!B19,fix_btag!BG:BG,0))</f>
        <v>68</v>
      </c>
      <c r="H19">
        <f>IF(H18&lt;MAX(A:A),MAX($H$3:H18)+1,"")</f>
        <v>17</v>
      </c>
      <c r="I19">
        <f t="shared" si="0"/>
        <v>255</v>
      </c>
      <c r="J19">
        <f t="shared" si="1"/>
        <v>438</v>
      </c>
      <c r="K19">
        <f t="shared" si="2"/>
        <v>18</v>
      </c>
      <c r="L19">
        <f>IF(MAX($L$3:L18)&lt;COUNT(I:I),IF(I19&lt;&gt;"",MAX($L$3:L18)+1,""),"")</f>
        <v>9</v>
      </c>
      <c r="N19">
        <f>IF(N18&lt;MAX(L:L),MAX($N$3:N18)+1,"")</f>
        <v>17</v>
      </c>
      <c r="O19">
        <f t="shared" si="3"/>
        <v>76</v>
      </c>
      <c r="P19">
        <f t="shared" si="4"/>
        <v>437</v>
      </c>
      <c r="Q19">
        <f t="shared" si="5"/>
        <v>17</v>
      </c>
      <c r="R19">
        <f>IF(O19="","",INDEX(raw_vertexdata!J:J,MATCH(filt_btag7!O19,raw_vertexdata!L:L,0)))</f>
        <v>2.7716385975132627</v>
      </c>
      <c r="S19">
        <f>IF(O19="","",INDEX(raw_vertexdata!K:K,MATCH(filt_btag7!O19,raw_vertexdata!L:L,0)))</f>
        <v>-1.1480502970679813</v>
      </c>
    </row>
    <row r="20" spans="1:19" x14ac:dyDescent="0.3">
      <c r="A20">
        <f>IF(A19&lt;raw_elemdata!$AN$2,MAX($A$2:A19)+1,"")</f>
        <v>18</v>
      </c>
      <c r="B20">
        <f>INDEX(raw_elemdata!AC:AC,MATCH(filt_btag7!A20,raw_elemdata!AG:AG,0))</f>
        <v>255</v>
      </c>
      <c r="C20">
        <f>INDEX(raw_elemdata!AK:AK,MATCH(filt_btag7!A20,raw_elemdata!AG:AG,0))</f>
        <v>438</v>
      </c>
      <c r="D20">
        <f t="shared" si="6"/>
        <v>17</v>
      </c>
      <c r="E20">
        <f>IF(INDEX(raw_elemdata!AB:AB,MATCH(C20,raw_elemdata!B:B,0))=B20,INDEX(raw_elemdata!N:N,MATCH(C20,raw_elemdata!B:B,0)),IF(INDEX(raw_elemdata!AC:AC,MATCH(C20,raw_elemdata!B:B,0))=B20,INDEX(raw_elemdata!M:M,MATCH(C20,raw_elemdata!B:B,0)),IF(INDEX(raw_elemdata!AD:AD,MATCH(C20,raw_elemdata!B:B,0))=B20,INDEX(raw_elemdata!P:P,MATCH(C20,raw_elemdata!B:B,0)),IF(INDEX(raw_elemdata!AE:AE,MATCH(C20,raw_elemdata!B:B,0))=B20,INDEX(raw_elemdata!O:O,MATCH(C20,raw_elemdata!B:B,0))))))</f>
        <v>237</v>
      </c>
      <c r="F20">
        <f>INDEX(fix_btag!BF:BF,MATCH(filt_btag7!B20,fix_btag!BG:BG,0))</f>
        <v>258</v>
      </c>
      <c r="H20">
        <f>IF(H19&lt;MAX(A:A),MAX($H$3:H19)+1,"")</f>
        <v>18</v>
      </c>
      <c r="I20" t="str">
        <f t="shared" si="0"/>
        <v/>
      </c>
      <c r="J20" t="str">
        <f t="shared" si="1"/>
        <v/>
      </c>
      <c r="K20" t="str">
        <f t="shared" si="2"/>
        <v/>
      </c>
      <c r="L20" t="str">
        <f>IF(MAX($L$3:L19)&lt;COUNT(I:I),IF(I20&lt;&gt;"",MAX($L$3:L19)+1,""),"")</f>
        <v/>
      </c>
      <c r="N20">
        <f>IF(N19&lt;MAX(L:L),MAX($N$3:N19)+1,"")</f>
        <v>18</v>
      </c>
      <c r="O20">
        <f t="shared" si="3"/>
        <v>72</v>
      </c>
      <c r="P20">
        <f t="shared" si="4"/>
        <v>436</v>
      </c>
      <c r="Q20">
        <f t="shared" si="5"/>
        <v>16</v>
      </c>
      <c r="R20">
        <f>IF(O20="","",INDEX(raw_vertexdata!J:J,MATCH(filt_btag7!O20,raw_vertexdata!L:L,0)))</f>
        <v>3.0000000000570739</v>
      </c>
      <c r="S20">
        <f>IF(O20="","",INDEX(raw_vertexdata!K:K,MATCH(filt_btag7!O20,raw_vertexdata!L:L,0)))</f>
        <v>0</v>
      </c>
    </row>
    <row r="21" spans="1:19" x14ac:dyDescent="0.3">
      <c r="A21">
        <f>IF(A20&lt;raw_elemdata!$AN$2,MAX($A$2:A20)+1,"")</f>
        <v>19</v>
      </c>
      <c r="B21">
        <f>INDEX(raw_elemdata!AC:AC,MATCH(filt_btag7!A21,raw_elemdata!AG:AG,0))</f>
        <v>256</v>
      </c>
      <c r="C21">
        <f>INDEX(raw_elemdata!AK:AK,MATCH(filt_btag7!A21,raw_elemdata!AG:AG,0))</f>
        <v>439</v>
      </c>
      <c r="D21">
        <f t="shared" si="6"/>
        <v>15</v>
      </c>
      <c r="E21">
        <f>IF(INDEX(raw_elemdata!AB:AB,MATCH(C21,raw_elemdata!B:B,0))=B21,INDEX(raw_elemdata!N:N,MATCH(C21,raw_elemdata!B:B,0)),IF(INDEX(raw_elemdata!AC:AC,MATCH(C21,raw_elemdata!B:B,0))=B21,INDEX(raw_elemdata!M:M,MATCH(C21,raw_elemdata!B:B,0)),IF(INDEX(raw_elemdata!AD:AD,MATCH(C21,raw_elemdata!B:B,0))=B21,INDEX(raw_elemdata!P:P,MATCH(C21,raw_elemdata!B:B,0)),IF(INDEX(raw_elemdata!AE:AE,MATCH(C21,raw_elemdata!B:B,0))=B21,INDEX(raw_elemdata!O:O,MATCH(C21,raw_elemdata!B:B,0))))))</f>
        <v>238</v>
      </c>
      <c r="F21">
        <f>INDEX(fix_btag!BF:BF,MATCH(filt_btag7!B21,fix_btag!BG:BG,0))</f>
        <v>257</v>
      </c>
      <c r="H21">
        <f>IF(H20&lt;MAX(A:A),MAX($H$3:H20)+1,"")</f>
        <v>19</v>
      </c>
      <c r="I21">
        <f t="shared" si="0"/>
        <v>254</v>
      </c>
      <c r="J21">
        <f t="shared" si="1"/>
        <v>442</v>
      </c>
      <c r="K21">
        <f t="shared" si="2"/>
        <v>22</v>
      </c>
      <c r="L21">
        <f>IF(MAX($L$3:L20)&lt;COUNT(I:I),IF(I21&lt;&gt;"",MAX($L$3:L20)+1,""),"")</f>
        <v>10</v>
      </c>
      <c r="N21">
        <f>IF(N20&lt;MAX(L:L),MAX($N$3:N20)+1,"")</f>
        <v>19</v>
      </c>
      <c r="O21">
        <f t="shared" si="3"/>
        <v>68</v>
      </c>
      <c r="P21">
        <f t="shared" si="4"/>
        <v>432</v>
      </c>
      <c r="Q21">
        <f t="shared" si="5"/>
        <v>2</v>
      </c>
      <c r="R21">
        <f>IF(O21="","",INDEX(raw_vertexdata!J:J,MATCH(filt_btag7!O21,raw_vertexdata!L:L,0)))</f>
        <v>2.7716385975132627</v>
      </c>
      <c r="S21">
        <f>IF(O21="","",INDEX(raw_vertexdata!K:K,MATCH(filt_btag7!O21,raw_vertexdata!L:L,0)))</f>
        <v>1.1480502970679816</v>
      </c>
    </row>
    <row r="22" spans="1:19" x14ac:dyDescent="0.3">
      <c r="A22">
        <f>IF(A21&lt;raw_elemdata!$AN$2,MAX($A$2:A21)+1,"")</f>
        <v>20</v>
      </c>
      <c r="B22">
        <f>INDEX(raw_elemdata!AC:AC,MATCH(filt_btag7!A22,raw_elemdata!AG:AG,0))</f>
        <v>22</v>
      </c>
      <c r="C22">
        <f>INDEX(raw_elemdata!AK:AK,MATCH(filt_btag7!A22,raw_elemdata!AG:AG,0))</f>
        <v>440</v>
      </c>
      <c r="D22">
        <f t="shared" si="6"/>
        <v>61</v>
      </c>
      <c r="E22">
        <f>IF(INDEX(raw_elemdata!AB:AB,MATCH(C22,raw_elemdata!B:B,0))=B22,INDEX(raw_elemdata!N:N,MATCH(C22,raw_elemdata!B:B,0)),IF(INDEX(raw_elemdata!AC:AC,MATCH(C22,raw_elemdata!B:B,0))=B22,INDEX(raw_elemdata!M:M,MATCH(C22,raw_elemdata!B:B,0)),IF(INDEX(raw_elemdata!AD:AD,MATCH(C22,raw_elemdata!B:B,0))=B22,INDEX(raw_elemdata!P:P,MATCH(C22,raw_elemdata!B:B,0)),IF(INDEX(raw_elemdata!AE:AE,MATCH(C22,raw_elemdata!B:B,0))=B22,INDEX(raw_elemdata!O:O,MATCH(C22,raw_elemdata!B:B,0))))))</f>
        <v>83</v>
      </c>
      <c r="F22">
        <f>INDEX(fix_btag!BF:BF,MATCH(filt_btag7!B22,fix_btag!BG:BG,0))</f>
        <v>72</v>
      </c>
      <c r="H22">
        <f>IF(H21&lt;MAX(A:A),MAX($H$3:H21)+1,"")</f>
        <v>20</v>
      </c>
      <c r="I22" t="str">
        <f t="shared" si="0"/>
        <v/>
      </c>
      <c r="J22" t="str">
        <f t="shared" si="1"/>
        <v/>
      </c>
      <c r="K22" t="str">
        <f t="shared" si="2"/>
        <v/>
      </c>
      <c r="L22" t="str">
        <f>IF(MAX($L$3:L21)&lt;COUNT(I:I),IF(I22&lt;&gt;"",MAX($L$3:L21)+1,""),"")</f>
        <v/>
      </c>
      <c r="N22">
        <f>IF(N21&lt;MAX(L:L),MAX($N$3:N21)+1,"")</f>
        <v>20</v>
      </c>
      <c r="O22">
        <f t="shared" si="3"/>
        <v>64</v>
      </c>
      <c r="P22">
        <f t="shared" si="4"/>
        <v>449</v>
      </c>
      <c r="Q22">
        <f t="shared" si="5"/>
        <v>29</v>
      </c>
      <c r="R22">
        <f>IF(O22="","",INDEX(raw_vertexdata!J:J,MATCH(filt_btag7!O22,raw_vertexdata!L:L,0)))</f>
        <v>-2.7716385975132622</v>
      </c>
      <c r="S22">
        <f>IF(O22="","",INDEX(raw_vertexdata!K:K,MATCH(filt_btag7!O22,raw_vertexdata!L:L,0)))</f>
        <v>-1.1480502970679818</v>
      </c>
    </row>
    <row r="23" spans="1:19" x14ac:dyDescent="0.3">
      <c r="A23">
        <f>IF(A22&lt;raw_elemdata!$AN$2,MAX($A$2:A22)+1,"")</f>
        <v>21</v>
      </c>
      <c r="B23">
        <f>INDEX(raw_elemdata!AC:AC,MATCH(filt_btag7!A23,raw_elemdata!AG:AG,0))</f>
        <v>37</v>
      </c>
      <c r="C23">
        <f>INDEX(raw_elemdata!AK:AK,MATCH(filt_btag7!A23,raw_elemdata!AG:AG,0))</f>
        <v>441</v>
      </c>
      <c r="D23">
        <f t="shared" si="6"/>
        <v>53</v>
      </c>
      <c r="E23">
        <f>IF(INDEX(raw_elemdata!AB:AB,MATCH(C23,raw_elemdata!B:B,0))=B23,INDEX(raw_elemdata!N:N,MATCH(C23,raw_elemdata!B:B,0)),IF(INDEX(raw_elemdata!AC:AC,MATCH(C23,raw_elemdata!B:B,0))=B23,INDEX(raw_elemdata!M:M,MATCH(C23,raw_elemdata!B:B,0)),IF(INDEX(raw_elemdata!AD:AD,MATCH(C23,raw_elemdata!B:B,0))=B23,INDEX(raw_elemdata!P:P,MATCH(C23,raw_elemdata!B:B,0)),IF(INDEX(raw_elemdata!AE:AE,MATCH(C23,raw_elemdata!B:B,0))=B23,INDEX(raw_elemdata!O:O,MATCH(C23,raw_elemdata!B:B,0))))))</f>
        <v>129</v>
      </c>
      <c r="F23">
        <f>INDEX(fix_btag!BF:BF,MATCH(filt_btag7!B23,fix_btag!BG:BG,0))</f>
        <v>76</v>
      </c>
      <c r="H23">
        <f>IF(H22&lt;MAX(A:A),MAX($H$3:H22)+1,"")</f>
        <v>21</v>
      </c>
      <c r="I23">
        <f t="shared" si="0"/>
        <v>253</v>
      </c>
      <c r="J23">
        <f t="shared" si="1"/>
        <v>444</v>
      </c>
      <c r="K23">
        <f t="shared" si="2"/>
        <v>24</v>
      </c>
      <c r="L23">
        <f>IF(MAX($L$3:L22)&lt;COUNT(I:I),IF(I23&lt;&gt;"",MAX($L$3:L22)+1,""),"")</f>
        <v>11</v>
      </c>
      <c r="N23">
        <f>IF(N22&lt;MAX(L:L),MAX($N$3:N22)+1,"")</f>
        <v>21</v>
      </c>
      <c r="O23">
        <f t="shared" si="3"/>
        <v>60</v>
      </c>
      <c r="P23">
        <f t="shared" si="4"/>
        <v>451</v>
      </c>
      <c r="Q23">
        <f t="shared" si="5"/>
        <v>31</v>
      </c>
      <c r="R23">
        <f>IF(O23="","",INDEX(raw_vertexdata!J:J,MATCH(filt_btag7!O23,raw_vertexdata!L:L,0)))</f>
        <v>-3.0000000000570739</v>
      </c>
      <c r="S23">
        <f>IF(O23="","",INDEX(raw_vertexdata!K:K,MATCH(filt_btag7!O23,raw_vertexdata!L:L,0)))</f>
        <v>3.6754453647957842E-16</v>
      </c>
    </row>
    <row r="24" spans="1:19" x14ac:dyDescent="0.3">
      <c r="A24">
        <f>IF(A23&lt;raw_elemdata!$AN$2,MAX($A$2:A23)+1,"")</f>
        <v>22</v>
      </c>
      <c r="B24">
        <f>INDEX(raw_elemdata!AC:AC,MATCH(filt_btag7!A24,raw_elemdata!AG:AG,0))</f>
        <v>254</v>
      </c>
      <c r="C24">
        <f>INDEX(raw_elemdata!AK:AK,MATCH(filt_btag7!A24,raw_elemdata!AG:AG,0))</f>
        <v>442</v>
      </c>
      <c r="D24">
        <f t="shared" si="6"/>
        <v>19</v>
      </c>
      <c r="E24">
        <f>IF(INDEX(raw_elemdata!AB:AB,MATCH(C24,raw_elemdata!B:B,0))=B24,INDEX(raw_elemdata!N:N,MATCH(C24,raw_elemdata!B:B,0)),IF(INDEX(raw_elemdata!AC:AC,MATCH(C24,raw_elemdata!B:B,0))=B24,INDEX(raw_elemdata!M:M,MATCH(C24,raw_elemdata!B:B,0)),IF(INDEX(raw_elemdata!AD:AD,MATCH(C24,raw_elemdata!B:B,0))=B24,INDEX(raw_elemdata!P:P,MATCH(C24,raw_elemdata!B:B,0)),IF(INDEX(raw_elemdata!AE:AE,MATCH(C24,raw_elemdata!B:B,0))=B24,INDEX(raw_elemdata!O:O,MATCH(C24,raw_elemdata!B:B,0))))))</f>
        <v>239</v>
      </c>
      <c r="F24">
        <f>INDEX(fix_btag!BF:BF,MATCH(filt_btag7!B24,fix_btag!BG:BG,0))</f>
        <v>255</v>
      </c>
      <c r="H24">
        <f>IF(H23&lt;MAX(A:A),MAX($H$3:H23)+1,"")</f>
        <v>22</v>
      </c>
      <c r="I24" t="str">
        <f t="shared" si="0"/>
        <v/>
      </c>
      <c r="J24" t="str">
        <f t="shared" si="1"/>
        <v/>
      </c>
      <c r="K24" t="str">
        <f t="shared" si="2"/>
        <v/>
      </c>
      <c r="L24" t="str">
        <f>IF(MAX($L$3:L23)&lt;COUNT(I:I),IF(I24&lt;&gt;"",MAX($L$3:L23)+1,""),"")</f>
        <v/>
      </c>
      <c r="N24">
        <f>IF(N23&lt;MAX(L:L),MAX($N$3:N23)+1,"")</f>
        <v>22</v>
      </c>
      <c r="O24">
        <f t="shared" si="3"/>
        <v>56</v>
      </c>
      <c r="P24">
        <f t="shared" si="4"/>
        <v>452</v>
      </c>
      <c r="Q24">
        <f t="shared" si="5"/>
        <v>56</v>
      </c>
      <c r="R24">
        <f>IF(O24="","",INDEX(raw_vertexdata!J:J,MATCH(filt_btag7!O24,raw_vertexdata!L:L,0)))</f>
        <v>-2.7716385975132627</v>
      </c>
      <c r="S24">
        <f>IF(O24="","",INDEX(raw_vertexdata!K:K,MATCH(filt_btag7!O24,raw_vertexdata!L:L,0)))</f>
        <v>1.1480502970679811</v>
      </c>
    </row>
    <row r="25" spans="1:19" x14ac:dyDescent="0.3">
      <c r="A25">
        <f>IF(A24&lt;raw_elemdata!$AN$2,MAX($A$2:A24)+1,"")</f>
        <v>23</v>
      </c>
      <c r="B25">
        <f>INDEX(raw_elemdata!AC:AC,MATCH(filt_btag7!A25,raw_elemdata!AG:AG,0))</f>
        <v>45</v>
      </c>
      <c r="C25">
        <f>INDEX(raw_elemdata!AK:AK,MATCH(filt_btag7!A25,raw_elemdata!AG:AG,0))</f>
        <v>443</v>
      </c>
      <c r="D25">
        <f t="shared" si="6"/>
        <v>49</v>
      </c>
      <c r="E25">
        <f>IF(INDEX(raw_elemdata!AB:AB,MATCH(C25,raw_elemdata!B:B,0))=B25,INDEX(raw_elemdata!N:N,MATCH(C25,raw_elemdata!B:B,0)),IF(INDEX(raw_elemdata!AC:AC,MATCH(C25,raw_elemdata!B:B,0))=B25,INDEX(raw_elemdata!M:M,MATCH(C25,raw_elemdata!B:B,0)),IF(INDEX(raw_elemdata!AD:AD,MATCH(C25,raw_elemdata!B:B,0))=B25,INDEX(raw_elemdata!P:P,MATCH(C25,raw_elemdata!B:B,0)),IF(INDEX(raw_elemdata!AE:AE,MATCH(C25,raw_elemdata!B:B,0))=B25,INDEX(raw_elemdata!O:O,MATCH(C25,raw_elemdata!B:B,0))))))</f>
        <v>100</v>
      </c>
      <c r="F25">
        <f>INDEX(fix_btag!BF:BF,MATCH(filt_btag7!B25,fix_btag!BG:BG,0))</f>
        <v>22</v>
      </c>
      <c r="H25">
        <f>IF(H24&lt;MAX(A:A),MAX($H$3:H24)+1,"")</f>
        <v>23</v>
      </c>
      <c r="I25">
        <f t="shared" si="0"/>
        <v>252</v>
      </c>
      <c r="J25">
        <f t="shared" si="1"/>
        <v>446</v>
      </c>
      <c r="K25">
        <f t="shared" si="2"/>
        <v>26</v>
      </c>
      <c r="L25">
        <f>IF(MAX($L$3:L24)&lt;COUNT(I:I),IF(I25&lt;&gt;"",MAX($L$3:L24)+1,""),"")</f>
        <v>12</v>
      </c>
      <c r="N25">
        <f>IF(N24&lt;MAX(L:L),MAX($N$3:N24)+1,"")</f>
        <v>23</v>
      </c>
      <c r="O25">
        <f t="shared" si="3"/>
        <v>53</v>
      </c>
      <c r="P25">
        <f t="shared" si="4"/>
        <v>445</v>
      </c>
      <c r="Q25">
        <f t="shared" si="5"/>
        <v>25</v>
      </c>
      <c r="R25">
        <f>IF(O25="","",INDEX(raw_vertexdata!J:J,MATCH(filt_btag7!O25,raw_vertexdata!L:L,0)))</f>
        <v>-1.1480502970679813</v>
      </c>
      <c r="S25">
        <f>IF(O25="","",INDEX(raw_vertexdata!K:K,MATCH(filt_btag7!O25,raw_vertexdata!L:L,0)))</f>
        <v>-2.7716385975132627</v>
      </c>
    </row>
    <row r="26" spans="1:19" x14ac:dyDescent="0.3">
      <c r="A26">
        <f>IF(A25&lt;raw_elemdata!$AN$2,MAX($A$2:A25)+1,"")</f>
        <v>24</v>
      </c>
      <c r="B26">
        <f>INDEX(raw_elemdata!AC:AC,MATCH(filt_btag7!A26,raw_elemdata!AG:AG,0))</f>
        <v>253</v>
      </c>
      <c r="C26">
        <f>INDEX(raw_elemdata!AK:AK,MATCH(filt_btag7!A26,raw_elemdata!AG:AG,0))</f>
        <v>444</v>
      </c>
      <c r="D26">
        <f t="shared" si="6"/>
        <v>21</v>
      </c>
      <c r="E26">
        <f>IF(INDEX(raw_elemdata!AB:AB,MATCH(C26,raw_elemdata!B:B,0))=B26,INDEX(raw_elemdata!N:N,MATCH(C26,raw_elemdata!B:B,0)),IF(INDEX(raw_elemdata!AC:AC,MATCH(C26,raw_elemdata!B:B,0))=B26,INDEX(raw_elemdata!M:M,MATCH(C26,raw_elemdata!B:B,0)),IF(INDEX(raw_elemdata!AD:AD,MATCH(C26,raw_elemdata!B:B,0))=B26,INDEX(raw_elemdata!P:P,MATCH(C26,raw_elemdata!B:B,0)),IF(INDEX(raw_elemdata!AE:AE,MATCH(C26,raw_elemdata!B:B,0))=B26,INDEX(raw_elemdata!O:O,MATCH(C26,raw_elemdata!B:B,0))))))</f>
        <v>240</v>
      </c>
      <c r="F26">
        <f>INDEX(fix_btag!BF:BF,MATCH(filt_btag7!B26,fix_btag!BG:BG,0))</f>
        <v>256</v>
      </c>
      <c r="H26">
        <f>IF(H25&lt;MAX(A:A),MAX($H$3:H25)+1,"")</f>
        <v>24</v>
      </c>
      <c r="I26" t="str">
        <f t="shared" si="0"/>
        <v/>
      </c>
      <c r="J26" t="str">
        <f t="shared" si="1"/>
        <v/>
      </c>
      <c r="K26" t="str">
        <f t="shared" si="2"/>
        <v/>
      </c>
      <c r="L26" t="str">
        <f>IF(MAX($L$3:L25)&lt;COUNT(I:I),IF(I26&lt;&gt;"",MAX($L$3:L25)+1,""),"")</f>
        <v/>
      </c>
      <c r="N26">
        <f>IF(N25&lt;MAX(L:L),MAX($N$3:N25)+1,"")</f>
        <v>24</v>
      </c>
      <c r="O26">
        <f t="shared" si="3"/>
        <v>49</v>
      </c>
      <c r="P26">
        <f t="shared" si="4"/>
        <v>429</v>
      </c>
      <c r="Q26">
        <f t="shared" si="5"/>
        <v>11</v>
      </c>
      <c r="R26">
        <f>IF(O26="","",INDEX(raw_vertexdata!J:J,MATCH(filt_btag7!O26,raw_vertexdata!L:L,0)))</f>
        <v>1.1480502970679818</v>
      </c>
      <c r="S26">
        <f>IF(O26="","",INDEX(raw_vertexdata!K:K,MATCH(filt_btag7!O26,raw_vertexdata!L:L,0)))</f>
        <v>2.7716385975132622</v>
      </c>
    </row>
    <row r="27" spans="1:19" x14ac:dyDescent="0.3">
      <c r="A27">
        <f>IF(A26&lt;raw_elemdata!$AN$2,MAX($A$2:A26)+1,"")</f>
        <v>25</v>
      </c>
      <c r="B27">
        <f>INDEX(raw_elemdata!AC:AC,MATCH(filt_btag7!A27,raw_elemdata!AG:AG,0))</f>
        <v>53</v>
      </c>
      <c r="C27">
        <f>INDEX(raw_elemdata!AK:AK,MATCH(filt_btag7!A27,raw_elemdata!AG:AG,0))</f>
        <v>445</v>
      </c>
      <c r="D27">
        <f t="shared" si="6"/>
        <v>45</v>
      </c>
      <c r="E27">
        <f>IF(INDEX(raw_elemdata!AB:AB,MATCH(C27,raw_elemdata!B:B,0))=B27,INDEX(raw_elemdata!N:N,MATCH(C27,raw_elemdata!B:B,0)),IF(INDEX(raw_elemdata!AC:AC,MATCH(C27,raw_elemdata!B:B,0))=B27,INDEX(raw_elemdata!M:M,MATCH(C27,raw_elemdata!B:B,0)),IF(INDEX(raw_elemdata!AD:AD,MATCH(C27,raw_elemdata!B:B,0))=B27,INDEX(raw_elemdata!P:P,MATCH(C27,raw_elemdata!B:B,0)),IF(INDEX(raw_elemdata!AE:AE,MATCH(C27,raw_elemdata!B:B,0))=B27,INDEX(raw_elemdata!O:O,MATCH(C27,raw_elemdata!B:B,0))))))</f>
        <v>116</v>
      </c>
      <c r="F27">
        <f>INDEX(fix_btag!BF:BF,MATCH(filt_btag7!B27,fix_btag!BG:BG,0))</f>
        <v>37</v>
      </c>
      <c r="H27">
        <f>IF(H26&lt;MAX(A:A),MAX($H$3:H26)+1,"")</f>
        <v>25</v>
      </c>
      <c r="I27">
        <f t="shared" si="0"/>
        <v>251</v>
      </c>
      <c r="J27">
        <f t="shared" si="1"/>
        <v>448</v>
      </c>
      <c r="K27">
        <f t="shared" si="2"/>
        <v>28</v>
      </c>
      <c r="L27">
        <f>IF(MAX($L$3:L26)&lt;COUNT(I:I),IF(I27&lt;&gt;"",MAX($L$3:L26)+1,""),"")</f>
        <v>13</v>
      </c>
      <c r="N27">
        <f>IF(N26&lt;MAX(L:L),MAX($N$3:N26)+1,"")</f>
        <v>25</v>
      </c>
      <c r="O27">
        <f t="shared" si="3"/>
        <v>45</v>
      </c>
      <c r="P27">
        <f t="shared" si="4"/>
        <v>443</v>
      </c>
      <c r="Q27">
        <f t="shared" si="5"/>
        <v>23</v>
      </c>
      <c r="R27">
        <f>IF(O27="","",INDEX(raw_vertexdata!J:J,MATCH(filt_btag7!O27,raw_vertexdata!L:L,0)))</f>
        <v>-5.513168047193676E-16</v>
      </c>
      <c r="S27">
        <f>IF(O27="","",INDEX(raw_vertexdata!K:K,MATCH(filt_btag7!O27,raw_vertexdata!L:L,0)))</f>
        <v>-3.0000000000570739</v>
      </c>
    </row>
    <row r="28" spans="1:19" x14ac:dyDescent="0.3">
      <c r="A28">
        <f>IF(A27&lt;raw_elemdata!$AN$2,MAX($A$2:A27)+1,"")</f>
        <v>26</v>
      </c>
      <c r="B28">
        <f>INDEX(raw_elemdata!AC:AC,MATCH(filt_btag7!A28,raw_elemdata!AG:AG,0))</f>
        <v>252</v>
      </c>
      <c r="C28">
        <f>INDEX(raw_elemdata!AK:AK,MATCH(filt_btag7!A28,raw_elemdata!AG:AG,0))</f>
        <v>446</v>
      </c>
      <c r="D28">
        <f t="shared" si="6"/>
        <v>23</v>
      </c>
      <c r="E28">
        <f>IF(INDEX(raw_elemdata!AB:AB,MATCH(C28,raw_elemdata!B:B,0))=B28,INDEX(raw_elemdata!N:N,MATCH(C28,raw_elemdata!B:B,0)),IF(INDEX(raw_elemdata!AC:AC,MATCH(C28,raw_elemdata!B:B,0))=B28,INDEX(raw_elemdata!M:M,MATCH(C28,raw_elemdata!B:B,0)),IF(INDEX(raw_elemdata!AD:AD,MATCH(C28,raw_elemdata!B:B,0))=B28,INDEX(raw_elemdata!P:P,MATCH(C28,raw_elemdata!B:B,0)),IF(INDEX(raw_elemdata!AE:AE,MATCH(C28,raw_elemdata!B:B,0))=B28,INDEX(raw_elemdata!O:O,MATCH(C28,raw_elemdata!B:B,0))))))</f>
        <v>241</v>
      </c>
      <c r="F28">
        <f>INDEX(fix_btag!BF:BF,MATCH(filt_btag7!B28,fix_btag!BG:BG,0))</f>
        <v>254</v>
      </c>
      <c r="H28">
        <f>IF(H27&lt;MAX(A:A),MAX($H$3:H27)+1,"")</f>
        <v>26</v>
      </c>
      <c r="I28" t="str">
        <f t="shared" si="0"/>
        <v/>
      </c>
      <c r="J28" t="str">
        <f t="shared" si="1"/>
        <v/>
      </c>
      <c r="K28" t="str">
        <f t="shared" si="2"/>
        <v/>
      </c>
      <c r="L28" t="str">
        <f>IF(MAX($L$3:L27)&lt;COUNT(I:I),IF(I28&lt;&gt;"",MAX($L$3:L27)+1,""),"")</f>
        <v/>
      </c>
      <c r="N28">
        <f>IF(N27&lt;MAX(L:L),MAX($N$3:N27)+1,"")</f>
        <v>26</v>
      </c>
      <c r="O28">
        <f t="shared" si="3"/>
        <v>41</v>
      </c>
      <c r="P28">
        <f t="shared" si="4"/>
        <v>458</v>
      </c>
      <c r="Q28">
        <f t="shared" si="5"/>
        <v>8</v>
      </c>
      <c r="R28">
        <f>IF(O28="","",INDEX(raw_vertexdata!J:J,MATCH(filt_btag7!O28,raw_vertexdata!L:L,0)))</f>
        <v>1.8377226823978921E-16</v>
      </c>
      <c r="S28">
        <f>IF(O28="","",INDEX(raw_vertexdata!K:K,MATCH(filt_btag7!O28,raw_vertexdata!L:L,0)))</f>
        <v>3.0000000000570739</v>
      </c>
    </row>
    <row r="29" spans="1:19" x14ac:dyDescent="0.3">
      <c r="A29">
        <f>IF(A28&lt;raw_elemdata!$AN$2,MAX($A$2:A28)+1,"")</f>
        <v>27</v>
      </c>
      <c r="B29">
        <f>INDEX(raw_elemdata!AC:AC,MATCH(filt_btag7!A29,raw_elemdata!AG:AG,0))</f>
        <v>30</v>
      </c>
      <c r="C29">
        <f>INDEX(raw_elemdata!AK:AK,MATCH(filt_btag7!A29,raw_elemdata!AG:AG,0))</f>
        <v>447</v>
      </c>
      <c r="D29">
        <f t="shared" si="6"/>
        <v>57</v>
      </c>
      <c r="E29">
        <f>IF(INDEX(raw_elemdata!AB:AB,MATCH(C29,raw_elemdata!B:B,0))=B29,INDEX(raw_elemdata!N:N,MATCH(C29,raw_elemdata!B:B,0)),IF(INDEX(raw_elemdata!AC:AC,MATCH(C29,raw_elemdata!B:B,0))=B29,INDEX(raw_elemdata!M:M,MATCH(C29,raw_elemdata!B:B,0)),IF(INDEX(raw_elemdata!AD:AD,MATCH(C29,raw_elemdata!B:B,0))=B29,INDEX(raw_elemdata!P:P,MATCH(C29,raw_elemdata!B:B,0)),IF(INDEX(raw_elemdata!AE:AE,MATCH(C29,raw_elemdata!B:B,0))=B29,INDEX(raw_elemdata!O:O,MATCH(C29,raw_elemdata!B:B,0))))))</f>
        <v>96</v>
      </c>
      <c r="F29">
        <f>INDEX(fix_btag!BF:BF,MATCH(filt_btag7!B29,fix_btag!BG:BG,0))</f>
        <v>45</v>
      </c>
      <c r="H29">
        <f>IF(H28&lt;MAX(A:A),MAX($H$3:H28)+1,"")</f>
        <v>27</v>
      </c>
      <c r="I29">
        <f t="shared" si="0"/>
        <v>250</v>
      </c>
      <c r="J29">
        <f t="shared" si="1"/>
        <v>450</v>
      </c>
      <c r="K29">
        <f t="shared" si="2"/>
        <v>30</v>
      </c>
      <c r="L29">
        <f>IF(MAX($L$3:L28)&lt;COUNT(I:I),IF(I29&lt;&gt;"",MAX($L$3:L28)+1,""),"")</f>
        <v>14</v>
      </c>
      <c r="N29">
        <f>IF(N28&lt;MAX(L:L),MAX($N$3:N28)+1,"")</f>
        <v>27</v>
      </c>
      <c r="O29">
        <f t="shared" si="3"/>
        <v>37</v>
      </c>
      <c r="P29">
        <f t="shared" si="4"/>
        <v>441</v>
      </c>
      <c r="Q29">
        <f t="shared" si="5"/>
        <v>21</v>
      </c>
      <c r="R29">
        <f>IF(O29="","",INDEX(raw_vertexdata!J:J,MATCH(filt_btag7!O29,raw_vertexdata!L:L,0)))</f>
        <v>1.1480502970679805</v>
      </c>
      <c r="S29">
        <f>IF(O29="","",INDEX(raw_vertexdata!K:K,MATCH(filt_btag7!O29,raw_vertexdata!L:L,0)))</f>
        <v>-2.7716385975132631</v>
      </c>
    </row>
    <row r="30" spans="1:19" x14ac:dyDescent="0.3">
      <c r="A30">
        <f>IF(A29&lt;raw_elemdata!$AN$2,MAX($A$2:A29)+1,"")</f>
        <v>28</v>
      </c>
      <c r="B30">
        <f>INDEX(raw_elemdata!AC:AC,MATCH(filt_btag7!A30,raw_elemdata!AG:AG,0))</f>
        <v>251</v>
      </c>
      <c r="C30">
        <f>INDEX(raw_elemdata!AK:AK,MATCH(filt_btag7!A30,raw_elemdata!AG:AG,0))</f>
        <v>448</v>
      </c>
      <c r="D30">
        <f t="shared" si="6"/>
        <v>25</v>
      </c>
      <c r="E30">
        <f>IF(INDEX(raw_elemdata!AB:AB,MATCH(C30,raw_elemdata!B:B,0))=B30,INDEX(raw_elemdata!N:N,MATCH(C30,raw_elemdata!B:B,0)),IF(INDEX(raw_elemdata!AC:AC,MATCH(C30,raw_elemdata!B:B,0))=B30,INDEX(raw_elemdata!M:M,MATCH(C30,raw_elemdata!B:B,0)),IF(INDEX(raw_elemdata!AD:AD,MATCH(C30,raw_elemdata!B:B,0))=B30,INDEX(raw_elemdata!P:P,MATCH(C30,raw_elemdata!B:B,0)),IF(INDEX(raw_elemdata!AE:AE,MATCH(C30,raw_elemdata!B:B,0))=B30,INDEX(raw_elemdata!O:O,MATCH(C30,raw_elemdata!B:B,0))))))</f>
        <v>242</v>
      </c>
      <c r="F30">
        <f>INDEX(fix_btag!BF:BF,MATCH(filt_btag7!B30,fix_btag!BG:BG,0))</f>
        <v>253</v>
      </c>
      <c r="H30">
        <f>IF(H29&lt;MAX(A:A),MAX($H$3:H29)+1,"")</f>
        <v>28</v>
      </c>
      <c r="I30" t="str">
        <f t="shared" si="0"/>
        <v/>
      </c>
      <c r="J30" t="str">
        <f t="shared" si="1"/>
        <v/>
      </c>
      <c r="K30" t="str">
        <f t="shared" si="2"/>
        <v/>
      </c>
      <c r="L30" t="str">
        <f>IF(MAX($L$3:L29)&lt;COUNT(I:I),IF(I30&lt;&gt;"",MAX($L$3:L29)+1,""),"")</f>
        <v/>
      </c>
      <c r="N30">
        <f>IF(N29&lt;MAX(L:L),MAX($N$3:N29)+1,"")</f>
        <v>28</v>
      </c>
      <c r="O30">
        <f t="shared" si="3"/>
        <v>33</v>
      </c>
      <c r="P30">
        <f t="shared" si="4"/>
        <v>456</v>
      </c>
      <c r="Q30">
        <f t="shared" si="5"/>
        <v>6</v>
      </c>
      <c r="R30">
        <f>IF(O30="","",INDEX(raw_vertexdata!J:J,MATCH(filt_btag7!O30,raw_vertexdata!L:L,0)))</f>
        <v>-1.1480502970679813</v>
      </c>
      <c r="S30">
        <f>IF(O30="","",INDEX(raw_vertexdata!K:K,MATCH(filt_btag7!O30,raw_vertexdata!L:L,0)))</f>
        <v>2.7716385975132627</v>
      </c>
    </row>
    <row r="31" spans="1:19" x14ac:dyDescent="0.3">
      <c r="A31">
        <f>IF(A30&lt;raw_elemdata!$AN$2,MAX($A$2:A30)+1,"")</f>
        <v>29</v>
      </c>
      <c r="B31">
        <f>INDEX(raw_elemdata!AC:AC,MATCH(filt_btag7!A31,raw_elemdata!AG:AG,0))</f>
        <v>64</v>
      </c>
      <c r="C31">
        <f>INDEX(raw_elemdata!AK:AK,MATCH(filt_btag7!A31,raw_elemdata!AG:AG,0))</f>
        <v>449</v>
      </c>
      <c r="D31">
        <f t="shared" si="6"/>
        <v>39</v>
      </c>
      <c r="E31">
        <f>IF(INDEX(raw_elemdata!AB:AB,MATCH(C31,raw_elemdata!B:B,0))=B31,INDEX(raw_elemdata!N:N,MATCH(C31,raw_elemdata!B:B,0)),IF(INDEX(raw_elemdata!AC:AC,MATCH(C31,raw_elemdata!B:B,0))=B31,INDEX(raw_elemdata!M:M,MATCH(C31,raw_elemdata!B:B,0)),IF(INDEX(raw_elemdata!AD:AD,MATCH(C31,raw_elemdata!B:B,0))=B31,INDEX(raw_elemdata!P:P,MATCH(C31,raw_elemdata!B:B,0)),IF(INDEX(raw_elemdata!AE:AE,MATCH(C31,raw_elemdata!B:B,0))=B31,INDEX(raw_elemdata!O:O,MATCH(C31,raw_elemdata!B:B,0))))))</f>
        <v>97</v>
      </c>
      <c r="F31">
        <f>INDEX(fix_btag!BF:BF,MATCH(filt_btag7!B31,fix_btag!BG:BG,0))</f>
        <v>53</v>
      </c>
      <c r="H31">
        <f>IF(H30&lt;MAX(A:A),MAX($H$3:H30)+1,"")</f>
        <v>29</v>
      </c>
      <c r="I31">
        <f t="shared" si="0"/>
        <v>249</v>
      </c>
      <c r="J31">
        <f t="shared" si="1"/>
        <v>452</v>
      </c>
      <c r="K31">
        <f t="shared" si="2"/>
        <v>32</v>
      </c>
      <c r="L31">
        <f>IF(MAX($L$3:L30)&lt;COUNT(I:I),IF(I31&lt;&gt;"",MAX($L$3:L30)+1,""),"")</f>
        <v>15</v>
      </c>
      <c r="N31">
        <f>IF(N30&lt;MAX(L:L),MAX($N$3:N30)+1,"")</f>
        <v>29</v>
      </c>
      <c r="O31">
        <f t="shared" si="3"/>
        <v>30</v>
      </c>
      <c r="P31">
        <f t="shared" si="4"/>
        <v>447</v>
      </c>
      <c r="Q31">
        <f t="shared" si="5"/>
        <v>27</v>
      </c>
      <c r="R31">
        <f>IF(O31="","",INDEX(raw_vertexdata!J:J,MATCH(filt_btag7!O31,raw_vertexdata!L:L,0)))</f>
        <v>-2.1213203435596428</v>
      </c>
      <c r="S31">
        <f>IF(O31="","",INDEX(raw_vertexdata!K:K,MATCH(filt_btag7!O31,raw_vertexdata!L:L,0)))</f>
        <v>-2.1213203435596424</v>
      </c>
    </row>
    <row r="32" spans="1:19" x14ac:dyDescent="0.3">
      <c r="A32">
        <f>IF(A31&lt;raw_elemdata!$AN$2,MAX($A$2:A31)+1,"")</f>
        <v>30</v>
      </c>
      <c r="B32">
        <f>INDEX(raw_elemdata!AC:AC,MATCH(filt_btag7!A32,raw_elemdata!AG:AG,0))</f>
        <v>250</v>
      </c>
      <c r="C32">
        <f>INDEX(raw_elemdata!AK:AK,MATCH(filt_btag7!A32,raw_elemdata!AG:AG,0))</f>
        <v>450</v>
      </c>
      <c r="D32">
        <f t="shared" si="6"/>
        <v>27</v>
      </c>
      <c r="E32">
        <f>IF(INDEX(raw_elemdata!AB:AB,MATCH(C32,raw_elemdata!B:B,0))=B32,INDEX(raw_elemdata!N:N,MATCH(C32,raw_elemdata!B:B,0)),IF(INDEX(raw_elemdata!AC:AC,MATCH(C32,raw_elemdata!B:B,0))=B32,INDEX(raw_elemdata!M:M,MATCH(C32,raw_elemdata!B:B,0)),IF(INDEX(raw_elemdata!AD:AD,MATCH(C32,raw_elemdata!B:B,0))=B32,INDEX(raw_elemdata!P:P,MATCH(C32,raw_elemdata!B:B,0)),IF(INDEX(raw_elemdata!AE:AE,MATCH(C32,raw_elemdata!B:B,0))=B32,INDEX(raw_elemdata!O:O,MATCH(C32,raw_elemdata!B:B,0))))))</f>
        <v>243</v>
      </c>
      <c r="F32">
        <f>INDEX(fix_btag!BF:BF,MATCH(filt_btag7!B32,fix_btag!BG:BG,0))</f>
        <v>252</v>
      </c>
      <c r="H32">
        <f>IF(H31&lt;MAX(A:A),MAX($H$3:H31)+1,"")</f>
        <v>30</v>
      </c>
      <c r="I32" t="str">
        <f t="shared" si="0"/>
        <v/>
      </c>
      <c r="J32" t="str">
        <f t="shared" si="1"/>
        <v/>
      </c>
      <c r="K32" t="str">
        <f t="shared" si="2"/>
        <v/>
      </c>
      <c r="L32" t="str">
        <f>IF(MAX($L$3:L31)&lt;COUNT(I:I),IF(I32&lt;&gt;"",MAX($L$3:L31)+1,""),"")</f>
        <v/>
      </c>
      <c r="N32">
        <f>IF(N31&lt;MAX(L:L),MAX($N$3:N31)+1,"")</f>
        <v>30</v>
      </c>
      <c r="O32">
        <f t="shared" si="3"/>
        <v>26</v>
      </c>
      <c r="P32">
        <f t="shared" si="4"/>
        <v>430</v>
      </c>
      <c r="Q32">
        <f t="shared" si="5"/>
        <v>36</v>
      </c>
      <c r="R32">
        <f>IF(O32="","",INDEX(raw_vertexdata!J:J,MATCH(filt_btag7!O32,raw_vertexdata!L:L,0)))</f>
        <v>2.1213203435596428</v>
      </c>
      <c r="S32">
        <f>IF(O32="","",INDEX(raw_vertexdata!K:K,MATCH(filt_btag7!O32,raw_vertexdata!L:L,0)))</f>
        <v>2.1213203435596424</v>
      </c>
    </row>
    <row r="33" spans="1:19" x14ac:dyDescent="0.3">
      <c r="A33">
        <f>IF(A32&lt;raw_elemdata!$AN$2,MAX($A$2:A32)+1,"")</f>
        <v>31</v>
      </c>
      <c r="B33">
        <f>INDEX(raw_elemdata!AC:AC,MATCH(filt_btag7!A33,raw_elemdata!AG:AG,0))</f>
        <v>60</v>
      </c>
      <c r="C33">
        <f>INDEX(raw_elemdata!AK:AK,MATCH(filt_btag7!A33,raw_elemdata!AG:AG,0))</f>
        <v>451</v>
      </c>
      <c r="D33">
        <f t="shared" si="6"/>
        <v>41</v>
      </c>
      <c r="E33">
        <f>IF(INDEX(raw_elemdata!AB:AB,MATCH(C33,raw_elemdata!B:B,0))=B33,INDEX(raw_elemdata!N:N,MATCH(C33,raw_elemdata!B:B,0)),IF(INDEX(raw_elemdata!AC:AC,MATCH(C33,raw_elemdata!B:B,0))=B33,INDEX(raw_elemdata!M:M,MATCH(C33,raw_elemdata!B:B,0)),IF(INDEX(raw_elemdata!AD:AD,MATCH(C33,raw_elemdata!B:B,0))=B33,INDEX(raw_elemdata!P:P,MATCH(C33,raw_elemdata!B:B,0)),IF(INDEX(raw_elemdata!AE:AE,MATCH(C33,raw_elemdata!B:B,0))=B33,INDEX(raw_elemdata!O:O,MATCH(C33,raw_elemdata!B:B,0))))))</f>
        <v>98</v>
      </c>
      <c r="F33">
        <f>INDEX(fix_btag!BF:BF,MATCH(filt_btag7!B33,fix_btag!BG:BG,0))</f>
        <v>30</v>
      </c>
      <c r="H33">
        <f>IF(H32&lt;MAX(A:A),MAX($H$3:H32)+1,"")</f>
        <v>31</v>
      </c>
      <c r="I33">
        <f t="shared" si="0"/>
        <v>248</v>
      </c>
      <c r="J33">
        <f t="shared" si="1"/>
        <v>454</v>
      </c>
      <c r="K33">
        <f t="shared" si="2"/>
        <v>4</v>
      </c>
      <c r="L33">
        <f>IF(MAX($L$3:L32)&lt;COUNT(I:I),IF(I33&lt;&gt;"",MAX($L$3:L32)+1,""),"")</f>
        <v>16</v>
      </c>
      <c r="N33">
        <f>IF(N32&lt;MAX(L:L),MAX($N$3:N32)+1,"")</f>
        <v>31</v>
      </c>
      <c r="O33">
        <f t="shared" si="3"/>
        <v>22</v>
      </c>
      <c r="P33">
        <f t="shared" si="4"/>
        <v>440</v>
      </c>
      <c r="Q33">
        <f t="shared" si="5"/>
        <v>20</v>
      </c>
      <c r="R33">
        <f>IF(O33="","",INDEX(raw_vertexdata!J:J,MATCH(filt_btag7!O33,raw_vertexdata!L:L,0)))</f>
        <v>2.1213203435596428</v>
      </c>
      <c r="S33">
        <f>IF(O33="","",INDEX(raw_vertexdata!K:K,MATCH(filt_btag7!O33,raw_vertexdata!L:L,0)))</f>
        <v>-2.1213203435596424</v>
      </c>
    </row>
    <row r="34" spans="1:19" x14ac:dyDescent="0.3">
      <c r="A34">
        <f>IF(A33&lt;raw_elemdata!$AN$2,MAX($A$2:A33)+1,"")</f>
        <v>32</v>
      </c>
      <c r="B34">
        <f>INDEX(raw_elemdata!AC:AC,MATCH(filt_btag7!A34,raw_elemdata!AG:AG,0))</f>
        <v>249</v>
      </c>
      <c r="C34">
        <f>INDEX(raw_elemdata!AK:AK,MATCH(filt_btag7!A34,raw_elemdata!AG:AG,0))</f>
        <v>452</v>
      </c>
      <c r="D34">
        <f t="shared" si="6"/>
        <v>29</v>
      </c>
      <c r="E34">
        <f>IF(INDEX(raw_elemdata!AB:AB,MATCH(C34,raw_elemdata!B:B,0))=B34,INDEX(raw_elemdata!N:N,MATCH(C34,raw_elemdata!B:B,0)),IF(INDEX(raw_elemdata!AC:AC,MATCH(C34,raw_elemdata!B:B,0))=B34,INDEX(raw_elemdata!M:M,MATCH(C34,raw_elemdata!B:B,0)),IF(INDEX(raw_elemdata!AD:AD,MATCH(C34,raw_elemdata!B:B,0))=B34,INDEX(raw_elemdata!P:P,MATCH(C34,raw_elemdata!B:B,0)),IF(INDEX(raw_elemdata!AE:AE,MATCH(C34,raw_elemdata!B:B,0))=B34,INDEX(raw_elemdata!O:O,MATCH(C34,raw_elemdata!B:B,0))))))</f>
        <v>244</v>
      </c>
      <c r="F34">
        <f>INDEX(fix_btag!BF:BF,MATCH(filt_btag7!B34,fix_btag!BG:BG,0))</f>
        <v>251</v>
      </c>
      <c r="H34">
        <f>IF(H33&lt;MAX(A:A),MAX($H$3:H33)+1,"")</f>
        <v>32</v>
      </c>
      <c r="I34" t="str">
        <f t="shared" si="0"/>
        <v/>
      </c>
      <c r="J34" t="str">
        <f t="shared" si="1"/>
        <v/>
      </c>
      <c r="K34" t="str">
        <f t="shared" si="2"/>
        <v/>
      </c>
      <c r="L34" t="str">
        <f>IF(MAX($L$3:L33)&lt;COUNT(I:I),IF(I34&lt;&gt;"",MAX($L$3:L33)+1,""),"")</f>
        <v/>
      </c>
      <c r="N34">
        <f>IF(N33&lt;MAX(L:L),MAX($N$3:N33)+1,"")</f>
        <v>32</v>
      </c>
      <c r="O34">
        <f t="shared" si="3"/>
        <v>19</v>
      </c>
      <c r="P34">
        <f t="shared" si="4"/>
        <v>453</v>
      </c>
      <c r="Q34">
        <f t="shared" si="5"/>
        <v>3</v>
      </c>
      <c r="R34">
        <f>IF(O34="","",INDEX(raw_vertexdata!J:J,MATCH(filt_btag7!O34,raw_vertexdata!L:L,0)))</f>
        <v>-2.1213203435596424</v>
      </c>
      <c r="S34">
        <f>IF(O34="","",INDEX(raw_vertexdata!K:K,MATCH(filt_btag7!O34,raw_vertexdata!L:L,0)))</f>
        <v>2.1213203435596428</v>
      </c>
    </row>
    <row r="35" spans="1:19" x14ac:dyDescent="0.3">
      <c r="A35">
        <f>IF(A34&lt;raw_elemdata!$AN$2,MAX($A$2:A34)+1,"")</f>
        <v>33</v>
      </c>
      <c r="B35">
        <f>INDEX(raw_elemdata!AD:AD,MATCH(filt_btag7!A35,raw_elemdata!AH:AH,0))</f>
        <v>261</v>
      </c>
      <c r="C35">
        <f>INDEX(raw_elemdata!AL:AL,MATCH(filt_btag7!A35,raw_elemdata!AH:AH,0))</f>
        <v>427</v>
      </c>
      <c r="D35">
        <f t="shared" si="6"/>
        <v>5</v>
      </c>
      <c r="E35">
        <f>IF(INDEX(raw_elemdata!AB:AB,MATCH(C35,raw_elemdata!B:B,0))=B35,INDEX(raw_elemdata!N:N,MATCH(C35,raw_elemdata!B:B,0)),IF(INDEX(raw_elemdata!AC:AC,MATCH(C35,raw_elemdata!B:B,0))=B35,INDEX(raw_elemdata!M:M,MATCH(C35,raw_elemdata!B:B,0)),IF(INDEX(raw_elemdata!AD:AD,MATCH(C35,raw_elemdata!B:B,0))=B35,INDEX(raw_elemdata!P:P,MATCH(C35,raw_elemdata!B:B,0)),IF(INDEX(raw_elemdata!AE:AE,MATCH(C35,raw_elemdata!B:B,0))=B35,INDEX(raw_elemdata!O:O,MATCH(C35,raw_elemdata!B:B,0))))))</f>
        <v>232</v>
      </c>
      <c r="F35">
        <f>INDEX(fix_btag!BF:BF,MATCH(filt_btag7!B35,fix_btag!BG:BG,0))</f>
        <v>263</v>
      </c>
      <c r="H35">
        <f>IF(H34&lt;MAX(A:A),MAX($H$3:H34)+1,"")</f>
        <v>33</v>
      </c>
      <c r="I35">
        <f t="shared" ref="I35:I66" si="7">_xlfn.IFNA(INDEX(B:B,MATCH(H35,D:D,0)),"")</f>
        <v>76</v>
      </c>
      <c r="J35">
        <f t="shared" ref="J35:J66" si="8">_xlfn.IFNA(INDEX(C:C,MATCH(H35,D:D,0)),"")</f>
        <v>437</v>
      </c>
      <c r="K35">
        <f t="shared" ref="K35:K66" si="9">_xlfn.IFNA(INDEX(A:A,MATCH(H35,D:D,0)),"")</f>
        <v>17</v>
      </c>
      <c r="L35">
        <f>IF(MAX($L$3:L34)&lt;COUNT(I:I),IF(I35&lt;&gt;"",MAX($L$3:L34)+1,""),"")</f>
        <v>17</v>
      </c>
      <c r="N35" t="str">
        <f>IF(N34&lt;MAX(L:L),MAX($N$3:N34)+1,"")</f>
        <v/>
      </c>
      <c r="O35" t="str">
        <f t="shared" ref="O35:O66" si="10">INDEX(I:I,MATCH(N35,L:L,0))</f>
        <v/>
      </c>
      <c r="P35" t="str">
        <f t="shared" ref="P35:P66" si="11">INDEX(J:J,MATCH(N35,L:L,0))</f>
        <v/>
      </c>
      <c r="Q35" t="str">
        <f t="shared" ref="Q35:Q66" si="12">INDEX(K:K,MATCH(N35,L:L,0))</f>
        <v/>
      </c>
      <c r="R35" t="str">
        <f>IF(O35="","",INDEX(raw_vertexdata!J:J,MATCH(filt_btag7!O35,raw_vertexdata!L:L,0)))</f>
        <v/>
      </c>
      <c r="S35" t="str">
        <f>IF(O35="","",INDEX(raw_vertexdata!K:K,MATCH(filt_btag7!O35,raw_vertexdata!L:L,0)))</f>
        <v/>
      </c>
    </row>
    <row r="36" spans="1:19" x14ac:dyDescent="0.3">
      <c r="A36">
        <f>IF(A35&lt;raw_elemdata!$AN$2,MAX($A$2:A35)+1,"")</f>
        <v>34</v>
      </c>
      <c r="B36">
        <f>INDEX(raw_elemdata!AD:AD,MATCH(filt_btag7!A36,raw_elemdata!AH:AH,0))</f>
        <v>49</v>
      </c>
      <c r="C36">
        <f>INDEX(raw_elemdata!AL:AL,MATCH(filt_btag7!A36,raw_elemdata!AH:AH,0))</f>
        <v>428</v>
      </c>
      <c r="D36">
        <f t="shared" si="6"/>
        <v>47</v>
      </c>
      <c r="E36">
        <f>IF(INDEX(raw_elemdata!AB:AB,MATCH(C36,raw_elemdata!B:B,0))=B36,INDEX(raw_elemdata!N:N,MATCH(C36,raw_elemdata!B:B,0)),IF(INDEX(raw_elemdata!AC:AC,MATCH(C36,raw_elemdata!B:B,0))=B36,INDEX(raw_elemdata!M:M,MATCH(C36,raw_elemdata!B:B,0)),IF(INDEX(raw_elemdata!AD:AD,MATCH(C36,raw_elemdata!B:B,0))=B36,INDEX(raw_elemdata!P:P,MATCH(C36,raw_elemdata!B:B,0)),IF(INDEX(raw_elemdata!AE:AE,MATCH(C36,raw_elemdata!B:B,0))=B36,INDEX(raw_elemdata!O:O,MATCH(C36,raw_elemdata!B:B,0))))))</f>
        <v>89</v>
      </c>
      <c r="F36">
        <f>INDEX(fix_btag!BF:BF,MATCH(filt_btag7!B36,fix_btag!BG:BG,0))</f>
        <v>33</v>
      </c>
      <c r="H36">
        <f>IF(H35&lt;MAX(A:A),MAX($H$3:H35)+1,"")</f>
        <v>34</v>
      </c>
      <c r="I36" t="str">
        <f t="shared" si="7"/>
        <v/>
      </c>
      <c r="J36" t="str">
        <f t="shared" si="8"/>
        <v/>
      </c>
      <c r="K36" t="str">
        <f t="shared" si="9"/>
        <v/>
      </c>
      <c r="L36" t="str">
        <f>IF(MAX($L$3:L35)&lt;COUNT(I:I),IF(I36&lt;&gt;"",MAX($L$3:L35)+1,""),"")</f>
        <v/>
      </c>
      <c r="N36" t="str">
        <f>IF(N35&lt;MAX(L:L),MAX($N$3:N35)+1,"")</f>
        <v/>
      </c>
      <c r="O36" t="str">
        <f t="shared" si="10"/>
        <v/>
      </c>
      <c r="P36" t="str">
        <f t="shared" si="11"/>
        <v/>
      </c>
      <c r="Q36" t="str">
        <f t="shared" si="12"/>
        <v/>
      </c>
      <c r="R36" t="str">
        <f>IF(O36="","",INDEX(raw_vertexdata!J:J,MATCH(filt_btag7!O36,raw_vertexdata!L:L,0)))</f>
        <v/>
      </c>
      <c r="S36" t="str">
        <f>IF(O36="","",INDEX(raw_vertexdata!K:K,MATCH(filt_btag7!O36,raw_vertexdata!L:L,0)))</f>
        <v/>
      </c>
    </row>
    <row r="37" spans="1:19" x14ac:dyDescent="0.3">
      <c r="A37">
        <f>IF(A36&lt;raw_elemdata!$AN$2,MAX($A$2:A36)+1,"")</f>
        <v>35</v>
      </c>
      <c r="B37">
        <f>INDEX(raw_elemdata!AD:AD,MATCH(filt_btag7!A37,raw_elemdata!AH:AH,0))</f>
        <v>260</v>
      </c>
      <c r="C37">
        <f>INDEX(raw_elemdata!AL:AL,MATCH(filt_btag7!A37,raw_elemdata!AH:AH,0))</f>
        <v>429</v>
      </c>
      <c r="D37">
        <f t="shared" si="6"/>
        <v>7</v>
      </c>
      <c r="E37">
        <f>IF(INDEX(raw_elemdata!AB:AB,MATCH(C37,raw_elemdata!B:B,0))=B37,INDEX(raw_elemdata!N:N,MATCH(C37,raw_elemdata!B:B,0)),IF(INDEX(raw_elemdata!AC:AC,MATCH(C37,raw_elemdata!B:B,0))=B37,INDEX(raw_elemdata!M:M,MATCH(C37,raw_elemdata!B:B,0)),IF(INDEX(raw_elemdata!AD:AD,MATCH(C37,raw_elemdata!B:B,0))=B37,INDEX(raw_elemdata!P:P,MATCH(C37,raw_elemdata!B:B,0)),IF(INDEX(raw_elemdata!AE:AE,MATCH(C37,raw_elemdata!B:B,0))=B37,INDEX(raw_elemdata!O:O,MATCH(C37,raw_elemdata!B:B,0))))))</f>
        <v>233</v>
      </c>
      <c r="F37">
        <f>INDEX(fix_btag!BF:BF,MATCH(filt_btag7!B37,fix_btag!BG:BG,0))</f>
        <v>262</v>
      </c>
      <c r="H37">
        <f>IF(H36&lt;MAX(A:A),MAX($H$3:H36)+1,"")</f>
        <v>35</v>
      </c>
      <c r="I37">
        <f t="shared" si="7"/>
        <v>72</v>
      </c>
      <c r="J37">
        <f t="shared" si="8"/>
        <v>436</v>
      </c>
      <c r="K37">
        <f t="shared" si="9"/>
        <v>16</v>
      </c>
      <c r="L37">
        <f>IF(MAX($L$3:L36)&lt;COUNT(I:I),IF(I37&lt;&gt;"",MAX($L$3:L36)+1,""),"")</f>
        <v>18</v>
      </c>
      <c r="N37" t="str">
        <f>IF(N36&lt;MAX(L:L),MAX($N$3:N36)+1,"")</f>
        <v/>
      </c>
      <c r="O37" t="str">
        <f t="shared" si="10"/>
        <v/>
      </c>
      <c r="P37" t="str">
        <f t="shared" si="11"/>
        <v/>
      </c>
      <c r="Q37" t="str">
        <f t="shared" si="12"/>
        <v/>
      </c>
      <c r="R37" t="str">
        <f>IF(O37="","",INDEX(raw_vertexdata!J:J,MATCH(filt_btag7!O37,raw_vertexdata!L:L,0)))</f>
        <v/>
      </c>
      <c r="S37" t="str">
        <f>IF(O37="","",INDEX(raw_vertexdata!K:K,MATCH(filt_btag7!O37,raw_vertexdata!L:L,0)))</f>
        <v/>
      </c>
    </row>
    <row r="38" spans="1:19" x14ac:dyDescent="0.3">
      <c r="A38">
        <f>IF(A37&lt;raw_elemdata!$AN$2,MAX($A$2:A37)+1,"")</f>
        <v>36</v>
      </c>
      <c r="B38">
        <f>INDEX(raw_elemdata!AD:AD,MATCH(filt_btag7!A38,raw_elemdata!AH:AH,0))</f>
        <v>26</v>
      </c>
      <c r="C38">
        <f>INDEX(raw_elemdata!AL:AL,MATCH(filt_btag7!A38,raw_elemdata!AH:AH,0))</f>
        <v>430</v>
      </c>
      <c r="D38">
        <f t="shared" si="6"/>
        <v>59</v>
      </c>
      <c r="E38">
        <f>IF(INDEX(raw_elemdata!AB:AB,MATCH(C38,raw_elemdata!B:B,0))=B38,INDEX(raw_elemdata!N:N,MATCH(C38,raw_elemdata!B:B,0)),IF(INDEX(raw_elemdata!AC:AC,MATCH(C38,raw_elemdata!B:B,0))=B38,INDEX(raw_elemdata!M:M,MATCH(C38,raw_elemdata!B:B,0)),IF(INDEX(raw_elemdata!AD:AD,MATCH(C38,raw_elemdata!B:B,0))=B38,INDEX(raw_elemdata!P:P,MATCH(C38,raw_elemdata!B:B,0)),IF(INDEX(raw_elemdata!AE:AE,MATCH(C38,raw_elemdata!B:B,0))=B38,INDEX(raw_elemdata!O:O,MATCH(C38,raw_elemdata!B:B,0))))))</f>
        <v>85</v>
      </c>
      <c r="F38">
        <f>INDEX(fix_btag!BF:BF,MATCH(filt_btag7!B38,fix_btag!BG:BG,0))</f>
        <v>41</v>
      </c>
      <c r="H38">
        <f>IF(H37&lt;MAX(A:A),MAX($H$3:H37)+1,"")</f>
        <v>36</v>
      </c>
      <c r="I38" t="str">
        <f t="shared" si="7"/>
        <v/>
      </c>
      <c r="J38" t="str">
        <f t="shared" si="8"/>
        <v/>
      </c>
      <c r="K38" t="str">
        <f t="shared" si="9"/>
        <v/>
      </c>
      <c r="L38" t="str">
        <f>IF(MAX($L$3:L37)&lt;COUNT(I:I),IF(I38&lt;&gt;"",MAX($L$3:L37)+1,""),"")</f>
        <v/>
      </c>
      <c r="N38" t="str">
        <f>IF(N37&lt;MAX(L:L),MAX($N$3:N37)+1,"")</f>
        <v/>
      </c>
      <c r="O38" t="str">
        <f t="shared" si="10"/>
        <v/>
      </c>
      <c r="P38" t="str">
        <f t="shared" si="11"/>
        <v/>
      </c>
      <c r="Q38" t="str">
        <f t="shared" si="12"/>
        <v/>
      </c>
      <c r="R38" t="str">
        <f>IF(O38="","",INDEX(raw_vertexdata!J:J,MATCH(filt_btag7!O38,raw_vertexdata!L:L,0)))</f>
        <v/>
      </c>
      <c r="S38" t="str">
        <f>IF(O38="","",INDEX(raw_vertexdata!K:K,MATCH(filt_btag7!O38,raw_vertexdata!L:L,0)))</f>
        <v/>
      </c>
    </row>
    <row r="39" spans="1:19" x14ac:dyDescent="0.3">
      <c r="A39">
        <f>IF(A38&lt;raw_elemdata!$AN$2,MAX($A$2:A38)+1,"")</f>
        <v>37</v>
      </c>
      <c r="B39">
        <f>INDEX(raw_elemdata!AD:AD,MATCH(filt_btag7!A39,raw_elemdata!AH:AH,0))</f>
        <v>72</v>
      </c>
      <c r="C39">
        <f>INDEX(raw_elemdata!AL:AL,MATCH(filt_btag7!A39,raw_elemdata!AH:AH,0))</f>
        <v>433</v>
      </c>
      <c r="D39">
        <f t="shared" si="6"/>
        <v>35</v>
      </c>
      <c r="E39">
        <f>IF(INDEX(raw_elemdata!AB:AB,MATCH(C39,raw_elemdata!B:B,0))=B39,INDEX(raw_elemdata!N:N,MATCH(C39,raw_elemdata!B:B,0)),IF(INDEX(raw_elemdata!AC:AC,MATCH(C39,raw_elemdata!B:B,0))=B39,INDEX(raw_elemdata!M:M,MATCH(C39,raw_elemdata!B:B,0)),IF(INDEX(raw_elemdata!AD:AD,MATCH(C39,raw_elemdata!B:B,0))=B39,INDEX(raw_elemdata!P:P,MATCH(C39,raw_elemdata!B:B,0)),IF(INDEX(raw_elemdata!AE:AE,MATCH(C39,raw_elemdata!B:B,0))=B39,INDEX(raw_elemdata!O:O,MATCH(C39,raw_elemdata!B:B,0))))))</f>
        <v>87</v>
      </c>
      <c r="F39">
        <f>INDEX(fix_btag!BF:BF,MATCH(filt_btag7!B39,fix_btag!BG:BG,0))</f>
        <v>26</v>
      </c>
      <c r="H39">
        <f>IF(H38&lt;MAX(A:A),MAX($H$3:H38)+1,"")</f>
        <v>37</v>
      </c>
      <c r="I39">
        <f t="shared" si="7"/>
        <v>68</v>
      </c>
      <c r="J39">
        <f t="shared" si="8"/>
        <v>432</v>
      </c>
      <c r="K39">
        <f t="shared" si="9"/>
        <v>2</v>
      </c>
      <c r="L39">
        <f>IF(MAX($L$3:L38)&lt;COUNT(I:I),IF(I39&lt;&gt;"",MAX($L$3:L38)+1,""),"")</f>
        <v>19</v>
      </c>
      <c r="N39" t="str">
        <f>IF(N38&lt;MAX(L:L),MAX($N$3:N38)+1,"")</f>
        <v/>
      </c>
      <c r="O39" t="str">
        <f t="shared" si="10"/>
        <v/>
      </c>
      <c r="P39" t="str">
        <f t="shared" si="11"/>
        <v/>
      </c>
      <c r="Q39" t="str">
        <f t="shared" si="12"/>
        <v/>
      </c>
      <c r="R39" t="str">
        <f>IF(O39="","",INDEX(raw_vertexdata!J:J,MATCH(filt_btag7!O39,raw_vertexdata!L:L,0)))</f>
        <v/>
      </c>
      <c r="S39" t="str">
        <f>IF(O39="","",INDEX(raw_vertexdata!K:K,MATCH(filt_btag7!O39,raw_vertexdata!L:L,0)))</f>
        <v/>
      </c>
    </row>
    <row r="40" spans="1:19" x14ac:dyDescent="0.3">
      <c r="A40">
        <f>IF(A39&lt;raw_elemdata!$AN$2,MAX($A$2:A39)+1,"")</f>
        <v>38</v>
      </c>
      <c r="B40">
        <f>INDEX(raw_elemdata!AD:AD,MATCH(filt_btag7!A40,raw_elemdata!AH:AH,0))</f>
        <v>258</v>
      </c>
      <c r="C40">
        <f>INDEX(raw_elemdata!AL:AL,MATCH(filt_btag7!A40,raw_elemdata!AH:AH,0))</f>
        <v>434</v>
      </c>
      <c r="D40">
        <f t="shared" si="6"/>
        <v>11</v>
      </c>
      <c r="E40">
        <f>IF(INDEX(raw_elemdata!AB:AB,MATCH(C40,raw_elemdata!B:B,0))=B40,INDEX(raw_elemdata!N:N,MATCH(C40,raw_elemdata!B:B,0)),IF(INDEX(raw_elemdata!AC:AC,MATCH(C40,raw_elemdata!B:B,0))=B40,INDEX(raw_elemdata!M:M,MATCH(C40,raw_elemdata!B:B,0)),IF(INDEX(raw_elemdata!AD:AD,MATCH(C40,raw_elemdata!B:B,0))=B40,INDEX(raw_elemdata!P:P,MATCH(C40,raw_elemdata!B:B,0)),IF(INDEX(raw_elemdata!AE:AE,MATCH(C40,raw_elemdata!B:B,0))=B40,INDEX(raw_elemdata!O:O,MATCH(C40,raw_elemdata!B:B,0))))))</f>
        <v>235</v>
      </c>
      <c r="F40">
        <f>INDEX(fix_btag!BF:BF,MATCH(filt_btag7!B40,fix_btag!BG:BG,0))</f>
        <v>260</v>
      </c>
      <c r="H40">
        <f>IF(H39&lt;MAX(A:A),MAX($H$3:H39)+1,"")</f>
        <v>38</v>
      </c>
      <c r="I40" t="str">
        <f t="shared" si="7"/>
        <v/>
      </c>
      <c r="J40" t="str">
        <f t="shared" si="8"/>
        <v/>
      </c>
      <c r="K40" t="str">
        <f t="shared" si="9"/>
        <v/>
      </c>
      <c r="L40" t="str">
        <f>IF(MAX($L$3:L39)&lt;COUNT(I:I),IF(I40&lt;&gt;"",MAX($L$3:L39)+1,""),"")</f>
        <v/>
      </c>
      <c r="N40" t="str">
        <f>IF(N39&lt;MAX(L:L),MAX($N$3:N39)+1,"")</f>
        <v/>
      </c>
      <c r="O40" t="str">
        <f t="shared" si="10"/>
        <v/>
      </c>
      <c r="P40" t="str">
        <f t="shared" si="11"/>
        <v/>
      </c>
      <c r="Q40" t="str">
        <f t="shared" si="12"/>
        <v/>
      </c>
      <c r="R40" t="str">
        <f>IF(O40="","",INDEX(raw_vertexdata!J:J,MATCH(filt_btag7!O40,raw_vertexdata!L:L,0)))</f>
        <v/>
      </c>
      <c r="S40" t="str">
        <f>IF(O40="","",INDEX(raw_vertexdata!K:K,MATCH(filt_btag7!O40,raw_vertexdata!L:L,0)))</f>
        <v/>
      </c>
    </row>
    <row r="41" spans="1:19" x14ac:dyDescent="0.3">
      <c r="A41">
        <f>IF(A40&lt;raw_elemdata!$AN$2,MAX($A$2:A40)+1,"")</f>
        <v>39</v>
      </c>
      <c r="B41">
        <f>INDEX(raw_elemdata!AD:AD,MATCH(filt_btag7!A41,raw_elemdata!AH:AH,0))</f>
        <v>76</v>
      </c>
      <c r="C41">
        <f>INDEX(raw_elemdata!AL:AL,MATCH(filt_btag7!A41,raw_elemdata!AH:AH,0))</f>
        <v>435</v>
      </c>
      <c r="D41">
        <f t="shared" si="6"/>
        <v>33</v>
      </c>
      <c r="E41">
        <f>IF(INDEX(raw_elemdata!AB:AB,MATCH(C41,raw_elemdata!B:B,0))=B41,INDEX(raw_elemdata!N:N,MATCH(C41,raw_elemdata!B:B,0)),IF(INDEX(raw_elemdata!AC:AC,MATCH(C41,raw_elemdata!B:B,0))=B41,INDEX(raw_elemdata!M:M,MATCH(C41,raw_elemdata!B:B,0)),IF(INDEX(raw_elemdata!AD:AD,MATCH(C41,raw_elemdata!B:B,0))=B41,INDEX(raw_elemdata!P:P,MATCH(C41,raw_elemdata!B:B,0)),IF(INDEX(raw_elemdata!AE:AE,MATCH(C41,raw_elemdata!B:B,0))=B41,INDEX(raw_elemdata!O:O,MATCH(C41,raw_elemdata!B:B,0))))))</f>
        <v>126</v>
      </c>
      <c r="F41">
        <f>INDEX(fix_btag!BF:BF,MATCH(filt_btag7!B41,fix_btag!BG:BG,0))</f>
        <v>68</v>
      </c>
      <c r="H41">
        <f>IF(H40&lt;MAX(A:A),MAX($H$3:H40)+1,"")</f>
        <v>39</v>
      </c>
      <c r="I41">
        <f t="shared" si="7"/>
        <v>64</v>
      </c>
      <c r="J41">
        <f t="shared" si="8"/>
        <v>449</v>
      </c>
      <c r="K41">
        <f t="shared" si="9"/>
        <v>29</v>
      </c>
      <c r="L41">
        <f>IF(MAX($L$3:L40)&lt;COUNT(I:I),IF(I41&lt;&gt;"",MAX($L$3:L40)+1,""),"")</f>
        <v>20</v>
      </c>
      <c r="N41" t="str">
        <f>IF(N40&lt;MAX(L:L),MAX($N$3:N40)+1,"")</f>
        <v/>
      </c>
      <c r="O41" t="str">
        <f t="shared" si="10"/>
        <v/>
      </c>
      <c r="P41" t="str">
        <f t="shared" si="11"/>
        <v/>
      </c>
      <c r="Q41" t="str">
        <f t="shared" si="12"/>
        <v/>
      </c>
      <c r="R41" t="str">
        <f>IF(O41="","",INDEX(raw_vertexdata!J:J,MATCH(filt_btag7!O41,raw_vertexdata!L:L,0)))</f>
        <v/>
      </c>
      <c r="S41" t="str">
        <f>IF(O41="","",INDEX(raw_vertexdata!K:K,MATCH(filt_btag7!O41,raw_vertexdata!L:L,0)))</f>
        <v/>
      </c>
    </row>
    <row r="42" spans="1:19" x14ac:dyDescent="0.3">
      <c r="A42">
        <f>IF(A41&lt;raw_elemdata!$AN$2,MAX($A$2:A41)+1,"")</f>
        <v>40</v>
      </c>
      <c r="B42">
        <f>INDEX(raw_elemdata!AD:AD,MATCH(filt_btag7!A42,raw_elemdata!AH:AH,0))</f>
        <v>257</v>
      </c>
      <c r="C42">
        <f>INDEX(raw_elemdata!AL:AL,MATCH(filt_btag7!A42,raw_elemdata!AH:AH,0))</f>
        <v>436</v>
      </c>
      <c r="D42">
        <f t="shared" si="6"/>
        <v>13</v>
      </c>
      <c r="E42">
        <f>IF(INDEX(raw_elemdata!AB:AB,MATCH(C42,raw_elemdata!B:B,0))=B42,INDEX(raw_elemdata!N:N,MATCH(C42,raw_elemdata!B:B,0)),IF(INDEX(raw_elemdata!AC:AC,MATCH(C42,raw_elemdata!B:B,0))=B42,INDEX(raw_elemdata!M:M,MATCH(C42,raw_elemdata!B:B,0)),IF(INDEX(raw_elemdata!AD:AD,MATCH(C42,raw_elemdata!B:B,0))=B42,INDEX(raw_elemdata!P:P,MATCH(C42,raw_elemdata!B:B,0)),IF(INDEX(raw_elemdata!AE:AE,MATCH(C42,raw_elemdata!B:B,0))=B42,INDEX(raw_elemdata!O:O,MATCH(C42,raw_elemdata!B:B,0))))))</f>
        <v>236</v>
      </c>
      <c r="F42">
        <f>INDEX(fix_btag!BF:BF,MATCH(filt_btag7!B42,fix_btag!BG:BG,0))</f>
        <v>259</v>
      </c>
      <c r="H42">
        <f>IF(H41&lt;MAX(A:A),MAX($H$3:H41)+1,"")</f>
        <v>40</v>
      </c>
      <c r="I42" t="str">
        <f t="shared" si="7"/>
        <v/>
      </c>
      <c r="J42" t="str">
        <f t="shared" si="8"/>
        <v/>
      </c>
      <c r="K42" t="str">
        <f t="shared" si="9"/>
        <v/>
      </c>
      <c r="L42" t="str">
        <f>IF(MAX($L$3:L41)&lt;COUNT(I:I),IF(I42&lt;&gt;"",MAX($L$3:L41)+1,""),"")</f>
        <v/>
      </c>
      <c r="N42" t="str">
        <f>IF(N41&lt;MAX(L:L),MAX($N$3:N41)+1,"")</f>
        <v/>
      </c>
      <c r="O42" t="str">
        <f t="shared" si="10"/>
        <v/>
      </c>
      <c r="P42" t="str">
        <f t="shared" si="11"/>
        <v/>
      </c>
      <c r="Q42" t="str">
        <f t="shared" si="12"/>
        <v/>
      </c>
      <c r="R42" t="str">
        <f>IF(O42="","",INDEX(raw_vertexdata!J:J,MATCH(filt_btag7!O42,raw_vertexdata!L:L,0)))</f>
        <v/>
      </c>
      <c r="S42" t="str">
        <f>IF(O42="","",INDEX(raw_vertexdata!K:K,MATCH(filt_btag7!O42,raw_vertexdata!L:L,0)))</f>
        <v/>
      </c>
    </row>
    <row r="43" spans="1:19" x14ac:dyDescent="0.3">
      <c r="A43">
        <f>IF(A42&lt;raw_elemdata!$AN$2,MAX($A$2:A42)+1,"")</f>
        <v>41</v>
      </c>
      <c r="B43">
        <f>INDEX(raw_elemdata!AD:AD,MATCH(filt_btag7!A43,raw_elemdata!AH:AH,0))</f>
        <v>255</v>
      </c>
      <c r="C43">
        <f>INDEX(raw_elemdata!AL:AL,MATCH(filt_btag7!A43,raw_elemdata!AH:AH,0))</f>
        <v>437</v>
      </c>
      <c r="D43">
        <f t="shared" si="6"/>
        <v>17</v>
      </c>
      <c r="E43">
        <f>IF(INDEX(raw_elemdata!AB:AB,MATCH(C43,raw_elemdata!B:B,0))=B43,INDEX(raw_elemdata!N:N,MATCH(C43,raw_elemdata!B:B,0)),IF(INDEX(raw_elemdata!AC:AC,MATCH(C43,raw_elemdata!B:B,0))=B43,INDEX(raw_elemdata!M:M,MATCH(C43,raw_elemdata!B:B,0)),IF(INDEX(raw_elemdata!AD:AD,MATCH(C43,raw_elemdata!B:B,0))=B43,INDEX(raw_elemdata!P:P,MATCH(C43,raw_elemdata!B:B,0)),IF(INDEX(raw_elemdata!AE:AE,MATCH(C43,raw_elemdata!B:B,0))=B43,INDEX(raw_elemdata!O:O,MATCH(C43,raw_elemdata!B:B,0))))))</f>
        <v>237</v>
      </c>
      <c r="F43">
        <f>INDEX(fix_btag!BF:BF,MATCH(filt_btag7!B43,fix_btag!BG:BG,0))</f>
        <v>258</v>
      </c>
      <c r="H43">
        <f>IF(H42&lt;MAX(A:A),MAX($H$3:H42)+1,"")</f>
        <v>41</v>
      </c>
      <c r="I43">
        <f t="shared" si="7"/>
        <v>60</v>
      </c>
      <c r="J43">
        <f t="shared" si="8"/>
        <v>451</v>
      </c>
      <c r="K43">
        <f t="shared" si="9"/>
        <v>31</v>
      </c>
      <c r="L43">
        <f>IF(MAX($L$3:L42)&lt;COUNT(I:I),IF(I43&lt;&gt;"",MAX($L$3:L42)+1,""),"")</f>
        <v>21</v>
      </c>
      <c r="N43" t="str">
        <f>IF(N42&lt;MAX(L:L),MAX($N$3:N42)+1,"")</f>
        <v/>
      </c>
      <c r="O43" t="str">
        <f t="shared" si="10"/>
        <v/>
      </c>
      <c r="P43" t="str">
        <f t="shared" si="11"/>
        <v/>
      </c>
      <c r="Q43" t="str">
        <f t="shared" si="12"/>
        <v/>
      </c>
      <c r="R43" t="str">
        <f>IF(O43="","",INDEX(raw_vertexdata!J:J,MATCH(filt_btag7!O43,raw_vertexdata!L:L,0)))</f>
        <v/>
      </c>
      <c r="S43" t="str">
        <f>IF(O43="","",INDEX(raw_vertexdata!K:K,MATCH(filt_btag7!O43,raw_vertexdata!L:L,0)))</f>
        <v/>
      </c>
    </row>
    <row r="44" spans="1:19" x14ac:dyDescent="0.3">
      <c r="A44">
        <f>IF(A43&lt;raw_elemdata!$AN$2,MAX($A$2:A43)+1,"")</f>
        <v>42</v>
      </c>
      <c r="B44">
        <f>INDEX(raw_elemdata!AD:AD,MATCH(filt_btag7!A44,raw_elemdata!AH:AH,0))</f>
        <v>22</v>
      </c>
      <c r="C44">
        <f>INDEX(raw_elemdata!AL:AL,MATCH(filt_btag7!A44,raw_elemdata!AH:AH,0))</f>
        <v>438</v>
      </c>
      <c r="D44">
        <f t="shared" si="6"/>
        <v>61</v>
      </c>
      <c r="E44">
        <f>IF(INDEX(raw_elemdata!AB:AB,MATCH(C44,raw_elemdata!B:B,0))=B44,INDEX(raw_elemdata!N:N,MATCH(C44,raw_elemdata!B:B,0)),IF(INDEX(raw_elemdata!AC:AC,MATCH(C44,raw_elemdata!B:B,0))=B44,INDEX(raw_elemdata!M:M,MATCH(C44,raw_elemdata!B:B,0)),IF(INDEX(raw_elemdata!AD:AD,MATCH(C44,raw_elemdata!B:B,0))=B44,INDEX(raw_elemdata!P:P,MATCH(C44,raw_elemdata!B:B,0)),IF(INDEX(raw_elemdata!AE:AE,MATCH(C44,raw_elemdata!B:B,0))=B44,INDEX(raw_elemdata!O:O,MATCH(C44,raw_elemdata!B:B,0))))))</f>
        <v>83</v>
      </c>
      <c r="F44">
        <f>INDEX(fix_btag!BF:BF,MATCH(filt_btag7!B44,fix_btag!BG:BG,0))</f>
        <v>72</v>
      </c>
      <c r="H44">
        <f>IF(H43&lt;MAX(A:A),MAX($H$3:H43)+1,"")</f>
        <v>42</v>
      </c>
      <c r="I44" t="str">
        <f t="shared" si="7"/>
        <v/>
      </c>
      <c r="J44" t="str">
        <f t="shared" si="8"/>
        <v/>
      </c>
      <c r="K44" t="str">
        <f t="shared" si="9"/>
        <v/>
      </c>
      <c r="L44" t="str">
        <f>IF(MAX($L$3:L43)&lt;COUNT(I:I),IF(I44&lt;&gt;"",MAX($L$3:L43)+1,""),"")</f>
        <v/>
      </c>
      <c r="N44" t="str">
        <f>IF(N43&lt;MAX(L:L),MAX($N$3:N43)+1,"")</f>
        <v/>
      </c>
      <c r="O44" t="str">
        <f t="shared" si="10"/>
        <v/>
      </c>
      <c r="P44" t="str">
        <f t="shared" si="11"/>
        <v/>
      </c>
      <c r="Q44" t="str">
        <f t="shared" si="12"/>
        <v/>
      </c>
      <c r="R44" t="str">
        <f>IF(O44="","",INDEX(raw_vertexdata!J:J,MATCH(filt_btag7!O44,raw_vertexdata!L:L,0)))</f>
        <v/>
      </c>
      <c r="S44" t="str">
        <f>IF(O44="","",INDEX(raw_vertexdata!K:K,MATCH(filt_btag7!O44,raw_vertexdata!L:L,0)))</f>
        <v/>
      </c>
    </row>
    <row r="45" spans="1:19" x14ac:dyDescent="0.3">
      <c r="A45">
        <f>IF(A44&lt;raw_elemdata!$AN$2,MAX($A$2:A44)+1,"")</f>
        <v>43</v>
      </c>
      <c r="B45">
        <f>INDEX(raw_elemdata!AD:AD,MATCH(filt_btag7!A45,raw_elemdata!AH:AH,0))</f>
        <v>37</v>
      </c>
      <c r="C45">
        <f>INDEX(raw_elemdata!AL:AL,MATCH(filt_btag7!A45,raw_elemdata!AH:AH,0))</f>
        <v>439</v>
      </c>
      <c r="D45">
        <f t="shared" si="6"/>
        <v>53</v>
      </c>
      <c r="E45">
        <f>IF(INDEX(raw_elemdata!AB:AB,MATCH(C45,raw_elemdata!B:B,0))=B45,INDEX(raw_elemdata!N:N,MATCH(C45,raw_elemdata!B:B,0)),IF(INDEX(raw_elemdata!AC:AC,MATCH(C45,raw_elemdata!B:B,0))=B45,INDEX(raw_elemdata!M:M,MATCH(C45,raw_elemdata!B:B,0)),IF(INDEX(raw_elemdata!AD:AD,MATCH(C45,raw_elemdata!B:B,0))=B45,INDEX(raw_elemdata!P:P,MATCH(C45,raw_elemdata!B:B,0)),IF(INDEX(raw_elemdata!AE:AE,MATCH(C45,raw_elemdata!B:B,0))=B45,INDEX(raw_elemdata!O:O,MATCH(C45,raw_elemdata!B:B,0))))))</f>
        <v>129</v>
      </c>
      <c r="F45">
        <f>INDEX(fix_btag!BF:BF,MATCH(filt_btag7!B45,fix_btag!BG:BG,0))</f>
        <v>76</v>
      </c>
      <c r="H45">
        <f>IF(H44&lt;MAX(A:A),MAX($H$3:H44)+1,"")</f>
        <v>43</v>
      </c>
      <c r="I45">
        <f t="shared" si="7"/>
        <v>56</v>
      </c>
      <c r="J45">
        <f t="shared" si="8"/>
        <v>452</v>
      </c>
      <c r="K45">
        <f t="shared" si="9"/>
        <v>56</v>
      </c>
      <c r="L45">
        <f>IF(MAX($L$3:L44)&lt;COUNT(I:I),IF(I45&lt;&gt;"",MAX($L$3:L44)+1,""),"")</f>
        <v>22</v>
      </c>
      <c r="N45" t="str">
        <f>IF(N44&lt;MAX(L:L),MAX($N$3:N44)+1,"")</f>
        <v/>
      </c>
      <c r="O45" t="str">
        <f t="shared" si="10"/>
        <v/>
      </c>
      <c r="P45" t="str">
        <f t="shared" si="11"/>
        <v/>
      </c>
      <c r="Q45" t="str">
        <f t="shared" si="12"/>
        <v/>
      </c>
      <c r="R45" t="str">
        <f>IF(O45="","",INDEX(raw_vertexdata!J:J,MATCH(filt_btag7!O45,raw_vertexdata!L:L,0)))</f>
        <v/>
      </c>
      <c r="S45" t="str">
        <f>IF(O45="","",INDEX(raw_vertexdata!K:K,MATCH(filt_btag7!O45,raw_vertexdata!L:L,0)))</f>
        <v/>
      </c>
    </row>
    <row r="46" spans="1:19" x14ac:dyDescent="0.3">
      <c r="A46">
        <f>IF(A45&lt;raw_elemdata!$AN$2,MAX($A$2:A45)+1,"")</f>
        <v>44</v>
      </c>
      <c r="B46">
        <f>INDEX(raw_elemdata!AD:AD,MATCH(filt_btag7!A46,raw_elemdata!AH:AH,0))</f>
        <v>256</v>
      </c>
      <c r="C46">
        <f>INDEX(raw_elemdata!AL:AL,MATCH(filt_btag7!A46,raw_elemdata!AH:AH,0))</f>
        <v>440</v>
      </c>
      <c r="D46">
        <f t="shared" si="6"/>
        <v>15</v>
      </c>
      <c r="E46">
        <f>IF(INDEX(raw_elemdata!AB:AB,MATCH(C46,raw_elemdata!B:B,0))=B46,INDEX(raw_elemdata!N:N,MATCH(C46,raw_elemdata!B:B,0)),IF(INDEX(raw_elemdata!AC:AC,MATCH(C46,raw_elemdata!B:B,0))=B46,INDEX(raw_elemdata!M:M,MATCH(C46,raw_elemdata!B:B,0)),IF(INDEX(raw_elemdata!AD:AD,MATCH(C46,raw_elemdata!B:B,0))=B46,INDEX(raw_elemdata!P:P,MATCH(C46,raw_elemdata!B:B,0)),IF(INDEX(raw_elemdata!AE:AE,MATCH(C46,raw_elemdata!B:B,0))=B46,INDEX(raw_elemdata!O:O,MATCH(C46,raw_elemdata!B:B,0))))))</f>
        <v>238</v>
      </c>
      <c r="F46">
        <f>INDEX(fix_btag!BF:BF,MATCH(filt_btag7!B46,fix_btag!BG:BG,0))</f>
        <v>257</v>
      </c>
      <c r="H46">
        <f>IF(H45&lt;MAX(A:A),MAX($H$3:H45)+1,"")</f>
        <v>44</v>
      </c>
      <c r="I46" t="str">
        <f t="shared" si="7"/>
        <v/>
      </c>
      <c r="J46" t="str">
        <f t="shared" si="8"/>
        <v/>
      </c>
      <c r="K46" t="str">
        <f t="shared" si="9"/>
        <v/>
      </c>
      <c r="L46" t="str">
        <f>IF(MAX($L$3:L45)&lt;COUNT(I:I),IF(I46&lt;&gt;"",MAX($L$3:L45)+1,""),"")</f>
        <v/>
      </c>
      <c r="N46" t="str">
        <f>IF(N45&lt;MAX(L:L),MAX($N$3:N45)+1,"")</f>
        <v/>
      </c>
      <c r="O46" t="str">
        <f t="shared" si="10"/>
        <v/>
      </c>
      <c r="P46" t="str">
        <f t="shared" si="11"/>
        <v/>
      </c>
      <c r="Q46" t="str">
        <f t="shared" si="12"/>
        <v/>
      </c>
      <c r="R46" t="str">
        <f>IF(O46="","",INDEX(raw_vertexdata!J:J,MATCH(filt_btag7!O46,raw_vertexdata!L:L,0)))</f>
        <v/>
      </c>
      <c r="S46" t="str">
        <f>IF(O46="","",INDEX(raw_vertexdata!K:K,MATCH(filt_btag7!O46,raw_vertexdata!L:L,0)))</f>
        <v/>
      </c>
    </row>
    <row r="47" spans="1:19" x14ac:dyDescent="0.3">
      <c r="A47">
        <f>IF(A46&lt;raw_elemdata!$AN$2,MAX($A$2:A46)+1,"")</f>
        <v>45</v>
      </c>
      <c r="B47">
        <f>INDEX(raw_elemdata!AD:AD,MATCH(filt_btag7!A47,raw_elemdata!AH:AH,0))</f>
        <v>254</v>
      </c>
      <c r="C47">
        <f>INDEX(raw_elemdata!AL:AL,MATCH(filt_btag7!A47,raw_elemdata!AH:AH,0))</f>
        <v>441</v>
      </c>
      <c r="D47">
        <f t="shared" si="6"/>
        <v>19</v>
      </c>
      <c r="E47">
        <f>IF(INDEX(raw_elemdata!AB:AB,MATCH(C47,raw_elemdata!B:B,0))=B47,INDEX(raw_elemdata!N:N,MATCH(C47,raw_elemdata!B:B,0)),IF(INDEX(raw_elemdata!AC:AC,MATCH(C47,raw_elemdata!B:B,0))=B47,INDEX(raw_elemdata!M:M,MATCH(C47,raw_elemdata!B:B,0)),IF(INDEX(raw_elemdata!AD:AD,MATCH(C47,raw_elemdata!B:B,0))=B47,INDEX(raw_elemdata!P:P,MATCH(C47,raw_elemdata!B:B,0)),IF(INDEX(raw_elemdata!AE:AE,MATCH(C47,raw_elemdata!B:B,0))=B47,INDEX(raw_elemdata!O:O,MATCH(C47,raw_elemdata!B:B,0))))))</f>
        <v>239</v>
      </c>
      <c r="F47">
        <f>INDEX(fix_btag!BF:BF,MATCH(filt_btag7!B47,fix_btag!BG:BG,0))</f>
        <v>255</v>
      </c>
      <c r="H47">
        <f>IF(H46&lt;MAX(A:A),MAX($H$3:H46)+1,"")</f>
        <v>45</v>
      </c>
      <c r="I47">
        <f t="shared" si="7"/>
        <v>53</v>
      </c>
      <c r="J47">
        <f t="shared" si="8"/>
        <v>445</v>
      </c>
      <c r="K47">
        <f t="shared" si="9"/>
        <v>25</v>
      </c>
      <c r="L47">
        <f>IF(MAX($L$3:L46)&lt;COUNT(I:I),IF(I47&lt;&gt;"",MAX($L$3:L46)+1,""),"")</f>
        <v>23</v>
      </c>
      <c r="N47" t="str">
        <f>IF(N46&lt;MAX(L:L),MAX($N$3:N46)+1,"")</f>
        <v/>
      </c>
      <c r="O47" t="str">
        <f t="shared" si="10"/>
        <v/>
      </c>
      <c r="P47" t="str">
        <f t="shared" si="11"/>
        <v/>
      </c>
      <c r="Q47" t="str">
        <f t="shared" si="12"/>
        <v/>
      </c>
      <c r="R47" t="str">
        <f>IF(O47="","",INDEX(raw_vertexdata!J:J,MATCH(filt_btag7!O47,raw_vertexdata!L:L,0)))</f>
        <v/>
      </c>
      <c r="S47" t="str">
        <f>IF(O47="","",INDEX(raw_vertexdata!K:K,MATCH(filt_btag7!O47,raw_vertexdata!L:L,0)))</f>
        <v/>
      </c>
    </row>
    <row r="48" spans="1:19" x14ac:dyDescent="0.3">
      <c r="A48">
        <f>IF(A47&lt;raw_elemdata!$AN$2,MAX($A$2:A47)+1,"")</f>
        <v>46</v>
      </c>
      <c r="B48">
        <f>INDEX(raw_elemdata!AD:AD,MATCH(filt_btag7!A48,raw_elemdata!AH:AH,0))</f>
        <v>45</v>
      </c>
      <c r="C48">
        <f>INDEX(raw_elemdata!AL:AL,MATCH(filt_btag7!A48,raw_elemdata!AH:AH,0))</f>
        <v>442</v>
      </c>
      <c r="D48">
        <f t="shared" si="6"/>
        <v>49</v>
      </c>
      <c r="E48">
        <f>IF(INDEX(raw_elemdata!AB:AB,MATCH(C48,raw_elemdata!B:B,0))=B48,INDEX(raw_elemdata!N:N,MATCH(C48,raw_elemdata!B:B,0)),IF(INDEX(raw_elemdata!AC:AC,MATCH(C48,raw_elemdata!B:B,0))=B48,INDEX(raw_elemdata!M:M,MATCH(C48,raw_elemdata!B:B,0)),IF(INDEX(raw_elemdata!AD:AD,MATCH(C48,raw_elemdata!B:B,0))=B48,INDEX(raw_elemdata!P:P,MATCH(C48,raw_elemdata!B:B,0)),IF(INDEX(raw_elemdata!AE:AE,MATCH(C48,raw_elemdata!B:B,0))=B48,INDEX(raw_elemdata!O:O,MATCH(C48,raw_elemdata!B:B,0))))))</f>
        <v>100</v>
      </c>
      <c r="F48">
        <f>INDEX(fix_btag!BF:BF,MATCH(filt_btag7!B48,fix_btag!BG:BG,0))</f>
        <v>22</v>
      </c>
      <c r="H48">
        <f>IF(H47&lt;MAX(A:A),MAX($H$3:H47)+1,"")</f>
        <v>46</v>
      </c>
      <c r="I48" t="str">
        <f t="shared" si="7"/>
        <v/>
      </c>
      <c r="J48" t="str">
        <f t="shared" si="8"/>
        <v/>
      </c>
      <c r="K48" t="str">
        <f t="shared" si="9"/>
        <v/>
      </c>
      <c r="L48" t="str">
        <f>IF(MAX($L$3:L47)&lt;COUNT(I:I),IF(I48&lt;&gt;"",MAX($L$3:L47)+1,""),"")</f>
        <v/>
      </c>
      <c r="N48" t="str">
        <f>IF(N47&lt;MAX(L:L),MAX($N$3:N47)+1,"")</f>
        <v/>
      </c>
      <c r="O48" t="str">
        <f t="shared" si="10"/>
        <v/>
      </c>
      <c r="P48" t="str">
        <f t="shared" si="11"/>
        <v/>
      </c>
      <c r="Q48" t="str">
        <f t="shared" si="12"/>
        <v/>
      </c>
      <c r="R48" t="str">
        <f>IF(O48="","",INDEX(raw_vertexdata!J:J,MATCH(filt_btag7!O48,raw_vertexdata!L:L,0)))</f>
        <v/>
      </c>
      <c r="S48" t="str">
        <f>IF(O48="","",INDEX(raw_vertexdata!K:K,MATCH(filt_btag7!O48,raw_vertexdata!L:L,0)))</f>
        <v/>
      </c>
    </row>
    <row r="49" spans="1:19" x14ac:dyDescent="0.3">
      <c r="A49">
        <f>IF(A48&lt;raw_elemdata!$AN$2,MAX($A$2:A48)+1,"")</f>
        <v>47</v>
      </c>
      <c r="B49">
        <f>INDEX(raw_elemdata!AD:AD,MATCH(filt_btag7!A49,raw_elemdata!AH:AH,0))</f>
        <v>253</v>
      </c>
      <c r="C49">
        <f>INDEX(raw_elemdata!AL:AL,MATCH(filt_btag7!A49,raw_elemdata!AH:AH,0))</f>
        <v>443</v>
      </c>
      <c r="D49">
        <f t="shared" si="6"/>
        <v>21</v>
      </c>
      <c r="E49">
        <f>IF(INDEX(raw_elemdata!AB:AB,MATCH(C49,raw_elemdata!B:B,0))=B49,INDEX(raw_elemdata!N:N,MATCH(C49,raw_elemdata!B:B,0)),IF(INDEX(raw_elemdata!AC:AC,MATCH(C49,raw_elemdata!B:B,0))=B49,INDEX(raw_elemdata!M:M,MATCH(C49,raw_elemdata!B:B,0)),IF(INDEX(raw_elemdata!AD:AD,MATCH(C49,raw_elemdata!B:B,0))=B49,INDEX(raw_elemdata!P:P,MATCH(C49,raw_elemdata!B:B,0)),IF(INDEX(raw_elemdata!AE:AE,MATCH(C49,raw_elemdata!B:B,0))=B49,INDEX(raw_elemdata!O:O,MATCH(C49,raw_elemdata!B:B,0))))))</f>
        <v>240</v>
      </c>
      <c r="F49">
        <f>INDEX(fix_btag!BF:BF,MATCH(filt_btag7!B49,fix_btag!BG:BG,0))</f>
        <v>256</v>
      </c>
      <c r="H49">
        <f>IF(H48&lt;MAX(A:A),MAX($H$3:H48)+1,"")</f>
        <v>47</v>
      </c>
      <c r="I49">
        <f t="shared" si="7"/>
        <v>49</v>
      </c>
      <c r="J49">
        <f t="shared" si="8"/>
        <v>429</v>
      </c>
      <c r="K49">
        <f t="shared" si="9"/>
        <v>11</v>
      </c>
      <c r="L49">
        <f>IF(MAX($L$3:L48)&lt;COUNT(I:I),IF(I49&lt;&gt;"",MAX($L$3:L48)+1,""),"")</f>
        <v>24</v>
      </c>
      <c r="N49" t="str">
        <f>IF(N48&lt;MAX(L:L),MAX($N$3:N48)+1,"")</f>
        <v/>
      </c>
      <c r="O49" t="str">
        <f t="shared" si="10"/>
        <v/>
      </c>
      <c r="P49" t="str">
        <f t="shared" si="11"/>
        <v/>
      </c>
      <c r="Q49" t="str">
        <f t="shared" si="12"/>
        <v/>
      </c>
      <c r="R49" t="str">
        <f>IF(O49="","",INDEX(raw_vertexdata!J:J,MATCH(filt_btag7!O49,raw_vertexdata!L:L,0)))</f>
        <v/>
      </c>
      <c r="S49" t="str">
        <f>IF(O49="","",INDEX(raw_vertexdata!K:K,MATCH(filt_btag7!O49,raw_vertexdata!L:L,0)))</f>
        <v/>
      </c>
    </row>
    <row r="50" spans="1:19" x14ac:dyDescent="0.3">
      <c r="A50">
        <f>IF(A49&lt;raw_elemdata!$AN$2,MAX($A$2:A49)+1,"")</f>
        <v>48</v>
      </c>
      <c r="B50">
        <f>INDEX(raw_elemdata!AD:AD,MATCH(filt_btag7!A50,raw_elemdata!AH:AH,0))</f>
        <v>53</v>
      </c>
      <c r="C50">
        <f>INDEX(raw_elemdata!AL:AL,MATCH(filt_btag7!A50,raw_elemdata!AH:AH,0))</f>
        <v>444</v>
      </c>
      <c r="D50">
        <f t="shared" si="6"/>
        <v>45</v>
      </c>
      <c r="E50">
        <f>IF(INDEX(raw_elemdata!AB:AB,MATCH(C50,raw_elemdata!B:B,0))=B50,INDEX(raw_elemdata!N:N,MATCH(C50,raw_elemdata!B:B,0)),IF(INDEX(raw_elemdata!AC:AC,MATCH(C50,raw_elemdata!B:B,0))=B50,INDEX(raw_elemdata!M:M,MATCH(C50,raw_elemdata!B:B,0)),IF(INDEX(raw_elemdata!AD:AD,MATCH(C50,raw_elemdata!B:B,0))=B50,INDEX(raw_elemdata!P:P,MATCH(C50,raw_elemdata!B:B,0)),IF(INDEX(raw_elemdata!AE:AE,MATCH(C50,raw_elemdata!B:B,0))=B50,INDEX(raw_elemdata!O:O,MATCH(C50,raw_elemdata!B:B,0))))))</f>
        <v>116</v>
      </c>
      <c r="F50">
        <f>INDEX(fix_btag!BF:BF,MATCH(filt_btag7!B50,fix_btag!BG:BG,0))</f>
        <v>37</v>
      </c>
      <c r="H50">
        <f>IF(H49&lt;MAX(A:A),MAX($H$3:H49)+1,"")</f>
        <v>48</v>
      </c>
      <c r="I50" t="str">
        <f t="shared" si="7"/>
        <v/>
      </c>
      <c r="J50" t="str">
        <f t="shared" si="8"/>
        <v/>
      </c>
      <c r="K50" t="str">
        <f t="shared" si="9"/>
        <v/>
      </c>
      <c r="L50" t="str">
        <f>IF(MAX($L$3:L49)&lt;COUNT(I:I),IF(I50&lt;&gt;"",MAX($L$3:L49)+1,""),"")</f>
        <v/>
      </c>
      <c r="N50" t="str">
        <f>IF(N49&lt;MAX(L:L),MAX($N$3:N49)+1,"")</f>
        <v/>
      </c>
      <c r="O50" t="str">
        <f t="shared" si="10"/>
        <v/>
      </c>
      <c r="P50" t="str">
        <f t="shared" si="11"/>
        <v/>
      </c>
      <c r="Q50" t="str">
        <f t="shared" si="12"/>
        <v/>
      </c>
      <c r="R50" t="str">
        <f>IF(O50="","",INDEX(raw_vertexdata!J:J,MATCH(filt_btag7!O50,raw_vertexdata!L:L,0)))</f>
        <v/>
      </c>
      <c r="S50" t="str">
        <f>IF(O50="","",INDEX(raw_vertexdata!K:K,MATCH(filt_btag7!O50,raw_vertexdata!L:L,0)))</f>
        <v/>
      </c>
    </row>
    <row r="51" spans="1:19" x14ac:dyDescent="0.3">
      <c r="A51">
        <f>IF(A50&lt;raw_elemdata!$AN$2,MAX($A$2:A50)+1,"")</f>
        <v>49</v>
      </c>
      <c r="B51">
        <f>INDEX(raw_elemdata!AD:AD,MATCH(filt_btag7!A51,raw_elemdata!AH:AH,0))</f>
        <v>252</v>
      </c>
      <c r="C51">
        <f>INDEX(raw_elemdata!AL:AL,MATCH(filt_btag7!A51,raw_elemdata!AH:AH,0))</f>
        <v>445</v>
      </c>
      <c r="D51">
        <f t="shared" si="6"/>
        <v>23</v>
      </c>
      <c r="E51">
        <f>IF(INDEX(raw_elemdata!AB:AB,MATCH(C51,raw_elemdata!B:B,0))=B51,INDEX(raw_elemdata!N:N,MATCH(C51,raw_elemdata!B:B,0)),IF(INDEX(raw_elemdata!AC:AC,MATCH(C51,raw_elemdata!B:B,0))=B51,INDEX(raw_elemdata!M:M,MATCH(C51,raw_elemdata!B:B,0)),IF(INDEX(raw_elemdata!AD:AD,MATCH(C51,raw_elemdata!B:B,0))=B51,INDEX(raw_elemdata!P:P,MATCH(C51,raw_elemdata!B:B,0)),IF(INDEX(raw_elemdata!AE:AE,MATCH(C51,raw_elemdata!B:B,0))=B51,INDEX(raw_elemdata!O:O,MATCH(C51,raw_elemdata!B:B,0))))))</f>
        <v>241</v>
      </c>
      <c r="F51">
        <f>INDEX(fix_btag!BF:BF,MATCH(filt_btag7!B51,fix_btag!BG:BG,0))</f>
        <v>254</v>
      </c>
      <c r="H51">
        <f>IF(H50&lt;MAX(A:A),MAX($H$3:H50)+1,"")</f>
        <v>49</v>
      </c>
      <c r="I51">
        <f t="shared" si="7"/>
        <v>45</v>
      </c>
      <c r="J51">
        <f t="shared" si="8"/>
        <v>443</v>
      </c>
      <c r="K51">
        <f t="shared" si="9"/>
        <v>23</v>
      </c>
      <c r="L51">
        <f>IF(MAX($L$3:L50)&lt;COUNT(I:I),IF(I51&lt;&gt;"",MAX($L$3:L50)+1,""),"")</f>
        <v>25</v>
      </c>
      <c r="N51" t="str">
        <f>IF(N50&lt;MAX(L:L),MAX($N$3:N50)+1,"")</f>
        <v/>
      </c>
      <c r="O51" t="str">
        <f t="shared" si="10"/>
        <v/>
      </c>
      <c r="P51" t="str">
        <f t="shared" si="11"/>
        <v/>
      </c>
      <c r="Q51" t="str">
        <f t="shared" si="12"/>
        <v/>
      </c>
      <c r="R51" t="str">
        <f>IF(O51="","",INDEX(raw_vertexdata!J:J,MATCH(filt_btag7!O51,raw_vertexdata!L:L,0)))</f>
        <v/>
      </c>
      <c r="S51" t="str">
        <f>IF(O51="","",INDEX(raw_vertexdata!K:K,MATCH(filt_btag7!O51,raw_vertexdata!L:L,0)))</f>
        <v/>
      </c>
    </row>
    <row r="52" spans="1:19" s="4" customFormat="1" x14ac:dyDescent="0.3">
      <c r="A52" s="4">
        <f>IF(A51&lt;raw_elemdata!$AN$2,MAX($A$2:A51)+1,"")</f>
        <v>50</v>
      </c>
      <c r="B52">
        <f>INDEX(raw_elemdata!AD:AD,MATCH(filt_btag7!A52,raw_elemdata!AH:AH,0))</f>
        <v>30</v>
      </c>
      <c r="C52">
        <f>INDEX(raw_elemdata!AL:AL,MATCH(filt_btag7!A52,raw_elemdata!AH:AH,0))</f>
        <v>446</v>
      </c>
      <c r="D52" s="4">
        <f t="shared" si="6"/>
        <v>57</v>
      </c>
      <c r="E52" s="4">
        <f>IF(INDEX(raw_elemdata!AB:AB,MATCH(C52,raw_elemdata!B:B,0))=B52,INDEX(raw_elemdata!N:N,MATCH(C52,raw_elemdata!B:B,0)),IF(INDEX(raw_elemdata!AC:AC,MATCH(C52,raw_elemdata!B:B,0))=B52,INDEX(raw_elemdata!M:M,MATCH(C52,raw_elemdata!B:B,0)),IF(INDEX(raw_elemdata!AD:AD,MATCH(C52,raw_elemdata!B:B,0))=B52,INDEX(raw_elemdata!P:P,MATCH(C52,raw_elemdata!B:B,0)),IF(INDEX(raw_elemdata!AE:AE,MATCH(C52,raw_elemdata!B:B,0))=B52,INDEX(raw_elemdata!O:O,MATCH(C52,raw_elemdata!B:B,0))))))</f>
        <v>96</v>
      </c>
      <c r="F52" s="4">
        <f>INDEX(fix_btag!BF:BF,MATCH(filt_btag7!B52,fix_btag!BG:BG,0))</f>
        <v>45</v>
      </c>
      <c r="H52" s="4">
        <f>IF(H51&lt;MAX(A:A),MAX($H$3:H51)+1,"")</f>
        <v>50</v>
      </c>
      <c r="I52" s="4" t="str">
        <f t="shared" si="7"/>
        <v/>
      </c>
      <c r="J52" s="4" t="str">
        <f t="shared" si="8"/>
        <v/>
      </c>
      <c r="K52" s="4" t="str">
        <f t="shared" si="9"/>
        <v/>
      </c>
      <c r="L52" s="4" t="str">
        <f>IF(MAX($L$3:L51)&lt;COUNT(I:I),IF(I52&lt;&gt;"",MAX($L$3:L51)+1,""),"")</f>
        <v/>
      </c>
      <c r="N52" s="4" t="str">
        <f>IF(N51&lt;MAX(L:L),MAX($N$3:N51)+1,"")</f>
        <v/>
      </c>
      <c r="O52" s="4" t="str">
        <f t="shared" si="10"/>
        <v/>
      </c>
      <c r="P52" s="4" t="str">
        <f t="shared" si="11"/>
        <v/>
      </c>
      <c r="Q52" s="4" t="str">
        <f t="shared" si="12"/>
        <v/>
      </c>
      <c r="R52" s="4" t="str">
        <f>IF(O52="","",INDEX(raw_vertexdata!J:J,MATCH(filt_btag7!O52,raw_vertexdata!L:L,0)))</f>
        <v/>
      </c>
      <c r="S52" s="4" t="str">
        <f>IF(O52="","",INDEX(raw_vertexdata!K:K,MATCH(filt_btag7!O52,raw_vertexdata!L:L,0)))</f>
        <v/>
      </c>
    </row>
    <row r="53" spans="1:19" x14ac:dyDescent="0.3">
      <c r="A53">
        <f>IF(A52&lt;raw_elemdata!$AN$2,MAX($A$2:A52)+1,"")</f>
        <v>51</v>
      </c>
      <c r="B53">
        <f>INDEX(raw_elemdata!AD:AD,MATCH(filt_btag7!A53,raw_elemdata!AH:AH,0))</f>
        <v>251</v>
      </c>
      <c r="C53">
        <f>INDEX(raw_elemdata!AL:AL,MATCH(filt_btag7!A53,raw_elemdata!AH:AH,0))</f>
        <v>447</v>
      </c>
      <c r="D53">
        <f t="shared" si="6"/>
        <v>25</v>
      </c>
      <c r="E53">
        <f>IF(INDEX(raw_elemdata!AB:AB,MATCH(C53,raw_elemdata!B:B,0))=B53,INDEX(raw_elemdata!N:N,MATCH(C53,raw_elemdata!B:B,0)),IF(INDEX(raw_elemdata!AC:AC,MATCH(C53,raw_elemdata!B:B,0))=B53,INDEX(raw_elemdata!M:M,MATCH(C53,raw_elemdata!B:B,0)),IF(INDEX(raw_elemdata!AD:AD,MATCH(C53,raw_elemdata!B:B,0))=B53,INDEX(raw_elemdata!P:P,MATCH(C53,raw_elemdata!B:B,0)),IF(INDEX(raw_elemdata!AE:AE,MATCH(C53,raw_elemdata!B:B,0))=B53,INDEX(raw_elemdata!O:O,MATCH(C53,raw_elemdata!B:B,0))))))</f>
        <v>242</v>
      </c>
      <c r="F53">
        <f>INDEX(fix_btag!BF:BF,MATCH(filt_btag7!B53,fix_btag!BG:BG,0))</f>
        <v>253</v>
      </c>
      <c r="H53">
        <f>IF(H52&lt;MAX(A:A),MAX($H$3:H52)+1,"")</f>
        <v>51</v>
      </c>
      <c r="I53">
        <f t="shared" si="7"/>
        <v>41</v>
      </c>
      <c r="J53">
        <f t="shared" si="8"/>
        <v>458</v>
      </c>
      <c r="K53">
        <f t="shared" si="9"/>
        <v>8</v>
      </c>
      <c r="L53">
        <f>IF(MAX($L$3:L52)&lt;COUNT(I:I),IF(I53&lt;&gt;"",MAX($L$3:L52)+1,""),"")</f>
        <v>26</v>
      </c>
      <c r="N53" t="str">
        <f>IF(N52&lt;MAX(L:L),MAX($N$3:N52)+1,"")</f>
        <v/>
      </c>
      <c r="O53" t="str">
        <f t="shared" si="10"/>
        <v/>
      </c>
      <c r="P53" t="str">
        <f t="shared" si="11"/>
        <v/>
      </c>
      <c r="Q53" t="str">
        <f t="shared" si="12"/>
        <v/>
      </c>
      <c r="R53" t="str">
        <f>IF(O53="","",INDEX(raw_vertexdata!J:J,MATCH(filt_btag7!O53,raw_vertexdata!L:L,0)))</f>
        <v/>
      </c>
      <c r="S53" t="str">
        <f>IF(O53="","",INDEX(raw_vertexdata!K:K,MATCH(filt_btag7!O53,raw_vertexdata!L:L,0)))</f>
        <v/>
      </c>
    </row>
    <row r="54" spans="1:19" x14ac:dyDescent="0.3">
      <c r="A54">
        <f>IF(A53&lt;raw_elemdata!$AN$2,MAX($A$2:A53)+1,"")</f>
        <v>52</v>
      </c>
      <c r="B54">
        <f>INDEX(raw_elemdata!AD:AD,MATCH(filt_btag7!A54,raw_elemdata!AH:AH,0))</f>
        <v>64</v>
      </c>
      <c r="C54">
        <f>INDEX(raw_elemdata!AL:AL,MATCH(filt_btag7!A54,raw_elemdata!AH:AH,0))</f>
        <v>448</v>
      </c>
      <c r="D54">
        <f t="shared" si="6"/>
        <v>39</v>
      </c>
      <c r="E54">
        <f>IF(INDEX(raw_elemdata!AB:AB,MATCH(C54,raw_elemdata!B:B,0))=B54,INDEX(raw_elemdata!N:N,MATCH(C54,raw_elemdata!B:B,0)),IF(INDEX(raw_elemdata!AC:AC,MATCH(C54,raw_elemdata!B:B,0))=B54,INDEX(raw_elemdata!M:M,MATCH(C54,raw_elemdata!B:B,0)),IF(INDEX(raw_elemdata!AD:AD,MATCH(C54,raw_elemdata!B:B,0))=B54,INDEX(raw_elemdata!P:P,MATCH(C54,raw_elemdata!B:B,0)),IF(INDEX(raw_elemdata!AE:AE,MATCH(C54,raw_elemdata!B:B,0))=B54,INDEX(raw_elemdata!O:O,MATCH(C54,raw_elemdata!B:B,0))))))</f>
        <v>97</v>
      </c>
      <c r="F54">
        <f>INDEX(fix_btag!BF:BF,MATCH(filt_btag7!B54,fix_btag!BG:BG,0))</f>
        <v>53</v>
      </c>
      <c r="H54">
        <f>IF(H53&lt;MAX(A:A),MAX($H$3:H53)+1,"")</f>
        <v>52</v>
      </c>
      <c r="I54" t="str">
        <f t="shared" si="7"/>
        <v/>
      </c>
      <c r="J54" t="str">
        <f t="shared" si="8"/>
        <v/>
      </c>
      <c r="K54" t="str">
        <f t="shared" si="9"/>
        <v/>
      </c>
      <c r="L54" t="str">
        <f>IF(MAX($L$3:L53)&lt;COUNT(I:I),IF(I54&lt;&gt;"",MAX($L$3:L53)+1,""),"")</f>
        <v/>
      </c>
      <c r="N54" t="str">
        <f>IF(N53&lt;MAX(L:L),MAX($N$3:N53)+1,"")</f>
        <v/>
      </c>
      <c r="O54" t="str">
        <f t="shared" si="10"/>
        <v/>
      </c>
      <c r="P54" t="str">
        <f t="shared" si="11"/>
        <v/>
      </c>
      <c r="Q54" t="str">
        <f t="shared" si="12"/>
        <v/>
      </c>
      <c r="R54" t="str">
        <f>IF(O54="","",INDEX(raw_vertexdata!J:J,MATCH(filt_btag7!O54,raw_vertexdata!L:L,0)))</f>
        <v/>
      </c>
      <c r="S54" t="str">
        <f>IF(O54="","",INDEX(raw_vertexdata!K:K,MATCH(filt_btag7!O54,raw_vertexdata!L:L,0)))</f>
        <v/>
      </c>
    </row>
    <row r="55" spans="1:19" x14ac:dyDescent="0.3">
      <c r="A55">
        <f>IF(A54&lt;raw_elemdata!$AN$2,MAX($A$2:A54)+1,"")</f>
        <v>53</v>
      </c>
      <c r="B55">
        <f>INDEX(raw_elemdata!AD:AD,MATCH(filt_btag7!A55,raw_elemdata!AH:AH,0))</f>
        <v>250</v>
      </c>
      <c r="C55">
        <f>INDEX(raw_elemdata!AL:AL,MATCH(filt_btag7!A55,raw_elemdata!AH:AH,0))</f>
        <v>449</v>
      </c>
      <c r="D55">
        <f t="shared" si="6"/>
        <v>27</v>
      </c>
      <c r="E55">
        <f>IF(INDEX(raw_elemdata!AB:AB,MATCH(C55,raw_elemdata!B:B,0))=B55,INDEX(raw_elemdata!N:N,MATCH(C55,raw_elemdata!B:B,0)),IF(INDEX(raw_elemdata!AC:AC,MATCH(C55,raw_elemdata!B:B,0))=B55,INDEX(raw_elemdata!M:M,MATCH(C55,raw_elemdata!B:B,0)),IF(INDEX(raw_elemdata!AD:AD,MATCH(C55,raw_elemdata!B:B,0))=B55,INDEX(raw_elemdata!P:P,MATCH(C55,raw_elemdata!B:B,0)),IF(INDEX(raw_elemdata!AE:AE,MATCH(C55,raw_elemdata!B:B,0))=B55,INDEX(raw_elemdata!O:O,MATCH(C55,raw_elemdata!B:B,0))))))</f>
        <v>243</v>
      </c>
      <c r="F55">
        <f>INDEX(fix_btag!BF:BF,MATCH(filt_btag7!B55,fix_btag!BG:BG,0))</f>
        <v>252</v>
      </c>
      <c r="H55">
        <f>IF(H54&lt;MAX(A:A),MAX($H$3:H54)+1,"")</f>
        <v>53</v>
      </c>
      <c r="I55">
        <f t="shared" si="7"/>
        <v>37</v>
      </c>
      <c r="J55">
        <f t="shared" si="8"/>
        <v>441</v>
      </c>
      <c r="K55">
        <f t="shared" si="9"/>
        <v>21</v>
      </c>
      <c r="L55">
        <f>IF(MAX($L$3:L54)&lt;COUNT(I:I),IF(I55&lt;&gt;"",MAX($L$3:L54)+1,""),"")</f>
        <v>27</v>
      </c>
      <c r="N55" t="str">
        <f>IF(N54&lt;MAX(L:L),MAX($N$3:N54)+1,"")</f>
        <v/>
      </c>
      <c r="O55" t="str">
        <f t="shared" si="10"/>
        <v/>
      </c>
      <c r="P55" t="str">
        <f t="shared" si="11"/>
        <v/>
      </c>
      <c r="Q55" t="str">
        <f t="shared" si="12"/>
        <v/>
      </c>
      <c r="R55" t="str">
        <f>IF(O55="","",INDEX(raw_vertexdata!J:J,MATCH(filt_btag7!O55,raw_vertexdata!L:L,0)))</f>
        <v/>
      </c>
      <c r="S55" t="str">
        <f>IF(O55="","",INDEX(raw_vertexdata!K:K,MATCH(filt_btag7!O55,raw_vertexdata!L:L,0)))</f>
        <v/>
      </c>
    </row>
    <row r="56" spans="1:19" x14ac:dyDescent="0.3">
      <c r="A56">
        <f>IF(A55&lt;raw_elemdata!$AN$2,MAX($A$2:A55)+1,"")</f>
        <v>54</v>
      </c>
      <c r="B56">
        <f>INDEX(raw_elemdata!AD:AD,MATCH(filt_btag7!A56,raw_elemdata!AH:AH,0))</f>
        <v>60</v>
      </c>
      <c r="C56">
        <f>INDEX(raw_elemdata!AL:AL,MATCH(filt_btag7!A56,raw_elemdata!AH:AH,0))</f>
        <v>450</v>
      </c>
      <c r="D56">
        <f t="shared" si="6"/>
        <v>41</v>
      </c>
      <c r="E56">
        <f>IF(INDEX(raw_elemdata!AB:AB,MATCH(C56,raw_elemdata!B:B,0))=B56,INDEX(raw_elemdata!N:N,MATCH(C56,raw_elemdata!B:B,0)),IF(INDEX(raw_elemdata!AC:AC,MATCH(C56,raw_elemdata!B:B,0))=B56,INDEX(raw_elemdata!M:M,MATCH(C56,raw_elemdata!B:B,0)),IF(INDEX(raw_elemdata!AD:AD,MATCH(C56,raw_elemdata!B:B,0))=B56,INDEX(raw_elemdata!P:P,MATCH(C56,raw_elemdata!B:B,0)),IF(INDEX(raw_elemdata!AE:AE,MATCH(C56,raw_elemdata!B:B,0))=B56,INDEX(raw_elemdata!O:O,MATCH(C56,raw_elemdata!B:B,0))))))</f>
        <v>98</v>
      </c>
      <c r="F56">
        <f>INDEX(fix_btag!BF:BF,MATCH(filt_btag7!B56,fix_btag!BG:BG,0))</f>
        <v>30</v>
      </c>
      <c r="H56">
        <f>IF(H55&lt;MAX(A:A),MAX($H$3:H55)+1,"")</f>
        <v>54</v>
      </c>
      <c r="I56" t="str">
        <f t="shared" si="7"/>
        <v/>
      </c>
      <c r="J56" t="str">
        <f t="shared" si="8"/>
        <v/>
      </c>
      <c r="K56" t="str">
        <f t="shared" si="9"/>
        <v/>
      </c>
      <c r="L56" t="str">
        <f>IF(MAX($L$3:L55)&lt;COUNT(I:I),IF(I56&lt;&gt;"",MAX($L$3:L55)+1,""),"")</f>
        <v/>
      </c>
      <c r="N56" t="str">
        <f>IF(N55&lt;MAX(L:L),MAX($N$3:N55)+1,"")</f>
        <v/>
      </c>
      <c r="O56" t="str">
        <f t="shared" si="10"/>
        <v/>
      </c>
      <c r="P56" t="str">
        <f t="shared" si="11"/>
        <v/>
      </c>
      <c r="Q56" t="str">
        <f t="shared" si="12"/>
        <v/>
      </c>
      <c r="R56" t="str">
        <f>IF(O56="","",INDEX(raw_vertexdata!J:J,MATCH(filt_btag7!O56,raw_vertexdata!L:L,0)))</f>
        <v/>
      </c>
      <c r="S56" t="str">
        <f>IF(O56="","",INDEX(raw_vertexdata!K:K,MATCH(filt_btag7!O56,raw_vertexdata!L:L,0)))</f>
        <v/>
      </c>
    </row>
    <row r="57" spans="1:19" x14ac:dyDescent="0.3">
      <c r="A57">
        <f>IF(A56&lt;raw_elemdata!$AN$2,MAX($A$2:A56)+1,"")</f>
        <v>55</v>
      </c>
      <c r="B57">
        <f>INDEX(raw_elemdata!AD:AD,MATCH(filt_btag7!A57,raw_elemdata!AH:AH,0))</f>
        <v>249</v>
      </c>
      <c r="C57">
        <f>INDEX(raw_elemdata!AL:AL,MATCH(filt_btag7!A57,raw_elemdata!AH:AH,0))</f>
        <v>451</v>
      </c>
      <c r="D57">
        <f t="shared" si="6"/>
        <v>29</v>
      </c>
      <c r="E57">
        <f>IF(INDEX(raw_elemdata!AB:AB,MATCH(C57,raw_elemdata!B:B,0))=B57,INDEX(raw_elemdata!N:N,MATCH(C57,raw_elemdata!B:B,0)),IF(INDEX(raw_elemdata!AC:AC,MATCH(C57,raw_elemdata!B:B,0))=B57,INDEX(raw_elemdata!M:M,MATCH(C57,raw_elemdata!B:B,0)),IF(INDEX(raw_elemdata!AD:AD,MATCH(C57,raw_elemdata!B:B,0))=B57,INDEX(raw_elemdata!P:P,MATCH(C57,raw_elemdata!B:B,0)),IF(INDEX(raw_elemdata!AE:AE,MATCH(C57,raw_elemdata!B:B,0))=B57,INDEX(raw_elemdata!O:O,MATCH(C57,raw_elemdata!B:B,0))))))</f>
        <v>244</v>
      </c>
      <c r="F57">
        <f>INDEX(fix_btag!BF:BF,MATCH(filt_btag7!B57,fix_btag!BG:BG,0))</f>
        <v>251</v>
      </c>
      <c r="H57">
        <f>IF(H56&lt;MAX(A:A),MAX($H$3:H56)+1,"")</f>
        <v>55</v>
      </c>
      <c r="I57">
        <f t="shared" si="7"/>
        <v>33</v>
      </c>
      <c r="J57">
        <f t="shared" si="8"/>
        <v>456</v>
      </c>
      <c r="K57">
        <f t="shared" si="9"/>
        <v>6</v>
      </c>
      <c r="L57">
        <f>IF(MAX($L$3:L56)&lt;COUNT(I:I),IF(I57&lt;&gt;"",MAX($L$3:L56)+1,""),"")</f>
        <v>28</v>
      </c>
      <c r="N57" t="str">
        <f>IF(N56&lt;MAX(L:L),MAX($N$3:N56)+1,"")</f>
        <v/>
      </c>
      <c r="O57" t="str">
        <f t="shared" si="10"/>
        <v/>
      </c>
      <c r="P57" t="str">
        <f t="shared" si="11"/>
        <v/>
      </c>
      <c r="Q57" t="str">
        <f t="shared" si="12"/>
        <v/>
      </c>
      <c r="R57" t="str">
        <f>IF(O57="","",INDEX(raw_vertexdata!J:J,MATCH(filt_btag7!O57,raw_vertexdata!L:L,0)))</f>
        <v/>
      </c>
      <c r="S57" t="str">
        <f>IF(O57="","",INDEX(raw_vertexdata!K:K,MATCH(filt_btag7!O57,raw_vertexdata!L:L,0)))</f>
        <v/>
      </c>
    </row>
    <row r="58" spans="1:19" x14ac:dyDescent="0.3">
      <c r="A58">
        <f>IF(A57&lt;raw_elemdata!$AN$2,MAX($A$2:A57)+1,"")</f>
        <v>56</v>
      </c>
      <c r="B58">
        <f>INDEX(raw_elemdata!AD:AD,MATCH(filt_btag7!A58,raw_elemdata!AH:AH,0))</f>
        <v>56</v>
      </c>
      <c r="C58">
        <f>INDEX(raw_elemdata!AL:AL,MATCH(filt_btag7!A58,raw_elemdata!AH:AH,0))</f>
        <v>452</v>
      </c>
      <c r="D58">
        <f t="shared" si="6"/>
        <v>43</v>
      </c>
      <c r="E58">
        <f>IF(INDEX(raw_elemdata!AB:AB,MATCH(C58,raw_elemdata!B:B,0))=B58,INDEX(raw_elemdata!N:N,MATCH(C58,raw_elemdata!B:B,0)),IF(INDEX(raw_elemdata!AC:AC,MATCH(C58,raw_elemdata!B:B,0))=B58,INDEX(raw_elemdata!M:M,MATCH(C58,raw_elemdata!B:B,0)),IF(INDEX(raw_elemdata!AD:AD,MATCH(C58,raw_elemdata!B:B,0))=B58,INDEX(raw_elemdata!P:P,MATCH(C58,raw_elemdata!B:B,0)),IF(INDEX(raw_elemdata!AE:AE,MATCH(C58,raw_elemdata!B:B,0))=B58,INDEX(raw_elemdata!O:O,MATCH(C58,raw_elemdata!B:B,0))))))</f>
        <v>94</v>
      </c>
      <c r="F58">
        <f>INDEX(fix_btag!BF:BF,MATCH(filt_btag7!B58,fix_btag!BG:BG,0))</f>
        <v>64</v>
      </c>
      <c r="H58">
        <f>IF(H57&lt;MAX(A:A),MAX($H$3:H57)+1,"")</f>
        <v>56</v>
      </c>
      <c r="I58" t="str">
        <f t="shared" si="7"/>
        <v/>
      </c>
      <c r="J58" t="str">
        <f t="shared" si="8"/>
        <v/>
      </c>
      <c r="K58" t="str">
        <f t="shared" si="9"/>
        <v/>
      </c>
      <c r="L58" t="str">
        <f>IF(MAX($L$3:L57)&lt;COUNT(I:I),IF(I58&lt;&gt;"",MAX($L$3:L57)+1,""),"")</f>
        <v/>
      </c>
      <c r="N58" t="str">
        <f>IF(N57&lt;MAX(L:L),MAX($N$3:N57)+1,"")</f>
        <v/>
      </c>
      <c r="O58" t="str">
        <f t="shared" si="10"/>
        <v/>
      </c>
      <c r="P58" t="str">
        <f t="shared" si="11"/>
        <v/>
      </c>
      <c r="Q58" t="str">
        <f t="shared" si="12"/>
        <v/>
      </c>
      <c r="R58" t="str">
        <f>IF(O58="","",INDEX(raw_vertexdata!J:J,MATCH(filt_btag7!O58,raw_vertexdata!L:L,0)))</f>
        <v/>
      </c>
      <c r="S58" t="str">
        <f>IF(O58="","",INDEX(raw_vertexdata!K:K,MATCH(filt_btag7!O58,raw_vertexdata!L:L,0)))</f>
        <v/>
      </c>
    </row>
    <row r="59" spans="1:19" x14ac:dyDescent="0.3">
      <c r="A59">
        <f>IF(A58&lt;raw_elemdata!$AN$2,MAX($A$2:A58)+1,"")</f>
        <v>57</v>
      </c>
      <c r="B59">
        <f>INDEX(raw_elemdata!AE:AE,MATCH(filt_btag7!A59,raw_elemdata!AI:AI,0))</f>
        <v>26</v>
      </c>
      <c r="C59">
        <f>INDEX(raw_elemdata!AM:AM,MATCH(filt_btag7!A59,raw_elemdata!AI:AI,0))</f>
        <v>431</v>
      </c>
      <c r="D59">
        <f t="shared" si="6"/>
        <v>59</v>
      </c>
      <c r="E59">
        <f>IF(INDEX(raw_elemdata!AB:AB,MATCH(C59,raw_elemdata!B:B,0))=B59,INDEX(raw_elemdata!N:N,MATCH(C59,raw_elemdata!B:B,0)),IF(INDEX(raw_elemdata!AC:AC,MATCH(C59,raw_elemdata!B:B,0))=B59,INDEX(raw_elemdata!M:M,MATCH(C59,raw_elemdata!B:B,0)),IF(INDEX(raw_elemdata!AD:AD,MATCH(C59,raw_elemdata!B:B,0))=B59,INDEX(raw_elemdata!P:P,MATCH(C59,raw_elemdata!B:B,0)),IF(INDEX(raw_elemdata!AE:AE,MATCH(C59,raw_elemdata!B:B,0))=B59,INDEX(raw_elemdata!O:O,MATCH(C59,raw_elemdata!B:B,0))))))</f>
        <v>85</v>
      </c>
      <c r="F59">
        <f>INDEX(fix_btag!BF:BF,MATCH(filt_btag7!B59,fix_btag!BG:BG,0))</f>
        <v>41</v>
      </c>
      <c r="H59">
        <f>IF(H58&lt;MAX(A:A),MAX($H$3:H58)+1,"")</f>
        <v>57</v>
      </c>
      <c r="I59">
        <f t="shared" si="7"/>
        <v>30</v>
      </c>
      <c r="J59">
        <f t="shared" si="8"/>
        <v>447</v>
      </c>
      <c r="K59">
        <f t="shared" si="9"/>
        <v>27</v>
      </c>
      <c r="L59">
        <f>IF(MAX($L$3:L58)&lt;COUNT(I:I),IF(I59&lt;&gt;"",MAX($L$3:L58)+1,""),"")</f>
        <v>29</v>
      </c>
      <c r="N59" t="str">
        <f>IF(N58&lt;MAX(L:L),MAX($N$3:N58)+1,"")</f>
        <v/>
      </c>
      <c r="O59" t="str">
        <f t="shared" si="10"/>
        <v/>
      </c>
      <c r="P59" t="str">
        <f t="shared" si="11"/>
        <v/>
      </c>
      <c r="Q59" t="str">
        <f t="shared" si="12"/>
        <v/>
      </c>
      <c r="R59" t="str">
        <f>IF(O59="","",INDEX(raw_vertexdata!J:J,MATCH(filt_btag7!O59,raw_vertexdata!L:L,0)))</f>
        <v/>
      </c>
      <c r="S59" t="str">
        <f>IF(O59="","",INDEX(raw_vertexdata!K:K,MATCH(filt_btag7!O59,raw_vertexdata!L:L,0)))</f>
        <v/>
      </c>
    </row>
    <row r="60" spans="1:19" x14ac:dyDescent="0.3">
      <c r="A60">
        <f>IF(A59&lt;raw_elemdata!$AN$2,MAX($A$2:A59)+1,"")</f>
        <v>58</v>
      </c>
      <c r="B60">
        <f>INDEX(raw_elemdata!AE:AE,MATCH(filt_btag7!A60,raw_elemdata!AI:AI,0))</f>
        <v>259</v>
      </c>
      <c r="C60">
        <f>INDEX(raw_elemdata!AM:AM,MATCH(filt_btag7!A60,raw_elemdata!AI:AI,0))</f>
        <v>432</v>
      </c>
      <c r="D60">
        <f t="shared" si="6"/>
        <v>9</v>
      </c>
      <c r="E60">
        <f>IF(INDEX(raw_elemdata!AB:AB,MATCH(C60,raw_elemdata!B:B,0))=B60,INDEX(raw_elemdata!N:N,MATCH(C60,raw_elemdata!B:B,0)),IF(INDEX(raw_elemdata!AC:AC,MATCH(C60,raw_elemdata!B:B,0))=B60,INDEX(raw_elemdata!M:M,MATCH(C60,raw_elemdata!B:B,0)),IF(INDEX(raw_elemdata!AD:AD,MATCH(C60,raw_elemdata!B:B,0))=B60,INDEX(raw_elemdata!P:P,MATCH(C60,raw_elemdata!B:B,0)),IF(INDEX(raw_elemdata!AE:AE,MATCH(C60,raw_elemdata!B:B,0))=B60,INDEX(raw_elemdata!O:O,MATCH(C60,raw_elemdata!B:B,0))))))</f>
        <v>234</v>
      </c>
      <c r="F60">
        <f>INDEX(fix_btag!BF:BF,MATCH(filt_btag7!B60,fix_btag!BG:BG,0))</f>
        <v>261</v>
      </c>
      <c r="H60">
        <f>IF(H59&lt;MAX(A:A),MAX($H$3:H59)+1,"")</f>
        <v>58</v>
      </c>
      <c r="I60" t="str">
        <f t="shared" si="7"/>
        <v/>
      </c>
      <c r="J60" t="str">
        <f t="shared" si="8"/>
        <v/>
      </c>
      <c r="K60" t="str">
        <f t="shared" si="9"/>
        <v/>
      </c>
      <c r="L60" t="str">
        <f>IF(MAX($L$3:L59)&lt;COUNT(I:I),IF(I60&lt;&gt;"",MAX($L$3:L59)+1,""),"")</f>
        <v/>
      </c>
      <c r="N60" t="str">
        <f>IF(N59&lt;MAX(L:L),MAX($N$3:N59)+1,"")</f>
        <v/>
      </c>
      <c r="O60" t="str">
        <f t="shared" si="10"/>
        <v/>
      </c>
      <c r="P60" t="str">
        <f t="shared" si="11"/>
        <v/>
      </c>
      <c r="Q60" t="str">
        <f t="shared" si="12"/>
        <v/>
      </c>
      <c r="R60" t="str">
        <f>IF(O60="","",INDEX(raw_vertexdata!J:J,MATCH(filt_btag7!O60,raw_vertexdata!L:L,0)))</f>
        <v/>
      </c>
      <c r="S60" t="str">
        <f>IF(O60="","",INDEX(raw_vertexdata!K:K,MATCH(filt_btag7!O60,raw_vertexdata!L:L,0)))</f>
        <v/>
      </c>
    </row>
    <row r="61" spans="1:19" x14ac:dyDescent="0.3">
      <c r="A61">
        <f>IF(A60&lt;raw_elemdata!$AN$2,MAX($A$2:A60)+1,"")</f>
        <v>59</v>
      </c>
      <c r="B61">
        <f>INDEX(raw_elemdata!AE:AE,MATCH(filt_btag7!A61,raw_elemdata!AI:AI,0))</f>
        <v>248</v>
      </c>
      <c r="C61">
        <f>INDEX(raw_elemdata!AM:AM,MATCH(filt_btag7!A61,raw_elemdata!AI:AI,0))</f>
        <v>453</v>
      </c>
      <c r="D61">
        <f t="shared" si="6"/>
        <v>31</v>
      </c>
      <c r="E61">
        <f>IF(INDEX(raw_elemdata!AB:AB,MATCH(C61,raw_elemdata!B:B,0))=B61,INDEX(raw_elemdata!N:N,MATCH(C61,raw_elemdata!B:B,0)),IF(INDEX(raw_elemdata!AC:AC,MATCH(C61,raw_elemdata!B:B,0))=B61,INDEX(raw_elemdata!M:M,MATCH(C61,raw_elemdata!B:B,0)),IF(INDEX(raw_elemdata!AD:AD,MATCH(C61,raw_elemdata!B:B,0))=B61,INDEX(raw_elemdata!P:P,MATCH(C61,raw_elemdata!B:B,0)),IF(INDEX(raw_elemdata!AE:AE,MATCH(C61,raw_elemdata!B:B,0))=B61,INDEX(raw_elemdata!O:O,MATCH(C61,raw_elemdata!B:B,0))))))</f>
        <v>245</v>
      </c>
      <c r="F61">
        <f>INDEX(fix_btag!BF:BF,MATCH(filt_btag7!B61,fix_btag!BG:BG,0))</f>
        <v>250</v>
      </c>
      <c r="H61">
        <f>IF(H60&lt;MAX(A:A),MAX($H$3:H60)+1,"")</f>
        <v>59</v>
      </c>
      <c r="I61">
        <f t="shared" si="7"/>
        <v>26</v>
      </c>
      <c r="J61">
        <f t="shared" si="8"/>
        <v>430</v>
      </c>
      <c r="K61">
        <f t="shared" si="9"/>
        <v>36</v>
      </c>
      <c r="L61">
        <f>IF(MAX($L$3:L60)&lt;COUNT(I:I),IF(I61&lt;&gt;"",MAX($L$3:L60)+1,""),"")</f>
        <v>30</v>
      </c>
      <c r="N61" t="str">
        <f>IF(N60&lt;MAX(L:L),MAX($N$3:N60)+1,"")</f>
        <v/>
      </c>
      <c r="O61" t="str">
        <f t="shared" si="10"/>
        <v/>
      </c>
      <c r="P61" t="str">
        <f t="shared" si="11"/>
        <v/>
      </c>
      <c r="Q61" t="str">
        <f t="shared" si="12"/>
        <v/>
      </c>
      <c r="R61" t="str">
        <f>IF(O61="","",INDEX(raw_vertexdata!J:J,MATCH(filt_btag7!O61,raw_vertexdata!L:L,0)))</f>
        <v/>
      </c>
      <c r="S61" t="str">
        <f>IF(O61="","",INDEX(raw_vertexdata!K:K,MATCH(filt_btag7!O61,raw_vertexdata!L:L,0)))</f>
        <v/>
      </c>
    </row>
    <row r="62" spans="1:19" x14ac:dyDescent="0.3">
      <c r="A62">
        <f>IF(A61&lt;raw_elemdata!$AN$2,MAX($A$2:A61)+1,"")</f>
        <v>60</v>
      </c>
      <c r="B62">
        <f>INDEX(raw_elemdata!AE:AE,MATCH(filt_btag7!A62,raw_elemdata!AI:AI,0))</f>
        <v>56</v>
      </c>
      <c r="C62">
        <f>INDEX(raw_elemdata!AM:AM,MATCH(filt_btag7!A62,raw_elemdata!AI:AI,0))</f>
        <v>454</v>
      </c>
      <c r="D62">
        <f t="shared" si="6"/>
        <v>43</v>
      </c>
      <c r="E62">
        <f>IF(INDEX(raw_elemdata!AB:AB,MATCH(C62,raw_elemdata!B:B,0))=B62,INDEX(raw_elemdata!N:N,MATCH(C62,raw_elemdata!B:B,0)),IF(INDEX(raw_elemdata!AC:AC,MATCH(C62,raw_elemdata!B:B,0))=B62,INDEX(raw_elemdata!M:M,MATCH(C62,raw_elemdata!B:B,0)),IF(INDEX(raw_elemdata!AD:AD,MATCH(C62,raw_elemdata!B:B,0))=B62,INDEX(raw_elemdata!P:P,MATCH(C62,raw_elemdata!B:B,0)),IF(INDEX(raw_elemdata!AE:AE,MATCH(C62,raw_elemdata!B:B,0))=B62,INDEX(raw_elemdata!O:O,MATCH(C62,raw_elemdata!B:B,0))))))</f>
        <v>94</v>
      </c>
      <c r="F62">
        <f>INDEX(fix_btag!BF:BF,MATCH(filt_btag7!B62,fix_btag!BG:BG,0))</f>
        <v>64</v>
      </c>
      <c r="H62">
        <f>IF(H61&lt;MAX(A:A),MAX($H$3:H61)+1,"")</f>
        <v>60</v>
      </c>
      <c r="I62" t="str">
        <f t="shared" si="7"/>
        <v/>
      </c>
      <c r="J62" t="str">
        <f t="shared" si="8"/>
        <v/>
      </c>
      <c r="K62" t="str">
        <f t="shared" si="9"/>
        <v/>
      </c>
      <c r="L62" t="str">
        <f>IF(MAX($L$3:L61)&lt;COUNT(I:I),IF(I62&lt;&gt;"",MAX($L$3:L61)+1,""),"")</f>
        <v/>
      </c>
      <c r="N62" t="str">
        <f>IF(N61&lt;MAX(L:L),MAX($N$3:N61)+1,"")</f>
        <v/>
      </c>
      <c r="O62" t="str">
        <f t="shared" si="10"/>
        <v/>
      </c>
      <c r="P62" t="str">
        <f t="shared" si="11"/>
        <v/>
      </c>
      <c r="Q62" t="str">
        <f t="shared" si="12"/>
        <v/>
      </c>
      <c r="R62" t="str">
        <f>IF(O62="","",INDEX(raw_vertexdata!J:J,MATCH(filt_btag7!O62,raw_vertexdata!L:L,0)))</f>
        <v/>
      </c>
      <c r="S62" t="str">
        <f>IF(O62="","",INDEX(raw_vertexdata!K:K,MATCH(filt_btag7!O62,raw_vertexdata!L:L,0)))</f>
        <v/>
      </c>
    </row>
    <row r="63" spans="1:19" x14ac:dyDescent="0.3">
      <c r="A63">
        <f>IF(A62&lt;raw_elemdata!$AN$2,MAX($A$2:A62)+1,"")</f>
        <v>61</v>
      </c>
      <c r="B63">
        <f>INDEX(raw_elemdata!AE:AE,MATCH(filt_btag7!A63,raw_elemdata!AI:AI,0))</f>
        <v>19</v>
      </c>
      <c r="C63">
        <f>INDEX(raw_elemdata!AM:AM,MATCH(filt_btag7!A63,raw_elemdata!AI:AI,0))</f>
        <v>455</v>
      </c>
      <c r="D63">
        <f t="shared" si="6"/>
        <v>63</v>
      </c>
      <c r="E63">
        <f>IF(INDEX(raw_elemdata!AB:AB,MATCH(C63,raw_elemdata!B:B,0))=B63,INDEX(raw_elemdata!N:N,MATCH(C63,raw_elemdata!B:B,0)),IF(INDEX(raw_elemdata!AC:AC,MATCH(C63,raw_elemdata!B:B,0))=B63,INDEX(raw_elemdata!M:M,MATCH(C63,raw_elemdata!B:B,0)),IF(INDEX(raw_elemdata!AD:AD,MATCH(C63,raw_elemdata!B:B,0))=B63,INDEX(raw_elemdata!P:P,MATCH(C63,raw_elemdata!B:B,0)),IF(INDEX(raw_elemdata!AE:AE,MATCH(C63,raw_elemdata!B:B,0))=B63,INDEX(raw_elemdata!O:O,MATCH(C63,raw_elemdata!B:B,0))))))</f>
        <v>81</v>
      </c>
      <c r="F63">
        <f>INDEX(fix_btag!BF:BF,MATCH(filt_btag7!B63,fix_btag!BG:BG,0))</f>
        <v>60</v>
      </c>
      <c r="H63">
        <f>IF(H62&lt;MAX(A:A),MAX($H$3:H62)+1,"")</f>
        <v>61</v>
      </c>
      <c r="I63">
        <f t="shared" si="7"/>
        <v>22</v>
      </c>
      <c r="J63">
        <f t="shared" si="8"/>
        <v>440</v>
      </c>
      <c r="K63">
        <f t="shared" si="9"/>
        <v>20</v>
      </c>
      <c r="L63">
        <f>IF(MAX($L$3:L62)&lt;COUNT(I:I),IF(I63&lt;&gt;"",MAX($L$3:L62)+1,""),"")</f>
        <v>31</v>
      </c>
      <c r="N63" t="str">
        <f>IF(N62&lt;MAX(L:L),MAX($N$3:N62)+1,"")</f>
        <v/>
      </c>
      <c r="O63" t="str">
        <f t="shared" si="10"/>
        <v/>
      </c>
      <c r="P63" t="str">
        <f t="shared" si="11"/>
        <v/>
      </c>
      <c r="Q63" t="str">
        <f t="shared" si="12"/>
        <v/>
      </c>
      <c r="R63" t="str">
        <f>IF(O63="","",INDEX(raw_vertexdata!J:J,MATCH(filt_btag7!O63,raw_vertexdata!L:L,0)))</f>
        <v/>
      </c>
      <c r="S63" t="str">
        <f>IF(O63="","",INDEX(raw_vertexdata!K:K,MATCH(filt_btag7!O63,raw_vertexdata!L:L,0)))</f>
        <v/>
      </c>
    </row>
    <row r="64" spans="1:19" x14ac:dyDescent="0.3">
      <c r="A64">
        <f>IF(A63&lt;raw_elemdata!$AN$2,MAX($A$2:A63)+1,"")</f>
        <v>62</v>
      </c>
      <c r="B64">
        <f>INDEX(raw_elemdata!AE:AE,MATCH(filt_btag7!A64,raw_elemdata!AI:AI,0))</f>
        <v>263</v>
      </c>
      <c r="C64">
        <f>INDEX(raw_elemdata!AM:AM,MATCH(filt_btag7!A64,raw_elemdata!AI:AI,0))</f>
        <v>456</v>
      </c>
      <c r="D64">
        <f t="shared" si="6"/>
        <v>1</v>
      </c>
      <c r="E64">
        <f>IF(INDEX(raw_elemdata!AB:AB,MATCH(C64,raw_elemdata!B:B,0))=B64,INDEX(raw_elemdata!N:N,MATCH(C64,raw_elemdata!B:B,0)),IF(INDEX(raw_elemdata!AC:AC,MATCH(C64,raw_elemdata!B:B,0))=B64,INDEX(raw_elemdata!M:M,MATCH(C64,raw_elemdata!B:B,0)),IF(INDEX(raw_elemdata!AD:AD,MATCH(C64,raw_elemdata!B:B,0))=B64,INDEX(raw_elemdata!P:P,MATCH(C64,raw_elemdata!B:B,0)),IF(INDEX(raw_elemdata!AE:AE,MATCH(C64,raw_elemdata!B:B,0))=B64,INDEX(raw_elemdata!O:O,MATCH(C64,raw_elemdata!B:B,0))))))</f>
        <v>246</v>
      </c>
      <c r="F64">
        <f>INDEX(fix_btag!BF:BF,MATCH(filt_btag7!B64,fix_btag!BG:BG,0))</f>
        <v>249</v>
      </c>
      <c r="H64">
        <f>IF(H63&lt;MAX(A:A),MAX($H$3:H63)+1,"")</f>
        <v>62</v>
      </c>
      <c r="I64" t="str">
        <f t="shared" si="7"/>
        <v/>
      </c>
      <c r="J64" t="str">
        <f t="shared" si="8"/>
        <v/>
      </c>
      <c r="K64" t="str">
        <f t="shared" si="9"/>
        <v/>
      </c>
      <c r="L64" t="str">
        <f>IF(MAX($L$3:L63)&lt;COUNT(I:I),IF(I64&lt;&gt;"",MAX($L$3:L63)+1,""),"")</f>
        <v/>
      </c>
      <c r="N64" t="str">
        <f>IF(N63&lt;MAX(L:L),MAX($N$3:N63)+1,"")</f>
        <v/>
      </c>
      <c r="O64" t="str">
        <f t="shared" si="10"/>
        <v/>
      </c>
      <c r="P64" t="str">
        <f t="shared" si="11"/>
        <v/>
      </c>
      <c r="Q64" t="str">
        <f t="shared" si="12"/>
        <v/>
      </c>
      <c r="R64" t="str">
        <f>IF(O64="","",INDEX(raw_vertexdata!J:J,MATCH(filt_btag7!O64,raw_vertexdata!L:L,0)))</f>
        <v/>
      </c>
      <c r="S64" t="str">
        <f>IF(O64="","",INDEX(raw_vertexdata!K:K,MATCH(filt_btag7!O64,raw_vertexdata!L:L,0)))</f>
        <v/>
      </c>
    </row>
    <row r="65" spans="1:19" x14ac:dyDescent="0.3">
      <c r="A65">
        <f>IF(A64&lt;raw_elemdata!$AN$2,MAX($A$2:A64)+1,"")</f>
        <v>63</v>
      </c>
      <c r="B65">
        <f>INDEX(raw_elemdata!AE:AE,MATCH(filt_btag7!A65,raw_elemdata!AI:AI,0))</f>
        <v>33</v>
      </c>
      <c r="C65">
        <f>INDEX(raw_elemdata!AM:AM,MATCH(filt_btag7!A65,raw_elemdata!AI:AI,0))</f>
        <v>457</v>
      </c>
      <c r="D65">
        <f t="shared" si="6"/>
        <v>55</v>
      </c>
      <c r="E65">
        <f>IF(INDEX(raw_elemdata!AB:AB,MATCH(C65,raw_elemdata!B:B,0))=B65,INDEX(raw_elemdata!N:N,MATCH(C65,raw_elemdata!B:B,0)),IF(INDEX(raw_elemdata!AC:AC,MATCH(C65,raw_elemdata!B:B,0))=B65,INDEX(raw_elemdata!M:M,MATCH(C65,raw_elemdata!B:B,0)),IF(INDEX(raw_elemdata!AD:AD,MATCH(C65,raw_elemdata!B:B,0))=B65,INDEX(raw_elemdata!P:P,MATCH(C65,raw_elemdata!B:B,0)),IF(INDEX(raw_elemdata!AE:AE,MATCH(C65,raw_elemdata!B:B,0))=B65,INDEX(raw_elemdata!O:O,MATCH(C65,raw_elemdata!B:B,0))))))</f>
        <v>92</v>
      </c>
      <c r="F65">
        <f>INDEX(fix_btag!BF:BF,MATCH(filt_btag7!B65,fix_btag!BG:BG,0))</f>
        <v>56</v>
      </c>
      <c r="H65">
        <f>IF(H64&lt;MAX(A:A),MAX($H$3:H64)+1,"")</f>
        <v>63</v>
      </c>
      <c r="I65">
        <f t="shared" si="7"/>
        <v>19</v>
      </c>
      <c r="J65">
        <f t="shared" si="8"/>
        <v>453</v>
      </c>
      <c r="K65">
        <f t="shared" si="9"/>
        <v>3</v>
      </c>
      <c r="L65">
        <f>IF(MAX($L$3:L64)&lt;COUNT(I:I),IF(I65&lt;&gt;"",MAX($L$3:L64)+1,""),"")</f>
        <v>32</v>
      </c>
      <c r="N65" t="str">
        <f>IF(N64&lt;MAX(L:L),MAX($N$3:N64)+1,"")</f>
        <v/>
      </c>
      <c r="O65" t="str">
        <f t="shared" si="10"/>
        <v/>
      </c>
      <c r="P65" t="str">
        <f t="shared" si="11"/>
        <v/>
      </c>
      <c r="Q65" t="str">
        <f t="shared" si="12"/>
        <v/>
      </c>
      <c r="R65" t="str">
        <f>IF(O65="","",INDEX(raw_vertexdata!J:J,MATCH(filt_btag7!O65,raw_vertexdata!L:L,0)))</f>
        <v/>
      </c>
      <c r="S65" t="str">
        <f>IF(O65="","",INDEX(raw_vertexdata!K:K,MATCH(filt_btag7!O65,raw_vertexdata!L:L,0)))</f>
        <v/>
      </c>
    </row>
    <row r="66" spans="1:19" x14ac:dyDescent="0.3">
      <c r="A66">
        <f>IF(A65&lt;raw_elemdata!$AN$2,MAX($A$2:A65)+1,"")</f>
        <v>64</v>
      </c>
      <c r="B66">
        <f>INDEX(raw_elemdata!AE:AE,MATCH(filt_btag7!A66,raw_elemdata!AI:AI,0))</f>
        <v>262</v>
      </c>
      <c r="C66">
        <f>INDEX(raw_elemdata!AM:AM,MATCH(filt_btag7!A66,raw_elemdata!AI:AI,0))</f>
        <v>458</v>
      </c>
      <c r="D66">
        <f t="shared" si="6"/>
        <v>3</v>
      </c>
      <c r="E66">
        <f>IF(INDEX(raw_elemdata!AB:AB,MATCH(C66,raw_elemdata!B:B,0))=B66,INDEX(raw_elemdata!N:N,MATCH(C66,raw_elemdata!B:B,0)),IF(INDEX(raw_elemdata!AC:AC,MATCH(C66,raw_elemdata!B:B,0))=B66,INDEX(raw_elemdata!M:M,MATCH(C66,raw_elemdata!B:B,0)),IF(INDEX(raw_elemdata!AD:AD,MATCH(C66,raw_elemdata!B:B,0))=B66,INDEX(raw_elemdata!P:P,MATCH(C66,raw_elemdata!B:B,0)),IF(INDEX(raw_elemdata!AE:AE,MATCH(C66,raw_elemdata!B:B,0))=B66,INDEX(raw_elemdata!O:O,MATCH(C66,raw_elemdata!B:B,0))))))</f>
        <v>247</v>
      </c>
      <c r="F66">
        <f>INDEX(fix_btag!BF:BF,MATCH(filt_btag7!B66,fix_btag!BG:BG,0))</f>
        <v>248</v>
      </c>
      <c r="H66">
        <f>IF(H65&lt;MAX(A:A),MAX($H$3:H65)+1,"")</f>
        <v>64</v>
      </c>
      <c r="I66" t="str">
        <f t="shared" si="7"/>
        <v/>
      </c>
      <c r="J66" t="str">
        <f t="shared" si="8"/>
        <v/>
      </c>
      <c r="K66" t="str">
        <f t="shared" si="9"/>
        <v/>
      </c>
      <c r="L66" t="str">
        <f>IF(MAX($L$3:L65)&lt;COUNT(I:I),IF(I66&lt;&gt;"",MAX($L$3:L65)+1,""),"")</f>
        <v/>
      </c>
      <c r="N66" t="str">
        <f>IF(N65&lt;MAX(L:L),MAX($N$3:N65)+1,"")</f>
        <v/>
      </c>
      <c r="O66" t="str">
        <f t="shared" si="10"/>
        <v/>
      </c>
      <c r="P66" t="str">
        <f t="shared" si="11"/>
        <v/>
      </c>
      <c r="Q66" t="str">
        <f t="shared" si="12"/>
        <v/>
      </c>
      <c r="R66" t="str">
        <f>IF(O66="","",INDEX(raw_vertexdata!J:J,MATCH(filt_btag7!O66,raw_vertexdata!L:L,0)))</f>
        <v/>
      </c>
      <c r="S66" t="str">
        <f>IF(O66="","",INDEX(raw_vertexdata!K:K,MATCH(filt_btag7!O66,raw_vertexdata!L:L,0)))</f>
        <v/>
      </c>
    </row>
    <row r="67" spans="1:19" x14ac:dyDescent="0.3">
      <c r="H67" t="str">
        <f>IF(H66&lt;MAX(A:A),MAX($H$3:H66)+1,"")</f>
        <v/>
      </c>
      <c r="I67" t="str">
        <f t="shared" ref="I67:I98" si="13">_xlfn.IFNA(INDEX(B:B,MATCH(H67,D:D,0)),"")</f>
        <v/>
      </c>
      <c r="J67" t="str">
        <f t="shared" ref="J67:J98" si="14">_xlfn.IFNA(INDEX(C:C,MATCH(H67,D:D,0)),"")</f>
        <v/>
      </c>
      <c r="K67" t="str">
        <f t="shared" ref="K67:K98" si="15">_xlfn.IFNA(INDEX(A:A,MATCH(H67,D:D,0)),"")</f>
        <v/>
      </c>
      <c r="L67" t="str">
        <f>IF(MAX($L$3:L66)&lt;COUNT(I:I),IF(I67&lt;&gt;"",MAX($L$3:L66)+1,""),"")</f>
        <v/>
      </c>
      <c r="N67" t="str">
        <f>IF(N66&lt;MAX(L:L),MAX($N$3:N66)+1,"")</f>
        <v/>
      </c>
      <c r="O67" t="str">
        <f t="shared" ref="O67:O98" si="16">INDEX(I:I,MATCH(N67,L:L,0))</f>
        <v/>
      </c>
      <c r="P67" t="str">
        <f t="shared" ref="P67:P98" si="17">INDEX(J:J,MATCH(N67,L:L,0))</f>
        <v/>
      </c>
      <c r="Q67" t="str">
        <f t="shared" ref="Q67:Q98" si="18">INDEX(K:K,MATCH(N67,L:L,0))</f>
        <v/>
      </c>
      <c r="R67" t="str">
        <f>IF(O67="","",INDEX(raw_vertexdata!J:J,MATCH(filt_btag7!O67,raw_vertexdata!L:L,0)))</f>
        <v/>
      </c>
      <c r="S67" t="str">
        <f>IF(O67="","",INDEX(raw_vertexdata!K:K,MATCH(filt_btag7!O67,raw_vertexdata!L:L,0)))</f>
        <v/>
      </c>
    </row>
    <row r="68" spans="1:19" x14ac:dyDescent="0.3">
      <c r="H68" t="str">
        <f>IF(H67&lt;MAX(A:A),MAX($H$3:H67)+1,"")</f>
        <v/>
      </c>
      <c r="I68" t="str">
        <f t="shared" si="13"/>
        <v/>
      </c>
      <c r="J68" t="str">
        <f t="shared" si="14"/>
        <v/>
      </c>
      <c r="K68" t="str">
        <f t="shared" si="15"/>
        <v/>
      </c>
      <c r="L68" t="str">
        <f>IF(MAX($L$3:L67)&lt;COUNT(I:I),IF(I68&lt;&gt;"",MAX($L$3:L67)+1,""),"")</f>
        <v/>
      </c>
      <c r="N68" t="str">
        <f>IF(N67&lt;MAX(L:L),MAX($N$3:N67)+1,"")</f>
        <v/>
      </c>
      <c r="O68" t="str">
        <f t="shared" si="16"/>
        <v/>
      </c>
      <c r="P68" t="str">
        <f t="shared" si="17"/>
        <v/>
      </c>
      <c r="Q68" t="str">
        <f t="shared" si="18"/>
        <v/>
      </c>
      <c r="R68" t="str">
        <f>IF(O68="","",INDEX(raw_vertexdata!J:J,MATCH(filt_btag7!O68,raw_vertexdata!L:L,0)))</f>
        <v/>
      </c>
      <c r="S68" t="str">
        <f>IF(O68="","",INDEX(raw_vertexdata!K:K,MATCH(filt_btag7!O68,raw_vertexdata!L:L,0)))</f>
        <v/>
      </c>
    </row>
    <row r="69" spans="1:19" x14ac:dyDescent="0.3">
      <c r="H69" t="str">
        <f>IF(H68&lt;MAX(A:A),MAX($H$3:H68)+1,"")</f>
        <v/>
      </c>
      <c r="I69" t="str">
        <f t="shared" si="13"/>
        <v/>
      </c>
      <c r="J69" t="str">
        <f t="shared" si="14"/>
        <v/>
      </c>
      <c r="K69" t="str">
        <f t="shared" si="15"/>
        <v/>
      </c>
      <c r="L69" t="str">
        <f>IF(MAX($L$3:L68)&lt;COUNT(I:I),IF(I69&lt;&gt;"",MAX($L$3:L68)+1,""),"")</f>
        <v/>
      </c>
      <c r="N69" t="str">
        <f>IF(N68&lt;MAX(L:L),MAX($N$3:N68)+1,"")</f>
        <v/>
      </c>
      <c r="O69" t="str">
        <f t="shared" si="16"/>
        <v/>
      </c>
      <c r="P69" t="str">
        <f t="shared" si="17"/>
        <v/>
      </c>
      <c r="Q69" t="str">
        <f t="shared" si="18"/>
        <v/>
      </c>
      <c r="R69" t="str">
        <f>IF(O69="","",INDEX(raw_vertexdata!J:J,MATCH(filt_btag7!O69,raw_vertexdata!L:L,0)))</f>
        <v/>
      </c>
      <c r="S69" t="str">
        <f>IF(O69="","",INDEX(raw_vertexdata!K:K,MATCH(filt_btag7!O69,raw_vertexdata!L:L,0)))</f>
        <v/>
      </c>
    </row>
    <row r="70" spans="1:19" x14ac:dyDescent="0.3">
      <c r="H70" t="str">
        <f>IF(H69&lt;MAX(A:A),MAX($H$3:H69)+1,"")</f>
        <v/>
      </c>
      <c r="I70" t="str">
        <f t="shared" si="13"/>
        <v/>
      </c>
      <c r="J70" t="str">
        <f t="shared" si="14"/>
        <v/>
      </c>
      <c r="K70" t="str">
        <f t="shared" si="15"/>
        <v/>
      </c>
      <c r="L70" t="str">
        <f>IF(MAX($L$3:L69)&lt;COUNT(I:I),IF(I70&lt;&gt;"",MAX($L$3:L69)+1,""),"")</f>
        <v/>
      </c>
      <c r="N70" t="str">
        <f>IF(N69&lt;MAX(L:L),MAX($N$3:N69)+1,"")</f>
        <v/>
      </c>
      <c r="O70" t="str">
        <f t="shared" si="16"/>
        <v/>
      </c>
      <c r="P70" t="str">
        <f t="shared" si="17"/>
        <v/>
      </c>
      <c r="Q70" t="str">
        <f t="shared" si="18"/>
        <v/>
      </c>
      <c r="R70" t="str">
        <f>IF(O70="","",INDEX(raw_vertexdata!J:J,MATCH(filt_btag7!O70,raw_vertexdata!L:L,0)))</f>
        <v/>
      </c>
      <c r="S70" t="str">
        <f>IF(O70="","",INDEX(raw_vertexdata!K:K,MATCH(filt_btag7!O70,raw_vertexdata!L:L,0)))</f>
        <v/>
      </c>
    </row>
    <row r="71" spans="1:19" x14ac:dyDescent="0.3">
      <c r="H71" t="str">
        <f>IF(H70&lt;MAX(A:A),MAX($H$3:H70)+1,"")</f>
        <v/>
      </c>
      <c r="I71" t="str">
        <f t="shared" si="13"/>
        <v/>
      </c>
      <c r="J71" t="str">
        <f t="shared" si="14"/>
        <v/>
      </c>
      <c r="K71" t="str">
        <f t="shared" si="15"/>
        <v/>
      </c>
      <c r="L71" t="str">
        <f>IF(MAX($L$3:L70)&lt;COUNT(I:I),IF(I71&lt;&gt;"",MAX($L$3:L70)+1,""),"")</f>
        <v/>
      </c>
      <c r="N71" t="str">
        <f>IF(N70&lt;MAX(L:L),MAX($N$3:N70)+1,"")</f>
        <v/>
      </c>
      <c r="O71" t="str">
        <f t="shared" si="16"/>
        <v/>
      </c>
      <c r="P71" t="str">
        <f t="shared" si="17"/>
        <v/>
      </c>
      <c r="Q71" t="str">
        <f t="shared" si="18"/>
        <v/>
      </c>
      <c r="R71" t="str">
        <f>IF(O71="","",INDEX(raw_vertexdata!J:J,MATCH(filt_btag7!O71,raw_vertexdata!L:L,0)))</f>
        <v/>
      </c>
      <c r="S71" t="str">
        <f>IF(O71="","",INDEX(raw_vertexdata!K:K,MATCH(filt_btag7!O71,raw_vertexdata!L:L,0)))</f>
        <v/>
      </c>
    </row>
    <row r="72" spans="1:19" x14ac:dyDescent="0.3">
      <c r="H72" t="str">
        <f>IF(H71&lt;MAX(A:A),MAX($H$3:H71)+1,"")</f>
        <v/>
      </c>
      <c r="I72" t="str">
        <f t="shared" si="13"/>
        <v/>
      </c>
      <c r="J72" t="str">
        <f t="shared" si="14"/>
        <v/>
      </c>
      <c r="K72" t="str">
        <f t="shared" si="15"/>
        <v/>
      </c>
      <c r="L72" t="str">
        <f>IF(MAX($L$3:L71)&lt;COUNT(I:I),IF(I72&lt;&gt;"",MAX($L$3:L71)+1,""),"")</f>
        <v/>
      </c>
      <c r="N72" t="str">
        <f>IF(N71&lt;MAX(L:L),MAX($N$3:N71)+1,"")</f>
        <v/>
      </c>
      <c r="O72" t="str">
        <f t="shared" si="16"/>
        <v/>
      </c>
      <c r="P72" t="str">
        <f t="shared" si="17"/>
        <v/>
      </c>
      <c r="Q72" t="str">
        <f t="shared" si="18"/>
        <v/>
      </c>
      <c r="R72" t="str">
        <f>IF(O72="","",INDEX(raw_vertexdata!J:J,MATCH(filt_btag7!O72,raw_vertexdata!L:L,0)))</f>
        <v/>
      </c>
      <c r="S72" t="str">
        <f>IF(O72="","",INDEX(raw_vertexdata!K:K,MATCH(filt_btag7!O72,raw_vertexdata!L:L,0)))</f>
        <v/>
      </c>
    </row>
    <row r="73" spans="1:19" x14ac:dyDescent="0.3">
      <c r="H73" t="str">
        <f>IF(H72&lt;MAX(A:A),MAX($H$3:H72)+1,"")</f>
        <v/>
      </c>
      <c r="I73" t="str">
        <f t="shared" si="13"/>
        <v/>
      </c>
      <c r="J73" t="str">
        <f t="shared" si="14"/>
        <v/>
      </c>
      <c r="K73" t="str">
        <f t="shared" si="15"/>
        <v/>
      </c>
      <c r="L73" t="str">
        <f>IF(MAX($L$3:L72)&lt;COUNT(I:I),IF(I73&lt;&gt;"",MAX($L$3:L72)+1,""),"")</f>
        <v/>
      </c>
      <c r="N73" t="str">
        <f>IF(N72&lt;MAX(L:L),MAX($N$3:N72)+1,"")</f>
        <v/>
      </c>
      <c r="O73" t="str">
        <f t="shared" si="16"/>
        <v/>
      </c>
      <c r="P73" t="str">
        <f t="shared" si="17"/>
        <v/>
      </c>
      <c r="Q73" t="str">
        <f t="shared" si="18"/>
        <v/>
      </c>
      <c r="R73" t="str">
        <f>IF(O73="","",INDEX(raw_vertexdata!J:J,MATCH(filt_btag7!O73,raw_vertexdata!L:L,0)))</f>
        <v/>
      </c>
      <c r="S73" t="str">
        <f>IF(O73="","",INDEX(raw_vertexdata!K:K,MATCH(filt_btag7!O73,raw_vertexdata!L:L,0)))</f>
        <v/>
      </c>
    </row>
    <row r="74" spans="1:19" x14ac:dyDescent="0.3">
      <c r="H74" t="str">
        <f>IF(H73&lt;MAX(A:A),MAX($H$3:H73)+1,"")</f>
        <v/>
      </c>
      <c r="I74" t="str">
        <f t="shared" si="13"/>
        <v/>
      </c>
      <c r="J74" t="str">
        <f t="shared" si="14"/>
        <v/>
      </c>
      <c r="K74" t="str">
        <f t="shared" si="15"/>
        <v/>
      </c>
      <c r="L74" t="str">
        <f>IF(MAX($L$3:L73)&lt;COUNT(I:I),IF(I74&lt;&gt;"",MAX($L$3:L73)+1,""),"")</f>
        <v/>
      </c>
      <c r="N74" t="str">
        <f>IF(N73&lt;MAX(L:L),MAX($N$3:N73)+1,"")</f>
        <v/>
      </c>
      <c r="O74" t="str">
        <f t="shared" si="16"/>
        <v/>
      </c>
      <c r="P74" t="str">
        <f t="shared" si="17"/>
        <v/>
      </c>
      <c r="Q74" t="str">
        <f t="shared" si="18"/>
        <v/>
      </c>
      <c r="R74" t="str">
        <f>IF(O74="","",INDEX(raw_vertexdata!J:J,MATCH(filt_btag7!O74,raw_vertexdata!L:L,0)))</f>
        <v/>
      </c>
      <c r="S74" t="str">
        <f>IF(O74="","",INDEX(raw_vertexdata!K:K,MATCH(filt_btag7!O74,raw_vertexdata!L:L,0)))</f>
        <v/>
      </c>
    </row>
    <row r="75" spans="1:19" x14ac:dyDescent="0.3">
      <c r="H75" t="str">
        <f>IF(H74&lt;MAX(A:A),MAX($H$3:H74)+1,"")</f>
        <v/>
      </c>
      <c r="I75" t="str">
        <f t="shared" si="13"/>
        <v/>
      </c>
      <c r="J75" t="str">
        <f t="shared" si="14"/>
        <v/>
      </c>
      <c r="K75" t="str">
        <f t="shared" si="15"/>
        <v/>
      </c>
      <c r="L75" t="str">
        <f>IF(MAX($L$3:L74)&lt;COUNT(I:I),IF(I75&lt;&gt;"",MAX($L$3:L74)+1,""),"")</f>
        <v/>
      </c>
      <c r="N75" t="str">
        <f>IF(N74&lt;MAX(L:L),MAX($N$3:N74)+1,"")</f>
        <v/>
      </c>
      <c r="O75" t="str">
        <f t="shared" si="16"/>
        <v/>
      </c>
      <c r="P75" t="str">
        <f t="shared" si="17"/>
        <v/>
      </c>
      <c r="Q75" t="str">
        <f t="shared" si="18"/>
        <v/>
      </c>
      <c r="R75" t="str">
        <f>IF(O75="","",INDEX(raw_vertexdata!J:J,MATCH(filt_btag7!O75,raw_vertexdata!L:L,0)))</f>
        <v/>
      </c>
      <c r="S75" t="str">
        <f>IF(O75="","",INDEX(raw_vertexdata!K:K,MATCH(filt_btag7!O75,raw_vertexdata!L:L,0)))</f>
        <v/>
      </c>
    </row>
    <row r="76" spans="1:19" x14ac:dyDescent="0.3">
      <c r="H76" t="str">
        <f>IF(H75&lt;MAX(A:A),MAX($H$3:H75)+1,"")</f>
        <v/>
      </c>
      <c r="I76" t="str">
        <f t="shared" si="13"/>
        <v/>
      </c>
      <c r="J76" t="str">
        <f t="shared" si="14"/>
        <v/>
      </c>
      <c r="K76" t="str">
        <f t="shared" si="15"/>
        <v/>
      </c>
      <c r="L76" t="str">
        <f>IF(MAX($L$3:L75)&lt;COUNT(I:I),IF(I76&lt;&gt;"",MAX($L$3:L75)+1,""),"")</f>
        <v/>
      </c>
      <c r="N76" t="str">
        <f>IF(N75&lt;MAX(L:L),MAX($N$3:N75)+1,"")</f>
        <v/>
      </c>
      <c r="O76" t="str">
        <f t="shared" si="16"/>
        <v/>
      </c>
      <c r="P76" t="str">
        <f t="shared" si="17"/>
        <v/>
      </c>
      <c r="Q76" t="str">
        <f t="shared" si="18"/>
        <v/>
      </c>
      <c r="R76" t="str">
        <f>IF(O76="","",INDEX(raw_vertexdata!J:J,MATCH(filt_btag7!O76,raw_vertexdata!L:L,0)))</f>
        <v/>
      </c>
      <c r="S76" t="str">
        <f>IF(O76="","",INDEX(raw_vertexdata!K:K,MATCH(filt_btag7!O76,raw_vertexdata!L:L,0)))</f>
        <v/>
      </c>
    </row>
    <row r="77" spans="1:19" x14ac:dyDescent="0.3">
      <c r="H77" t="str">
        <f>IF(H76&lt;MAX(A:A),MAX($H$3:H76)+1,"")</f>
        <v/>
      </c>
      <c r="I77" t="str">
        <f t="shared" si="13"/>
        <v/>
      </c>
      <c r="J77" t="str">
        <f t="shared" si="14"/>
        <v/>
      </c>
      <c r="K77" t="str">
        <f t="shared" si="15"/>
        <v/>
      </c>
      <c r="L77" t="str">
        <f>IF(MAX($L$3:L76)&lt;COUNT(I:I),IF(I77&lt;&gt;"",MAX($L$3:L76)+1,""),"")</f>
        <v/>
      </c>
      <c r="N77" t="str">
        <f>IF(N76&lt;MAX(L:L),MAX($N$3:N76)+1,"")</f>
        <v/>
      </c>
      <c r="O77" t="str">
        <f t="shared" si="16"/>
        <v/>
      </c>
      <c r="P77" t="str">
        <f t="shared" si="17"/>
        <v/>
      </c>
      <c r="Q77" t="str">
        <f t="shared" si="18"/>
        <v/>
      </c>
      <c r="R77" t="str">
        <f>IF(O77="","",INDEX(raw_vertexdata!J:J,MATCH(filt_btag7!O77,raw_vertexdata!L:L,0)))</f>
        <v/>
      </c>
      <c r="S77" t="str">
        <f>IF(O77="","",INDEX(raw_vertexdata!K:K,MATCH(filt_btag7!O77,raw_vertexdata!L:L,0)))</f>
        <v/>
      </c>
    </row>
    <row r="78" spans="1:19" x14ac:dyDescent="0.3">
      <c r="H78" t="str">
        <f>IF(H77&lt;MAX(A:A),MAX($H$3:H77)+1,"")</f>
        <v/>
      </c>
      <c r="I78" t="str">
        <f t="shared" si="13"/>
        <v/>
      </c>
      <c r="J78" t="str">
        <f t="shared" si="14"/>
        <v/>
      </c>
      <c r="K78" t="str">
        <f t="shared" si="15"/>
        <v/>
      </c>
      <c r="L78" t="str">
        <f>IF(MAX($L$3:L77)&lt;COUNT(I:I),IF(I78&lt;&gt;"",MAX($L$3:L77)+1,""),"")</f>
        <v/>
      </c>
      <c r="N78" t="str">
        <f>IF(N77&lt;MAX(L:L),MAX($N$3:N77)+1,"")</f>
        <v/>
      </c>
      <c r="O78" t="str">
        <f t="shared" si="16"/>
        <v/>
      </c>
      <c r="P78" t="str">
        <f t="shared" si="17"/>
        <v/>
      </c>
      <c r="Q78" t="str">
        <f t="shared" si="18"/>
        <v/>
      </c>
      <c r="R78" t="str">
        <f>IF(O78="","",INDEX(raw_vertexdata!J:J,MATCH(filt_btag7!O78,raw_vertexdata!L:L,0)))</f>
        <v/>
      </c>
      <c r="S78" t="str">
        <f>IF(O78="","",INDEX(raw_vertexdata!K:K,MATCH(filt_btag7!O78,raw_vertexdata!L:L,0)))</f>
        <v/>
      </c>
    </row>
    <row r="79" spans="1:19" x14ac:dyDescent="0.3">
      <c r="H79" t="str">
        <f>IF(H78&lt;MAX(A:A),MAX($H$3:H78)+1,"")</f>
        <v/>
      </c>
      <c r="I79" t="str">
        <f t="shared" si="13"/>
        <v/>
      </c>
      <c r="J79" t="str">
        <f t="shared" si="14"/>
        <v/>
      </c>
      <c r="K79" t="str">
        <f t="shared" si="15"/>
        <v/>
      </c>
      <c r="L79" t="str">
        <f>IF(MAX($L$3:L78)&lt;COUNT(I:I),IF(I79&lt;&gt;"",MAX($L$3:L78)+1,""),"")</f>
        <v/>
      </c>
      <c r="N79" t="str">
        <f>IF(N78&lt;MAX(L:L),MAX($N$3:N78)+1,"")</f>
        <v/>
      </c>
      <c r="O79" t="str">
        <f t="shared" si="16"/>
        <v/>
      </c>
      <c r="P79" t="str">
        <f t="shared" si="17"/>
        <v/>
      </c>
      <c r="Q79" t="str">
        <f t="shared" si="18"/>
        <v/>
      </c>
      <c r="R79" t="str">
        <f>IF(O79="","",INDEX(raw_vertexdata!J:J,MATCH(filt_btag7!O79,raw_vertexdata!L:L,0)))</f>
        <v/>
      </c>
      <c r="S79" t="str">
        <f>IF(O79="","",INDEX(raw_vertexdata!K:K,MATCH(filt_btag7!O79,raw_vertexdata!L:L,0)))</f>
        <v/>
      </c>
    </row>
    <row r="80" spans="1:19" x14ac:dyDescent="0.3">
      <c r="H80" t="str">
        <f>IF(H79&lt;MAX(A:A),MAX($H$3:H79)+1,"")</f>
        <v/>
      </c>
      <c r="I80" t="str">
        <f t="shared" si="13"/>
        <v/>
      </c>
      <c r="J80" t="str">
        <f t="shared" si="14"/>
        <v/>
      </c>
      <c r="K80" t="str">
        <f t="shared" si="15"/>
        <v/>
      </c>
      <c r="L80" t="str">
        <f>IF(MAX($L$3:L79)&lt;COUNT(I:I),IF(I80&lt;&gt;"",MAX($L$3:L79)+1,""),"")</f>
        <v/>
      </c>
      <c r="N80" t="str">
        <f>IF(N79&lt;MAX(L:L),MAX($N$3:N79)+1,"")</f>
        <v/>
      </c>
      <c r="O80" t="str">
        <f t="shared" si="16"/>
        <v/>
      </c>
      <c r="P80" t="str">
        <f t="shared" si="17"/>
        <v/>
      </c>
      <c r="Q80" t="str">
        <f t="shared" si="18"/>
        <v/>
      </c>
      <c r="R80" t="str">
        <f>IF(O80="","",INDEX(raw_vertexdata!J:J,MATCH(filt_btag7!O80,raw_vertexdata!L:L,0)))</f>
        <v/>
      </c>
      <c r="S80" t="str">
        <f>IF(O80="","",INDEX(raw_vertexdata!K:K,MATCH(filt_btag7!O80,raw_vertexdata!L:L,0)))</f>
        <v/>
      </c>
    </row>
    <row r="81" spans="8:19" x14ac:dyDescent="0.3">
      <c r="H81" t="str">
        <f>IF(H80&lt;MAX(A:A),MAX($H$3:H80)+1,"")</f>
        <v/>
      </c>
      <c r="I81" t="str">
        <f t="shared" si="13"/>
        <v/>
      </c>
      <c r="J81" t="str">
        <f t="shared" si="14"/>
        <v/>
      </c>
      <c r="K81" t="str">
        <f t="shared" si="15"/>
        <v/>
      </c>
      <c r="L81" t="str">
        <f>IF(MAX($L$3:L80)&lt;COUNT(I:I),IF(I81&lt;&gt;"",MAX($L$3:L80)+1,""),"")</f>
        <v/>
      </c>
      <c r="N81" t="str">
        <f>IF(N80&lt;MAX(L:L),MAX($N$3:N80)+1,"")</f>
        <v/>
      </c>
      <c r="O81" t="str">
        <f t="shared" si="16"/>
        <v/>
      </c>
      <c r="P81" t="str">
        <f t="shared" si="17"/>
        <v/>
      </c>
      <c r="Q81" t="str">
        <f t="shared" si="18"/>
        <v/>
      </c>
      <c r="R81" t="str">
        <f>IF(O81="","",INDEX(raw_vertexdata!J:J,MATCH(filt_btag7!O81,raw_vertexdata!L:L,0)))</f>
        <v/>
      </c>
      <c r="S81" t="str">
        <f>IF(O81="","",INDEX(raw_vertexdata!K:K,MATCH(filt_btag7!O81,raw_vertexdata!L:L,0)))</f>
        <v/>
      </c>
    </row>
    <row r="82" spans="8:19" x14ac:dyDescent="0.3">
      <c r="H82" t="str">
        <f>IF(H81&lt;MAX(A:A),MAX($H$3:H81)+1,"")</f>
        <v/>
      </c>
      <c r="I82" t="str">
        <f t="shared" si="13"/>
        <v/>
      </c>
      <c r="J82" t="str">
        <f t="shared" si="14"/>
        <v/>
      </c>
      <c r="K82" t="str">
        <f t="shared" si="15"/>
        <v/>
      </c>
      <c r="L82" t="str">
        <f>IF(MAX($L$3:L81)&lt;COUNT(I:I),IF(I82&lt;&gt;"",MAX($L$3:L81)+1,""),"")</f>
        <v/>
      </c>
      <c r="N82" t="str">
        <f>IF(N81&lt;MAX(L:L),MAX($N$3:N81)+1,"")</f>
        <v/>
      </c>
      <c r="O82" t="str">
        <f t="shared" si="16"/>
        <v/>
      </c>
      <c r="P82" t="str">
        <f t="shared" si="17"/>
        <v/>
      </c>
      <c r="Q82" t="str">
        <f t="shared" si="18"/>
        <v/>
      </c>
      <c r="R82" t="str">
        <f>IF(O82="","",INDEX(raw_vertexdata!J:J,MATCH(filt_btag7!O82,raw_vertexdata!L:L,0)))</f>
        <v/>
      </c>
      <c r="S82" t="str">
        <f>IF(O82="","",INDEX(raw_vertexdata!K:K,MATCH(filt_btag7!O82,raw_vertexdata!L:L,0)))</f>
        <v/>
      </c>
    </row>
    <row r="83" spans="8:19" x14ac:dyDescent="0.3">
      <c r="H83" t="str">
        <f>IF(H82&lt;MAX(A:A),MAX($H$3:H82)+1,"")</f>
        <v/>
      </c>
      <c r="I83" t="str">
        <f t="shared" si="13"/>
        <v/>
      </c>
      <c r="J83" t="str">
        <f t="shared" si="14"/>
        <v/>
      </c>
      <c r="K83" t="str">
        <f t="shared" si="15"/>
        <v/>
      </c>
      <c r="L83" t="str">
        <f>IF(MAX($L$3:L82)&lt;COUNT(I:I),IF(I83&lt;&gt;"",MAX($L$3:L82)+1,""),"")</f>
        <v/>
      </c>
      <c r="N83" t="str">
        <f>IF(N82&lt;MAX(L:L),MAX($N$3:N82)+1,"")</f>
        <v/>
      </c>
      <c r="O83" t="str">
        <f t="shared" si="16"/>
        <v/>
      </c>
      <c r="P83" t="str">
        <f t="shared" si="17"/>
        <v/>
      </c>
      <c r="Q83" t="str">
        <f t="shared" si="18"/>
        <v/>
      </c>
      <c r="R83" t="str">
        <f>IF(O83="","",INDEX(raw_vertexdata!J:J,MATCH(filt_btag7!O83,raw_vertexdata!L:L,0)))</f>
        <v/>
      </c>
      <c r="S83" t="str">
        <f>IF(O83="","",INDEX(raw_vertexdata!K:K,MATCH(filt_btag7!O83,raw_vertexdata!L:L,0)))</f>
        <v/>
      </c>
    </row>
    <row r="84" spans="8:19" x14ac:dyDescent="0.3">
      <c r="H84" t="str">
        <f>IF(H83&lt;MAX(A:A),MAX($H$3:H83)+1,"")</f>
        <v/>
      </c>
      <c r="I84" t="str">
        <f t="shared" si="13"/>
        <v/>
      </c>
      <c r="J84" t="str">
        <f t="shared" si="14"/>
        <v/>
      </c>
      <c r="K84" t="str">
        <f t="shared" si="15"/>
        <v/>
      </c>
      <c r="L84" t="str">
        <f>IF(MAX($L$3:L83)&lt;COUNT(I:I),IF(I84&lt;&gt;"",MAX($L$3:L83)+1,""),"")</f>
        <v/>
      </c>
      <c r="N84" t="str">
        <f>IF(N83&lt;MAX(L:L),MAX($N$3:N83)+1,"")</f>
        <v/>
      </c>
      <c r="O84" t="str">
        <f t="shared" si="16"/>
        <v/>
      </c>
      <c r="P84" t="str">
        <f t="shared" si="17"/>
        <v/>
      </c>
      <c r="Q84" t="str">
        <f t="shared" si="18"/>
        <v/>
      </c>
      <c r="R84" t="str">
        <f>IF(O84="","",INDEX(raw_vertexdata!J:J,MATCH(filt_btag7!O84,raw_vertexdata!L:L,0)))</f>
        <v/>
      </c>
      <c r="S84" t="str">
        <f>IF(O84="","",INDEX(raw_vertexdata!K:K,MATCH(filt_btag7!O84,raw_vertexdata!L:L,0)))</f>
        <v/>
      </c>
    </row>
    <row r="85" spans="8:19" x14ac:dyDescent="0.3">
      <c r="H85" t="str">
        <f>IF(H84&lt;MAX(A:A),MAX($H$3:H84)+1,"")</f>
        <v/>
      </c>
      <c r="I85" t="str">
        <f t="shared" si="13"/>
        <v/>
      </c>
      <c r="J85" t="str">
        <f t="shared" si="14"/>
        <v/>
      </c>
      <c r="K85" t="str">
        <f t="shared" si="15"/>
        <v/>
      </c>
      <c r="L85" t="str">
        <f>IF(MAX($L$3:L84)&lt;COUNT(I:I),IF(I85&lt;&gt;"",MAX($L$3:L84)+1,""),"")</f>
        <v/>
      </c>
      <c r="N85" t="str">
        <f>IF(N84&lt;MAX(L:L),MAX($N$3:N84)+1,"")</f>
        <v/>
      </c>
      <c r="O85" t="str">
        <f t="shared" si="16"/>
        <v/>
      </c>
      <c r="P85" t="str">
        <f t="shared" si="17"/>
        <v/>
      </c>
      <c r="Q85" t="str">
        <f t="shared" si="18"/>
        <v/>
      </c>
      <c r="R85" t="str">
        <f>IF(O85="","",INDEX(raw_vertexdata!J:J,MATCH(filt_btag7!O85,raw_vertexdata!L:L,0)))</f>
        <v/>
      </c>
      <c r="S85" t="str">
        <f>IF(O85="","",INDEX(raw_vertexdata!K:K,MATCH(filt_btag7!O85,raw_vertexdata!L:L,0)))</f>
        <v/>
      </c>
    </row>
    <row r="86" spans="8:19" x14ac:dyDescent="0.3">
      <c r="H86" t="str">
        <f>IF(H85&lt;MAX(A:A),MAX($H$3:H85)+1,"")</f>
        <v/>
      </c>
      <c r="I86" t="str">
        <f t="shared" si="13"/>
        <v/>
      </c>
      <c r="J86" t="str">
        <f t="shared" si="14"/>
        <v/>
      </c>
      <c r="K86" t="str">
        <f t="shared" si="15"/>
        <v/>
      </c>
      <c r="L86" t="str">
        <f>IF(MAX($L$3:L85)&lt;COUNT(I:I),IF(I86&lt;&gt;"",MAX($L$3:L85)+1,""),"")</f>
        <v/>
      </c>
      <c r="N86" t="str">
        <f>IF(N85&lt;MAX(L:L),MAX($N$3:N85)+1,"")</f>
        <v/>
      </c>
      <c r="O86" t="str">
        <f t="shared" si="16"/>
        <v/>
      </c>
      <c r="P86" t="str">
        <f t="shared" si="17"/>
        <v/>
      </c>
      <c r="Q86" t="str">
        <f t="shared" si="18"/>
        <v/>
      </c>
      <c r="R86" t="str">
        <f>IF(O86="","",INDEX(raw_vertexdata!J:J,MATCH(filt_btag7!O86,raw_vertexdata!L:L,0)))</f>
        <v/>
      </c>
      <c r="S86" t="str">
        <f>IF(O86="","",INDEX(raw_vertexdata!K:K,MATCH(filt_btag7!O86,raw_vertexdata!L:L,0)))</f>
        <v/>
      </c>
    </row>
    <row r="87" spans="8:19" x14ac:dyDescent="0.3">
      <c r="H87" t="str">
        <f>IF(H86&lt;MAX(A:A),MAX($H$3:H86)+1,"")</f>
        <v/>
      </c>
      <c r="I87" t="str">
        <f t="shared" si="13"/>
        <v/>
      </c>
      <c r="J87" t="str">
        <f t="shared" si="14"/>
        <v/>
      </c>
      <c r="K87" t="str">
        <f t="shared" si="15"/>
        <v/>
      </c>
      <c r="L87" t="str">
        <f>IF(MAX($L$3:L86)&lt;COUNT(I:I),IF(I87&lt;&gt;"",MAX($L$3:L86)+1,""),"")</f>
        <v/>
      </c>
      <c r="N87" t="str">
        <f>IF(N86&lt;MAX(L:L),MAX($N$3:N86)+1,"")</f>
        <v/>
      </c>
      <c r="O87" t="str">
        <f t="shared" si="16"/>
        <v/>
      </c>
      <c r="P87" t="str">
        <f t="shared" si="17"/>
        <v/>
      </c>
      <c r="Q87" t="str">
        <f t="shared" si="18"/>
        <v/>
      </c>
      <c r="R87" t="str">
        <f>IF(O87="","",INDEX(raw_vertexdata!J:J,MATCH(filt_btag7!O87,raw_vertexdata!L:L,0)))</f>
        <v/>
      </c>
      <c r="S87" t="str">
        <f>IF(O87="","",INDEX(raw_vertexdata!K:K,MATCH(filt_btag7!O87,raw_vertexdata!L:L,0)))</f>
        <v/>
      </c>
    </row>
    <row r="88" spans="8:19" x14ac:dyDescent="0.3">
      <c r="H88" t="str">
        <f>IF(H87&lt;MAX(A:A),MAX($H$3:H87)+1,"")</f>
        <v/>
      </c>
      <c r="I88" t="str">
        <f t="shared" si="13"/>
        <v/>
      </c>
      <c r="J88" t="str">
        <f t="shared" si="14"/>
        <v/>
      </c>
      <c r="K88" t="str">
        <f t="shared" si="15"/>
        <v/>
      </c>
      <c r="L88" t="str">
        <f>IF(MAX($L$3:L87)&lt;COUNT(I:I),IF(I88&lt;&gt;"",MAX($L$3:L87)+1,""),"")</f>
        <v/>
      </c>
      <c r="N88" t="str">
        <f>IF(N87&lt;MAX(L:L),MAX($N$3:N87)+1,"")</f>
        <v/>
      </c>
      <c r="O88" t="str">
        <f t="shared" si="16"/>
        <v/>
      </c>
      <c r="P88" t="str">
        <f t="shared" si="17"/>
        <v/>
      </c>
      <c r="Q88" t="str">
        <f t="shared" si="18"/>
        <v/>
      </c>
      <c r="R88" t="str">
        <f>IF(O88="","",INDEX(raw_vertexdata!J:J,MATCH(filt_btag7!O88,raw_vertexdata!L:L,0)))</f>
        <v/>
      </c>
      <c r="S88" t="str">
        <f>IF(O88="","",INDEX(raw_vertexdata!K:K,MATCH(filt_btag7!O88,raw_vertexdata!L:L,0)))</f>
        <v/>
      </c>
    </row>
    <row r="89" spans="8:19" x14ac:dyDescent="0.3">
      <c r="H89" t="str">
        <f>IF(H88&lt;MAX(A:A),MAX($H$3:H88)+1,"")</f>
        <v/>
      </c>
      <c r="I89" t="str">
        <f t="shared" si="13"/>
        <v/>
      </c>
      <c r="J89" t="str">
        <f t="shared" si="14"/>
        <v/>
      </c>
      <c r="K89" t="str">
        <f t="shared" si="15"/>
        <v/>
      </c>
      <c r="L89" t="str">
        <f>IF(MAX($L$3:L88)&lt;COUNT(I:I),IF(I89&lt;&gt;"",MAX($L$3:L88)+1,""),"")</f>
        <v/>
      </c>
      <c r="N89" t="str">
        <f>IF(N88&lt;MAX(L:L),MAX($N$3:N88)+1,"")</f>
        <v/>
      </c>
      <c r="O89" t="str">
        <f t="shared" si="16"/>
        <v/>
      </c>
      <c r="P89" t="str">
        <f t="shared" si="17"/>
        <v/>
      </c>
      <c r="Q89" t="str">
        <f t="shared" si="18"/>
        <v/>
      </c>
      <c r="R89" t="str">
        <f>IF(O89="","",INDEX(raw_vertexdata!J:J,MATCH(filt_btag7!O89,raw_vertexdata!L:L,0)))</f>
        <v/>
      </c>
      <c r="S89" t="str">
        <f>IF(O89="","",INDEX(raw_vertexdata!K:K,MATCH(filt_btag7!O89,raw_vertexdata!L:L,0)))</f>
        <v/>
      </c>
    </row>
    <row r="90" spans="8:19" x14ac:dyDescent="0.3">
      <c r="H90" t="str">
        <f>IF(H89&lt;MAX(A:A),MAX($H$3:H89)+1,"")</f>
        <v/>
      </c>
      <c r="I90" t="str">
        <f t="shared" si="13"/>
        <v/>
      </c>
      <c r="J90" t="str">
        <f t="shared" si="14"/>
        <v/>
      </c>
      <c r="K90" t="str">
        <f t="shared" si="15"/>
        <v/>
      </c>
      <c r="L90" t="str">
        <f>IF(MAX($L$3:L89)&lt;COUNT(I:I),IF(I90&lt;&gt;"",MAX($L$3:L89)+1,""),"")</f>
        <v/>
      </c>
      <c r="N90" t="str">
        <f>IF(N89&lt;MAX(L:L),MAX($N$3:N89)+1,"")</f>
        <v/>
      </c>
      <c r="O90" t="str">
        <f t="shared" si="16"/>
        <v/>
      </c>
      <c r="P90" t="str">
        <f t="shared" si="17"/>
        <v/>
      </c>
      <c r="Q90" t="str">
        <f t="shared" si="18"/>
        <v/>
      </c>
      <c r="R90" t="str">
        <f>IF(O90="","",INDEX(raw_vertexdata!J:J,MATCH(filt_btag7!O90,raw_vertexdata!L:L,0)))</f>
        <v/>
      </c>
      <c r="S90" t="str">
        <f>IF(O90="","",INDEX(raw_vertexdata!K:K,MATCH(filt_btag7!O90,raw_vertexdata!L:L,0)))</f>
        <v/>
      </c>
    </row>
    <row r="91" spans="8:19" x14ac:dyDescent="0.3">
      <c r="H91" t="str">
        <f>IF(H90&lt;MAX(A:A),MAX($H$3:H90)+1,"")</f>
        <v/>
      </c>
      <c r="I91" t="str">
        <f t="shared" si="13"/>
        <v/>
      </c>
      <c r="J91" t="str">
        <f t="shared" si="14"/>
        <v/>
      </c>
      <c r="K91" t="str">
        <f t="shared" si="15"/>
        <v/>
      </c>
      <c r="L91" t="str">
        <f>IF(MAX($L$3:L90)&lt;COUNT(I:I),IF(I91&lt;&gt;"",MAX($L$3:L90)+1,""),"")</f>
        <v/>
      </c>
      <c r="N91" t="str">
        <f>IF(N90&lt;MAX(L:L),MAX($N$3:N90)+1,"")</f>
        <v/>
      </c>
      <c r="O91" t="str">
        <f t="shared" si="16"/>
        <v/>
      </c>
      <c r="P91" t="str">
        <f t="shared" si="17"/>
        <v/>
      </c>
      <c r="Q91" t="str">
        <f t="shared" si="18"/>
        <v/>
      </c>
      <c r="R91" t="str">
        <f>IF(O91="","",INDEX(raw_vertexdata!J:J,MATCH(filt_btag7!O91,raw_vertexdata!L:L,0)))</f>
        <v/>
      </c>
      <c r="S91" t="str">
        <f>IF(O91="","",INDEX(raw_vertexdata!K:K,MATCH(filt_btag7!O91,raw_vertexdata!L:L,0)))</f>
        <v/>
      </c>
    </row>
    <row r="92" spans="8:19" x14ac:dyDescent="0.3">
      <c r="H92" t="str">
        <f>IF(H91&lt;MAX(A:A),MAX($H$3:H91)+1,"")</f>
        <v/>
      </c>
      <c r="I92" t="str">
        <f t="shared" si="13"/>
        <v/>
      </c>
      <c r="J92" t="str">
        <f t="shared" si="14"/>
        <v/>
      </c>
      <c r="K92" t="str">
        <f t="shared" si="15"/>
        <v/>
      </c>
      <c r="L92" t="str">
        <f>IF(MAX($L$3:L91)&lt;COUNT(I:I),IF(I92&lt;&gt;"",MAX($L$3:L91)+1,""),"")</f>
        <v/>
      </c>
      <c r="N92" t="str">
        <f>IF(N91&lt;MAX(L:L),MAX($N$3:N91)+1,"")</f>
        <v/>
      </c>
      <c r="O92" t="str">
        <f t="shared" si="16"/>
        <v/>
      </c>
      <c r="P92" t="str">
        <f t="shared" si="17"/>
        <v/>
      </c>
      <c r="Q92" t="str">
        <f t="shared" si="18"/>
        <v/>
      </c>
      <c r="R92" t="str">
        <f>IF(O92="","",INDEX(raw_vertexdata!J:J,MATCH(filt_btag7!O92,raw_vertexdata!L:L,0)))</f>
        <v/>
      </c>
      <c r="S92" t="str">
        <f>IF(O92="","",INDEX(raw_vertexdata!K:K,MATCH(filt_btag7!O92,raw_vertexdata!L:L,0)))</f>
        <v/>
      </c>
    </row>
    <row r="93" spans="8:19" x14ac:dyDescent="0.3">
      <c r="H93" t="str">
        <f>IF(H92&lt;MAX(A:A),MAX($H$3:H92)+1,"")</f>
        <v/>
      </c>
      <c r="I93" t="str">
        <f t="shared" si="13"/>
        <v/>
      </c>
      <c r="J93" t="str">
        <f t="shared" si="14"/>
        <v/>
      </c>
      <c r="K93" t="str">
        <f t="shared" si="15"/>
        <v/>
      </c>
      <c r="L93" t="str">
        <f>IF(MAX($L$3:L92)&lt;COUNT(I:I),IF(I93&lt;&gt;"",MAX($L$3:L92)+1,""),"")</f>
        <v/>
      </c>
      <c r="N93" t="str">
        <f>IF(N92&lt;MAX(L:L),MAX($N$3:N92)+1,"")</f>
        <v/>
      </c>
      <c r="O93" t="str">
        <f t="shared" si="16"/>
        <v/>
      </c>
      <c r="P93" t="str">
        <f t="shared" si="17"/>
        <v/>
      </c>
      <c r="Q93" t="str">
        <f t="shared" si="18"/>
        <v/>
      </c>
      <c r="R93" t="str">
        <f>IF(O93="","",INDEX(raw_vertexdata!J:J,MATCH(filt_btag7!O93,raw_vertexdata!L:L,0)))</f>
        <v/>
      </c>
      <c r="S93" t="str">
        <f>IF(O93="","",INDEX(raw_vertexdata!K:K,MATCH(filt_btag7!O93,raw_vertexdata!L:L,0)))</f>
        <v/>
      </c>
    </row>
    <row r="94" spans="8:19" x14ac:dyDescent="0.3">
      <c r="H94" t="str">
        <f>IF(H93&lt;MAX(A:A),MAX($H$3:H93)+1,"")</f>
        <v/>
      </c>
      <c r="I94" t="str">
        <f t="shared" si="13"/>
        <v/>
      </c>
      <c r="J94" t="str">
        <f t="shared" si="14"/>
        <v/>
      </c>
      <c r="K94" t="str">
        <f t="shared" si="15"/>
        <v/>
      </c>
      <c r="L94" t="str">
        <f>IF(MAX($L$3:L93)&lt;COUNT(I:I),IF(I94&lt;&gt;"",MAX($L$3:L93)+1,""),"")</f>
        <v/>
      </c>
      <c r="N94" t="str">
        <f>IF(N93&lt;MAX(L:L),MAX($N$3:N93)+1,"")</f>
        <v/>
      </c>
      <c r="O94" t="str">
        <f t="shared" si="16"/>
        <v/>
      </c>
      <c r="P94" t="str">
        <f t="shared" si="17"/>
        <v/>
      </c>
      <c r="Q94" t="str">
        <f t="shared" si="18"/>
        <v/>
      </c>
      <c r="R94" t="str">
        <f>IF(O94="","",INDEX(raw_vertexdata!J:J,MATCH(filt_btag7!O94,raw_vertexdata!L:L,0)))</f>
        <v/>
      </c>
      <c r="S94" t="str">
        <f>IF(O94="","",INDEX(raw_vertexdata!K:K,MATCH(filt_btag7!O94,raw_vertexdata!L:L,0)))</f>
        <v/>
      </c>
    </row>
    <row r="95" spans="8:19" x14ac:dyDescent="0.3">
      <c r="H95" t="str">
        <f>IF(H94&lt;MAX(A:A),MAX($H$3:H94)+1,"")</f>
        <v/>
      </c>
      <c r="I95" t="str">
        <f t="shared" si="13"/>
        <v/>
      </c>
      <c r="J95" t="str">
        <f t="shared" si="14"/>
        <v/>
      </c>
      <c r="K95" t="str">
        <f t="shared" si="15"/>
        <v/>
      </c>
      <c r="L95" t="str">
        <f>IF(MAX($L$3:L94)&lt;COUNT(I:I),IF(I95&lt;&gt;"",MAX($L$3:L94)+1,""),"")</f>
        <v/>
      </c>
      <c r="N95" t="str">
        <f>IF(N94&lt;MAX(L:L),MAX($N$3:N94)+1,"")</f>
        <v/>
      </c>
      <c r="O95" t="str">
        <f t="shared" si="16"/>
        <v/>
      </c>
      <c r="P95" t="str">
        <f t="shared" si="17"/>
        <v/>
      </c>
      <c r="Q95" t="str">
        <f t="shared" si="18"/>
        <v/>
      </c>
      <c r="R95" t="str">
        <f>IF(O95="","",INDEX(raw_vertexdata!J:J,MATCH(filt_btag7!O95,raw_vertexdata!L:L,0)))</f>
        <v/>
      </c>
      <c r="S95" t="str">
        <f>IF(O95="","",INDEX(raw_vertexdata!K:K,MATCH(filt_btag7!O95,raw_vertexdata!L:L,0)))</f>
        <v/>
      </c>
    </row>
    <row r="96" spans="8:19" x14ac:dyDescent="0.3">
      <c r="H96" t="str">
        <f>IF(H95&lt;MAX(A:A),MAX($H$3:H95)+1,"")</f>
        <v/>
      </c>
      <c r="I96" t="str">
        <f t="shared" si="13"/>
        <v/>
      </c>
      <c r="J96" t="str">
        <f t="shared" si="14"/>
        <v/>
      </c>
      <c r="K96" t="str">
        <f t="shared" si="15"/>
        <v/>
      </c>
      <c r="L96" t="str">
        <f>IF(MAX($L$3:L95)&lt;COUNT(I:I),IF(I96&lt;&gt;"",MAX($L$3:L95)+1,""),"")</f>
        <v/>
      </c>
      <c r="N96" t="str">
        <f>IF(N95&lt;MAX(L:L),MAX($N$3:N95)+1,"")</f>
        <v/>
      </c>
      <c r="O96" t="str">
        <f t="shared" si="16"/>
        <v/>
      </c>
      <c r="P96" t="str">
        <f t="shared" si="17"/>
        <v/>
      </c>
      <c r="Q96" t="str">
        <f t="shared" si="18"/>
        <v/>
      </c>
      <c r="R96" t="str">
        <f>IF(O96="","",INDEX(raw_vertexdata!J:J,MATCH(filt_btag7!O96,raw_vertexdata!L:L,0)))</f>
        <v/>
      </c>
      <c r="S96" t="str">
        <f>IF(O96="","",INDEX(raw_vertexdata!K:K,MATCH(filt_btag7!O96,raw_vertexdata!L:L,0)))</f>
        <v/>
      </c>
    </row>
    <row r="97" spans="8:19" x14ac:dyDescent="0.3">
      <c r="H97" t="str">
        <f>IF(H96&lt;MAX(A:A),MAX($H$3:H96)+1,"")</f>
        <v/>
      </c>
      <c r="I97" t="str">
        <f t="shared" si="13"/>
        <v/>
      </c>
      <c r="J97" t="str">
        <f t="shared" si="14"/>
        <v/>
      </c>
      <c r="K97" t="str">
        <f t="shared" si="15"/>
        <v/>
      </c>
      <c r="L97" t="str">
        <f>IF(MAX($L$3:L96)&lt;COUNT(I:I),IF(I97&lt;&gt;"",MAX($L$3:L96)+1,""),"")</f>
        <v/>
      </c>
      <c r="N97" t="str">
        <f>IF(N96&lt;MAX(L:L),MAX($N$3:N96)+1,"")</f>
        <v/>
      </c>
      <c r="O97" t="str">
        <f t="shared" si="16"/>
        <v/>
      </c>
      <c r="P97" t="str">
        <f t="shared" si="17"/>
        <v/>
      </c>
      <c r="Q97" t="str">
        <f t="shared" si="18"/>
        <v/>
      </c>
      <c r="R97" t="str">
        <f>IF(O97="","",INDEX(raw_vertexdata!J:J,MATCH(filt_btag7!O97,raw_vertexdata!L:L,0)))</f>
        <v/>
      </c>
      <c r="S97" t="str">
        <f>IF(O97="","",INDEX(raw_vertexdata!K:K,MATCH(filt_btag7!O97,raw_vertexdata!L:L,0)))</f>
        <v/>
      </c>
    </row>
    <row r="98" spans="8:19" x14ac:dyDescent="0.3">
      <c r="H98" t="str">
        <f>IF(H97&lt;MAX(A:A),MAX($H$3:H97)+1,"")</f>
        <v/>
      </c>
      <c r="I98" t="str">
        <f t="shared" si="13"/>
        <v/>
      </c>
      <c r="J98" t="str">
        <f t="shared" si="14"/>
        <v/>
      </c>
      <c r="K98" t="str">
        <f t="shared" si="15"/>
        <v/>
      </c>
      <c r="L98" t="str">
        <f>IF(MAX($L$3:L97)&lt;COUNT(I:I),IF(I98&lt;&gt;"",MAX($L$3:L97)+1,""),"")</f>
        <v/>
      </c>
      <c r="N98" t="str">
        <f>IF(N97&lt;MAX(L:L),MAX($N$3:N97)+1,"")</f>
        <v/>
      </c>
      <c r="O98" t="str">
        <f t="shared" si="16"/>
        <v/>
      </c>
      <c r="P98" t="str">
        <f t="shared" si="17"/>
        <v/>
      </c>
      <c r="Q98" t="str">
        <f t="shared" si="18"/>
        <v/>
      </c>
      <c r="R98" t="str">
        <f>IF(O98="","",INDEX(raw_vertexdata!J:J,MATCH(filt_btag7!O98,raw_vertexdata!L:L,0)))</f>
        <v/>
      </c>
      <c r="S98" t="str">
        <f>IF(O98="","",INDEX(raw_vertexdata!K:K,MATCH(filt_btag7!O98,raw_vertexdata!L:L,0)))</f>
        <v/>
      </c>
    </row>
  </sheetData>
  <sheetProtection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29"/>
  <sheetViews>
    <sheetView zoomScale="85" zoomScaleNormal="85" workbookViewId="0">
      <selection activeCell="I25" sqref="I25"/>
    </sheetView>
  </sheetViews>
  <sheetFormatPr defaultColWidth="8.6640625" defaultRowHeight="14.4" x14ac:dyDescent="0.3"/>
  <sheetData>
    <row r="1" spans="1:59" x14ac:dyDescent="0.3">
      <c r="B1" t="s">
        <v>19</v>
      </c>
      <c r="C1" t="s">
        <v>19</v>
      </c>
      <c r="D1" t="s">
        <v>19</v>
      </c>
      <c r="E1" t="s">
        <v>19</v>
      </c>
      <c r="G1" t="s">
        <v>20</v>
      </c>
      <c r="H1" t="s">
        <v>20</v>
      </c>
      <c r="I1" t="s">
        <v>20</v>
      </c>
      <c r="J1" t="s">
        <v>20</v>
      </c>
      <c r="V1" t="s">
        <v>20</v>
      </c>
      <c r="W1" t="s">
        <v>65</v>
      </c>
      <c r="X1">
        <f>A3</f>
        <v>1</v>
      </c>
      <c r="Y1">
        <f>A4</f>
        <v>2</v>
      </c>
      <c r="Z1">
        <f>A5</f>
        <v>3</v>
      </c>
      <c r="AA1">
        <f>A6</f>
        <v>4</v>
      </c>
      <c r="AB1">
        <f>A7</f>
        <v>5</v>
      </c>
      <c r="AC1">
        <f>A8</f>
        <v>6</v>
      </c>
      <c r="AD1">
        <f>A9</f>
        <v>7</v>
      </c>
      <c r="AE1">
        <f>A$10</f>
        <v>8</v>
      </c>
      <c r="AF1">
        <f>A11</f>
        <v>9</v>
      </c>
      <c r="AG1">
        <f>A12</f>
        <v>10</v>
      </c>
      <c r="AH1">
        <f>A13</f>
        <v>11</v>
      </c>
      <c r="AI1">
        <f>A14</f>
        <v>12</v>
      </c>
      <c r="AJ1">
        <f>A15</f>
        <v>13</v>
      </c>
      <c r="AK1">
        <f>A16</f>
        <v>14</v>
      </c>
      <c r="AL1">
        <f>A17</f>
        <v>15</v>
      </c>
      <c r="AM1">
        <f>A18</f>
        <v>16</v>
      </c>
      <c r="AN1">
        <f>A19</f>
        <v>17</v>
      </c>
      <c r="AO1">
        <f>A20</f>
        <v>18</v>
      </c>
      <c r="AP1">
        <f>A21</f>
        <v>19</v>
      </c>
      <c r="AQ1">
        <f>A22</f>
        <v>20</v>
      </c>
      <c r="AR1">
        <f>A23</f>
        <v>21</v>
      </c>
      <c r="AS1">
        <f>A24</f>
        <v>22</v>
      </c>
      <c r="AT1">
        <f>A25</f>
        <v>23</v>
      </c>
      <c r="AU1">
        <f>A26</f>
        <v>24</v>
      </c>
      <c r="AV1">
        <f>A27</f>
        <v>25</v>
      </c>
      <c r="AW1">
        <f>A28</f>
        <v>26</v>
      </c>
      <c r="AX1">
        <f>A29</f>
        <v>27</v>
      </c>
      <c r="AY1">
        <f>A30</f>
        <v>28</v>
      </c>
      <c r="AZ1">
        <f>A31</f>
        <v>29</v>
      </c>
      <c r="BA1">
        <f>A32</f>
        <v>30</v>
      </c>
      <c r="BB1">
        <f>A33</f>
        <v>31</v>
      </c>
      <c r="BC1">
        <f>A34</f>
        <v>32</v>
      </c>
    </row>
    <row r="2" spans="1:59" x14ac:dyDescent="0.3">
      <c r="A2" t="s">
        <v>65</v>
      </c>
      <c r="B2" t="s">
        <v>41</v>
      </c>
      <c r="C2" t="s">
        <v>50</v>
      </c>
      <c r="D2" t="s">
        <v>3</v>
      </c>
      <c r="E2" t="s">
        <v>4</v>
      </c>
      <c r="G2" t="s">
        <v>41</v>
      </c>
      <c r="H2" t="s">
        <v>50</v>
      </c>
      <c r="I2" t="s">
        <v>3</v>
      </c>
      <c r="J2" t="s">
        <v>4</v>
      </c>
      <c r="V2" t="s">
        <v>20</v>
      </c>
      <c r="W2" t="s">
        <v>41</v>
      </c>
      <c r="X2">
        <f>G3</f>
        <v>263</v>
      </c>
      <c r="Y2">
        <f>G4</f>
        <v>262</v>
      </c>
      <c r="Z2">
        <f>G5</f>
        <v>261</v>
      </c>
      <c r="AA2">
        <f>G6</f>
        <v>260</v>
      </c>
      <c r="AB2">
        <f>G7</f>
        <v>259</v>
      </c>
      <c r="AC2">
        <f>G8</f>
        <v>258</v>
      </c>
      <c r="AD2">
        <f>G9</f>
        <v>257</v>
      </c>
      <c r="AE2">
        <f>G10</f>
        <v>256</v>
      </c>
      <c r="AF2">
        <f>G11</f>
        <v>255</v>
      </c>
      <c r="AG2">
        <f>G12</f>
        <v>254</v>
      </c>
      <c r="AH2">
        <f>G13</f>
        <v>253</v>
      </c>
      <c r="AI2">
        <f>G14</f>
        <v>252</v>
      </c>
      <c r="AJ2">
        <f>G15</f>
        <v>251</v>
      </c>
      <c r="AK2">
        <f>G16</f>
        <v>250</v>
      </c>
      <c r="AL2">
        <f>G17</f>
        <v>249</v>
      </c>
      <c r="AM2">
        <f>G18</f>
        <v>248</v>
      </c>
      <c r="AN2">
        <f>G19</f>
        <v>76</v>
      </c>
      <c r="AO2">
        <f>G20</f>
        <v>72</v>
      </c>
      <c r="AP2">
        <f>G21</f>
        <v>68</v>
      </c>
      <c r="AQ2">
        <f>G22</f>
        <v>64</v>
      </c>
      <c r="AR2">
        <f>G23</f>
        <v>60</v>
      </c>
      <c r="AS2">
        <f>G24</f>
        <v>56</v>
      </c>
      <c r="AT2">
        <f>G25</f>
        <v>53</v>
      </c>
      <c r="AU2">
        <f>G26</f>
        <v>49</v>
      </c>
      <c r="AV2">
        <f>G27</f>
        <v>45</v>
      </c>
      <c r="AW2">
        <f>G28</f>
        <v>41</v>
      </c>
      <c r="AX2">
        <f>G29</f>
        <v>37</v>
      </c>
      <c r="AY2">
        <f>G30</f>
        <v>33</v>
      </c>
      <c r="AZ2">
        <f>G31</f>
        <v>30</v>
      </c>
      <c r="BA2">
        <f>G32</f>
        <v>26</v>
      </c>
      <c r="BB2">
        <f>G33</f>
        <v>22</v>
      </c>
      <c r="BC2">
        <f>G34</f>
        <v>19</v>
      </c>
    </row>
    <row r="3" spans="1:59" x14ac:dyDescent="0.3">
      <c r="A3">
        <v>1</v>
      </c>
      <c r="B3">
        <f>INDEX(filt_btag6!M:M,MATCH(fix_btag!A3,filt_btag6!L:L,0))</f>
        <v>247</v>
      </c>
      <c r="C3">
        <f>INDEX(filt_btag6!N:N,MATCH(fix_btag!A3,filt_btag6!L:L,0))</f>
        <v>457</v>
      </c>
      <c r="D3">
        <f>INDEX(filt_btag6!P:P,MATCH(fix_btag!A3,filt_btag6!L:L,0))</f>
        <v>-4</v>
      </c>
      <c r="E3">
        <f>INDEX(filt_btag6!Q:Q,MATCH(fix_btag!A3,filt_btag6!L:L,0))</f>
        <v>3</v>
      </c>
      <c r="G3">
        <f>INDEX(filt_btag7!O:O,MATCH(fix_btag!A3,filt_btag7!N:N,0))</f>
        <v>263</v>
      </c>
      <c r="H3">
        <f>INDEX(filt_btag7!P:P,MATCH(fix_btag!A3,filt_btag7!N:N,0))</f>
        <v>455</v>
      </c>
      <c r="I3">
        <f>INDEX(filt_btag7!R:R,MATCH(fix_btag!A3,filt_btag7!N:N,0))</f>
        <v>-1.6667106990508112</v>
      </c>
      <c r="J3">
        <f>INDEX(filt_btag7!S:S,MATCH(fix_btag!A3,filt_btag7!N:N,0))</f>
        <v>2.4944088369019255</v>
      </c>
      <c r="V3" t="s">
        <v>20</v>
      </c>
      <c r="W3" t="s">
        <v>50</v>
      </c>
      <c r="X3">
        <f>H3</f>
        <v>455</v>
      </c>
      <c r="Y3">
        <f>H4</f>
        <v>457</v>
      </c>
      <c r="Z3">
        <f>H5</f>
        <v>428</v>
      </c>
      <c r="AA3">
        <f>H6</f>
        <v>430</v>
      </c>
      <c r="AB3">
        <f>H7</f>
        <v>431</v>
      </c>
      <c r="AC3">
        <f>H8</f>
        <v>433</v>
      </c>
      <c r="AD3">
        <f>H9</f>
        <v>435</v>
      </c>
      <c r="AE3">
        <f>H10</f>
        <v>439</v>
      </c>
      <c r="AF3">
        <f>H11</f>
        <v>438</v>
      </c>
      <c r="AG3">
        <f>H12</f>
        <v>442</v>
      </c>
      <c r="AH3">
        <f>H13</f>
        <v>444</v>
      </c>
      <c r="AI3">
        <f>H14</f>
        <v>446</v>
      </c>
      <c r="AJ3">
        <f>H15</f>
        <v>448</v>
      </c>
      <c r="AK3">
        <f>H16</f>
        <v>450</v>
      </c>
      <c r="AL3">
        <f>H17</f>
        <v>452</v>
      </c>
      <c r="AM3">
        <f>H18</f>
        <v>454</v>
      </c>
      <c r="AN3">
        <f>H19</f>
        <v>437</v>
      </c>
      <c r="AO3">
        <f>H20</f>
        <v>436</v>
      </c>
      <c r="AP3">
        <f>H21</f>
        <v>432</v>
      </c>
      <c r="AQ3">
        <f>H22</f>
        <v>449</v>
      </c>
      <c r="AR3">
        <f>H23</f>
        <v>451</v>
      </c>
      <c r="AS3">
        <f>H24</f>
        <v>452</v>
      </c>
      <c r="AT3">
        <f>H25</f>
        <v>445</v>
      </c>
      <c r="AU3">
        <f>H26</f>
        <v>429</v>
      </c>
      <c r="AV3">
        <f>H27</f>
        <v>443</v>
      </c>
      <c r="AW3">
        <f>H28</f>
        <v>458</v>
      </c>
      <c r="AX3">
        <f>H29</f>
        <v>441</v>
      </c>
      <c r="AY3">
        <f>H30</f>
        <v>456</v>
      </c>
      <c r="AZ3">
        <f>H31</f>
        <v>447</v>
      </c>
      <c r="BA3">
        <f>H32</f>
        <v>430</v>
      </c>
      <c r="BB3">
        <f>H33</f>
        <v>440</v>
      </c>
      <c r="BC3">
        <f>H34</f>
        <v>453</v>
      </c>
    </row>
    <row r="4" spans="1:59" x14ac:dyDescent="0.3">
      <c r="A4">
        <f>IF(A3&lt;MAX(filt_btag7!N3:N98),A3+1,"")</f>
        <v>2</v>
      </c>
      <c r="B4">
        <f>INDEX(filt_btag6!M:M,MATCH(fix_btag!A4,filt_btag6!L:L,0))</f>
        <v>246</v>
      </c>
      <c r="C4">
        <f>INDEX(filt_btag6!N:N,MATCH(fix_btag!A4,filt_btag6!L:L,0))</f>
        <v>455</v>
      </c>
      <c r="D4">
        <f>INDEX(filt_btag6!P:P,MATCH(fix_btag!A4,filt_btag6!L:L,0))</f>
        <v>-4</v>
      </c>
      <c r="E4">
        <f>INDEX(filt_btag6!Q:Q,MATCH(fix_btag!A4,filt_btag6!L:L,0))</f>
        <v>1</v>
      </c>
      <c r="G4">
        <f>INDEX(filt_btag7!O:O,MATCH(fix_btag!A4,filt_btag7!N:N,0))</f>
        <v>262</v>
      </c>
      <c r="H4">
        <f>INDEX(filt_btag7!P:P,MATCH(fix_btag!A4,filt_btag7!N:N,0))</f>
        <v>457</v>
      </c>
      <c r="I4">
        <f>INDEX(filt_btag7!R:R,MATCH(fix_btag!A4,filt_btag7!N:N,0))</f>
        <v>-0.58527096601385653</v>
      </c>
      <c r="J4">
        <f>INDEX(filt_btag7!S:S,MATCH(fix_btag!A4,filt_btag7!N:N,0))</f>
        <v>2.9423558412334203</v>
      </c>
      <c r="V4" t="s">
        <v>20</v>
      </c>
      <c r="W4" t="s">
        <v>3</v>
      </c>
      <c r="X4">
        <f>I3</f>
        <v>-1.6667106990508112</v>
      </c>
      <c r="Y4">
        <f>I4</f>
        <v>-0.58527096601385653</v>
      </c>
      <c r="Z4">
        <f>I5</f>
        <v>0.5852709660138562</v>
      </c>
      <c r="AA4">
        <f>I6</f>
        <v>1.6667106990508118</v>
      </c>
      <c r="AB4">
        <f>I7</f>
        <v>2.4944088369019251</v>
      </c>
      <c r="AC4">
        <f>I8</f>
        <v>2.9423558412334199</v>
      </c>
      <c r="AD4">
        <f>I9</f>
        <v>2.9423558412334199</v>
      </c>
      <c r="AE4">
        <f>I10</f>
        <v>1.6667106990508109</v>
      </c>
      <c r="AF4">
        <f>I11</f>
        <v>2.4944088369019251</v>
      </c>
      <c r="AG4">
        <f>I12</f>
        <v>0.58527096601385875</v>
      </c>
      <c r="AH4">
        <f>I13</f>
        <v>-0.5852709660138572</v>
      </c>
      <c r="AI4">
        <f>I14</f>
        <v>-1.6667106990508096</v>
      </c>
      <c r="AJ4">
        <f>I15</f>
        <v>-2.4944088369019264</v>
      </c>
      <c r="AK4">
        <f>I16</f>
        <v>-2.9423558412334203</v>
      </c>
      <c r="AL4">
        <f>I17</f>
        <v>-2.9423558412334199</v>
      </c>
      <c r="AM4">
        <f>I18</f>
        <v>-2.4944088369019251</v>
      </c>
      <c r="AN4">
        <f>I19</f>
        <v>2.7716385975132627</v>
      </c>
      <c r="AO4">
        <f>I20</f>
        <v>3.0000000000570739</v>
      </c>
      <c r="AP4">
        <f>I21</f>
        <v>2.7716385975132627</v>
      </c>
      <c r="AQ4">
        <f>I22</f>
        <v>-2.7716385975132622</v>
      </c>
      <c r="AR4">
        <f>I23</f>
        <v>-3.0000000000570739</v>
      </c>
      <c r="AS4">
        <f>I24</f>
        <v>-2.7716385975132627</v>
      </c>
      <c r="AT4">
        <f>I25</f>
        <v>-1.1480502970679813</v>
      </c>
      <c r="AU4">
        <f>I26</f>
        <v>1.1480502970679818</v>
      </c>
      <c r="AV4">
        <f>I27</f>
        <v>-5.513168047193676E-16</v>
      </c>
      <c r="AW4">
        <f>I28</f>
        <v>1.8377226823978921E-16</v>
      </c>
      <c r="AX4">
        <f>I29</f>
        <v>1.1480502970679805</v>
      </c>
      <c r="AY4">
        <f>I30</f>
        <v>-1.1480502970679813</v>
      </c>
      <c r="AZ4">
        <f>I31</f>
        <v>-2.1213203435596428</v>
      </c>
      <c r="BA4">
        <f>I32</f>
        <v>2.1213203435596428</v>
      </c>
      <c r="BB4">
        <f>I33</f>
        <v>2.1213203435596428</v>
      </c>
      <c r="BC4">
        <f>I34</f>
        <v>-2.1213203435596424</v>
      </c>
    </row>
    <row r="5" spans="1:59" x14ac:dyDescent="0.3">
      <c r="A5">
        <f>IF(A4&lt;MAX(filt_btag7!N4:N99),A4+1,"")</f>
        <v>3</v>
      </c>
      <c r="B5">
        <f>INDEX(filt_btag6!M:M,MATCH(fix_btag!A5,filt_btag6!L:L,0))</f>
        <v>245</v>
      </c>
      <c r="C5">
        <f>INDEX(filt_btag6!N:N,MATCH(fix_btag!A5,filt_btag6!L:L,0))</f>
        <v>454</v>
      </c>
      <c r="D5">
        <f>INDEX(filt_btag6!P:P,MATCH(fix_btag!A5,filt_btag6!L:L,0))</f>
        <v>-4</v>
      </c>
      <c r="E5">
        <f>INDEX(filt_btag6!Q:Q,MATCH(fix_btag!A5,filt_btag6!L:L,0))</f>
        <v>-1</v>
      </c>
      <c r="G5">
        <f>INDEX(filt_btag7!O:O,MATCH(fix_btag!A5,filt_btag7!N:N,0))</f>
        <v>261</v>
      </c>
      <c r="H5">
        <f>INDEX(filt_btag7!P:P,MATCH(fix_btag!A5,filt_btag7!N:N,0))</f>
        <v>428</v>
      </c>
      <c r="I5">
        <f>INDEX(filt_btag7!R:R,MATCH(fix_btag!A5,filt_btag7!N:N,0))</f>
        <v>0.5852709660138562</v>
      </c>
      <c r="J5">
        <f>INDEX(filt_btag7!S:S,MATCH(fix_btag!A5,filt_btag7!N:N,0))</f>
        <v>2.9423558412334203</v>
      </c>
      <c r="R5" t="s">
        <v>19</v>
      </c>
      <c r="S5" t="s">
        <v>19</v>
      </c>
      <c r="T5" t="s">
        <v>19</v>
      </c>
      <c r="U5" t="s">
        <v>19</v>
      </c>
      <c r="W5" t="s">
        <v>4</v>
      </c>
      <c r="X5">
        <f>J3</f>
        <v>2.4944088369019255</v>
      </c>
      <c r="Y5">
        <f>J4</f>
        <v>2.9423558412334203</v>
      </c>
      <c r="Z5">
        <f>J5</f>
        <v>2.9423558412334203</v>
      </c>
      <c r="AA5">
        <f>J6</f>
        <v>2.4944088369019251</v>
      </c>
      <c r="AB5">
        <f>J7</f>
        <v>1.6667106990508118</v>
      </c>
      <c r="AC5">
        <f>J8</f>
        <v>0.58527096601385753</v>
      </c>
      <c r="AD5">
        <f>J9</f>
        <v>-0.58527096601385753</v>
      </c>
      <c r="AE5">
        <f>J10</f>
        <v>-2.4944088369019255</v>
      </c>
      <c r="AF5">
        <f>J11</f>
        <v>-1.6667106990508118</v>
      </c>
      <c r="AG5">
        <f>J12</f>
        <v>-2.9423558412334194</v>
      </c>
      <c r="AH5">
        <f>J13</f>
        <v>-2.9423558412334199</v>
      </c>
      <c r="AI5">
        <f>J14</f>
        <v>-2.4944088369019264</v>
      </c>
      <c r="AJ5">
        <f>J15</f>
        <v>-1.6667106990508098</v>
      </c>
      <c r="AK5">
        <f>J16</f>
        <v>-0.58527096601385631</v>
      </c>
      <c r="AL5">
        <f>J17</f>
        <v>0.58527096601385709</v>
      </c>
      <c r="AM5">
        <f>J18</f>
        <v>1.6667106990508118</v>
      </c>
      <c r="AN5">
        <f>J19</f>
        <v>-1.1480502970679813</v>
      </c>
      <c r="AO5">
        <f>J20</f>
        <v>0</v>
      </c>
      <c r="AP5">
        <f>J21</f>
        <v>1.1480502970679816</v>
      </c>
      <c r="AQ5">
        <f>J22</f>
        <v>-1.1480502970679818</v>
      </c>
      <c r="AR5">
        <f>J23</f>
        <v>3.6754453647957842E-16</v>
      </c>
      <c r="AS5">
        <f>J24</f>
        <v>1.1480502970679811</v>
      </c>
      <c r="AT5">
        <f>J25</f>
        <v>-2.7716385975132627</v>
      </c>
      <c r="AU5">
        <f>J26</f>
        <v>2.7716385975132622</v>
      </c>
      <c r="AV5">
        <f>J27</f>
        <v>-3.0000000000570739</v>
      </c>
      <c r="AW5">
        <f>J28</f>
        <v>3.0000000000570739</v>
      </c>
      <c r="AX5">
        <f>J29</f>
        <v>-2.7716385975132631</v>
      </c>
      <c r="AY5">
        <f>J30</f>
        <v>2.7716385975132627</v>
      </c>
      <c r="AZ5">
        <f>J31</f>
        <v>-2.1213203435596424</v>
      </c>
      <c r="BA5">
        <f>J32</f>
        <v>2.1213203435596424</v>
      </c>
      <c r="BB5">
        <f>J33</f>
        <v>-2.1213203435596424</v>
      </c>
      <c r="BC5">
        <f>J34</f>
        <v>2.1213203435596428</v>
      </c>
    </row>
    <row r="6" spans="1:59" x14ac:dyDescent="0.3">
      <c r="A6">
        <f>IF(A5&lt;MAX(filt_btag7!N5:N100),A5+1,"")</f>
        <v>4</v>
      </c>
      <c r="B6">
        <f>INDEX(filt_btag6!M:M,MATCH(fix_btag!A6,filt_btag6!L:L,0))</f>
        <v>244</v>
      </c>
      <c r="C6">
        <f>INDEX(filt_btag6!N:N,MATCH(fix_btag!A6,filt_btag6!L:L,0))</f>
        <v>452</v>
      </c>
      <c r="D6">
        <f>INDEX(filt_btag6!P:P,MATCH(fix_btag!A6,filt_btag6!L:L,0))</f>
        <v>-4</v>
      </c>
      <c r="E6">
        <f>INDEX(filt_btag6!Q:Q,MATCH(fix_btag!A6,filt_btag6!L:L,0))</f>
        <v>-3</v>
      </c>
      <c r="G6">
        <f>INDEX(filt_btag7!O:O,MATCH(fix_btag!A6,filt_btag7!N:N,0))</f>
        <v>260</v>
      </c>
      <c r="H6">
        <f>INDEX(filt_btag7!P:P,MATCH(fix_btag!A6,filt_btag7!N:N,0))</f>
        <v>430</v>
      </c>
      <c r="I6">
        <f>INDEX(filt_btag7!R:R,MATCH(fix_btag!A6,filt_btag7!N:N,0))</f>
        <v>1.6667106990508118</v>
      </c>
      <c r="J6">
        <f>INDEX(filt_btag7!S:S,MATCH(fix_btag!A6,filt_btag7!N:N,0))</f>
        <v>2.4944088369019251</v>
      </c>
      <c r="R6" t="s">
        <v>65</v>
      </c>
      <c r="S6" t="s">
        <v>41</v>
      </c>
      <c r="T6" t="s">
        <v>50</v>
      </c>
      <c r="U6" t="s">
        <v>3</v>
      </c>
      <c r="V6" t="s">
        <v>4</v>
      </c>
      <c r="BE6" t="s">
        <v>66</v>
      </c>
      <c r="BF6" t="s">
        <v>67</v>
      </c>
      <c r="BG6" t="s">
        <v>68</v>
      </c>
    </row>
    <row r="7" spans="1:59" x14ac:dyDescent="0.3">
      <c r="A7">
        <f>IF(A6&lt;MAX(filt_btag7!N6:N101),A6+1,"")</f>
        <v>5</v>
      </c>
      <c r="B7">
        <f>INDEX(filt_btag6!M:M,MATCH(fix_btag!A7,filt_btag6!L:L,0))</f>
        <v>243</v>
      </c>
      <c r="C7">
        <f>INDEX(filt_btag6!N:N,MATCH(fix_btag!A7,filt_btag6!L:L,0))</f>
        <v>450</v>
      </c>
      <c r="D7">
        <f>INDEX(filt_btag6!P:P,MATCH(fix_btag!A7,filt_btag6!L:L,0))</f>
        <v>-3</v>
      </c>
      <c r="E7">
        <f>INDEX(filt_btag6!Q:Q,MATCH(fix_btag!A7,filt_btag6!L:L,0))</f>
        <v>-4</v>
      </c>
      <c r="G7">
        <f>INDEX(filt_btag7!O:O,MATCH(fix_btag!A7,filt_btag7!N:N,0))</f>
        <v>259</v>
      </c>
      <c r="H7">
        <f>INDEX(filt_btag7!P:P,MATCH(fix_btag!A7,filt_btag7!N:N,0))</f>
        <v>431</v>
      </c>
      <c r="I7">
        <f>INDEX(filt_btag7!R:R,MATCH(fix_btag!A7,filt_btag7!N:N,0))</f>
        <v>2.4944088369019251</v>
      </c>
      <c r="J7">
        <f>INDEX(filt_btag7!S:S,MATCH(fix_btag!A7,filt_btag7!N:N,0))</f>
        <v>1.6667106990508118</v>
      </c>
      <c r="R7">
        <f>A3</f>
        <v>1</v>
      </c>
      <c r="S7">
        <f t="shared" ref="S7:S38" si="0">B3</f>
        <v>247</v>
      </c>
      <c r="T7">
        <f t="shared" ref="T7:T38" si="1">C3</f>
        <v>457</v>
      </c>
      <c r="U7">
        <f t="shared" ref="U7:U38" si="2">D3</f>
        <v>-4</v>
      </c>
      <c r="V7">
        <f t="shared" ref="V7:V38" si="3">E3</f>
        <v>3</v>
      </c>
      <c r="X7">
        <f>(U7-$X$4)^2+(V7-$X$5)^2</f>
        <v>5.6998613861268179</v>
      </c>
      <c r="Y7">
        <f>(U7-$Y$4)^2+(V7-$Y$5)^2</f>
        <v>11.663697224587848</v>
      </c>
      <c r="Z7">
        <f>(U7-$Z$4)^2+(V7-$Z$5)^2</f>
        <v>21.028032680809549</v>
      </c>
      <c r="AA7">
        <f>(U7-$AA$4)^2+(V7-$AA$5)^2</f>
        <v>32.367232570939805</v>
      </c>
      <c r="AB7">
        <f>(U7-$AB$4)^2+(V7-$AB$5)^2</f>
        <v>43.955006500855397</v>
      </c>
      <c r="AC7">
        <f>(U7-$AC$4)^2+(V7-$AC$5)^2</f>
        <v>54.027220933883434</v>
      </c>
      <c r="AD7">
        <f>(U7-$AD$4)^2+(V7-$AD$5)^2</f>
        <v>61.050472526049724</v>
      </c>
      <c r="AE7">
        <f>(U7-$AE$4)^2+(V7-$AE$5)^2</f>
        <v>62.300138613762911</v>
      </c>
      <c r="AF7">
        <f>(U7-$AF$4)^2+(V7-$AF$5)^2</f>
        <v>63.955534889465142</v>
      </c>
      <c r="AG7">
        <f>(U7-$AG$4)^2+(V7-$AG$5)^2</f>
        <v>56.336302775610605</v>
      </c>
      <c r="AH7">
        <f>(U7-$AH$4)^2+(V7-$AH$5)^2</f>
        <v>46.971967319388881</v>
      </c>
      <c r="AI7">
        <f>(U7-$AI$4)^2+(V7-$AI$5)^2</f>
        <v>35.63276742894994</v>
      </c>
      <c r="AJ7">
        <f>(U7-$AJ$4)^2+(V7-$AJ$5)^2</f>
        <v>24.044993499034312</v>
      </c>
      <c r="AK7">
        <f>(U7-$AK$4)^2+(V7-$AK$5)^2</f>
        <v>13.972779066314997</v>
      </c>
      <c r="AL7">
        <f>(U7-$AL$4)^2+(V7-$AL$5)^2</f>
        <v>6.9495274741487192</v>
      </c>
      <c r="AM7">
        <f>(U7-$AM$4)^2+(V7-$AM$5)^2</f>
        <v>4.0444651104245892</v>
      </c>
      <c r="AN7">
        <f>(U7-$AN$4)^2+(V7-$AN$5)^2</f>
        <v>63.061410562337166</v>
      </c>
      <c r="AO7">
        <f>(U7-$AO$4)^2+(V7-$AO$5)^2</f>
        <v>58.000000000799041</v>
      </c>
      <c r="AP7">
        <f>(U7-$AP$4)^2+(V7-$AP$5)^2</f>
        <v>49.284806997521386</v>
      </c>
      <c r="AQ7">
        <f>(U7-$AQ$4)^2+(V7-$AQ$5)^2</f>
        <v>18.715193002124963</v>
      </c>
      <c r="AR7">
        <f>(U7-$AR$4)^2+(V7-$AR$5)^2</f>
        <v>9.9999999998858478</v>
      </c>
      <c r="AS7">
        <f>(U7-$AS$4)^2+(V7-$AS$5)^2</f>
        <v>4.9385894373091777</v>
      </c>
      <c r="AT7">
        <f>(U7-$AT$4)^2+(V7-$AT$5)^2</f>
        <v>41.445429208358902</v>
      </c>
      <c r="AU7">
        <f>(U7-$AU$4)^2+(V7-$AU$5)^2</f>
        <v>26.55457079128745</v>
      </c>
      <c r="AV7">
        <f>(U7-$AV$4)^2+(V7-$AV$5)^2</f>
        <v>52.000000000684892</v>
      </c>
      <c r="AW7">
        <f>(U7-$AW$4)^2+(V7-$AW$5)^2</f>
        <v>16</v>
      </c>
      <c r="AX7">
        <f>(U7-$AX$4)^2+(V7-$AX$5)^2</f>
        <v>59.81423396144659</v>
      </c>
      <c r="AY7">
        <f>(U7-$AY$4)^2+(V7-$AY$5)^2</f>
        <v>8.1857660381997377</v>
      </c>
      <c r="AZ7">
        <f>(U7-$AZ$4)^2+(V7-$AZ$5)^2</f>
        <v>29.757359312880705</v>
      </c>
      <c r="BA7">
        <f>(U7-$BA$4)^2+(V7-$BA$5)^2</f>
        <v>38.242640687119291</v>
      </c>
      <c r="BB7">
        <f>(U7-$BB$4)^2+(V7-$BB$5)^2</f>
        <v>63.698484809834994</v>
      </c>
      <c r="BC7">
        <f>(U7-$BC$4)^2+(V7-$BC$5)^2</f>
        <v>4.3015151901650039</v>
      </c>
      <c r="BE7">
        <f t="shared" ref="BE7:BE38" si="4">MIN(X7:BC7)</f>
        <v>4.0444651104245892</v>
      </c>
      <c r="BF7">
        <f t="shared" ref="BF7:BF38" si="5">INDEX($X$2:$BC$2,MATCH(BE7,X7:BC7,0))</f>
        <v>248</v>
      </c>
      <c r="BG7">
        <f t="array" ref="BG7">INDEX(filt_btag7!B:B,MATCH(fix_btag!T7&amp;S7,filt_btag7!C:C&amp;filt_btag7!E:E,0))</f>
        <v>262</v>
      </c>
    </row>
    <row r="8" spans="1:59" x14ac:dyDescent="0.3">
      <c r="A8">
        <f>IF(A7&lt;MAX(filt_btag7!N7:N102),A7+1,"")</f>
        <v>6</v>
      </c>
      <c r="B8">
        <f>INDEX(filt_btag6!M:M,MATCH(fix_btag!A8,filt_btag6!L:L,0))</f>
        <v>242</v>
      </c>
      <c r="C8">
        <f>INDEX(filt_btag6!N:N,MATCH(fix_btag!A8,filt_btag6!L:L,0))</f>
        <v>448</v>
      </c>
      <c r="D8">
        <f>INDEX(filt_btag6!P:P,MATCH(fix_btag!A8,filt_btag6!L:L,0))</f>
        <v>-1</v>
      </c>
      <c r="E8">
        <f>INDEX(filt_btag6!Q:Q,MATCH(fix_btag!A8,filt_btag6!L:L,0))</f>
        <v>-4</v>
      </c>
      <c r="G8">
        <f>INDEX(filt_btag7!O:O,MATCH(fix_btag!A8,filt_btag7!N:N,0))</f>
        <v>258</v>
      </c>
      <c r="H8">
        <f>INDEX(filt_btag7!P:P,MATCH(fix_btag!A8,filt_btag7!N:N,0))</f>
        <v>433</v>
      </c>
      <c r="I8">
        <f>INDEX(filt_btag7!R:R,MATCH(fix_btag!A8,filt_btag7!N:N,0))</f>
        <v>2.9423558412334199</v>
      </c>
      <c r="J8">
        <f>INDEX(filt_btag7!S:S,MATCH(fix_btag!A8,filt_btag7!N:N,0))</f>
        <v>0.58527096601385753</v>
      </c>
      <c r="R8">
        <f t="shared" ref="R8:R38" si="6">A4</f>
        <v>2</v>
      </c>
      <c r="S8">
        <f t="shared" si="0"/>
        <v>246</v>
      </c>
      <c r="T8">
        <f t="shared" si="1"/>
        <v>455</v>
      </c>
      <c r="U8">
        <f t="shared" si="2"/>
        <v>-4</v>
      </c>
      <c r="V8">
        <f t="shared" si="3"/>
        <v>1</v>
      </c>
      <c r="X8">
        <f>IF(ISERROR(MATCH($X$2,$BF$7:BF7,0)),(U8-$X$4)^2+(V8-$X$5)^2,"")</f>
        <v>7.6774967337345199</v>
      </c>
      <c r="Y8">
        <f>IF(ISERROR(MATCH($Y$2,$BF$7:BF7,0)),(U8-$Y$4)^2+(V8-$Y$5)^2,"")</f>
        <v>15.433120589521529</v>
      </c>
      <c r="Z8">
        <f>IF(ISERROR(MATCH($Z$2,$BF$7:BF7,0)),(U8-$Z$4)^2+(V8-$Z$5)^2,"")</f>
        <v>24.797456045743228</v>
      </c>
      <c r="AA8">
        <f>IF(ISERROR(MATCH($AA$2,$BF$7:BF7,0)),(U8-$AA$4)^2+(V8-$AA$5)^2,"")</f>
        <v>34.344867918547507</v>
      </c>
      <c r="AB8">
        <f>IF(ISERROR(MATCH($AB$2,$BF$7:BF7,0)),(U8-$AB$4)^2+(V8-$AB$5)^2,"")</f>
        <v>42.621849297058638</v>
      </c>
      <c r="AC8">
        <f>IF(ISERROR(MATCH($AC$2,$BF$7:BF7,0)),(U8-$AC$4)^2+(V8-$AC$5)^2,"")</f>
        <v>48.368304797938862</v>
      </c>
      <c r="AD8">
        <f>IF(ISERROR(MATCH($AD$2,$BF$7:BF7,0)),(U8-$AD$4)^2+(V8-$AD$5)^2,"")</f>
        <v>50.709388661994296</v>
      </c>
      <c r="AE8">
        <f>IF(ISERROR(MATCH($AE$2,$BF$7:BF7,0)),(U8-$AE$4)^2+(V8-$AE$5)^2,"")</f>
        <v>44.322503266155202</v>
      </c>
      <c r="AF8">
        <f>IF(ISERROR(MATCH($AF$2,$BF$7:BF7,0)),(U8-$AF$4)^2+(V8-$AF$5)^2,"")</f>
        <v>49.288692093261886</v>
      </c>
      <c r="AG8">
        <f>IF(ISERROR(MATCH($AG$2,$BF$7:BF7,0)),(U8-$AG$4)^2+(V8-$AG$5)^2,"")</f>
        <v>36.566879410676933</v>
      </c>
      <c r="AH8">
        <f>IF(ISERROR(MATCH($AH$2,$BF$7:BF7,0)),(U8-$AH$4)^2+(V8-$AH$5)^2,"")</f>
        <v>27.202543954455201</v>
      </c>
      <c r="AI8">
        <f>IF(ISERROR(MATCH($AI$2,$BF$7:BF7,0)),(U8-$AI$4)^2+(V8-$AI$5)^2,"")</f>
        <v>17.655132081342238</v>
      </c>
      <c r="AJ8">
        <f>IF(ISERROR(MATCH($AJ$2,$BF$7:BF7,0)),(U8-$AJ$4)^2+(V8-$AJ$5)^2,"")</f>
        <v>9.3781507028310678</v>
      </c>
      <c r="AK8">
        <f>IF(ISERROR(MATCH($AK$2,$BF$7:BF7,0)),(U8-$AK$4)^2+(V8-$AK$5)^2,"")</f>
        <v>3.6316952022595714</v>
      </c>
      <c r="AL8">
        <f>IF(ISERROR(MATCH($AL$2,$BF$7:BF7,0)),(U8-$AL$4)^2+(V8-$AL$5)^2,"")</f>
        <v>1.2906113382041462</v>
      </c>
      <c r="AM8" t="str">
        <f>IF(ISERROR(MATCH($AM$2,$BF$7:BF7,0)),(U8-$AM$4)^2+(V8-$AM$5)^2,"")</f>
        <v/>
      </c>
      <c r="AN8">
        <f>IF(ISERROR(MATCH($AN$2,$BF$7:BF7,0)),(U8-$AN$4)^2+(V8-$AN$5)^2,"")</f>
        <v>50.469209374065237</v>
      </c>
      <c r="AO8">
        <f>IF(ISERROR(MATCH($AO$2,$BF$7:BF7,0)),(U8-$AO$4)^2+(V8-$AO$5)^2,"")</f>
        <v>50.000000000799041</v>
      </c>
      <c r="AP8">
        <f>IF(ISERROR(MATCH($AP$2,$BF$7:BF7,0)),(U8-$AP$4)^2+(V8-$AP$5)^2,"")</f>
        <v>45.877008185793315</v>
      </c>
      <c r="AQ8">
        <f>IF(ISERROR(MATCH($AQ$2,$BF$7:BF7,0)),(U8-$AQ$4)^2+(V8-$AQ$5)^2,"")</f>
        <v>6.1229918138530302</v>
      </c>
      <c r="AR8">
        <f>IF(ISERROR(MATCH($AR$2,$BF$7:BF7,0)),(U8-$AR$4)^2+(V8-$AR$5)^2,"")</f>
        <v>1.9999999998858515</v>
      </c>
      <c r="AS8">
        <f>IF(ISERROR(MATCH($AS$2,$BF$7:BF7,0)),(U8-$AS$4)^2+(V8-$AS$5)^2,"")</f>
        <v>1.5307906255811017</v>
      </c>
      <c r="AT8">
        <f>IF(ISERROR(MATCH($AT$2,$BF$7:BF7,0)),(U8-$AT$4)^2+(V8-$AT$5)^2,"")</f>
        <v>22.358874818305839</v>
      </c>
      <c r="AU8">
        <f>IF(ISERROR(MATCH($AU$2,$BF$7:BF7,0)),(U8-$AU$4)^2+(V8-$AU$5)^2,"")</f>
        <v>29.641125181340499</v>
      </c>
      <c r="AV8">
        <f>IF(ISERROR(MATCH($AV$2,$BF$7:BF7,0)),(U8-$AV$4)^2+(V8-$AV$5)^2,"")</f>
        <v>32.000000000456595</v>
      </c>
      <c r="AW8">
        <f>IF(ISERROR(MATCH($AW$2,$BF$7:BF7,0)),(U8-$AW$4)^2+(V8-$AW$5)^2,"")</f>
        <v>20.000000000228297</v>
      </c>
      <c r="AX8">
        <f>IF(ISERROR(MATCH($AX$2,$BF$7:BF7,0)),(U8-$AX$4)^2+(V8-$AX$5)^2,"")</f>
        <v>40.727679571393537</v>
      </c>
      <c r="AY8">
        <f>IF(ISERROR(MATCH($AY$2,$BF$7:BF7,0)),(U8-$AY$4)^2+(V8-$AY$5)^2,"")</f>
        <v>11.27232042825279</v>
      </c>
      <c r="AZ8">
        <f>IF(ISERROR(MATCH($AZ$2,$BF$7:BF7,0)),(U8-$AZ$4)^2+(V8-$AZ$5)^2,"")</f>
        <v>13.272077938642141</v>
      </c>
      <c r="BA8">
        <f>IF(ISERROR(MATCH($BA$2,$BF$7:BF7,0)),(U8-$BA$4)^2+(V8-$BA$5)^2,"")</f>
        <v>38.727922061357859</v>
      </c>
      <c r="BB8">
        <f>IF(ISERROR(MATCH($BB$2,$BF$7:BF7,0)),(U8-$BB$4)^2+(V8-$BB$5)^2,"")</f>
        <v>47.213203435596427</v>
      </c>
      <c r="BC8">
        <f>IF(ISERROR(MATCH($BC$2,$BF$7:BF7,0)),(U8-$BC$4)^2+(V8-$BC$5)^2,"")</f>
        <v>4.7867965644035753</v>
      </c>
      <c r="BE8">
        <f t="shared" si="4"/>
        <v>1.2906113382041462</v>
      </c>
      <c r="BF8">
        <f t="shared" si="5"/>
        <v>249</v>
      </c>
      <c r="BG8">
        <f t="array" ref="BG8">INDEX(filt_btag7!B:B,MATCH(fix_btag!T8&amp;S8,filt_btag7!C:C&amp;filt_btag7!E:E,0))</f>
        <v>263</v>
      </c>
    </row>
    <row r="9" spans="1:59" x14ac:dyDescent="0.3">
      <c r="A9">
        <f>IF(A8&lt;MAX(filt_btag7!N8:N103),A8+1,"")</f>
        <v>7</v>
      </c>
      <c r="B9">
        <f>INDEX(filt_btag6!M:M,MATCH(fix_btag!A9,filt_btag6!L:L,0))</f>
        <v>241</v>
      </c>
      <c r="C9">
        <f>INDEX(filt_btag6!N:N,MATCH(fix_btag!A9,filt_btag6!L:L,0))</f>
        <v>446</v>
      </c>
      <c r="D9">
        <f>INDEX(filt_btag6!P:P,MATCH(fix_btag!A9,filt_btag6!L:L,0))</f>
        <v>1</v>
      </c>
      <c r="E9">
        <f>INDEX(filt_btag6!Q:Q,MATCH(fix_btag!A9,filt_btag6!L:L,0))</f>
        <v>-4</v>
      </c>
      <c r="G9">
        <f>INDEX(filt_btag7!O:O,MATCH(fix_btag!A9,filt_btag7!N:N,0))</f>
        <v>257</v>
      </c>
      <c r="H9">
        <f>INDEX(filt_btag7!P:P,MATCH(fix_btag!A9,filt_btag7!N:N,0))</f>
        <v>435</v>
      </c>
      <c r="I9">
        <f>INDEX(filt_btag7!R:R,MATCH(fix_btag!A9,filt_btag7!N:N,0))</f>
        <v>2.9423558412334199</v>
      </c>
      <c r="J9">
        <f>INDEX(filt_btag7!S:S,MATCH(fix_btag!A9,filt_btag7!N:N,0))</f>
        <v>-0.58527096601385753</v>
      </c>
      <c r="R9">
        <f t="shared" si="6"/>
        <v>3</v>
      </c>
      <c r="S9">
        <f t="shared" si="0"/>
        <v>245</v>
      </c>
      <c r="T9">
        <f t="shared" si="1"/>
        <v>454</v>
      </c>
      <c r="U9">
        <f t="shared" si="2"/>
        <v>-4</v>
      </c>
      <c r="V9">
        <f t="shared" si="3"/>
        <v>-1</v>
      </c>
      <c r="X9">
        <f>IF(ISERROR(MATCH($X$2,$BF$7:BF8,0)),(U9-$X$4)^2+(V9-$X$5)^2,"")</f>
        <v>17.655132081342224</v>
      </c>
      <c r="Y9">
        <f>IF(ISERROR(MATCH($Y$2,$BF$7:BF8,0)),(U9-$Y$4)^2+(V9-$Y$5)^2,"")</f>
        <v>27.202543954455209</v>
      </c>
      <c r="Z9">
        <f>IF(ISERROR(MATCH($Z$2,$BF$7:BF8,0)),(U9-$Z$4)^2+(V9-$Z$5)^2,"")</f>
        <v>36.566879410676911</v>
      </c>
      <c r="AA9">
        <f>IF(ISERROR(MATCH($AA$2,$BF$7:BF8,0)),(U9-$AA$4)^2+(V9-$AA$5)^2,"")</f>
        <v>44.322503266155209</v>
      </c>
      <c r="AB9">
        <f>IF(ISERROR(MATCH($AB$2,$BF$7:BF8,0)),(U9-$AB$4)^2+(V9-$AB$5)^2,"")</f>
        <v>49.288692093261886</v>
      </c>
      <c r="AC9">
        <f>IF(ISERROR(MATCH($AC$2,$BF$7:BF8,0)),(U9-$AC$4)^2+(V9-$AC$5)^2,"")</f>
        <v>50.709388661994296</v>
      </c>
      <c r="AD9">
        <f>IF(ISERROR(MATCH($AD$2,$BF$7:BF8,0)),(U9-$AD$4)^2+(V9-$AD$5)^2,"")</f>
        <v>48.368304797938862</v>
      </c>
      <c r="AE9">
        <f>IF(ISERROR(MATCH($AE$2,$BF$7:BF8,0)),(U9-$AE$4)^2+(V9-$AE$5)^2,"")</f>
        <v>34.3448679185475</v>
      </c>
      <c r="AF9">
        <f>IF(ISERROR(MATCH($AF$2,$BF$7:BF8,0)),(U9-$AF$4)^2+(V9-$AF$5)^2,"")</f>
        <v>42.621849297058638</v>
      </c>
      <c r="AG9">
        <f>IF(ISERROR(MATCH($AG$2,$BF$7:BF8,0)),(U9-$AG$4)^2+(V9-$AG$5)^2,"")</f>
        <v>24.79745604574325</v>
      </c>
      <c r="AH9">
        <f>IF(ISERROR(MATCH($AH$2,$BF$7:BF8,0)),(U9-$AH$4)^2+(V9-$AH$5)^2,"")</f>
        <v>15.433120589521522</v>
      </c>
      <c r="AI9">
        <f>IF(ISERROR(MATCH($AI$2,$BF$7:BF8,0)),(U9-$AI$4)^2+(V9-$AI$5)^2,"")</f>
        <v>7.6774967337345315</v>
      </c>
      <c r="AJ9">
        <f>IF(ISERROR(MATCH($AJ$2,$BF$7:BF8,0)),(U9-$AJ$4)^2+(V9-$AJ$5)^2,"")</f>
        <v>2.7113079066278294</v>
      </c>
      <c r="AK9">
        <f>IF(ISERROR(MATCH($AK$2,$BF$7:BF8,0)),(U9-$AK$4)^2+(V9-$AK$5)^2,"")</f>
        <v>1.290611338204146</v>
      </c>
      <c r="AL9" t="str">
        <f>IF(ISERROR(MATCH($AL$2,$BF$7:BF8,0)),(U9-$AL$4)^2+(V9-$AL$5)^2,"")</f>
        <v/>
      </c>
      <c r="AM9" t="str">
        <f>IF(ISERROR(MATCH($AM$2,$BF$7:BF8,0)),(U9-$AM$4)^2+(V9-$AM$5)^2,"")</f>
        <v/>
      </c>
      <c r="AN9">
        <f>IF(ISERROR(MATCH($AN$2,$BF$7:BF8,0)),(U9-$AN$4)^2+(V9-$AN$5)^2,"")</f>
        <v>45.877008185793315</v>
      </c>
      <c r="AO9">
        <f>IF(ISERROR(MATCH($AO$2,$BF$7:BF8,0)),(U9-$AO$4)^2+(V9-$AO$5)^2,"")</f>
        <v>50.000000000799041</v>
      </c>
      <c r="AP9">
        <f>IF(ISERROR(MATCH($AP$2,$BF$7:BF8,0)),(U9-$AP$4)^2+(V9-$AP$5)^2,"")</f>
        <v>50.469209374065237</v>
      </c>
      <c r="AQ9">
        <f>IF(ISERROR(MATCH($AQ$2,$BF$7:BF8,0)),(U9-$AQ$4)^2+(V9-$AQ$5)^2,"")</f>
        <v>1.530790625581103</v>
      </c>
      <c r="AR9">
        <f>IF(ISERROR(MATCH($AR$2,$BF$7:BF8,0)),(U9-$AR$4)^2+(V9-$AR$5)^2,"")</f>
        <v>1.9999999998858531</v>
      </c>
      <c r="AS9">
        <f>IF(ISERROR(MATCH($AS$2,$BF$7:BF8,0)),(U9-$AS$4)^2+(V9-$AS$5)^2,"")</f>
        <v>6.1229918138530275</v>
      </c>
      <c r="AT9">
        <f>IF(ISERROR(MATCH($AT$2,$BF$7:BF8,0)),(U9-$AT$4)^2+(V9-$AT$5)^2,"")</f>
        <v>11.27232042825279</v>
      </c>
      <c r="AU9">
        <f>IF(ISERROR(MATCH($AU$2,$BF$7:BF8,0)),(U9-$AU$4)^2+(V9-$AU$5)^2,"")</f>
        <v>40.727679571393551</v>
      </c>
      <c r="AV9">
        <f>IF(ISERROR(MATCH($AV$2,$BF$7:BF8,0)),(U9-$AV$4)^2+(V9-$AV$5)^2,"")</f>
        <v>20.00000000022829</v>
      </c>
      <c r="AW9">
        <f>IF(ISERROR(MATCH($AW$2,$BF$7:BF8,0)),(U9-$AW$4)^2+(V9-$AW$5)^2,"")</f>
        <v>32.000000000456595</v>
      </c>
      <c r="AX9">
        <f>IF(ISERROR(MATCH($AX$2,$BF$7:BF8,0)),(U9-$AX$4)^2+(V9-$AX$5)^2,"")</f>
        <v>29.641125181340485</v>
      </c>
      <c r="AY9">
        <f>IF(ISERROR(MATCH($AY$2,$BF$7:BF8,0)),(U9-$AY$4)^2+(V9-$AY$5)^2,"")</f>
        <v>22.358874818305839</v>
      </c>
      <c r="AZ9">
        <f>IF(ISERROR(MATCH($AZ$2,$BF$7:BF8,0)),(U9-$AZ$4)^2+(V9-$AZ$5)^2,"")</f>
        <v>4.7867965644035726</v>
      </c>
      <c r="BA9">
        <f>IF(ISERROR(MATCH($BA$2,$BF$7:BF8,0)),(U9-$BA$4)^2+(V9-$BA$5)^2,"")</f>
        <v>47.213203435596427</v>
      </c>
      <c r="BB9">
        <f>IF(ISERROR(MATCH($BB$2,$BF$7:BF8,0)),(U9-$BB$4)^2+(V9-$BB$5)^2,"")</f>
        <v>38.727922061357859</v>
      </c>
      <c r="BC9">
        <f>IF(ISERROR(MATCH($BC$2,$BF$7:BF8,0)),(U9-$BC$4)^2+(V9-$BC$5)^2,"")</f>
        <v>13.272077938642148</v>
      </c>
      <c r="BE9">
        <f t="shared" si="4"/>
        <v>1.290611338204146</v>
      </c>
      <c r="BF9">
        <f t="shared" si="5"/>
        <v>250</v>
      </c>
      <c r="BG9">
        <f t="array" ref="BG9">INDEX(filt_btag7!B:B,MATCH(fix_btag!T9&amp;S9,filt_btag7!C:C&amp;filt_btag7!E:E,0))</f>
        <v>248</v>
      </c>
    </row>
    <row r="10" spans="1:59" x14ac:dyDescent="0.3">
      <c r="A10">
        <f>IF(A9&lt;MAX(filt_btag7!N9:N104),A9+1,"")</f>
        <v>8</v>
      </c>
      <c r="B10">
        <f>INDEX(filt_btag6!M:M,MATCH(fix_btag!A10,filt_btag6!L:L,0))</f>
        <v>240</v>
      </c>
      <c r="C10">
        <f>INDEX(filt_btag6!N:N,MATCH(fix_btag!A10,filt_btag6!L:L,0))</f>
        <v>444</v>
      </c>
      <c r="D10">
        <f>INDEX(filt_btag6!P:P,MATCH(fix_btag!A10,filt_btag6!L:L,0))</f>
        <v>3</v>
      </c>
      <c r="E10">
        <f>INDEX(filt_btag6!Q:Q,MATCH(fix_btag!A10,filt_btag6!L:L,0))</f>
        <v>-4</v>
      </c>
      <c r="G10">
        <f>INDEX(filt_btag7!O:O,MATCH(fix_btag!A10,filt_btag7!N:N,0))</f>
        <v>256</v>
      </c>
      <c r="H10">
        <f>INDEX(filt_btag7!P:P,MATCH(fix_btag!A10,filt_btag7!N:N,0))</f>
        <v>439</v>
      </c>
      <c r="I10">
        <f>INDEX(filt_btag7!R:R,MATCH(fix_btag!A10,filt_btag7!N:N,0))</f>
        <v>1.6667106990508109</v>
      </c>
      <c r="J10">
        <f>INDEX(filt_btag7!S:S,MATCH(fix_btag!A10,filt_btag7!N:N,0))</f>
        <v>-2.4944088369019255</v>
      </c>
      <c r="R10">
        <f t="shared" si="6"/>
        <v>4</v>
      </c>
      <c r="S10">
        <f t="shared" si="0"/>
        <v>244</v>
      </c>
      <c r="T10">
        <f t="shared" si="1"/>
        <v>452</v>
      </c>
      <c r="U10">
        <f t="shared" si="2"/>
        <v>-4</v>
      </c>
      <c r="V10">
        <f t="shared" si="3"/>
        <v>-3</v>
      </c>
      <c r="X10">
        <f>IF(ISERROR(MATCH($X$2,$BF$7:BF9,0)),(U10-$X$4)^2+(V10-$X$5)^2,"")</f>
        <v>35.632767428949926</v>
      </c>
      <c r="Y10">
        <f>IF(ISERROR(MATCH($Y$2,$BF$7:BF9,0)),(U10-$Y$4)^2+(V10-$Y$5)^2,"")</f>
        <v>46.971967319388881</v>
      </c>
      <c r="Z10">
        <f>IF(ISERROR(MATCH($Z$2,$BF$7:BF9,0)),(U10-$Z$4)^2+(V10-$Z$5)^2,"")</f>
        <v>56.336302775610584</v>
      </c>
      <c r="AA10">
        <f>IF(ISERROR(MATCH($AA$2,$BF$7:BF9,0)),(U10-$AA$4)^2+(V10-$AA$5)^2,"")</f>
        <v>62.300138613762911</v>
      </c>
      <c r="AB10">
        <f>IF(ISERROR(MATCH($AB$2,$BF$7:BF9,0)),(U10-$AB$4)^2+(V10-$AB$5)^2,"")</f>
        <v>63.955534889465142</v>
      </c>
      <c r="AC10">
        <f>IF(ISERROR(MATCH($AC$2,$BF$7:BF9,0)),(U10-$AC$4)^2+(V10-$AC$5)^2,"")</f>
        <v>61.050472526049724</v>
      </c>
      <c r="AD10">
        <f>IF(ISERROR(MATCH($AD$2,$BF$7:BF9,0)),(U10-$AD$4)^2+(V10-$AD$5)^2,"")</f>
        <v>54.027220933883434</v>
      </c>
      <c r="AE10">
        <f>IF(ISERROR(MATCH($AE$2,$BF$7:BF9,0)),(U10-$AE$4)^2+(V10-$AE$5)^2,"")</f>
        <v>32.367232570939798</v>
      </c>
      <c r="AF10">
        <f>IF(ISERROR(MATCH($AF$2,$BF$7:BF9,0)),(U10-$AF$4)^2+(V10-$AF$5)^2,"")</f>
        <v>43.955006500855397</v>
      </c>
      <c r="AG10">
        <f>IF(ISERROR(MATCH($AG$2,$BF$7:BF9,0)),(U10-$AG$4)^2+(V10-$AG$5)^2,"")</f>
        <v>21.028032680809574</v>
      </c>
      <c r="AH10">
        <f>IF(ISERROR(MATCH($AH$2,$BF$7:BF9,0)),(U10-$AH$4)^2+(V10-$AH$5)^2,"")</f>
        <v>11.663697224587843</v>
      </c>
      <c r="AI10">
        <f>IF(ISERROR(MATCH($AI$2,$BF$7:BF9,0)),(U10-$AI$4)^2+(V10-$AI$5)^2,"")</f>
        <v>5.6998613861268259</v>
      </c>
      <c r="AJ10">
        <f>IF(ISERROR(MATCH($AJ$2,$BF$7:BF9,0)),(U10-$AJ$4)^2+(V10-$AJ$5)^2,"")</f>
        <v>4.0444651104245901</v>
      </c>
      <c r="AK10" t="str">
        <f>IF(ISERROR(MATCH($AK$2,$BF$7:BF9,0)),(U10-$AK$4)^2+(V10-$AK$5)^2,"")</f>
        <v/>
      </c>
      <c r="AL10" t="str">
        <f>IF(ISERROR(MATCH($AL$2,$BF$7:BF9,0)),(U10-$AL$4)^2+(V10-$AL$5)^2,"")</f>
        <v/>
      </c>
      <c r="AM10" t="str">
        <f>IF(ISERROR(MATCH($AM$2,$BF$7:BF9,0)),(U10-$AM$4)^2+(V10-$AM$5)^2,"")</f>
        <v/>
      </c>
      <c r="AN10">
        <f>IF(ISERROR(MATCH($AN$2,$BF$7:BF9,0)),(U10-$AN$4)^2+(V10-$AN$5)^2,"")</f>
        <v>49.284806997521386</v>
      </c>
      <c r="AO10">
        <f>IF(ISERROR(MATCH($AO$2,$BF$7:BF9,0)),(U10-$AO$4)^2+(V10-$AO$5)^2,"")</f>
        <v>58.000000000799041</v>
      </c>
      <c r="AP10">
        <f>IF(ISERROR(MATCH($AP$2,$BF$7:BF9,0)),(U10-$AP$4)^2+(V10-$AP$5)^2,"")</f>
        <v>63.061410562337166</v>
      </c>
      <c r="AQ10">
        <f>IF(ISERROR(MATCH($AQ$2,$BF$7:BF9,0)),(U10-$AQ$4)^2+(V10-$AQ$5)^2,"")</f>
        <v>4.9385894373091759</v>
      </c>
      <c r="AR10">
        <f>IF(ISERROR(MATCH($AR$2,$BF$7:BF9,0)),(U10-$AR$4)^2+(V10-$AR$5)^2,"")</f>
        <v>9.9999999998858549</v>
      </c>
      <c r="AS10">
        <f>IF(ISERROR(MATCH($AS$2,$BF$7:BF9,0)),(U10-$AS$4)^2+(V10-$AS$5)^2,"")</f>
        <v>18.715193002124956</v>
      </c>
      <c r="AT10">
        <f>IF(ISERROR(MATCH($AT$2,$BF$7:BF9,0)),(U10-$AT$4)^2+(V10-$AT$5)^2,"")</f>
        <v>8.1857660381997377</v>
      </c>
      <c r="AU10">
        <f>IF(ISERROR(MATCH($AU$2,$BF$7:BF9,0)),(U10-$AU$4)^2+(V10-$AU$5)^2,"")</f>
        <v>59.814233961446597</v>
      </c>
      <c r="AV10">
        <f>IF(ISERROR(MATCH($AV$2,$BF$7:BF9,0)),(U10-$AV$4)^2+(V10-$AV$5)^2,"")</f>
        <v>15.999999999999996</v>
      </c>
      <c r="AW10">
        <f>IF(ISERROR(MATCH($AW$2,$BF$7:BF9,0)),(U10-$AW$4)^2+(V10-$AW$5)^2,"")</f>
        <v>52.000000000684892</v>
      </c>
      <c r="AX10">
        <f>IF(ISERROR(MATCH($AX$2,$BF$7:BF9,0)),(U10-$AX$4)^2+(V10-$AX$5)^2,"")</f>
        <v>26.554570791287432</v>
      </c>
      <c r="AY10">
        <f>IF(ISERROR(MATCH($AY$2,$BF$7:BF9,0)),(U10-$AY$4)^2+(V10-$AY$5)^2,"")</f>
        <v>41.445429208358902</v>
      </c>
      <c r="AZ10">
        <f>IF(ISERROR(MATCH($AZ$2,$BF$7:BF9,0)),(U10-$AZ$4)^2+(V10-$AZ$5)^2,"")</f>
        <v>4.3015151901650031</v>
      </c>
      <c r="BA10">
        <f>IF(ISERROR(MATCH($BA$2,$BF$7:BF9,0)),(U10-$BA$4)^2+(V10-$BA$5)^2,"")</f>
        <v>63.698484809834994</v>
      </c>
      <c r="BB10">
        <f>IF(ISERROR(MATCH($BB$2,$BF$7:BF9,0)),(U10-$BB$4)^2+(V10-$BB$5)^2,"")</f>
        <v>38.242640687119291</v>
      </c>
      <c r="BC10">
        <f>IF(ISERROR(MATCH($BC$2,$BF$7:BF9,0)),(U10-$BC$4)^2+(V10-$BC$5)^2,"")</f>
        <v>29.75735931288072</v>
      </c>
      <c r="BE10">
        <f t="shared" si="4"/>
        <v>4.0444651104245901</v>
      </c>
      <c r="BF10">
        <f t="shared" si="5"/>
        <v>251</v>
      </c>
      <c r="BG10">
        <f t="array" ref="BG10">INDEX(filt_btag7!B:B,MATCH(fix_btag!T10&amp;S10,filt_btag7!C:C&amp;filt_btag7!E:E,0))</f>
        <v>249</v>
      </c>
    </row>
    <row r="11" spans="1:59" x14ac:dyDescent="0.3">
      <c r="A11">
        <f>IF(A10&lt;MAX(filt_btag7!N10:N105),A10+1,"")</f>
        <v>9</v>
      </c>
      <c r="B11">
        <f>INDEX(filt_btag6!M:M,MATCH(fix_btag!A11,filt_btag6!L:L,0))</f>
        <v>239</v>
      </c>
      <c r="C11">
        <f>INDEX(filt_btag6!N:N,MATCH(fix_btag!A11,filt_btag6!L:L,0))</f>
        <v>442</v>
      </c>
      <c r="D11">
        <f>INDEX(filt_btag6!P:P,MATCH(fix_btag!A11,filt_btag6!L:L,0))</f>
        <v>4</v>
      </c>
      <c r="E11">
        <f>INDEX(filt_btag6!Q:Q,MATCH(fix_btag!A11,filt_btag6!L:L,0))</f>
        <v>-3.0000000099999999</v>
      </c>
      <c r="G11">
        <f>INDEX(filt_btag7!O:O,MATCH(fix_btag!A11,filt_btag7!N:N,0))</f>
        <v>255</v>
      </c>
      <c r="H11">
        <f>INDEX(filt_btag7!P:P,MATCH(fix_btag!A11,filt_btag7!N:N,0))</f>
        <v>438</v>
      </c>
      <c r="I11">
        <f>INDEX(filt_btag7!R:R,MATCH(fix_btag!A11,filt_btag7!N:N,0))</f>
        <v>2.4944088369019251</v>
      </c>
      <c r="J11">
        <f>INDEX(filt_btag7!S:S,MATCH(fix_btag!A11,filt_btag7!N:N,0))</f>
        <v>-1.6667106990508118</v>
      </c>
      <c r="R11">
        <f t="shared" si="6"/>
        <v>5</v>
      </c>
      <c r="S11">
        <f t="shared" si="0"/>
        <v>243</v>
      </c>
      <c r="T11">
        <f t="shared" si="1"/>
        <v>450</v>
      </c>
      <c r="U11">
        <f t="shared" si="2"/>
        <v>-3</v>
      </c>
      <c r="V11">
        <f t="shared" si="3"/>
        <v>-4</v>
      </c>
      <c r="X11">
        <f>IF(ISERROR(MATCH($X$2,$BF$7:BF10,0)),(U11-$X$4)^2+(V11-$X$5)^2,"")</f>
        <v>43.955006500855397</v>
      </c>
      <c r="Y11">
        <f>IF(ISERROR(MATCH($Y$2,$BF$7:BF10,0)),(U11-$Y$4)^2+(V11-$Y$5)^2,"")</f>
        <v>54.027220933883441</v>
      </c>
      <c r="Z11">
        <f>IF(ISERROR(MATCH($Z$2,$BF$7:BF10,0)),(U11-$Z$4)^2+(V11-$Z$5)^2,"")</f>
        <v>61.050472526049717</v>
      </c>
      <c r="AA11">
        <f>IF(ISERROR(MATCH($AA$2,$BF$7:BF10,0)),(U11-$AA$4)^2+(V11-$AA$5)^2,"")</f>
        <v>63.955534889465142</v>
      </c>
      <c r="AB11">
        <f>IF(ISERROR(MATCH($AB$2,$BF$7:BF10,0)),(U11-$AB$4)^2+(V11-$AB$5)^2,"")</f>
        <v>62.300138613762911</v>
      </c>
      <c r="AC11">
        <f>IF(ISERROR(MATCH($AC$2,$BF$7:BF10,0)),(U11-$AC$4)^2+(V11-$AC$5)^2,"")</f>
        <v>56.336302775610598</v>
      </c>
      <c r="AD11">
        <f>IF(ISERROR(MATCH($AD$2,$BF$7:BF10,0)),(U11-$AD$4)^2+(V11-$AD$5)^2,"")</f>
        <v>46.971967319388874</v>
      </c>
      <c r="AE11">
        <f>IF(ISERROR(MATCH($AE$2,$BF$7:BF10,0)),(U11-$AE$4)^2+(V11-$AE$5)^2,"")</f>
        <v>24.044993499034327</v>
      </c>
      <c r="AF11">
        <f>IF(ISERROR(MATCH($AF$2,$BF$7:BF10,0)),(U11-$AF$4)^2+(V11-$AF$5)^2,"")</f>
        <v>35.632767428949919</v>
      </c>
      <c r="AG11">
        <f>IF(ISERROR(MATCH($AG$2,$BF$7:BF10,0)),(U11-$AG$4)^2+(V11-$AG$5)^2,"")</f>
        <v>13.972779066315015</v>
      </c>
      <c r="AH11">
        <f>IF(ISERROR(MATCH($AH$2,$BF$7:BF10,0)),(U11-$AH$4)^2+(V11-$AH$5)^2,"")</f>
        <v>6.9495274741487165</v>
      </c>
      <c r="AI11">
        <f>IF(ISERROR(MATCH($AI$2,$BF$7:BF10,0)),(U11-$AI$4)^2+(V11-$AI$5)^2,"")</f>
        <v>4.044465110424591</v>
      </c>
      <c r="AJ11" t="str">
        <f>IF(ISERROR(MATCH($AJ$2,$BF$7:BF10,0)),(U11-$AJ$4)^2+(V11-$AJ$5)^2,"")</f>
        <v/>
      </c>
      <c r="AK11" t="str">
        <f>IF(ISERROR(MATCH($AK$2,$BF$7:BF10,0)),(U11-$AK$4)^2+(V11-$AK$5)^2,"")</f>
        <v/>
      </c>
      <c r="AL11" t="str">
        <f>IF(ISERROR(MATCH($AL$2,$BF$7:BF10,0)),(U11-$AL$4)^2+(V11-$AL$5)^2,"")</f>
        <v/>
      </c>
      <c r="AM11" t="str">
        <f>IF(ISERROR(MATCH($AM$2,$BF$7:BF10,0)),(U11-$AM$4)^2+(V11-$AM$5)^2,"")</f>
        <v/>
      </c>
      <c r="AN11">
        <f>IF(ISERROR(MATCH($AN$2,$BF$7:BF10,0)),(U11-$AN$4)^2+(V11-$AN$5)^2,"")</f>
        <v>41.445429208358902</v>
      </c>
      <c r="AO11">
        <f>IF(ISERROR(MATCH($AO$2,$BF$7:BF10,0)),(U11-$AO$4)^2+(V11-$AO$5)^2,"")</f>
        <v>52.000000000684892</v>
      </c>
      <c r="AP11">
        <f>IF(ISERROR(MATCH($AP$2,$BF$7:BF10,0)),(U11-$AP$4)^2+(V11-$AP$5)^2,"")</f>
        <v>59.814233961446604</v>
      </c>
      <c r="AQ11">
        <f>IF(ISERROR(MATCH($AQ$2,$BF$7:BF10,0)),(U11-$AQ$4)^2+(V11-$AQ$5)^2,"")</f>
        <v>8.1857660381997377</v>
      </c>
      <c r="AR11">
        <f>IF(ISERROR(MATCH($AR$2,$BF$7:BF10,0)),(U11-$AR$4)^2+(V11-$AR$5)^2,"")</f>
        <v>16</v>
      </c>
      <c r="AS11">
        <f>IF(ISERROR(MATCH($AS$2,$BF$7:BF10,0)),(U11-$AS$4)^2+(V11-$AS$5)^2,"")</f>
        <v>26.554570791287439</v>
      </c>
      <c r="AT11">
        <f>IF(ISERROR(MATCH($AT$2,$BF$7:BF10,0)),(U11-$AT$4)^2+(V11-$AT$5)^2,"")</f>
        <v>4.9385894373091759</v>
      </c>
      <c r="AU11">
        <f>IF(ISERROR(MATCH($AU$2,$BF$7:BF10,0)),(U11-$AU$4)^2+(V11-$AU$5)^2,"")</f>
        <v>63.061410562337159</v>
      </c>
      <c r="AV11">
        <f>IF(ISERROR(MATCH($AV$2,$BF$7:BF10,0)),(U11-$AV$4)^2+(V11-$AV$5)^2,"")</f>
        <v>9.9999999998858478</v>
      </c>
      <c r="AW11">
        <f>IF(ISERROR(MATCH($AW$2,$BF$7:BF10,0)),(U11-$AW$4)^2+(V11-$AW$5)^2,"")</f>
        <v>58.000000000799041</v>
      </c>
      <c r="AX11">
        <f>IF(ISERROR(MATCH($AX$2,$BF$7:BF10,0)),(U11-$AX$4)^2+(V11-$AX$5)^2,"")</f>
        <v>18.715193002124945</v>
      </c>
      <c r="AY11">
        <f>IF(ISERROR(MATCH($AY$2,$BF$7:BF10,0)),(U11-$AY$4)^2+(V11-$AY$5)^2,"")</f>
        <v>49.284806997521386</v>
      </c>
      <c r="AZ11">
        <f>IF(ISERROR(MATCH($AZ$2,$BF$7:BF10,0)),(U11-$AZ$4)^2+(V11-$AZ$5)^2,"")</f>
        <v>4.3015151901650039</v>
      </c>
      <c r="BA11">
        <f>IF(ISERROR(MATCH($BA$2,$BF$7:BF10,0)),(U11-$BA$4)^2+(V11-$BA$5)^2,"")</f>
        <v>63.698484809834994</v>
      </c>
      <c r="BB11">
        <f>IF(ISERROR(MATCH($BB$2,$BF$7:BF10,0)),(U11-$BB$4)^2+(V11-$BB$5)^2,"")</f>
        <v>29.75735931288072</v>
      </c>
      <c r="BC11">
        <f>IF(ISERROR(MATCH($BC$2,$BF$7:BF10,0)),(U11-$BC$4)^2+(V11-$BC$5)^2,"")</f>
        <v>38.242640687119291</v>
      </c>
      <c r="BE11">
        <f t="shared" si="4"/>
        <v>4.044465110424591</v>
      </c>
      <c r="BF11">
        <f t="shared" si="5"/>
        <v>252</v>
      </c>
      <c r="BG11">
        <f t="array" ref="BG11">INDEX(filt_btag7!B:B,MATCH(fix_btag!T11&amp;S11,filt_btag7!C:C&amp;filt_btag7!E:E,0))</f>
        <v>250</v>
      </c>
    </row>
    <row r="12" spans="1:59" x14ac:dyDescent="0.3">
      <c r="A12">
        <f>IF(A11&lt;MAX(filt_btag7!N11:N106),A11+1,"")</f>
        <v>10</v>
      </c>
      <c r="B12">
        <f>INDEX(filt_btag6!M:M,MATCH(fix_btag!A12,filt_btag6!L:L,0))</f>
        <v>238</v>
      </c>
      <c r="C12">
        <f>INDEX(filt_btag6!N:N,MATCH(fix_btag!A12,filt_btag6!L:L,0))</f>
        <v>439</v>
      </c>
      <c r="D12">
        <f>INDEX(filt_btag6!P:P,MATCH(fix_btag!A12,filt_btag6!L:L,0))</f>
        <v>4</v>
      </c>
      <c r="E12">
        <f>INDEX(filt_btag6!Q:Q,MATCH(fix_btag!A12,filt_btag6!L:L,0))</f>
        <v>-1.0000000099999999</v>
      </c>
      <c r="G12">
        <f>INDEX(filt_btag7!O:O,MATCH(fix_btag!A12,filt_btag7!N:N,0))</f>
        <v>254</v>
      </c>
      <c r="H12">
        <f>INDEX(filt_btag7!P:P,MATCH(fix_btag!A12,filt_btag7!N:N,0))</f>
        <v>442</v>
      </c>
      <c r="I12">
        <f>INDEX(filt_btag7!R:R,MATCH(fix_btag!A12,filt_btag7!N:N,0))</f>
        <v>0.58527096601385875</v>
      </c>
      <c r="J12">
        <f>INDEX(filt_btag7!S:S,MATCH(fix_btag!A12,filt_btag7!N:N,0))</f>
        <v>-2.9423558412334194</v>
      </c>
      <c r="R12">
        <f t="shared" si="6"/>
        <v>6</v>
      </c>
      <c r="S12">
        <f t="shared" si="0"/>
        <v>242</v>
      </c>
      <c r="T12">
        <f t="shared" si="1"/>
        <v>448</v>
      </c>
      <c r="U12">
        <f t="shared" si="2"/>
        <v>-1</v>
      </c>
      <c r="V12">
        <f t="shared" si="3"/>
        <v>-4</v>
      </c>
      <c r="X12">
        <f>IF(ISERROR(MATCH($X$2,$BF$7:BF11,0)),(U12-$X$4)^2+(V12-$X$5)^2,"")</f>
        <v>42.621849297058638</v>
      </c>
      <c r="Y12">
        <f>IF(ISERROR(MATCH($Y$2,$BF$7:BF11,0)),(U12-$Y$4)^2+(V12-$Y$5)^2,"")</f>
        <v>48.368304797938869</v>
      </c>
      <c r="Z12">
        <f>IF(ISERROR(MATCH($Z$2,$BF$7:BF11,0)),(U12-$Z$4)^2+(V12-$Z$5)^2,"")</f>
        <v>50.709388661994289</v>
      </c>
      <c r="AA12">
        <f>IF(ISERROR(MATCH($AA$2,$BF$7:BF11,0)),(U12-$AA$4)^2+(V12-$AA$5)^2,"")</f>
        <v>49.288692093261886</v>
      </c>
      <c r="AB12">
        <f>IF(ISERROR(MATCH($AB$2,$BF$7:BF11,0)),(U12-$AB$4)^2+(V12-$AB$5)^2,"")</f>
        <v>44.322503266155209</v>
      </c>
      <c r="AC12">
        <f>IF(ISERROR(MATCH($AC$2,$BF$7:BF11,0)),(U12-$AC$4)^2+(V12-$AC$5)^2,"")</f>
        <v>36.566879410676918</v>
      </c>
      <c r="AD12">
        <f>IF(ISERROR(MATCH($AD$2,$BF$7:BF11,0)),(U12-$AD$4)^2+(V12-$AD$5)^2,"")</f>
        <v>27.202543954455198</v>
      </c>
      <c r="AE12">
        <f>IF(ISERROR(MATCH($AE$2,$BF$7:BF11,0)),(U12-$AE$4)^2+(V12-$AE$5)^2,"")</f>
        <v>9.3781507028310784</v>
      </c>
      <c r="AF12">
        <f>IF(ISERROR(MATCH($AF$2,$BF$7:BF11,0)),(U12-$AF$4)^2+(V12-$AF$5)^2,"")</f>
        <v>17.655132081342217</v>
      </c>
      <c r="AG12">
        <f>IF(ISERROR(MATCH($AG$2,$BF$7:BF11,0)),(U12-$AG$4)^2+(V12-$AG$5)^2,"")</f>
        <v>3.6316952022595803</v>
      </c>
      <c r="AH12">
        <f>IF(ISERROR(MATCH($AH$2,$BF$7:BF11,0)),(U12-$AH$4)^2+(V12-$AH$5)^2,"")</f>
        <v>1.2906113382041462</v>
      </c>
      <c r="AI12" t="str">
        <f>IF(ISERROR(MATCH($AI$2,$BF$7:BF11,0)),(U12-$AI$4)^2+(V12-$AI$5)^2,"")</f>
        <v/>
      </c>
      <c r="AJ12" t="str">
        <f>IF(ISERROR(MATCH($AJ$2,$BF$7:BF11,0)),(U12-$AJ$4)^2+(V12-$AJ$5)^2,"")</f>
        <v/>
      </c>
      <c r="AK12" t="str">
        <f>IF(ISERROR(MATCH($AK$2,$BF$7:BF11,0)),(U12-$AK$4)^2+(V12-$AK$5)^2,"")</f>
        <v/>
      </c>
      <c r="AL12" t="str">
        <f>IF(ISERROR(MATCH($AL$2,$BF$7:BF11,0)),(U12-$AL$4)^2+(V12-$AL$5)^2,"")</f>
        <v/>
      </c>
      <c r="AM12" t="str">
        <f>IF(ISERROR(MATCH($AM$2,$BF$7:BF11,0)),(U12-$AM$4)^2+(V12-$AM$5)^2,"")</f>
        <v/>
      </c>
      <c r="AN12">
        <f>IF(ISERROR(MATCH($AN$2,$BF$7:BF11,0)),(U12-$AN$4)^2+(V12-$AN$5)^2,"")</f>
        <v>22.358874818305839</v>
      </c>
      <c r="AO12">
        <f>IF(ISERROR(MATCH($AO$2,$BF$7:BF11,0)),(U12-$AO$4)^2+(V12-$AO$5)^2,"")</f>
        <v>32.000000000456595</v>
      </c>
      <c r="AP12">
        <f>IF(ISERROR(MATCH($AP$2,$BF$7:BF11,0)),(U12-$AP$4)^2+(V12-$AP$5)^2,"")</f>
        <v>40.727679571393537</v>
      </c>
      <c r="AQ12">
        <f>IF(ISERROR(MATCH($AQ$2,$BF$7:BF11,0)),(U12-$AQ$4)^2+(V12-$AQ$5)^2,"")</f>
        <v>11.272320428252787</v>
      </c>
      <c r="AR12">
        <f>IF(ISERROR(MATCH($AR$2,$BF$7:BF11,0)),(U12-$AR$4)^2+(V12-$AR$5)^2,"")</f>
        <v>20.000000000228297</v>
      </c>
      <c r="AS12">
        <f>IF(ISERROR(MATCH($AS$2,$BF$7:BF11,0)),(U12-$AS$4)^2+(V12-$AS$5)^2,"")</f>
        <v>29.641125181340492</v>
      </c>
      <c r="AT12">
        <f>IF(ISERROR(MATCH($AT$2,$BF$7:BF11,0)),(U12-$AT$4)^2+(V12-$AT$5)^2,"")</f>
        <v>1.5307906255811017</v>
      </c>
      <c r="AU12">
        <f>IF(ISERROR(MATCH($AU$2,$BF$7:BF11,0)),(U12-$AU$4)^2+(V12-$AU$5)^2,"")</f>
        <v>50.46920937406523</v>
      </c>
      <c r="AV12">
        <f>IF(ISERROR(MATCH($AV$2,$BF$7:BF11,0)),(U12-$AV$4)^2+(V12-$AV$5)^2,"")</f>
        <v>1.9999999998858511</v>
      </c>
      <c r="AW12">
        <f>IF(ISERROR(MATCH($AW$2,$BF$7:BF11,0)),(U12-$AW$4)^2+(V12-$AW$5)^2,"")</f>
        <v>50.000000000799041</v>
      </c>
      <c r="AX12">
        <f>IF(ISERROR(MATCH($AX$2,$BF$7:BF11,0)),(U12-$AX$4)^2+(V12-$AX$5)^2,"")</f>
        <v>6.1229918138530222</v>
      </c>
      <c r="AY12">
        <f>IF(ISERROR(MATCH($AY$2,$BF$7:BF11,0)),(U12-$AY$4)^2+(V12-$AY$5)^2,"")</f>
        <v>45.877008185793315</v>
      </c>
      <c r="AZ12">
        <f>IF(ISERROR(MATCH($AZ$2,$BF$7:BF11,0)),(U12-$AZ$4)^2+(V12-$AZ$5)^2,"")</f>
        <v>4.7867965644035753</v>
      </c>
      <c r="BA12">
        <f>IF(ISERROR(MATCH($BA$2,$BF$7:BF11,0)),(U12-$BA$4)^2+(V12-$BA$5)^2,"")</f>
        <v>47.213203435596427</v>
      </c>
      <c r="BB12">
        <f>IF(ISERROR(MATCH($BB$2,$BF$7:BF11,0)),(U12-$BB$4)^2+(V12-$BB$5)^2,"")</f>
        <v>13.272077938642148</v>
      </c>
      <c r="BC12">
        <f>IF(ISERROR(MATCH($BC$2,$BF$7:BF11,0)),(U12-$BC$4)^2+(V12-$BC$5)^2,"")</f>
        <v>38.727922061357859</v>
      </c>
      <c r="BE12">
        <f t="shared" si="4"/>
        <v>1.2906113382041462</v>
      </c>
      <c r="BF12">
        <f t="shared" si="5"/>
        <v>253</v>
      </c>
      <c r="BG12">
        <f t="array" ref="BG12">INDEX(filt_btag7!B:B,MATCH(fix_btag!T12&amp;S12,filt_btag7!C:C&amp;filt_btag7!E:E,0))</f>
        <v>251</v>
      </c>
    </row>
    <row r="13" spans="1:59" x14ac:dyDescent="0.3">
      <c r="A13">
        <f>IF(A12&lt;MAX(filt_btag7!N12:N107),A12+1,"")</f>
        <v>11</v>
      </c>
      <c r="B13">
        <f>INDEX(filt_btag6!M:M,MATCH(fix_btag!A13,filt_btag6!L:L,0))</f>
        <v>237</v>
      </c>
      <c r="C13">
        <f>INDEX(filt_btag6!N:N,MATCH(fix_btag!A13,filt_btag6!L:L,0))</f>
        <v>438</v>
      </c>
      <c r="D13">
        <f>INDEX(filt_btag6!P:P,MATCH(fix_btag!A13,filt_btag6!L:L,0))</f>
        <v>4</v>
      </c>
      <c r="E13">
        <f>INDEX(filt_btag6!Q:Q,MATCH(fix_btag!A13,filt_btag6!L:L,0))</f>
        <v>1</v>
      </c>
      <c r="G13">
        <f>INDEX(filt_btag7!O:O,MATCH(fix_btag!A13,filt_btag7!N:N,0))</f>
        <v>253</v>
      </c>
      <c r="H13">
        <f>INDEX(filt_btag7!P:P,MATCH(fix_btag!A13,filt_btag7!N:N,0))</f>
        <v>444</v>
      </c>
      <c r="I13">
        <f>INDEX(filt_btag7!R:R,MATCH(fix_btag!A13,filt_btag7!N:N,0))</f>
        <v>-0.5852709660138572</v>
      </c>
      <c r="J13">
        <f>INDEX(filt_btag7!S:S,MATCH(fix_btag!A13,filt_btag7!N:N,0))</f>
        <v>-2.9423558412334199</v>
      </c>
      <c r="R13">
        <f t="shared" si="6"/>
        <v>7</v>
      </c>
      <c r="S13">
        <f t="shared" si="0"/>
        <v>241</v>
      </c>
      <c r="T13">
        <f t="shared" si="1"/>
        <v>446</v>
      </c>
      <c r="U13">
        <f t="shared" si="2"/>
        <v>1</v>
      </c>
      <c r="V13">
        <f t="shared" si="3"/>
        <v>-4</v>
      </c>
      <c r="X13">
        <f>IF(ISERROR(MATCH($X$2,$BF$7:BF12,0)),(U13-$X$4)^2+(V13-$X$5)^2,"")</f>
        <v>49.288692093261886</v>
      </c>
      <c r="Y13">
        <f>IF(ISERROR(MATCH($Y$2,$BF$7:BF12,0)),(U13-$Y$4)^2+(V13-$Y$5)^2,"")</f>
        <v>50.709388661994289</v>
      </c>
      <c r="Z13">
        <f>IF(ISERROR(MATCH($Z$2,$BF$7:BF12,0)),(U13-$Z$4)^2+(V13-$Z$5)^2,"")</f>
        <v>48.368304797938869</v>
      </c>
      <c r="AA13">
        <f>IF(ISERROR(MATCH($AA$2,$BF$7:BF12,0)),(U13-$AA$4)^2+(V13-$AA$5)^2,"")</f>
        <v>42.621849297058638</v>
      </c>
      <c r="AB13">
        <f>IF(ISERROR(MATCH($AB$2,$BF$7:BF12,0)),(U13-$AB$4)^2+(V13-$AB$5)^2,"")</f>
        <v>34.344867918547507</v>
      </c>
      <c r="AC13">
        <f>IF(ISERROR(MATCH($AC$2,$BF$7:BF12,0)),(U13-$AC$4)^2+(V13-$AC$5)^2,"")</f>
        <v>24.797456045743242</v>
      </c>
      <c r="AD13">
        <f>IF(ISERROR(MATCH($AD$2,$BF$7:BF12,0)),(U13-$AD$4)^2+(V13-$AD$5)^2,"")</f>
        <v>15.433120589521518</v>
      </c>
      <c r="AE13">
        <f>IF(ISERROR(MATCH($AE$2,$BF$7:BF12,0)),(U13-$AE$4)^2+(V13-$AE$5)^2,"")</f>
        <v>2.7113079066278338</v>
      </c>
      <c r="AF13">
        <f>IF(ISERROR(MATCH($AF$2,$BF$7:BF12,0)),(U13-$AF$4)^2+(V13-$AF$5)^2,"")</f>
        <v>7.6774967337345146</v>
      </c>
      <c r="AG13">
        <f>IF(ISERROR(MATCH($AG$2,$BF$7:BF12,0)),(U13-$AG$4)^2+(V13-$AG$5)^2,"")</f>
        <v>1.2906113382041458</v>
      </c>
      <c r="AH13" t="str">
        <f>IF(ISERROR(MATCH($AH$2,$BF$7:BF12,0)),(U13-$AH$4)^2+(V13-$AH$5)^2,"")</f>
        <v/>
      </c>
      <c r="AI13" t="str">
        <f>IF(ISERROR(MATCH($AI$2,$BF$7:BF12,0)),(U13-$AI$4)^2+(V13-$AI$5)^2,"")</f>
        <v/>
      </c>
      <c r="AJ13" t="str">
        <f>IF(ISERROR(MATCH($AJ$2,$BF$7:BF12,0)),(U13-$AJ$4)^2+(V13-$AJ$5)^2,"")</f>
        <v/>
      </c>
      <c r="AK13" t="str">
        <f>IF(ISERROR(MATCH($AK$2,$BF$7:BF12,0)),(U13-$AK$4)^2+(V13-$AK$5)^2,"")</f>
        <v/>
      </c>
      <c r="AL13" t="str">
        <f>IF(ISERROR(MATCH($AL$2,$BF$7:BF12,0)),(U13-$AL$4)^2+(V13-$AL$5)^2,"")</f>
        <v/>
      </c>
      <c r="AM13" t="str">
        <f>IF(ISERROR(MATCH($AM$2,$BF$7:BF12,0)),(U13-$AM$4)^2+(V13-$AM$5)^2,"")</f>
        <v/>
      </c>
      <c r="AN13">
        <f>IF(ISERROR(MATCH($AN$2,$BF$7:BF12,0)),(U13-$AN$4)^2+(V13-$AN$5)^2,"")</f>
        <v>11.27232042825279</v>
      </c>
      <c r="AO13">
        <f>IF(ISERROR(MATCH($AO$2,$BF$7:BF12,0)),(U13-$AO$4)^2+(V13-$AO$5)^2,"")</f>
        <v>20.000000000228297</v>
      </c>
      <c r="AP13">
        <f>IF(ISERROR(MATCH($AP$2,$BF$7:BF12,0)),(U13-$AP$4)^2+(V13-$AP$5)^2,"")</f>
        <v>29.641125181340492</v>
      </c>
      <c r="AQ13">
        <f>IF(ISERROR(MATCH($AQ$2,$BF$7:BF12,0)),(U13-$AQ$4)^2+(V13-$AQ$5)^2,"")</f>
        <v>22.358874818305836</v>
      </c>
      <c r="AR13">
        <f>IF(ISERROR(MATCH($AR$2,$BF$7:BF12,0)),(U13-$AR$4)^2+(V13-$AR$5)^2,"")</f>
        <v>32.000000000456595</v>
      </c>
      <c r="AS13">
        <f>IF(ISERROR(MATCH($AS$2,$BF$7:BF12,0)),(U13-$AS$4)^2+(V13-$AS$5)^2,"")</f>
        <v>40.727679571393537</v>
      </c>
      <c r="AT13">
        <f>IF(ISERROR(MATCH($AT$2,$BF$7:BF12,0)),(U13-$AT$4)^2+(V13-$AT$5)^2,"")</f>
        <v>6.1229918138530275</v>
      </c>
      <c r="AU13">
        <f>IF(ISERROR(MATCH($AU$2,$BF$7:BF12,0)),(U13-$AU$4)^2+(V13-$AU$5)^2,"")</f>
        <v>45.877008185793301</v>
      </c>
      <c r="AV13">
        <f>IF(ISERROR(MATCH($AV$2,$BF$7:BF12,0)),(U13-$AV$4)^2+(V13-$AV$5)^2,"")</f>
        <v>1.9999999998858531</v>
      </c>
      <c r="AW13">
        <f>IF(ISERROR(MATCH($AW$2,$BF$7:BF12,0)),(U13-$AW$4)^2+(V13-$AW$5)^2,"")</f>
        <v>50.000000000799041</v>
      </c>
      <c r="AX13">
        <f>IF(ISERROR(MATCH($AX$2,$BF$7:BF12,0)),(U13-$AX$4)^2+(V13-$AX$5)^2,"")</f>
        <v>1.5307906255811004</v>
      </c>
      <c r="AY13">
        <f>IF(ISERROR(MATCH($AY$2,$BF$7:BF12,0)),(U13-$AY$4)^2+(V13-$AY$5)^2,"")</f>
        <v>50.469209374065237</v>
      </c>
      <c r="AZ13">
        <f>IF(ISERROR(MATCH($AZ$2,$BF$7:BF12,0)),(U13-$AZ$4)^2+(V13-$AZ$5)^2,"")</f>
        <v>13.272077938642148</v>
      </c>
      <c r="BA13">
        <f>IF(ISERROR(MATCH($BA$2,$BF$7:BF12,0)),(U13-$BA$4)^2+(V13-$BA$5)^2,"")</f>
        <v>38.727922061357852</v>
      </c>
      <c r="BB13">
        <f>IF(ISERROR(MATCH($BB$2,$BF$7:BF12,0)),(U13-$BB$4)^2+(V13-$BB$5)^2,"")</f>
        <v>4.7867965644035753</v>
      </c>
      <c r="BC13">
        <f>IF(ISERROR(MATCH($BC$2,$BF$7:BF12,0)),(U13-$BC$4)^2+(V13-$BC$5)^2,"")</f>
        <v>47.213203435596427</v>
      </c>
      <c r="BE13">
        <f t="shared" si="4"/>
        <v>1.2906113382041458</v>
      </c>
      <c r="BF13">
        <f t="shared" si="5"/>
        <v>254</v>
      </c>
      <c r="BG13">
        <f t="array" ref="BG13">INDEX(filt_btag7!B:B,MATCH(fix_btag!T13&amp;S13,filt_btag7!C:C&amp;filt_btag7!E:E,0))</f>
        <v>252</v>
      </c>
    </row>
    <row r="14" spans="1:59" x14ac:dyDescent="0.3">
      <c r="A14">
        <f>IF(A13&lt;MAX(filt_btag7!N13:N108),A13+1,"")</f>
        <v>12</v>
      </c>
      <c r="B14">
        <f>INDEX(filt_btag6!M:M,MATCH(fix_btag!A14,filt_btag6!L:L,0))</f>
        <v>236</v>
      </c>
      <c r="C14">
        <f>INDEX(filt_btag6!N:N,MATCH(fix_btag!A14,filt_btag6!L:L,0))</f>
        <v>435</v>
      </c>
      <c r="D14">
        <f>INDEX(filt_btag6!P:P,MATCH(fix_btag!A14,filt_btag6!L:L,0))</f>
        <v>4</v>
      </c>
      <c r="E14">
        <f>INDEX(filt_btag6!Q:Q,MATCH(fix_btag!A14,filt_btag6!L:L,0))</f>
        <v>3</v>
      </c>
      <c r="G14">
        <f>INDEX(filt_btag7!O:O,MATCH(fix_btag!A14,filt_btag7!N:N,0))</f>
        <v>252</v>
      </c>
      <c r="H14">
        <f>INDEX(filt_btag7!P:P,MATCH(fix_btag!A14,filt_btag7!N:N,0))</f>
        <v>446</v>
      </c>
      <c r="I14">
        <f>INDEX(filt_btag7!R:R,MATCH(fix_btag!A14,filt_btag7!N:N,0))</f>
        <v>-1.6667106990508096</v>
      </c>
      <c r="J14">
        <f>INDEX(filt_btag7!S:S,MATCH(fix_btag!A14,filt_btag7!N:N,0))</f>
        <v>-2.4944088369019264</v>
      </c>
      <c r="R14">
        <f t="shared" si="6"/>
        <v>8</v>
      </c>
      <c r="S14">
        <f t="shared" si="0"/>
        <v>240</v>
      </c>
      <c r="T14">
        <f t="shared" si="1"/>
        <v>444</v>
      </c>
      <c r="U14">
        <f t="shared" si="2"/>
        <v>3</v>
      </c>
      <c r="V14">
        <f t="shared" si="3"/>
        <v>-4</v>
      </c>
      <c r="X14">
        <f>IF(ISERROR(MATCH($X$2,$BF$7:BF13,0)),(U14-$X$4)^2+(V14-$X$5)^2,"")</f>
        <v>63.955534889465127</v>
      </c>
      <c r="Y14">
        <f>IF(ISERROR(MATCH($Y$2,$BF$7:BF13,0)),(U14-$Y$4)^2+(V14-$Y$5)^2,"")</f>
        <v>61.050472526049717</v>
      </c>
      <c r="Z14">
        <f>IF(ISERROR(MATCH($Z$2,$BF$7:BF13,0)),(U14-$Z$4)^2+(V14-$Z$5)^2,"")</f>
        <v>54.027220933883441</v>
      </c>
      <c r="AA14">
        <f>IF(ISERROR(MATCH($AA$2,$BF$7:BF13,0)),(U14-$AA$4)^2+(V14-$AA$5)^2,"")</f>
        <v>43.955006500855397</v>
      </c>
      <c r="AB14">
        <f>IF(ISERROR(MATCH($AB$2,$BF$7:BF13,0)),(U14-$AB$4)^2+(V14-$AB$5)^2,"")</f>
        <v>32.367232570939805</v>
      </c>
      <c r="AC14">
        <f>IF(ISERROR(MATCH($AC$2,$BF$7:BF13,0)),(U14-$AC$4)^2+(V14-$AC$5)^2,"")</f>
        <v>21.028032680809563</v>
      </c>
      <c r="AD14">
        <f>IF(ISERROR(MATCH($AD$2,$BF$7:BF13,0)),(U14-$AD$4)^2+(V14-$AD$5)^2,"")</f>
        <v>11.663697224587839</v>
      </c>
      <c r="AE14">
        <f>IF(ISERROR(MATCH($AE$2,$BF$7:BF13,0)),(U14-$AE$4)^2+(V14-$AE$5)^2,"")</f>
        <v>4.0444651104245901</v>
      </c>
      <c r="AF14">
        <f>IF(ISERROR(MATCH($AF$2,$BF$7:BF13,0)),(U14-$AF$4)^2+(V14-$AF$5)^2,"")</f>
        <v>5.6998613861268153</v>
      </c>
      <c r="AG14" t="str">
        <f>IF(ISERROR(MATCH($AG$2,$BF$7:BF13,0)),(U14-$AG$4)^2+(V14-$AG$5)^2,"")</f>
        <v/>
      </c>
      <c r="AH14" t="str">
        <f>IF(ISERROR(MATCH($AH$2,$BF$7:BF13,0)),(U14-$AH$4)^2+(V14-$AH$5)^2,"")</f>
        <v/>
      </c>
      <c r="AI14" t="str">
        <f>IF(ISERROR(MATCH($AI$2,$BF$7:BF13,0)),(U14-$AI$4)^2+(V14-$AI$5)^2,"")</f>
        <v/>
      </c>
      <c r="AJ14" t="str">
        <f>IF(ISERROR(MATCH($AJ$2,$BF$7:BF13,0)),(U14-$AJ$4)^2+(V14-$AJ$5)^2,"")</f>
        <v/>
      </c>
      <c r="AK14" t="str">
        <f>IF(ISERROR(MATCH($AK$2,$BF$7:BF13,0)),(U14-$AK$4)^2+(V14-$AK$5)^2,"")</f>
        <v/>
      </c>
      <c r="AL14" t="str">
        <f>IF(ISERROR(MATCH($AL$2,$BF$7:BF13,0)),(U14-$AL$4)^2+(V14-$AL$5)^2,"")</f>
        <v/>
      </c>
      <c r="AM14" t="str">
        <f>IF(ISERROR(MATCH($AM$2,$BF$7:BF13,0)),(U14-$AM$4)^2+(V14-$AM$5)^2,"")</f>
        <v/>
      </c>
      <c r="AN14">
        <f>IF(ISERROR(MATCH($AN$2,$BF$7:BF13,0)),(U14-$AN$4)^2+(V14-$AN$5)^2,"")</f>
        <v>8.1857660381997377</v>
      </c>
      <c r="AO14">
        <f>IF(ISERROR(MATCH($AO$2,$BF$7:BF13,0)),(U14-$AO$4)^2+(V14-$AO$5)^2,"")</f>
        <v>16</v>
      </c>
      <c r="AP14">
        <f>IF(ISERROR(MATCH($AP$2,$BF$7:BF13,0)),(U14-$AP$4)^2+(V14-$AP$5)^2,"")</f>
        <v>26.554570791287439</v>
      </c>
      <c r="AQ14">
        <f>IF(ISERROR(MATCH($AQ$2,$BF$7:BF13,0)),(U14-$AQ$4)^2+(V14-$AQ$5)^2,"")</f>
        <v>41.445429208358881</v>
      </c>
      <c r="AR14">
        <f>IF(ISERROR(MATCH($AR$2,$BF$7:BF13,0)),(U14-$AR$4)^2+(V14-$AR$5)^2,"")</f>
        <v>52.000000000684892</v>
      </c>
      <c r="AS14">
        <f>IF(ISERROR(MATCH($AS$2,$BF$7:BF13,0)),(U14-$AS$4)^2+(V14-$AS$5)^2,"")</f>
        <v>59.814233961446604</v>
      </c>
      <c r="AT14">
        <f>IF(ISERROR(MATCH($AT$2,$BF$7:BF13,0)),(U14-$AT$4)^2+(V14-$AT$5)^2,"")</f>
        <v>18.715193002124956</v>
      </c>
      <c r="AU14">
        <f>IF(ISERROR(MATCH($AU$2,$BF$7:BF13,0)),(U14-$AU$4)^2+(V14-$AU$5)^2,"")</f>
        <v>49.284806997521372</v>
      </c>
      <c r="AV14">
        <f>IF(ISERROR(MATCH($AV$2,$BF$7:BF13,0)),(U14-$AV$4)^2+(V14-$AV$5)^2,"")</f>
        <v>9.9999999998858549</v>
      </c>
      <c r="AW14">
        <f>IF(ISERROR(MATCH($AW$2,$BF$7:BF13,0)),(U14-$AW$4)^2+(V14-$AW$5)^2,"")</f>
        <v>58.000000000799041</v>
      </c>
      <c r="AX14">
        <f>IF(ISERROR(MATCH($AX$2,$BF$7:BF13,0)),(U14-$AX$4)^2+(V14-$AX$5)^2,"")</f>
        <v>4.9385894373091785</v>
      </c>
      <c r="AY14">
        <f>IF(ISERROR(MATCH($AY$2,$BF$7:BF13,0)),(U14-$AY$4)^2+(V14-$AY$5)^2,"")</f>
        <v>63.061410562337166</v>
      </c>
      <c r="AZ14">
        <f>IF(ISERROR(MATCH($AZ$2,$BF$7:BF13,0)),(U14-$AZ$4)^2+(V14-$AZ$5)^2,"")</f>
        <v>29.75735931288072</v>
      </c>
      <c r="BA14">
        <f>IF(ISERROR(MATCH($BA$2,$BF$7:BF13,0)),(U14-$BA$4)^2+(V14-$BA$5)^2,"")</f>
        <v>38.242640687119277</v>
      </c>
      <c r="BB14">
        <f>IF(ISERROR(MATCH($BB$2,$BF$7:BF13,0)),(U14-$BB$4)^2+(V14-$BB$5)^2,"")</f>
        <v>4.3015151901650039</v>
      </c>
      <c r="BC14">
        <f>IF(ISERROR(MATCH($BC$2,$BF$7:BF13,0)),(U14-$BC$4)^2+(V14-$BC$5)^2,"")</f>
        <v>63.698484809834994</v>
      </c>
      <c r="BE14">
        <f t="shared" si="4"/>
        <v>4.0444651104245901</v>
      </c>
      <c r="BF14">
        <f t="shared" si="5"/>
        <v>256</v>
      </c>
      <c r="BG14">
        <f t="array" ref="BG14">INDEX(filt_btag7!B:B,MATCH(fix_btag!T14&amp;S14,filt_btag7!C:C&amp;filt_btag7!E:E,0))</f>
        <v>253</v>
      </c>
    </row>
    <row r="15" spans="1:59" x14ac:dyDescent="0.3">
      <c r="A15">
        <f>IF(A14&lt;MAX(filt_btag7!N14:N109),A14+1,"")</f>
        <v>13</v>
      </c>
      <c r="B15">
        <f>INDEX(filt_btag6!M:M,MATCH(fix_btag!A15,filt_btag6!L:L,0))</f>
        <v>235</v>
      </c>
      <c r="C15">
        <f>INDEX(filt_btag6!N:N,MATCH(fix_btag!A15,filt_btag6!L:L,0))</f>
        <v>433</v>
      </c>
      <c r="D15">
        <f>INDEX(filt_btag6!P:P,MATCH(fix_btag!A15,filt_btag6!L:L,0))</f>
        <v>3</v>
      </c>
      <c r="E15">
        <f>INDEX(filt_btag6!Q:Q,MATCH(fix_btag!A15,filt_btag6!L:L,0))</f>
        <v>4</v>
      </c>
      <c r="G15">
        <f>INDEX(filt_btag7!O:O,MATCH(fix_btag!A15,filt_btag7!N:N,0))</f>
        <v>251</v>
      </c>
      <c r="H15">
        <f>INDEX(filt_btag7!P:P,MATCH(fix_btag!A15,filt_btag7!N:N,0))</f>
        <v>448</v>
      </c>
      <c r="I15">
        <f>INDEX(filt_btag7!R:R,MATCH(fix_btag!A15,filt_btag7!N:N,0))</f>
        <v>-2.4944088369019264</v>
      </c>
      <c r="J15">
        <f>INDEX(filt_btag7!S:S,MATCH(fix_btag!A15,filt_btag7!N:N,0))</f>
        <v>-1.6667106990508098</v>
      </c>
      <c r="R15">
        <f t="shared" si="6"/>
        <v>9</v>
      </c>
      <c r="S15">
        <f t="shared" si="0"/>
        <v>239</v>
      </c>
      <c r="T15">
        <f t="shared" si="1"/>
        <v>442</v>
      </c>
      <c r="U15">
        <f t="shared" si="2"/>
        <v>4</v>
      </c>
      <c r="V15">
        <f t="shared" si="3"/>
        <v>-3.0000000099999999</v>
      </c>
      <c r="X15">
        <f>IF(ISERROR(MATCH($X$2,$BF$7:BF14,0)),(U15-$X$4)^2+(V15-$X$5)^2,"")</f>
        <v>62.300138723651081</v>
      </c>
      <c r="Y15">
        <f>IF(ISERROR(MATCH($Y$2,$BF$7:BF14,0)),(U15-$Y$4)^2+(V15-$Y$5)^2,"")</f>
        <v>56.336302894457724</v>
      </c>
      <c r="Z15">
        <f>IF(ISERROR(MATCH($Z$2,$BF$7:BF14,0)),(U15-$Z$4)^2+(V15-$Z$5)^2,"")</f>
        <v>46.971967438236021</v>
      </c>
      <c r="AA15">
        <f>IF(ISERROR(MATCH($AA$2,$BF$7:BF14,0)),(U15-$AA$4)^2+(V15-$AA$5)^2,"")</f>
        <v>35.632767538838088</v>
      </c>
      <c r="AB15">
        <f>IF(ISERROR(MATCH($AB$2,$BF$7:BF14,0)),(U15-$AB$4)^2+(V15-$AB$5)^2,"")</f>
        <v>24.044993592368545</v>
      </c>
      <c r="AC15">
        <f>IF(ISERROR(MATCH($AC$2,$BF$7:BF14,0)),(U15-$AC$4)^2+(V15-$AC$5)^2,"")</f>
        <v>13.972779138020428</v>
      </c>
      <c r="AD15">
        <f>IF(ISERROR(MATCH($AD$2,$BF$7:BF14,0)),(U15-$AD$4)^2+(V15-$AD$5)^2,"")</f>
        <v>6.9495275224432955</v>
      </c>
      <c r="AE15" t="str">
        <f>IF(ISERROR(MATCH($AE$2,$BF$7:BF14,0)),(U15-$AE$4)^2+(V15-$AE$5)^2,"")</f>
        <v/>
      </c>
      <c r="AF15">
        <f>IF(ISERROR(MATCH($AF$2,$BF$7:BF14,0)),(U15-$AF$4)^2+(V15-$AF$5)^2,"")</f>
        <v>4.0444651370903753</v>
      </c>
      <c r="AG15" t="str">
        <f>IF(ISERROR(MATCH($AG$2,$BF$7:BF14,0)),(U15-$AG$4)^2+(V15-$AG$5)^2,"")</f>
        <v/>
      </c>
      <c r="AH15" t="str">
        <f>IF(ISERROR(MATCH($AH$2,$BF$7:BF14,0)),(U15-$AH$4)^2+(V15-$AH$5)^2,"")</f>
        <v/>
      </c>
      <c r="AI15" t="str">
        <f>IF(ISERROR(MATCH($AI$2,$BF$7:BF14,0)),(U15-$AI$4)^2+(V15-$AI$5)^2,"")</f>
        <v/>
      </c>
      <c r="AJ15" t="str">
        <f>IF(ISERROR(MATCH($AJ$2,$BF$7:BF14,0)),(U15-$AJ$4)^2+(V15-$AJ$5)^2,"")</f>
        <v/>
      </c>
      <c r="AK15" t="str">
        <f>IF(ISERROR(MATCH($AK$2,$BF$7:BF14,0)),(U15-$AK$4)^2+(V15-$AK$5)^2,"")</f>
        <v/>
      </c>
      <c r="AL15" t="str">
        <f>IF(ISERROR(MATCH($AL$2,$BF$7:BF14,0)),(U15-$AL$4)^2+(V15-$AL$5)^2,"")</f>
        <v/>
      </c>
      <c r="AM15" t="str">
        <f>IF(ISERROR(MATCH($AM$2,$BF$7:BF14,0)),(U15-$AM$4)^2+(V15-$AM$5)^2,"")</f>
        <v/>
      </c>
      <c r="AN15">
        <f>IF(ISERROR(MATCH($AN$2,$BF$7:BF14,0)),(U15-$AN$4)^2+(V15-$AN$5)^2,"")</f>
        <v>4.93858947434817</v>
      </c>
      <c r="AO15">
        <f>IF(ISERROR(MATCH($AO$2,$BF$7:BF14,0)),(U15-$AO$4)^2+(V15-$AO$5)^2,"")</f>
        <v>10.000000059885853</v>
      </c>
      <c r="AP15">
        <f>IF(ISERROR(MATCH($AP$2,$BF$7:BF14,0)),(U15-$AP$4)^2+(V15-$AP$5)^2,"")</f>
        <v>18.715193085085957</v>
      </c>
      <c r="AQ15">
        <f>IF(ISERROR(MATCH($AQ$2,$BF$7:BF14,0)),(U15-$AQ$4)^2+(V15-$AQ$5)^2,"")</f>
        <v>49.284807034560366</v>
      </c>
      <c r="AR15">
        <f>IF(ISERROR(MATCH($AR$2,$BF$7:BF14,0)),(U15-$AR$4)^2+(V15-$AR$5)^2,"")</f>
        <v>58.000000060799046</v>
      </c>
      <c r="AS15">
        <f>IF(ISERROR(MATCH($AS$2,$BF$7:BF14,0)),(U15-$AS$4)^2+(V15-$AS$5)^2,"")</f>
        <v>63.061410645298167</v>
      </c>
      <c r="AT15">
        <f>IF(ISERROR(MATCH($AT$2,$BF$7:BF14,0)),(U15-$AT$4)^2+(V15-$AT$5)^2,"")</f>
        <v>26.554570795854669</v>
      </c>
      <c r="AU15">
        <f>IF(ISERROR(MATCH($AU$2,$BF$7:BF14,0)),(U15-$AU$4)^2+(V15-$AU$5)^2,"")</f>
        <v>41.44542932379165</v>
      </c>
      <c r="AV15">
        <f>IF(ISERROR(MATCH($AV$2,$BF$7:BF14,0)),(U15-$AV$4)^2+(V15-$AV$5)^2,"")</f>
        <v>16.000000000000007</v>
      </c>
      <c r="AW15">
        <f>IF(ISERROR(MATCH($AW$2,$BF$7:BF14,0)),(U15-$AW$4)^2+(V15-$AW$5)^2,"")</f>
        <v>52.000000120684881</v>
      </c>
      <c r="AX15">
        <f>IF(ISERROR(MATCH($AX$2,$BF$7:BF14,0)),(U15-$AX$4)^2+(V15-$AX$5)^2,"")</f>
        <v>8.1857660427669714</v>
      </c>
      <c r="AY15">
        <f>IF(ISERROR(MATCH($AY$2,$BF$7:BF14,0)),(U15-$AY$4)^2+(V15-$AY$5)^2,"")</f>
        <v>59.814234076879359</v>
      </c>
      <c r="AZ15">
        <f>IF(ISERROR(MATCH($AZ$2,$BF$7:BF14,0)),(U15-$AZ$4)^2+(V15-$AZ$5)^2,"")</f>
        <v>38.242640704692882</v>
      </c>
      <c r="BA15">
        <f>IF(ISERROR(MATCH($BA$2,$BF$7:BF14,0)),(U15-$BA$4)^2+(V15-$BA$5)^2,"")</f>
        <v>29.757359415307121</v>
      </c>
      <c r="BB15">
        <f>IF(ISERROR(MATCH($BB$2,$BF$7:BF14,0)),(U15-$BB$4)^2+(V15-$BB$5)^2,"")</f>
        <v>4.3015152077385963</v>
      </c>
      <c r="BC15">
        <f>IF(ISERROR(MATCH($BC$2,$BF$7:BF14,0)),(U15-$BC$4)^2+(V15-$BC$5)^2,"")</f>
        <v>63.698484912261399</v>
      </c>
      <c r="BE15">
        <f t="shared" si="4"/>
        <v>4.0444651370903753</v>
      </c>
      <c r="BF15">
        <f t="shared" si="5"/>
        <v>255</v>
      </c>
      <c r="BG15">
        <f t="array" ref="BG15">INDEX(filt_btag7!B:B,MATCH(fix_btag!T15&amp;S15,filt_btag7!C:C&amp;filt_btag7!E:E,0))</f>
        <v>254</v>
      </c>
    </row>
    <row r="16" spans="1:59" x14ac:dyDescent="0.3">
      <c r="A16">
        <f>IF(A15&lt;MAX(filt_btag7!N15:N110),A15+1,"")</f>
        <v>14</v>
      </c>
      <c r="B16">
        <f>INDEX(filt_btag6!M:M,MATCH(fix_btag!A16,filt_btag6!L:L,0))</f>
        <v>234</v>
      </c>
      <c r="C16">
        <f>INDEX(filt_btag6!N:N,MATCH(fix_btag!A16,filt_btag6!L:L,0))</f>
        <v>431</v>
      </c>
      <c r="D16">
        <f>INDEX(filt_btag6!P:P,MATCH(fix_btag!A16,filt_btag6!L:L,0))</f>
        <v>1</v>
      </c>
      <c r="E16">
        <f>INDEX(filt_btag6!Q:Q,MATCH(fix_btag!A16,filt_btag6!L:L,0))</f>
        <v>4</v>
      </c>
      <c r="G16">
        <f>INDEX(filt_btag7!O:O,MATCH(fix_btag!A16,filt_btag7!N:N,0))</f>
        <v>250</v>
      </c>
      <c r="H16">
        <f>INDEX(filt_btag7!P:P,MATCH(fix_btag!A16,filt_btag7!N:N,0))</f>
        <v>450</v>
      </c>
      <c r="I16">
        <f>INDEX(filt_btag7!R:R,MATCH(fix_btag!A16,filt_btag7!N:N,0))</f>
        <v>-2.9423558412334203</v>
      </c>
      <c r="J16">
        <f>INDEX(filt_btag7!S:S,MATCH(fix_btag!A16,filt_btag7!N:N,0))</f>
        <v>-0.58527096601385631</v>
      </c>
      <c r="R16">
        <f t="shared" si="6"/>
        <v>10</v>
      </c>
      <c r="S16">
        <f t="shared" si="0"/>
        <v>238</v>
      </c>
      <c r="T16">
        <f t="shared" si="1"/>
        <v>439</v>
      </c>
      <c r="U16">
        <f t="shared" si="2"/>
        <v>4</v>
      </c>
      <c r="V16">
        <f t="shared" si="3"/>
        <v>-1.0000000099999999</v>
      </c>
      <c r="X16">
        <f>IF(ISERROR(MATCH($X$2,$BF$7:BF15,0)),(U16-$X$4)^2+(V16-$X$5)^2,"")</f>
        <v>44.322503336043383</v>
      </c>
      <c r="Y16">
        <f>IF(ISERROR(MATCH($Y$2,$BF$7:BF15,0)),(U16-$Y$4)^2+(V16-$Y$5)^2,"")</f>
        <v>36.566879489524034</v>
      </c>
      <c r="Z16">
        <f>IF(ISERROR(MATCH($Z$2,$BF$7:BF15,0)),(U16-$Z$4)^2+(V16-$Z$5)^2,"")</f>
        <v>27.202544033302331</v>
      </c>
      <c r="AA16">
        <f>IF(ISERROR(MATCH($AA$2,$BF$7:BF15,0)),(U16-$AA$4)^2+(V16-$AA$5)^2,"")</f>
        <v>17.65513215123039</v>
      </c>
      <c r="AB16">
        <f>IF(ISERROR(MATCH($AB$2,$BF$7:BF15,0)),(U16-$AB$4)^2+(V16-$AB$5)^2,"")</f>
        <v>9.378150756165299</v>
      </c>
      <c r="AC16">
        <f>IF(ISERROR(MATCH($AC$2,$BF$7:BF15,0)),(U16-$AC$4)^2+(V16-$AC$5)^2,"")</f>
        <v>3.6316952339649951</v>
      </c>
      <c r="AD16">
        <f>IF(ISERROR(MATCH($AD$2,$BF$7:BF15,0)),(U16-$AD$4)^2+(V16-$AD$5)^2,"")</f>
        <v>1.2906113464987266</v>
      </c>
      <c r="AE16" t="str">
        <f>IF(ISERROR(MATCH($AE$2,$BF$7:BF15,0)),(U16-$AE$4)^2+(V16-$AE$5)^2,"")</f>
        <v/>
      </c>
      <c r="AF16" t="str">
        <f>IF(ISERROR(MATCH($AF$2,$BF$7:BF15,0)),(U16-$AF$4)^2+(V16-$AF$5)^2,"")</f>
        <v/>
      </c>
      <c r="AG16" t="str">
        <f>IF(ISERROR(MATCH($AG$2,$BF$7:BF15,0)),(U16-$AG$4)^2+(V16-$AG$5)^2,"")</f>
        <v/>
      </c>
      <c r="AH16" t="str">
        <f>IF(ISERROR(MATCH($AH$2,$BF$7:BF15,0)),(U16-$AH$4)^2+(V16-$AH$5)^2,"")</f>
        <v/>
      </c>
      <c r="AI16" t="str">
        <f>IF(ISERROR(MATCH($AI$2,$BF$7:BF15,0)),(U16-$AI$4)^2+(V16-$AI$5)^2,"")</f>
        <v/>
      </c>
      <c r="AJ16" t="str">
        <f>IF(ISERROR(MATCH($AJ$2,$BF$7:BF15,0)),(U16-$AJ$4)^2+(V16-$AJ$5)^2,"")</f>
        <v/>
      </c>
      <c r="AK16" t="str">
        <f>IF(ISERROR(MATCH($AK$2,$BF$7:BF15,0)),(U16-$AK$4)^2+(V16-$AK$5)^2,"")</f>
        <v/>
      </c>
      <c r="AL16" t="str">
        <f>IF(ISERROR(MATCH($AL$2,$BF$7:BF15,0)),(U16-$AL$4)^2+(V16-$AL$5)^2,"")</f>
        <v/>
      </c>
      <c r="AM16" t="str">
        <f>IF(ISERROR(MATCH($AM$2,$BF$7:BF15,0)),(U16-$AM$4)^2+(V16-$AM$5)^2,"")</f>
        <v/>
      </c>
      <c r="AN16">
        <f>IF(ISERROR(MATCH($AN$2,$BF$7:BF15,0)),(U16-$AN$4)^2+(V16-$AN$5)^2,"")</f>
        <v>1.530790622620096</v>
      </c>
      <c r="AO16">
        <f>IF(ISERROR(MATCH($AO$2,$BF$7:BF15,0)),(U16-$AO$4)^2+(V16-$AO$5)^2,"")</f>
        <v>2.0000000198858521</v>
      </c>
      <c r="AP16">
        <f>IF(ISERROR(MATCH($AP$2,$BF$7:BF15,0)),(U16-$AP$4)^2+(V16-$AP$5)^2,"")</f>
        <v>6.1229918568140329</v>
      </c>
      <c r="AQ16">
        <f>IF(ISERROR(MATCH($AQ$2,$BF$7:BF15,0)),(U16-$AQ$4)^2+(V16-$AQ$5)^2,"")</f>
        <v>45.877008182832292</v>
      </c>
      <c r="AR16">
        <f>IF(ISERROR(MATCH($AR$2,$BF$7:BF15,0)),(U16-$AR$4)^2+(V16-$AR$5)^2,"")</f>
        <v>50.000000020799042</v>
      </c>
      <c r="AS16">
        <f>IF(ISERROR(MATCH($AS$2,$BF$7:BF15,0)),(U16-$AS$4)^2+(V16-$AS$5)^2,"")</f>
        <v>50.469209417026242</v>
      </c>
      <c r="AT16">
        <f>IF(ISERROR(MATCH($AT$2,$BF$7:BF15,0)),(U16-$AT$4)^2+(V16-$AT$5)^2,"")</f>
        <v>29.641125145907719</v>
      </c>
      <c r="AU16">
        <f>IF(ISERROR(MATCH($AU$2,$BF$7:BF15,0)),(U16-$AU$4)^2+(V16-$AU$5)^2,"")</f>
        <v>22.358874893738609</v>
      </c>
      <c r="AV16">
        <f>IF(ISERROR(MATCH($AV$2,$BF$7:BF15,0)),(U16-$AV$4)^2+(V16-$AV$5)^2,"")</f>
        <v>19.999999960228301</v>
      </c>
      <c r="AW16">
        <f>IF(ISERROR(MATCH($AW$2,$BF$7:BF15,0)),(U16-$AW$4)^2+(V16-$AW$5)^2,"")</f>
        <v>32.000000080456587</v>
      </c>
      <c r="AX16">
        <f>IF(ISERROR(MATCH($AX$2,$BF$7:BF15,0)),(U16-$AX$4)^2+(V16-$AX$5)^2,"")</f>
        <v>11.272320392820024</v>
      </c>
      <c r="AY16">
        <f>IF(ISERROR(MATCH($AY$2,$BF$7:BF15,0)),(U16-$AY$4)^2+(V16-$AY$5)^2,"")</f>
        <v>40.727679646826317</v>
      </c>
      <c r="AZ16">
        <f>IF(ISERROR(MATCH($AZ$2,$BF$7:BF15,0)),(U16-$AZ$4)^2+(V16-$AZ$5)^2,"")</f>
        <v>38.727922038931453</v>
      </c>
      <c r="BA16">
        <f>IF(ISERROR(MATCH($BA$2,$BF$7:BF15,0)),(U16-$BA$4)^2+(V16-$BA$5)^2,"")</f>
        <v>13.27207800106855</v>
      </c>
      <c r="BB16">
        <f>IF(ISERROR(MATCH($BB$2,$BF$7:BF15,0)),(U16-$BB$4)^2+(V16-$BB$5)^2,"")</f>
        <v>4.7867965419771661</v>
      </c>
      <c r="BC16">
        <f>IF(ISERROR(MATCH($BC$2,$BF$7:BF15,0)),(U16-$BC$4)^2+(V16-$BC$5)^2,"")</f>
        <v>47.213203498022828</v>
      </c>
      <c r="BE16">
        <f t="shared" si="4"/>
        <v>1.2906113464987266</v>
      </c>
      <c r="BF16">
        <f t="shared" si="5"/>
        <v>257</v>
      </c>
      <c r="BG16">
        <f t="array" ref="BG16">INDEX(filt_btag7!B:B,MATCH(fix_btag!T16&amp;S16,filt_btag7!C:C&amp;filt_btag7!E:E,0))</f>
        <v>256</v>
      </c>
    </row>
    <row r="17" spans="1:59" x14ac:dyDescent="0.3">
      <c r="A17">
        <f>IF(A16&lt;MAX(filt_btag7!N16:N111),A16+1,"")</f>
        <v>15</v>
      </c>
      <c r="B17">
        <f>INDEX(filt_btag6!M:M,MATCH(fix_btag!A17,filt_btag6!L:L,0))</f>
        <v>233</v>
      </c>
      <c r="C17">
        <f>INDEX(filt_btag6!N:N,MATCH(fix_btag!A17,filt_btag6!L:L,0))</f>
        <v>430</v>
      </c>
      <c r="D17">
        <f>INDEX(filt_btag6!P:P,MATCH(fix_btag!A17,filt_btag6!L:L,0))</f>
        <v>-1</v>
      </c>
      <c r="E17">
        <f>INDEX(filt_btag6!Q:Q,MATCH(fix_btag!A17,filt_btag6!L:L,0))</f>
        <v>4</v>
      </c>
      <c r="G17">
        <f>INDEX(filt_btag7!O:O,MATCH(fix_btag!A17,filt_btag7!N:N,0))</f>
        <v>249</v>
      </c>
      <c r="H17">
        <f>INDEX(filt_btag7!P:P,MATCH(fix_btag!A17,filt_btag7!N:N,0))</f>
        <v>452</v>
      </c>
      <c r="I17">
        <f>INDEX(filt_btag7!R:R,MATCH(fix_btag!A17,filt_btag7!N:N,0))</f>
        <v>-2.9423558412334199</v>
      </c>
      <c r="J17">
        <f>INDEX(filt_btag7!S:S,MATCH(fix_btag!A17,filt_btag7!N:N,0))</f>
        <v>0.58527096601385709</v>
      </c>
      <c r="R17">
        <f t="shared" si="6"/>
        <v>11</v>
      </c>
      <c r="S17">
        <f t="shared" si="0"/>
        <v>237</v>
      </c>
      <c r="T17">
        <f t="shared" si="1"/>
        <v>438</v>
      </c>
      <c r="U17">
        <f t="shared" si="2"/>
        <v>4</v>
      </c>
      <c r="V17">
        <f t="shared" si="3"/>
        <v>1</v>
      </c>
      <c r="X17">
        <f>IF(ISERROR(MATCH($X$2,$BF$7:BF16,0)),(U17-$X$4)^2+(V17-$X$5)^2,"")</f>
        <v>34.3448679185475</v>
      </c>
      <c r="Y17">
        <f>IF(ISERROR(MATCH($Y$2,$BF$7:BF16,0)),(U17-$Y$4)^2+(V17-$Y$5)^2,"")</f>
        <v>24.797456045743235</v>
      </c>
      <c r="Z17">
        <f>IF(ISERROR(MATCH($Z$2,$BF$7:BF16,0)),(U17-$Z$4)^2+(V17-$Z$5)^2,"")</f>
        <v>15.433120589521533</v>
      </c>
      <c r="AA17">
        <f>IF(ISERROR(MATCH($AA$2,$BF$7:BF16,0)),(U17-$AA$4)^2+(V17-$AA$5)^2,"")</f>
        <v>7.6774967337345146</v>
      </c>
      <c r="AB17">
        <f>IF(ISERROR(MATCH($AB$2,$BF$7:BF16,0)),(U17-$AB$4)^2+(V17-$AB$5)^2,"")</f>
        <v>2.7113079066278361</v>
      </c>
      <c r="AC17">
        <f>IF(ISERROR(MATCH($AC$2,$BF$7:BF16,0)),(U17-$AC$4)^2+(V17-$AC$5)^2,"")</f>
        <v>1.2906113382041458</v>
      </c>
      <c r="AD17" t="str">
        <f>IF(ISERROR(MATCH($AD$2,$BF$7:BF16,0)),(U17-$AD$4)^2+(V17-$AD$5)^2,"")</f>
        <v/>
      </c>
      <c r="AE17" t="str">
        <f>IF(ISERROR(MATCH($AE$2,$BF$7:BF16,0)),(U17-$AE$4)^2+(V17-$AE$5)^2,"")</f>
        <v/>
      </c>
      <c r="AF17" t="str">
        <f>IF(ISERROR(MATCH($AF$2,$BF$7:BF16,0)),(U17-$AF$4)^2+(V17-$AF$5)^2,"")</f>
        <v/>
      </c>
      <c r="AG17" t="str">
        <f>IF(ISERROR(MATCH($AG$2,$BF$7:BF16,0)),(U17-$AG$4)^2+(V17-$AG$5)^2,"")</f>
        <v/>
      </c>
      <c r="AH17" t="str">
        <f>IF(ISERROR(MATCH($AH$2,$BF$7:BF16,0)),(U17-$AH$4)^2+(V17-$AH$5)^2,"")</f>
        <v/>
      </c>
      <c r="AI17" t="str">
        <f>IF(ISERROR(MATCH($AI$2,$BF$7:BF16,0)),(U17-$AI$4)^2+(V17-$AI$5)^2,"")</f>
        <v/>
      </c>
      <c r="AJ17" t="str">
        <f>IF(ISERROR(MATCH($AJ$2,$BF$7:BF16,0)),(U17-$AJ$4)^2+(V17-$AJ$5)^2,"")</f>
        <v/>
      </c>
      <c r="AK17" t="str">
        <f>IF(ISERROR(MATCH($AK$2,$BF$7:BF16,0)),(U17-$AK$4)^2+(V17-$AK$5)^2,"")</f>
        <v/>
      </c>
      <c r="AL17" t="str">
        <f>IF(ISERROR(MATCH($AL$2,$BF$7:BF16,0)),(U17-$AL$4)^2+(V17-$AL$5)^2,"")</f>
        <v/>
      </c>
      <c r="AM17" t="str">
        <f>IF(ISERROR(MATCH($AM$2,$BF$7:BF16,0)),(U17-$AM$4)^2+(V17-$AM$5)^2,"")</f>
        <v/>
      </c>
      <c r="AN17">
        <f>IF(ISERROR(MATCH($AN$2,$BF$7:BF16,0)),(U17-$AN$4)^2+(V17-$AN$5)^2,"")</f>
        <v>6.1229918138530275</v>
      </c>
      <c r="AO17">
        <f>IF(ISERROR(MATCH($AO$2,$BF$7:BF16,0)),(U17-$AO$4)^2+(V17-$AO$5)^2,"")</f>
        <v>1.9999999998858522</v>
      </c>
      <c r="AP17">
        <f>IF(ISERROR(MATCH($AP$2,$BF$7:BF16,0)),(U17-$AP$4)^2+(V17-$AP$5)^2,"")</f>
        <v>1.5307906255811019</v>
      </c>
      <c r="AQ17">
        <f>IF(ISERROR(MATCH($AQ$2,$BF$7:BF16,0)),(U17-$AQ$4)^2+(V17-$AQ$5)^2,"")</f>
        <v>50.46920937406523</v>
      </c>
      <c r="AR17">
        <f>IF(ISERROR(MATCH($AR$2,$BF$7:BF16,0)),(U17-$AR$4)^2+(V17-$AR$5)^2,"")</f>
        <v>50.000000000799041</v>
      </c>
      <c r="AS17">
        <f>IF(ISERROR(MATCH($AS$2,$BF$7:BF16,0)),(U17-$AS$4)^2+(V17-$AS$5)^2,"")</f>
        <v>45.877008185793315</v>
      </c>
      <c r="AT17">
        <f>IF(ISERROR(MATCH($AT$2,$BF$7:BF16,0)),(U17-$AT$4)^2+(V17-$AT$5)^2,"")</f>
        <v>40.727679571393537</v>
      </c>
      <c r="AU17">
        <f>IF(ISERROR(MATCH($AU$2,$BF$7:BF16,0)),(U17-$AU$4)^2+(V17-$AU$5)^2,"")</f>
        <v>11.272320428252787</v>
      </c>
      <c r="AV17">
        <f>IF(ISERROR(MATCH($AV$2,$BF$7:BF16,0)),(U17-$AV$4)^2+(V17-$AV$5)^2,"")</f>
        <v>32.000000000456602</v>
      </c>
      <c r="AW17">
        <f>IF(ISERROR(MATCH($AW$2,$BF$7:BF16,0)),(U17-$AW$4)^2+(V17-$AW$5)^2,"")</f>
        <v>20.000000000228297</v>
      </c>
      <c r="AX17">
        <f>IF(ISERROR(MATCH($AX$2,$BF$7:BF16,0)),(U17-$AX$4)^2+(V17-$AX$5)^2,"")</f>
        <v>22.35887481830585</v>
      </c>
      <c r="AY17">
        <f>IF(ISERROR(MATCH($AY$2,$BF$7:BF16,0)),(U17-$AY$4)^2+(V17-$AY$5)^2,"")</f>
        <v>29.641125181340492</v>
      </c>
      <c r="AZ17">
        <f>IF(ISERROR(MATCH($AZ$2,$BF$7:BF16,0)),(U17-$AZ$4)^2+(V17-$AZ$5)^2,"")</f>
        <v>47.213203435596427</v>
      </c>
      <c r="BA17">
        <f>IF(ISERROR(MATCH($BA$2,$BF$7:BF16,0)),(U17-$BA$4)^2+(V17-$BA$5)^2,"")</f>
        <v>4.7867965644035726</v>
      </c>
      <c r="BB17">
        <f>IF(ISERROR(MATCH($BB$2,$BF$7:BF16,0)),(U17-$BB$4)^2+(V17-$BB$5)^2,"")</f>
        <v>13.272077938642141</v>
      </c>
      <c r="BC17">
        <f>IF(ISERROR(MATCH($BC$2,$BF$7:BF16,0)),(U17-$BC$4)^2+(V17-$BC$5)^2,"")</f>
        <v>38.727922061357852</v>
      </c>
      <c r="BE17">
        <f t="shared" si="4"/>
        <v>1.2906113382041458</v>
      </c>
      <c r="BF17">
        <f t="shared" si="5"/>
        <v>258</v>
      </c>
      <c r="BG17">
        <f t="array" ref="BG17">INDEX(filt_btag7!B:B,MATCH(fix_btag!T17&amp;S17,filt_btag7!C:C&amp;filt_btag7!E:E,0))</f>
        <v>255</v>
      </c>
    </row>
    <row r="18" spans="1:59" x14ac:dyDescent="0.3">
      <c r="A18">
        <f>IF(A17&lt;MAX(filt_btag7!N17:N112),A17+1,"")</f>
        <v>16</v>
      </c>
      <c r="B18">
        <f>INDEX(filt_btag6!M:M,MATCH(fix_btag!A18,filt_btag6!L:L,0))</f>
        <v>232</v>
      </c>
      <c r="C18">
        <f>INDEX(filt_btag6!N:N,MATCH(fix_btag!A18,filt_btag6!L:L,0))</f>
        <v>428</v>
      </c>
      <c r="D18">
        <f>INDEX(filt_btag6!P:P,MATCH(fix_btag!A18,filt_btag6!L:L,0))</f>
        <v>-3</v>
      </c>
      <c r="E18">
        <f>INDEX(filt_btag6!Q:Q,MATCH(fix_btag!A18,filt_btag6!L:L,0))</f>
        <v>4</v>
      </c>
      <c r="G18">
        <f>INDEX(filt_btag7!O:O,MATCH(fix_btag!A18,filt_btag7!N:N,0))</f>
        <v>248</v>
      </c>
      <c r="H18">
        <f>INDEX(filt_btag7!P:P,MATCH(fix_btag!A18,filt_btag7!N:N,0))</f>
        <v>454</v>
      </c>
      <c r="I18">
        <f>INDEX(filt_btag7!R:R,MATCH(fix_btag!A18,filt_btag7!N:N,0))</f>
        <v>-2.4944088369019251</v>
      </c>
      <c r="J18">
        <f>INDEX(filt_btag7!S:S,MATCH(fix_btag!A18,filt_btag7!N:N,0))</f>
        <v>1.6667106990508118</v>
      </c>
      <c r="R18">
        <f t="shared" si="6"/>
        <v>12</v>
      </c>
      <c r="S18">
        <f t="shared" si="0"/>
        <v>236</v>
      </c>
      <c r="T18">
        <f t="shared" si="1"/>
        <v>435</v>
      </c>
      <c r="U18">
        <f t="shared" si="2"/>
        <v>4</v>
      </c>
      <c r="V18">
        <f t="shared" si="3"/>
        <v>3</v>
      </c>
      <c r="X18">
        <f>IF(ISERROR(MATCH($X$2,$BF$7:BF17,0)),(U18-$X$4)^2+(V18-$X$5)^2,"")</f>
        <v>32.367232570939798</v>
      </c>
      <c r="Y18">
        <f>IF(ISERROR(MATCH($Y$2,$BF$7:BF17,0)),(U18-$Y$4)^2+(V18-$Y$5)^2,"")</f>
        <v>21.028032680809556</v>
      </c>
      <c r="Z18">
        <f>IF(ISERROR(MATCH($Z$2,$BF$7:BF17,0)),(U18-$Z$4)^2+(V18-$Z$5)^2,"")</f>
        <v>11.66369722458785</v>
      </c>
      <c r="AA18">
        <f>IF(ISERROR(MATCH($AA$2,$BF$7:BF17,0)),(U18-$AA$4)^2+(V18-$AA$5)^2,"")</f>
        <v>5.6998613861268153</v>
      </c>
      <c r="AB18">
        <f>IF(ISERROR(MATCH($AB$2,$BF$7:BF17,0)),(U18-$AB$4)^2+(V18-$AB$5)^2,"")</f>
        <v>4.0444651104245892</v>
      </c>
      <c r="AC18" t="str">
        <f>IF(ISERROR(MATCH($AC$2,$BF$7:BF17,0)),(U18-$AC$4)^2+(V18-$AC$5)^2,"")</f>
        <v/>
      </c>
      <c r="AD18" t="str">
        <f>IF(ISERROR(MATCH($AD$2,$BF$7:BF17,0)),(U18-$AD$4)^2+(V18-$AD$5)^2,"")</f>
        <v/>
      </c>
      <c r="AE18" t="str">
        <f>IF(ISERROR(MATCH($AE$2,$BF$7:BF17,0)),(U18-$AE$4)^2+(V18-$AE$5)^2,"")</f>
        <v/>
      </c>
      <c r="AF18" t="str">
        <f>IF(ISERROR(MATCH($AF$2,$BF$7:BF17,0)),(U18-$AF$4)^2+(V18-$AF$5)^2,"")</f>
        <v/>
      </c>
      <c r="AG18" t="str">
        <f>IF(ISERROR(MATCH($AG$2,$BF$7:BF17,0)),(U18-$AG$4)^2+(V18-$AG$5)^2,"")</f>
        <v/>
      </c>
      <c r="AH18" t="str">
        <f>IF(ISERROR(MATCH($AH$2,$BF$7:BF17,0)),(U18-$AH$4)^2+(V18-$AH$5)^2,"")</f>
        <v/>
      </c>
      <c r="AI18" t="str">
        <f>IF(ISERROR(MATCH($AI$2,$BF$7:BF17,0)),(U18-$AI$4)^2+(V18-$AI$5)^2,"")</f>
        <v/>
      </c>
      <c r="AJ18" t="str">
        <f>IF(ISERROR(MATCH($AJ$2,$BF$7:BF17,0)),(U18-$AJ$4)^2+(V18-$AJ$5)^2,"")</f>
        <v/>
      </c>
      <c r="AK18" t="str">
        <f>IF(ISERROR(MATCH($AK$2,$BF$7:BF17,0)),(U18-$AK$4)^2+(V18-$AK$5)^2,"")</f>
        <v/>
      </c>
      <c r="AL18" t="str">
        <f>IF(ISERROR(MATCH($AL$2,$BF$7:BF17,0)),(U18-$AL$4)^2+(V18-$AL$5)^2,"")</f>
        <v/>
      </c>
      <c r="AM18" t="str">
        <f>IF(ISERROR(MATCH($AM$2,$BF$7:BF17,0)),(U18-$AM$4)^2+(V18-$AM$5)^2,"")</f>
        <v/>
      </c>
      <c r="AN18">
        <f>IF(ISERROR(MATCH($AN$2,$BF$7:BF17,0)),(U18-$AN$4)^2+(V18-$AN$5)^2,"")</f>
        <v>18.715193002124956</v>
      </c>
      <c r="AO18">
        <f>IF(ISERROR(MATCH($AO$2,$BF$7:BF17,0)),(U18-$AO$4)^2+(V18-$AO$5)^2,"")</f>
        <v>9.9999999998858513</v>
      </c>
      <c r="AP18">
        <f>IF(ISERROR(MATCH($AP$2,$BF$7:BF17,0)),(U18-$AP$4)^2+(V18-$AP$5)^2,"")</f>
        <v>4.9385894373091759</v>
      </c>
      <c r="AQ18">
        <f>IF(ISERROR(MATCH($AQ$2,$BF$7:BF17,0)),(U18-$AQ$4)^2+(V18-$AQ$5)^2,"")</f>
        <v>63.061410562337159</v>
      </c>
      <c r="AR18">
        <f>IF(ISERROR(MATCH($AR$2,$BF$7:BF17,0)),(U18-$AR$4)^2+(V18-$AR$5)^2,"")</f>
        <v>58.000000000799034</v>
      </c>
      <c r="AS18">
        <f>IF(ISERROR(MATCH($AS$2,$BF$7:BF17,0)),(U18-$AS$4)^2+(V18-$AS$5)^2,"")</f>
        <v>49.284806997521386</v>
      </c>
      <c r="AT18">
        <f>IF(ISERROR(MATCH($AT$2,$BF$7:BF17,0)),(U18-$AT$4)^2+(V18-$AT$5)^2,"")</f>
        <v>59.814233961446604</v>
      </c>
      <c r="AU18">
        <f>IF(ISERROR(MATCH($AU$2,$BF$7:BF17,0)),(U18-$AU$4)^2+(V18-$AU$5)^2,"")</f>
        <v>8.1857660381997377</v>
      </c>
      <c r="AV18">
        <f>IF(ISERROR(MATCH($AV$2,$BF$7:BF17,0)),(U18-$AV$4)^2+(V18-$AV$5)^2,"")</f>
        <v>52.000000000684899</v>
      </c>
      <c r="AW18">
        <f>IF(ISERROR(MATCH($AW$2,$BF$7:BF17,0)),(U18-$AW$4)^2+(V18-$AW$5)^2,"")</f>
        <v>16</v>
      </c>
      <c r="AX18">
        <f>IF(ISERROR(MATCH($AX$2,$BF$7:BF17,0)),(U18-$AX$4)^2+(V18-$AX$5)^2,"")</f>
        <v>41.445429208358902</v>
      </c>
      <c r="AY18">
        <f>IF(ISERROR(MATCH($AY$2,$BF$7:BF17,0)),(U18-$AY$4)^2+(V18-$AY$5)^2,"")</f>
        <v>26.554570791287439</v>
      </c>
      <c r="AZ18">
        <f>IF(ISERROR(MATCH($AZ$2,$BF$7:BF17,0)),(U18-$AZ$4)^2+(V18-$AZ$5)^2,"")</f>
        <v>63.698484809834994</v>
      </c>
      <c r="BA18">
        <f>IF(ISERROR(MATCH($BA$2,$BF$7:BF17,0)),(U18-$BA$4)^2+(V18-$BA$5)^2,"")</f>
        <v>4.3015151901650031</v>
      </c>
      <c r="BB18">
        <f>IF(ISERROR(MATCH($BB$2,$BF$7:BF17,0)),(U18-$BB$4)^2+(V18-$BB$5)^2,"")</f>
        <v>29.757359312880705</v>
      </c>
      <c r="BC18">
        <f>IF(ISERROR(MATCH($BC$2,$BF$7:BF17,0)),(U18-$BC$4)^2+(V18-$BC$5)^2,"")</f>
        <v>38.242640687119277</v>
      </c>
      <c r="BE18">
        <f t="shared" si="4"/>
        <v>4.0444651104245892</v>
      </c>
      <c r="BF18">
        <f t="shared" si="5"/>
        <v>259</v>
      </c>
      <c r="BG18">
        <f t="array" ref="BG18">INDEX(filt_btag7!B:B,MATCH(fix_btag!T18&amp;S18,filt_btag7!C:C&amp;filt_btag7!E:E,0))</f>
        <v>257</v>
      </c>
    </row>
    <row r="19" spans="1:59" x14ac:dyDescent="0.3">
      <c r="A19">
        <f>IF(A18&lt;MAX(filt_btag7!N18:N113),A18+1,"")</f>
        <v>17</v>
      </c>
      <c r="B19">
        <f>INDEX(filt_btag6!M:M,MATCH(fix_btag!A19,filt_btag6!L:L,0))</f>
        <v>129</v>
      </c>
      <c r="C19">
        <f>INDEX(filt_btag6!N:N,MATCH(fix_btag!A19,filt_btag6!L:L,0))</f>
        <v>441</v>
      </c>
      <c r="D19">
        <f>INDEX(filt_btag6!P:P,MATCH(fix_btag!A19,filt_btag6!L:L,0))</f>
        <v>4</v>
      </c>
      <c r="E19">
        <f>INDEX(filt_btag6!Q:Q,MATCH(fix_btag!A19,filt_btag6!L:L,0))</f>
        <v>-2.0000000199999999</v>
      </c>
      <c r="G19">
        <f>INDEX(filt_btag7!O:O,MATCH(fix_btag!A19,filt_btag7!N:N,0))</f>
        <v>76</v>
      </c>
      <c r="H19">
        <f>INDEX(filt_btag7!P:P,MATCH(fix_btag!A19,filt_btag7!N:N,0))</f>
        <v>437</v>
      </c>
      <c r="I19">
        <f>INDEX(filt_btag7!R:R,MATCH(fix_btag!A19,filt_btag7!N:N,0))</f>
        <v>2.7716385975132627</v>
      </c>
      <c r="J19">
        <f>INDEX(filt_btag7!S:S,MATCH(fix_btag!A19,filt_btag7!N:N,0))</f>
        <v>-1.1480502970679813</v>
      </c>
      <c r="R19">
        <f t="shared" si="6"/>
        <v>13</v>
      </c>
      <c r="S19">
        <f t="shared" si="0"/>
        <v>235</v>
      </c>
      <c r="T19">
        <f t="shared" si="1"/>
        <v>433</v>
      </c>
      <c r="U19">
        <f t="shared" si="2"/>
        <v>3</v>
      </c>
      <c r="V19">
        <f t="shared" si="3"/>
        <v>4</v>
      </c>
      <c r="X19">
        <f>IF(ISERROR(MATCH($X$2,$BF$7:BF18,0)),(U19-$X$4)^2+(V19-$X$5)^2,"")</f>
        <v>24.044993499034327</v>
      </c>
      <c r="Y19">
        <f>IF(ISERROR(MATCH($Y$2,$BF$7:BF18,0)),(U19-$Y$4)^2+(V19-$Y$5)^2,"")</f>
        <v>13.972779066314997</v>
      </c>
      <c r="Z19">
        <f>IF(ISERROR(MATCH($Z$2,$BF$7:BF18,0)),(U19-$Z$4)^2+(V19-$Z$5)^2,"")</f>
        <v>6.9495274741487227</v>
      </c>
      <c r="AA19">
        <f>IF(ISERROR(MATCH($AA$2,$BF$7:BF18,0)),(U19-$AA$4)^2+(V19-$AA$5)^2,"")</f>
        <v>4.0444651104245892</v>
      </c>
      <c r="AB19" t="str">
        <f>IF(ISERROR(MATCH($AB$2,$BF$7:BF18,0)),(U19-$AB$4)^2+(V19-$AB$5)^2,"")</f>
        <v/>
      </c>
      <c r="AC19" t="str">
        <f>IF(ISERROR(MATCH($AC$2,$BF$7:BF18,0)),(U19-$AC$4)^2+(V19-$AC$5)^2,"")</f>
        <v/>
      </c>
      <c r="AD19" t="str">
        <f>IF(ISERROR(MATCH($AD$2,$BF$7:BF18,0)),(U19-$AD$4)^2+(V19-$AD$5)^2,"")</f>
        <v/>
      </c>
      <c r="AE19" t="str">
        <f>IF(ISERROR(MATCH($AE$2,$BF$7:BF18,0)),(U19-$AE$4)^2+(V19-$AE$5)^2,"")</f>
        <v/>
      </c>
      <c r="AF19" t="str">
        <f>IF(ISERROR(MATCH($AF$2,$BF$7:BF18,0)),(U19-$AF$4)^2+(V19-$AF$5)^2,"")</f>
        <v/>
      </c>
      <c r="AG19" t="str">
        <f>IF(ISERROR(MATCH($AG$2,$BF$7:BF18,0)),(U19-$AG$4)^2+(V19-$AG$5)^2,"")</f>
        <v/>
      </c>
      <c r="AH19" t="str">
        <f>IF(ISERROR(MATCH($AH$2,$BF$7:BF18,0)),(U19-$AH$4)^2+(V19-$AH$5)^2,"")</f>
        <v/>
      </c>
      <c r="AI19" t="str">
        <f>IF(ISERROR(MATCH($AI$2,$BF$7:BF18,0)),(U19-$AI$4)^2+(V19-$AI$5)^2,"")</f>
        <v/>
      </c>
      <c r="AJ19" t="str">
        <f>IF(ISERROR(MATCH($AJ$2,$BF$7:BF18,0)),(U19-$AJ$4)^2+(V19-$AJ$5)^2,"")</f>
        <v/>
      </c>
      <c r="AK19" t="str">
        <f>IF(ISERROR(MATCH($AK$2,$BF$7:BF18,0)),(U19-$AK$4)^2+(V19-$AK$5)^2,"")</f>
        <v/>
      </c>
      <c r="AL19" t="str">
        <f>IF(ISERROR(MATCH($AL$2,$BF$7:BF18,0)),(U19-$AL$4)^2+(V19-$AL$5)^2,"")</f>
        <v/>
      </c>
      <c r="AM19" t="str">
        <f>IF(ISERROR(MATCH($AM$2,$BF$7:BF18,0)),(U19-$AM$4)^2+(V19-$AM$5)^2,"")</f>
        <v/>
      </c>
      <c r="AN19">
        <f>IF(ISERROR(MATCH($AN$2,$BF$7:BF18,0)),(U19-$AN$4)^2+(V19-$AN$5)^2,"")</f>
        <v>26.554570791287439</v>
      </c>
      <c r="AO19">
        <f>IF(ISERROR(MATCH($AO$2,$BF$7:BF18,0)),(U19-$AO$4)^2+(V19-$AO$5)^2,"")</f>
        <v>16</v>
      </c>
      <c r="AP19">
        <f>IF(ISERROR(MATCH($AP$2,$BF$7:BF18,0)),(U19-$AP$4)^2+(V19-$AP$5)^2,"")</f>
        <v>8.1857660381997377</v>
      </c>
      <c r="AQ19">
        <f>IF(ISERROR(MATCH($AQ$2,$BF$7:BF18,0)),(U19-$AQ$4)^2+(V19-$AQ$5)^2,"")</f>
        <v>59.814233961446597</v>
      </c>
      <c r="AR19">
        <f>IF(ISERROR(MATCH($AR$2,$BF$7:BF18,0)),(U19-$AR$4)^2+(V19-$AR$5)^2,"")</f>
        <v>52.000000000684892</v>
      </c>
      <c r="AS19">
        <f>IF(ISERROR(MATCH($AS$2,$BF$7:BF18,0)),(U19-$AS$4)^2+(V19-$AS$5)^2,"")</f>
        <v>41.445429208358902</v>
      </c>
      <c r="AT19">
        <f>IF(ISERROR(MATCH($AT$2,$BF$7:BF18,0)),(U19-$AT$4)^2+(V19-$AT$5)^2,"")</f>
        <v>63.061410562337166</v>
      </c>
      <c r="AU19">
        <f>IF(ISERROR(MATCH($AU$2,$BF$7:BF18,0)),(U19-$AU$4)^2+(V19-$AU$5)^2,"")</f>
        <v>4.9385894373091759</v>
      </c>
      <c r="AV19">
        <f>IF(ISERROR(MATCH($AV$2,$BF$7:BF18,0)),(U19-$AV$4)^2+(V19-$AV$5)^2,"")</f>
        <v>58.000000000799048</v>
      </c>
      <c r="AW19">
        <f>IF(ISERROR(MATCH($AW$2,$BF$7:BF18,0)),(U19-$AW$4)^2+(V19-$AW$5)^2,"")</f>
        <v>9.9999999998858513</v>
      </c>
      <c r="AX19">
        <f>IF(ISERROR(MATCH($AX$2,$BF$7:BF18,0)),(U19-$AX$4)^2+(V19-$AX$5)^2,"")</f>
        <v>49.284806997521393</v>
      </c>
      <c r="AY19">
        <f>IF(ISERROR(MATCH($AY$2,$BF$7:BF18,0)),(U19-$AY$4)^2+(V19-$AY$5)^2,"")</f>
        <v>18.715193002124956</v>
      </c>
      <c r="AZ19">
        <f>IF(ISERROR(MATCH($AZ$2,$BF$7:BF18,0)),(U19-$AZ$4)^2+(V19-$AZ$5)^2,"")</f>
        <v>63.698484809834994</v>
      </c>
      <c r="BA19">
        <f>IF(ISERROR(MATCH($BA$2,$BF$7:BF18,0)),(U19-$BA$4)^2+(V19-$BA$5)^2,"")</f>
        <v>4.3015151901650039</v>
      </c>
      <c r="BB19">
        <f>IF(ISERROR(MATCH($BB$2,$BF$7:BF18,0)),(U19-$BB$4)^2+(V19-$BB$5)^2,"")</f>
        <v>38.242640687119277</v>
      </c>
      <c r="BC19">
        <f>IF(ISERROR(MATCH($BC$2,$BF$7:BF18,0)),(U19-$BC$4)^2+(V19-$BC$5)^2,"")</f>
        <v>29.757359312880705</v>
      </c>
      <c r="BE19">
        <f t="shared" si="4"/>
        <v>4.0444651104245892</v>
      </c>
      <c r="BF19">
        <f t="shared" si="5"/>
        <v>260</v>
      </c>
      <c r="BG19">
        <f t="array" ref="BG19">INDEX(filt_btag7!B:B,MATCH(fix_btag!T19&amp;S19,filt_btag7!C:C&amp;filt_btag7!E:E,0))</f>
        <v>258</v>
      </c>
    </row>
    <row r="20" spans="1:59" x14ac:dyDescent="0.3">
      <c r="A20">
        <f>IF(A19&lt;MAX(filt_btag7!N19:N114),A19+1,"")</f>
        <v>18</v>
      </c>
      <c r="B20">
        <f>INDEX(filt_btag6!M:M,MATCH(fix_btag!A20,filt_btag6!L:L,0))</f>
        <v>126</v>
      </c>
      <c r="C20">
        <f>INDEX(filt_btag6!N:N,MATCH(fix_btag!A20,filt_btag6!L:L,0))</f>
        <v>437</v>
      </c>
      <c r="D20">
        <f>INDEX(filt_btag6!P:P,MATCH(fix_btag!A20,filt_btag6!L:L,0))</f>
        <v>4</v>
      </c>
      <c r="E20">
        <f>INDEX(filt_btag6!Q:Q,MATCH(fix_btag!A20,filt_btag6!L:L,0))</f>
        <v>2</v>
      </c>
      <c r="G20">
        <f>INDEX(filt_btag7!O:O,MATCH(fix_btag!A20,filt_btag7!N:N,0))</f>
        <v>72</v>
      </c>
      <c r="H20">
        <f>INDEX(filt_btag7!P:P,MATCH(fix_btag!A20,filt_btag7!N:N,0))</f>
        <v>436</v>
      </c>
      <c r="I20">
        <f>INDEX(filt_btag7!R:R,MATCH(fix_btag!A20,filt_btag7!N:N,0))</f>
        <v>3.0000000000570739</v>
      </c>
      <c r="J20">
        <f>INDEX(filt_btag7!S:S,MATCH(fix_btag!A20,filt_btag7!N:N,0))</f>
        <v>0</v>
      </c>
      <c r="R20">
        <f t="shared" si="6"/>
        <v>14</v>
      </c>
      <c r="S20">
        <f t="shared" si="0"/>
        <v>234</v>
      </c>
      <c r="T20">
        <f t="shared" si="1"/>
        <v>431</v>
      </c>
      <c r="U20">
        <f t="shared" si="2"/>
        <v>1</v>
      </c>
      <c r="V20">
        <f t="shared" si="3"/>
        <v>4</v>
      </c>
      <c r="X20">
        <f>IF(ISERROR(MATCH($X$2,$BF$7:BF19,0)),(U20-$X$4)^2+(V20-$X$5)^2,"")</f>
        <v>9.3781507028310784</v>
      </c>
      <c r="Y20">
        <f>IF(ISERROR(MATCH($Y$2,$BF$7:BF19,0)),(U20-$Y$4)^2+(V20-$Y$5)^2,"")</f>
        <v>3.6316952022595714</v>
      </c>
      <c r="Z20">
        <f>IF(ISERROR(MATCH($Z$2,$BF$7:BF19,0)),(U20-$Z$4)^2+(V20-$Z$5)^2,"")</f>
        <v>1.290611338204146</v>
      </c>
      <c r="AA20" t="str">
        <f>IF(ISERROR(MATCH($AA$2,$BF$7:BF19,0)),(U20-$AA$4)^2+(V20-$AA$5)^2,"")</f>
        <v/>
      </c>
      <c r="AB20" t="str">
        <f>IF(ISERROR(MATCH($AB$2,$BF$7:BF19,0)),(U20-$AB$4)^2+(V20-$AB$5)^2,"")</f>
        <v/>
      </c>
      <c r="AC20" t="str">
        <f>IF(ISERROR(MATCH($AC$2,$BF$7:BF19,0)),(U20-$AC$4)^2+(V20-$AC$5)^2,"")</f>
        <v/>
      </c>
      <c r="AD20" t="str">
        <f>IF(ISERROR(MATCH($AD$2,$BF$7:BF19,0)),(U20-$AD$4)^2+(V20-$AD$5)^2,"")</f>
        <v/>
      </c>
      <c r="AE20" t="str">
        <f>IF(ISERROR(MATCH($AE$2,$BF$7:BF19,0)),(U20-$AE$4)^2+(V20-$AE$5)^2,"")</f>
        <v/>
      </c>
      <c r="AF20" t="str">
        <f>IF(ISERROR(MATCH($AF$2,$BF$7:BF19,0)),(U20-$AF$4)^2+(V20-$AF$5)^2,"")</f>
        <v/>
      </c>
      <c r="AG20" t="str">
        <f>IF(ISERROR(MATCH($AG$2,$BF$7:BF19,0)),(U20-$AG$4)^2+(V20-$AG$5)^2,"")</f>
        <v/>
      </c>
      <c r="AH20" t="str">
        <f>IF(ISERROR(MATCH($AH$2,$BF$7:BF19,0)),(U20-$AH$4)^2+(V20-$AH$5)^2,"")</f>
        <v/>
      </c>
      <c r="AI20" t="str">
        <f>IF(ISERROR(MATCH($AI$2,$BF$7:BF19,0)),(U20-$AI$4)^2+(V20-$AI$5)^2,"")</f>
        <v/>
      </c>
      <c r="AJ20" t="str">
        <f>IF(ISERROR(MATCH($AJ$2,$BF$7:BF19,0)),(U20-$AJ$4)^2+(V20-$AJ$5)^2,"")</f>
        <v/>
      </c>
      <c r="AK20" t="str">
        <f>IF(ISERROR(MATCH($AK$2,$BF$7:BF19,0)),(U20-$AK$4)^2+(V20-$AK$5)^2,"")</f>
        <v/>
      </c>
      <c r="AL20" t="str">
        <f>IF(ISERROR(MATCH($AL$2,$BF$7:BF19,0)),(U20-$AL$4)^2+(V20-$AL$5)^2,"")</f>
        <v/>
      </c>
      <c r="AM20" t="str">
        <f>IF(ISERROR(MATCH($AM$2,$BF$7:BF19,0)),(U20-$AM$4)^2+(V20-$AM$5)^2,"")</f>
        <v/>
      </c>
      <c r="AN20">
        <f>IF(ISERROR(MATCH($AN$2,$BF$7:BF19,0)),(U20-$AN$4)^2+(V20-$AN$5)^2,"")</f>
        <v>29.641125181340492</v>
      </c>
      <c r="AO20">
        <f>IF(ISERROR(MATCH($AO$2,$BF$7:BF19,0)),(U20-$AO$4)^2+(V20-$AO$5)^2,"")</f>
        <v>20.000000000228297</v>
      </c>
      <c r="AP20">
        <f>IF(ISERROR(MATCH($AP$2,$BF$7:BF19,0)),(U20-$AP$4)^2+(V20-$AP$5)^2,"")</f>
        <v>11.27232042825279</v>
      </c>
      <c r="AQ20">
        <f>IF(ISERROR(MATCH($AQ$2,$BF$7:BF19,0)),(U20-$AQ$4)^2+(V20-$AQ$5)^2,"")</f>
        <v>40.727679571393551</v>
      </c>
      <c r="AR20">
        <f>IF(ISERROR(MATCH($AR$2,$BF$7:BF19,0)),(U20-$AR$4)^2+(V20-$AR$5)^2,"")</f>
        <v>32.000000000456595</v>
      </c>
      <c r="AS20">
        <f>IF(ISERROR(MATCH($AS$2,$BF$7:BF19,0)),(U20-$AS$4)^2+(V20-$AS$5)^2,"")</f>
        <v>22.358874818305839</v>
      </c>
      <c r="AT20">
        <f>IF(ISERROR(MATCH($AT$2,$BF$7:BF19,0)),(U20-$AT$4)^2+(V20-$AT$5)^2,"")</f>
        <v>50.469209374065237</v>
      </c>
      <c r="AU20">
        <f>IF(ISERROR(MATCH($AU$2,$BF$7:BF19,0)),(U20-$AU$4)^2+(V20-$AU$5)^2,"")</f>
        <v>1.530790625581103</v>
      </c>
      <c r="AV20">
        <f>IF(ISERROR(MATCH($AV$2,$BF$7:BF19,0)),(U20-$AV$4)^2+(V20-$AV$5)^2,"")</f>
        <v>50.000000000799041</v>
      </c>
      <c r="AW20">
        <f>IF(ISERROR(MATCH($AW$2,$BF$7:BF19,0)),(U20-$AW$4)^2+(V20-$AW$5)^2,"")</f>
        <v>1.9999999998858518</v>
      </c>
      <c r="AX20">
        <f>IF(ISERROR(MATCH($AX$2,$BF$7:BF19,0)),(U20-$AX$4)^2+(V20-$AX$5)^2,"")</f>
        <v>45.877008185793315</v>
      </c>
      <c r="AY20">
        <f>IF(ISERROR(MATCH($AY$2,$BF$7:BF19,0)),(U20-$AY$4)^2+(V20-$AY$5)^2,"")</f>
        <v>6.1229918138530275</v>
      </c>
      <c r="AZ20">
        <f>IF(ISERROR(MATCH($AZ$2,$BF$7:BF19,0)),(U20-$AZ$4)^2+(V20-$AZ$5)^2,"")</f>
        <v>47.213203435596427</v>
      </c>
      <c r="BA20">
        <f>IF(ISERROR(MATCH($BA$2,$BF$7:BF19,0)),(U20-$BA$4)^2+(V20-$BA$5)^2,"")</f>
        <v>4.7867965644035753</v>
      </c>
      <c r="BB20">
        <f>IF(ISERROR(MATCH($BB$2,$BF$7:BF19,0)),(U20-$BB$4)^2+(V20-$BB$5)^2,"")</f>
        <v>38.727922061357852</v>
      </c>
      <c r="BC20">
        <f>IF(ISERROR(MATCH($BC$2,$BF$7:BF19,0)),(U20-$BC$4)^2+(V20-$BC$5)^2,"")</f>
        <v>13.272077938642141</v>
      </c>
      <c r="BE20">
        <f t="shared" si="4"/>
        <v>1.290611338204146</v>
      </c>
      <c r="BF20">
        <f t="shared" si="5"/>
        <v>261</v>
      </c>
      <c r="BG20">
        <f t="array" ref="BG20">INDEX(filt_btag7!B:B,MATCH(fix_btag!T20&amp;S20,filt_btag7!C:C&amp;filt_btag7!E:E,0))</f>
        <v>259</v>
      </c>
    </row>
    <row r="21" spans="1:59" x14ac:dyDescent="0.3">
      <c r="A21">
        <f>IF(A20&lt;MAX(filt_btag7!N20:N115),A20+1,"")</f>
        <v>19</v>
      </c>
      <c r="B21">
        <f>INDEX(filt_btag6!M:M,MATCH(fix_btag!A21,filt_btag6!L:L,0))</f>
        <v>116</v>
      </c>
      <c r="C21">
        <f>INDEX(filt_btag6!N:N,MATCH(fix_btag!A21,filt_btag6!L:L,0))</f>
        <v>445</v>
      </c>
      <c r="D21">
        <f>INDEX(filt_btag6!P:P,MATCH(fix_btag!A21,filt_btag6!L:L,0))</f>
        <v>2</v>
      </c>
      <c r="E21">
        <f>INDEX(filt_btag6!Q:Q,MATCH(fix_btag!A21,filt_btag6!L:L,0))</f>
        <v>-4</v>
      </c>
      <c r="G21">
        <f>INDEX(filt_btag7!O:O,MATCH(fix_btag!A21,filt_btag7!N:N,0))</f>
        <v>68</v>
      </c>
      <c r="H21">
        <f>INDEX(filt_btag7!P:P,MATCH(fix_btag!A21,filt_btag7!N:N,0))</f>
        <v>432</v>
      </c>
      <c r="I21">
        <f>INDEX(filt_btag7!R:R,MATCH(fix_btag!A21,filt_btag7!N:N,0))</f>
        <v>2.7716385975132627</v>
      </c>
      <c r="J21">
        <f>INDEX(filt_btag7!S:S,MATCH(fix_btag!A21,filt_btag7!N:N,0))</f>
        <v>1.1480502970679816</v>
      </c>
      <c r="R21">
        <f t="shared" si="6"/>
        <v>15</v>
      </c>
      <c r="S21">
        <f t="shared" si="0"/>
        <v>233</v>
      </c>
      <c r="T21">
        <f t="shared" si="1"/>
        <v>430</v>
      </c>
      <c r="U21">
        <f t="shared" si="2"/>
        <v>-1</v>
      </c>
      <c r="V21">
        <f t="shared" si="3"/>
        <v>4</v>
      </c>
      <c r="X21">
        <f>IF(ISERROR(MATCH($X$2,$BF$7:BF20,0)),(U21-$X$4)^2+(V21-$X$5)^2,"")</f>
        <v>2.7113079066278338</v>
      </c>
      <c r="Y21">
        <f>IF(ISERROR(MATCH($Y$2,$BF$7:BF20,0)),(U21-$Y$4)^2+(V21-$Y$5)^2,"")</f>
        <v>1.2906113382041458</v>
      </c>
      <c r="Z21" t="str">
        <f>IF(ISERROR(MATCH($Z$2,$BF$7:BF20,0)),(U21-$Z$4)^2+(V21-$Z$5)^2,"")</f>
        <v/>
      </c>
      <c r="AA21" t="str">
        <f>IF(ISERROR(MATCH($AA$2,$BF$7:BF20,0)),(U21-$AA$4)^2+(V21-$AA$5)^2,"")</f>
        <v/>
      </c>
      <c r="AB21" t="str">
        <f>IF(ISERROR(MATCH($AB$2,$BF$7:BF20,0)),(U21-$AB$4)^2+(V21-$AB$5)^2,"")</f>
        <v/>
      </c>
      <c r="AC21" t="str">
        <f>IF(ISERROR(MATCH($AC$2,$BF$7:BF20,0)),(U21-$AC$4)^2+(V21-$AC$5)^2,"")</f>
        <v/>
      </c>
      <c r="AD21" t="str">
        <f>IF(ISERROR(MATCH($AD$2,$BF$7:BF20,0)),(U21-$AD$4)^2+(V21-$AD$5)^2,"")</f>
        <v/>
      </c>
      <c r="AE21" t="str">
        <f>IF(ISERROR(MATCH($AE$2,$BF$7:BF20,0)),(U21-$AE$4)^2+(V21-$AE$5)^2,"")</f>
        <v/>
      </c>
      <c r="AF21" t="str">
        <f>IF(ISERROR(MATCH($AF$2,$BF$7:BF20,0)),(U21-$AF$4)^2+(V21-$AF$5)^2,"")</f>
        <v/>
      </c>
      <c r="AG21" t="str">
        <f>IF(ISERROR(MATCH($AG$2,$BF$7:BF20,0)),(U21-$AG$4)^2+(V21-$AG$5)^2,"")</f>
        <v/>
      </c>
      <c r="AH21" t="str">
        <f>IF(ISERROR(MATCH($AH$2,$BF$7:BF20,0)),(U21-$AH$4)^2+(V21-$AH$5)^2,"")</f>
        <v/>
      </c>
      <c r="AI21" t="str">
        <f>IF(ISERROR(MATCH($AI$2,$BF$7:BF20,0)),(U21-$AI$4)^2+(V21-$AI$5)^2,"")</f>
        <v/>
      </c>
      <c r="AJ21" t="str">
        <f>IF(ISERROR(MATCH($AJ$2,$BF$7:BF20,0)),(U21-$AJ$4)^2+(V21-$AJ$5)^2,"")</f>
        <v/>
      </c>
      <c r="AK21" t="str">
        <f>IF(ISERROR(MATCH($AK$2,$BF$7:BF20,0)),(U21-$AK$4)^2+(V21-$AK$5)^2,"")</f>
        <v/>
      </c>
      <c r="AL21" t="str">
        <f>IF(ISERROR(MATCH($AL$2,$BF$7:BF20,0)),(U21-$AL$4)^2+(V21-$AL$5)^2,"")</f>
        <v/>
      </c>
      <c r="AM21" t="str">
        <f>IF(ISERROR(MATCH($AM$2,$BF$7:BF20,0)),(U21-$AM$4)^2+(V21-$AM$5)^2,"")</f>
        <v/>
      </c>
      <c r="AN21">
        <f>IF(ISERROR(MATCH($AN$2,$BF$7:BF20,0)),(U21-$AN$4)^2+(V21-$AN$5)^2,"")</f>
        <v>40.727679571393537</v>
      </c>
      <c r="AO21">
        <f>IF(ISERROR(MATCH($AO$2,$BF$7:BF20,0)),(U21-$AO$4)^2+(V21-$AO$5)^2,"")</f>
        <v>32.000000000456595</v>
      </c>
      <c r="AP21">
        <f>IF(ISERROR(MATCH($AP$2,$BF$7:BF20,0)),(U21-$AP$4)^2+(V21-$AP$5)^2,"")</f>
        <v>22.358874818305839</v>
      </c>
      <c r="AQ21">
        <f>IF(ISERROR(MATCH($AQ$2,$BF$7:BF20,0)),(U21-$AQ$4)^2+(V21-$AQ$5)^2,"")</f>
        <v>29.641125181340499</v>
      </c>
      <c r="AR21">
        <f>IF(ISERROR(MATCH($AR$2,$BF$7:BF20,0)),(U21-$AR$4)^2+(V21-$AR$5)^2,"")</f>
        <v>20.00000000022829</v>
      </c>
      <c r="AS21">
        <f>IF(ISERROR(MATCH($AS$2,$BF$7:BF20,0)),(U21-$AS$4)^2+(V21-$AS$5)^2,"")</f>
        <v>11.27232042825279</v>
      </c>
      <c r="AT21">
        <f>IF(ISERROR(MATCH($AT$2,$BF$7:BF20,0)),(U21-$AT$4)^2+(V21-$AT$5)^2,"")</f>
        <v>45.877008185793315</v>
      </c>
      <c r="AU21">
        <f>IF(ISERROR(MATCH($AU$2,$BF$7:BF20,0)),(U21-$AU$4)^2+(V21-$AU$5)^2,"")</f>
        <v>6.1229918138530302</v>
      </c>
      <c r="AV21">
        <f>IF(ISERROR(MATCH($AV$2,$BF$7:BF20,0)),(U21-$AV$4)^2+(V21-$AV$5)^2,"")</f>
        <v>50.000000000799041</v>
      </c>
      <c r="AW21">
        <f>IF(ISERROR(MATCH($AW$2,$BF$7:BF20,0)),(U21-$AW$4)^2+(V21-$AW$5)^2,"")</f>
        <v>1.9999999998858526</v>
      </c>
      <c r="AX21">
        <f>IF(ISERROR(MATCH($AX$2,$BF$7:BF20,0)),(U21-$AX$4)^2+(V21-$AX$5)^2,"")</f>
        <v>50.469209374065237</v>
      </c>
      <c r="AY21">
        <f>IF(ISERROR(MATCH($AY$2,$BF$7:BF20,0)),(U21-$AY$4)^2+(V21-$AY$5)^2,"")</f>
        <v>1.5307906255811017</v>
      </c>
      <c r="AZ21">
        <f>IF(ISERROR(MATCH($AZ$2,$BF$7:BF20,0)),(U21-$AZ$4)^2+(V21-$AZ$5)^2,"")</f>
        <v>38.727922061357852</v>
      </c>
      <c r="BA21">
        <f>IF(ISERROR(MATCH($BA$2,$BF$7:BF20,0)),(U21-$BA$4)^2+(V21-$BA$5)^2,"")</f>
        <v>13.272077938642148</v>
      </c>
      <c r="BB21">
        <f>IF(ISERROR(MATCH($BB$2,$BF$7:BF20,0)),(U21-$BB$4)^2+(V21-$BB$5)^2,"")</f>
        <v>47.213203435596427</v>
      </c>
      <c r="BC21">
        <f>IF(ISERROR(MATCH($BC$2,$BF$7:BF20,0)),(U21-$BC$4)^2+(V21-$BC$5)^2,"")</f>
        <v>4.7867965644035726</v>
      </c>
      <c r="BE21">
        <f t="shared" si="4"/>
        <v>1.2906113382041458</v>
      </c>
      <c r="BF21">
        <f t="shared" si="5"/>
        <v>262</v>
      </c>
      <c r="BG21">
        <f t="array" ref="BG21">INDEX(filt_btag7!B:B,MATCH(fix_btag!T21&amp;S21,filt_btag7!C:C&amp;filt_btag7!E:E,0))</f>
        <v>260</v>
      </c>
    </row>
    <row r="22" spans="1:59" x14ac:dyDescent="0.3">
      <c r="A22">
        <f>IF(A21&lt;MAX(filt_btag7!N21:N116),A21+1,"")</f>
        <v>20</v>
      </c>
      <c r="B22">
        <f>INDEX(filt_btag6!M:M,MATCH(fix_btag!A22,filt_btag6!L:L,0))</f>
        <v>100</v>
      </c>
      <c r="C22">
        <f>INDEX(filt_btag6!N:N,MATCH(fix_btag!A22,filt_btag6!L:L,0))</f>
        <v>443</v>
      </c>
      <c r="D22">
        <f>INDEX(filt_btag6!P:P,MATCH(fix_btag!A22,filt_btag6!L:L,0))</f>
        <v>4</v>
      </c>
      <c r="E22">
        <f>INDEX(filt_btag6!Q:Q,MATCH(fix_btag!A22,filt_btag6!L:L,0))</f>
        <v>-4</v>
      </c>
      <c r="G22">
        <f>INDEX(filt_btag7!O:O,MATCH(fix_btag!A22,filt_btag7!N:N,0))</f>
        <v>64</v>
      </c>
      <c r="H22">
        <f>INDEX(filt_btag7!P:P,MATCH(fix_btag!A22,filt_btag7!N:N,0))</f>
        <v>449</v>
      </c>
      <c r="I22">
        <f>INDEX(filt_btag7!R:R,MATCH(fix_btag!A22,filt_btag7!N:N,0))</f>
        <v>-2.7716385975132622</v>
      </c>
      <c r="J22">
        <f>INDEX(filt_btag7!S:S,MATCH(fix_btag!A22,filt_btag7!N:N,0))</f>
        <v>-1.1480502970679818</v>
      </c>
      <c r="R22">
        <f t="shared" si="6"/>
        <v>16</v>
      </c>
      <c r="S22">
        <f t="shared" si="0"/>
        <v>232</v>
      </c>
      <c r="T22">
        <f t="shared" si="1"/>
        <v>428</v>
      </c>
      <c r="U22">
        <f t="shared" si="2"/>
        <v>-3</v>
      </c>
      <c r="V22">
        <f t="shared" si="3"/>
        <v>4</v>
      </c>
      <c r="X22">
        <f>IF(ISERROR(MATCH($X$2,$BF$7:BF21,0)),(U22-$X$4)^2+(V22-$X$5)^2,"")</f>
        <v>4.0444651104245892</v>
      </c>
      <c r="Y22" t="str">
        <f>IF(ISERROR(MATCH($Y$2,$BF$7:BF21,0)),(U22-$Y$4)^2+(V22-$Y$5)^2,"")</f>
        <v/>
      </c>
      <c r="Z22" t="str">
        <f>IF(ISERROR(MATCH($Z$2,$BF$7:BF21,0)),(U22-$Z$4)^2+(V22-$Z$5)^2,"")</f>
        <v/>
      </c>
      <c r="AA22" t="str">
        <f>IF(ISERROR(MATCH($AA$2,$BF$7:BF21,0)),(U22-$AA$4)^2+(V22-$AA$5)^2,"")</f>
        <v/>
      </c>
      <c r="AB22" t="str">
        <f>IF(ISERROR(MATCH($AB$2,$BF$7:BF21,0)),(U22-$AB$4)^2+(V22-$AB$5)^2,"")</f>
        <v/>
      </c>
      <c r="AC22" t="str">
        <f>IF(ISERROR(MATCH($AC$2,$BF$7:BF21,0)),(U22-$AC$4)^2+(V22-$AC$5)^2,"")</f>
        <v/>
      </c>
      <c r="AD22" t="str">
        <f>IF(ISERROR(MATCH($AD$2,$BF$7:BF21,0)),(U22-$AD$4)^2+(V22-$AD$5)^2,"")</f>
        <v/>
      </c>
      <c r="AE22" t="str">
        <f>IF(ISERROR(MATCH($AE$2,$BF$7:BF21,0)),(U22-$AE$4)^2+(V22-$AE$5)^2,"")</f>
        <v/>
      </c>
      <c r="AF22" t="str">
        <f>IF(ISERROR(MATCH($AF$2,$BF$7:BF21,0)),(U22-$AF$4)^2+(V22-$AF$5)^2,"")</f>
        <v/>
      </c>
      <c r="AG22" t="str">
        <f>IF(ISERROR(MATCH($AG$2,$BF$7:BF21,0)),(U22-$AG$4)^2+(V22-$AG$5)^2,"")</f>
        <v/>
      </c>
      <c r="AH22" t="str">
        <f>IF(ISERROR(MATCH($AH$2,$BF$7:BF21,0)),(U22-$AH$4)^2+(V22-$AH$5)^2,"")</f>
        <v/>
      </c>
      <c r="AI22" t="str">
        <f>IF(ISERROR(MATCH($AI$2,$BF$7:BF21,0)),(U22-$AI$4)^2+(V22-$AI$5)^2,"")</f>
        <v/>
      </c>
      <c r="AJ22" t="str">
        <f>IF(ISERROR(MATCH($AJ$2,$BF$7:BF21,0)),(U22-$AJ$4)^2+(V22-$AJ$5)^2,"")</f>
        <v/>
      </c>
      <c r="AK22" t="str">
        <f>IF(ISERROR(MATCH($AK$2,$BF$7:BF21,0)),(U22-$AK$4)^2+(V22-$AK$5)^2,"")</f>
        <v/>
      </c>
      <c r="AL22" t="str">
        <f>IF(ISERROR(MATCH($AL$2,$BF$7:BF21,0)),(U22-$AL$4)^2+(V22-$AL$5)^2,"")</f>
        <v/>
      </c>
      <c r="AM22" t="str">
        <f>IF(ISERROR(MATCH($AM$2,$BF$7:BF21,0)),(U22-$AM$4)^2+(V22-$AM$5)^2,"")</f>
        <v/>
      </c>
      <c r="AN22">
        <f>IF(ISERROR(MATCH($AN$2,$BF$7:BF21,0)),(U22-$AN$4)^2+(V22-$AN$5)^2,"")</f>
        <v>59.814233961446604</v>
      </c>
      <c r="AO22">
        <f>IF(ISERROR(MATCH($AO$2,$BF$7:BF21,0)),(U22-$AO$4)^2+(V22-$AO$5)^2,"")</f>
        <v>52.000000000684892</v>
      </c>
      <c r="AP22">
        <f>IF(ISERROR(MATCH($AP$2,$BF$7:BF21,0)),(U22-$AP$4)^2+(V22-$AP$5)^2,"")</f>
        <v>41.445429208358902</v>
      </c>
      <c r="AQ22">
        <f>IF(ISERROR(MATCH($AQ$2,$BF$7:BF21,0)),(U22-$AQ$4)^2+(V22-$AQ$5)^2,"")</f>
        <v>26.55457079128745</v>
      </c>
      <c r="AR22">
        <f>IF(ISERROR(MATCH($AR$2,$BF$7:BF21,0)),(U22-$AR$4)^2+(V22-$AR$5)^2,"")</f>
        <v>15.999999999999996</v>
      </c>
      <c r="AS22">
        <f>IF(ISERROR(MATCH($AS$2,$BF$7:BF21,0)),(U22-$AS$4)^2+(V22-$AS$5)^2,"")</f>
        <v>8.1857660381997377</v>
      </c>
      <c r="AT22">
        <f>IF(ISERROR(MATCH($AT$2,$BF$7:BF21,0)),(U22-$AT$4)^2+(V22-$AT$5)^2,"")</f>
        <v>49.284806997521386</v>
      </c>
      <c r="AU22">
        <f>IF(ISERROR(MATCH($AU$2,$BF$7:BF21,0)),(U22-$AU$4)^2+(V22-$AU$5)^2,"")</f>
        <v>18.715193002124963</v>
      </c>
      <c r="AV22">
        <f>IF(ISERROR(MATCH($AV$2,$BF$7:BF21,0)),(U22-$AV$4)^2+(V22-$AV$5)^2,"")</f>
        <v>58.000000000799034</v>
      </c>
      <c r="AW22">
        <f>IF(ISERROR(MATCH($AW$2,$BF$7:BF21,0)),(U22-$AW$4)^2+(V22-$AW$5)^2,"")</f>
        <v>9.9999999998858513</v>
      </c>
      <c r="AX22">
        <f>IF(ISERROR(MATCH($AX$2,$BF$7:BF21,0)),(U22-$AX$4)^2+(V22-$AX$5)^2,"")</f>
        <v>63.061410562337159</v>
      </c>
      <c r="AY22">
        <f>IF(ISERROR(MATCH($AY$2,$BF$7:BF21,0)),(U22-$AY$4)^2+(V22-$AY$5)^2,"")</f>
        <v>4.9385894373091759</v>
      </c>
      <c r="AZ22">
        <f>IF(ISERROR(MATCH($AZ$2,$BF$7:BF21,0)),(U22-$AZ$4)^2+(V22-$AZ$5)^2,"")</f>
        <v>38.242640687119277</v>
      </c>
      <c r="BA22">
        <f>IF(ISERROR(MATCH($BA$2,$BF$7:BF21,0)),(U22-$BA$4)^2+(V22-$BA$5)^2,"")</f>
        <v>29.75735931288072</v>
      </c>
      <c r="BB22">
        <f>IF(ISERROR(MATCH($BB$2,$BF$7:BF21,0)),(U22-$BB$4)^2+(V22-$BB$5)^2,"")</f>
        <v>63.698484809834994</v>
      </c>
      <c r="BC22">
        <f>IF(ISERROR(MATCH($BC$2,$BF$7:BF21,0)),(U22-$BC$4)^2+(V22-$BC$5)^2,"")</f>
        <v>4.3015151901650031</v>
      </c>
      <c r="BE22">
        <f t="shared" si="4"/>
        <v>4.0444651104245892</v>
      </c>
      <c r="BF22">
        <f t="shared" si="5"/>
        <v>263</v>
      </c>
      <c r="BG22">
        <f t="array" ref="BG22">INDEX(filt_btag7!B:B,MATCH(fix_btag!T22&amp;S22,filt_btag7!C:C&amp;filt_btag7!E:E,0))</f>
        <v>261</v>
      </c>
    </row>
    <row r="23" spans="1:59" x14ac:dyDescent="0.3">
      <c r="A23">
        <f>IF(A22&lt;MAX(filt_btag7!N22:N117),A22+1,"")</f>
        <v>21</v>
      </c>
      <c r="B23">
        <f>INDEX(filt_btag6!M:M,MATCH(fix_btag!A23,filt_btag6!L:L,0))</f>
        <v>98</v>
      </c>
      <c r="C23">
        <f>INDEX(filt_btag6!N:N,MATCH(fix_btag!A23,filt_btag6!L:L,0))</f>
        <v>451</v>
      </c>
      <c r="D23">
        <f>INDEX(filt_btag6!P:P,MATCH(fix_btag!A23,filt_btag6!L:L,0))</f>
        <v>-4</v>
      </c>
      <c r="E23">
        <f>INDEX(filt_btag6!Q:Q,MATCH(fix_btag!A23,filt_btag6!L:L,0))</f>
        <v>-4</v>
      </c>
      <c r="G23">
        <f>INDEX(filt_btag7!O:O,MATCH(fix_btag!A23,filt_btag7!N:N,0))</f>
        <v>60</v>
      </c>
      <c r="H23">
        <f>INDEX(filt_btag7!P:P,MATCH(fix_btag!A23,filt_btag7!N:N,0))</f>
        <v>451</v>
      </c>
      <c r="I23">
        <f>INDEX(filt_btag7!R:R,MATCH(fix_btag!A23,filt_btag7!N:N,0))</f>
        <v>-3.0000000000570739</v>
      </c>
      <c r="J23">
        <f>INDEX(filt_btag7!S:S,MATCH(fix_btag!A23,filt_btag7!N:N,0))</f>
        <v>3.6754453647957842E-16</v>
      </c>
      <c r="R23">
        <f t="shared" si="6"/>
        <v>17</v>
      </c>
      <c r="S23">
        <f t="shared" si="0"/>
        <v>129</v>
      </c>
      <c r="T23">
        <f t="shared" si="1"/>
        <v>441</v>
      </c>
      <c r="U23">
        <f t="shared" si="2"/>
        <v>4</v>
      </c>
      <c r="V23">
        <f t="shared" si="3"/>
        <v>-2.0000000199999999</v>
      </c>
      <c r="X23" t="str">
        <f>IF(ISERROR(MATCH($X$2,$BF$7:BF22,0)),(U23-$X$4)^2+(V23-$X$5)^2,"")</f>
        <v/>
      </c>
      <c r="Y23" t="str">
        <f>IF(ISERROR(MATCH($Y$2,$BF$7:BF22,0)),(U23-$Y$4)^2+(V23-$Y$5)^2,"")</f>
        <v/>
      </c>
      <c r="Z23" t="str">
        <f>IF(ISERROR(MATCH($Z$2,$BF$7:BF22,0)),(U23-$Z$4)^2+(V23-$Z$5)^2,"")</f>
        <v/>
      </c>
      <c r="AA23" t="str">
        <f>IF(ISERROR(MATCH($AA$2,$BF$7:BF22,0)),(U23-$AA$4)^2+(V23-$AA$5)^2,"")</f>
        <v/>
      </c>
      <c r="AB23" t="str">
        <f>IF(ISERROR(MATCH($AB$2,$BF$7:BF22,0)),(U23-$AB$4)^2+(V23-$AB$5)^2,"")</f>
        <v/>
      </c>
      <c r="AC23" t="str">
        <f>IF(ISERROR(MATCH($AC$2,$BF$7:BF22,0)),(U23-$AC$4)^2+(V23-$AC$5)^2,"")</f>
        <v/>
      </c>
      <c r="AD23" t="str">
        <f>IF(ISERROR(MATCH($AD$2,$BF$7:BF22,0)),(U23-$AD$4)^2+(V23-$AD$5)^2,"")</f>
        <v/>
      </c>
      <c r="AE23" t="str">
        <f>IF(ISERROR(MATCH($AE$2,$BF$7:BF22,0)),(U23-$AE$4)^2+(V23-$AE$5)^2,"")</f>
        <v/>
      </c>
      <c r="AF23" t="str">
        <f>IF(ISERROR(MATCH($AF$2,$BF$7:BF22,0)),(U23-$AF$4)^2+(V23-$AF$5)^2,"")</f>
        <v/>
      </c>
      <c r="AG23" t="str">
        <f>IF(ISERROR(MATCH($AG$2,$BF$7:BF22,0)),(U23-$AG$4)^2+(V23-$AG$5)^2,"")</f>
        <v/>
      </c>
      <c r="AH23" t="str">
        <f>IF(ISERROR(MATCH($AH$2,$BF$7:BF22,0)),(U23-$AH$4)^2+(V23-$AH$5)^2,"")</f>
        <v/>
      </c>
      <c r="AI23" t="str">
        <f>IF(ISERROR(MATCH($AI$2,$BF$7:BF22,0)),(U23-$AI$4)^2+(V23-$AI$5)^2,"")</f>
        <v/>
      </c>
      <c r="AJ23" t="str">
        <f>IF(ISERROR(MATCH($AJ$2,$BF$7:BF22,0)),(U23-$AJ$4)^2+(V23-$AJ$5)^2,"")</f>
        <v/>
      </c>
      <c r="AK23" t="str">
        <f>IF(ISERROR(MATCH($AK$2,$BF$7:BF22,0)),(U23-$AK$4)^2+(V23-$AK$5)^2,"")</f>
        <v/>
      </c>
      <c r="AL23" t="str">
        <f>IF(ISERROR(MATCH($AL$2,$BF$7:BF22,0)),(U23-$AL$4)^2+(V23-$AL$5)^2,"")</f>
        <v/>
      </c>
      <c r="AM23" t="str">
        <f>IF(ISERROR(MATCH($AM$2,$BF$7:BF22,0)),(U23-$AM$4)^2+(V23-$AM$5)^2,"")</f>
        <v/>
      </c>
      <c r="AN23">
        <f>IF(ISERROR(MATCH($AN$2,$BF$7:BF22,0)),(U23-$AN$4)^2+(V23-$AN$5)^2,"")</f>
        <v>2.2346900655231274</v>
      </c>
      <c r="AO23">
        <f>IF(ISERROR(MATCH($AO$2,$BF$7:BF22,0)),(U23-$AO$4)^2+(V23-$AO$5)^2,"")</f>
        <v>5.0000000798858517</v>
      </c>
      <c r="AP23">
        <f>IF(ISERROR(MATCH($AP$2,$BF$7:BF22,0)),(U23-$AP$4)^2+(V23-$AP$5)^2,"")</f>
        <v>11.419092533911002</v>
      </c>
      <c r="AQ23">
        <f>IF(ISERROR(MATCH($AQ$2,$BF$7:BF22,0)),(U23-$AQ$4)^2+(V23-$AQ$5)^2,"")</f>
        <v>46.580907625735321</v>
      </c>
      <c r="AR23">
        <f>IF(ISERROR(MATCH($AR$2,$BF$7:BF22,0)),(U23-$AR$4)^2+(V23-$AR$5)^2,"")</f>
        <v>53.00000008079904</v>
      </c>
      <c r="AS23">
        <f>IF(ISERROR(MATCH($AS$2,$BF$7:BF22,0)),(U23-$AS$4)^2+(V23-$AS$5)^2,"")</f>
        <v>55.765310094123215</v>
      </c>
      <c r="AT23">
        <f>IF(ISERROR(MATCH($AT$2,$BF$7:BF22,0)),(U23-$AT$4)^2+(V23-$AT$5)^2,"")</f>
        <v>27.097847955448422</v>
      </c>
      <c r="AU23">
        <f>IF(ISERROR(MATCH($AU$2,$BF$7:BF22,0)),(U23-$AU$4)^2+(V23-$AU$5)^2,"")</f>
        <v>30.902152204197904</v>
      </c>
      <c r="AV23">
        <f>IF(ISERROR(MATCH($AV$2,$BF$7:BF22,0)),(U23-$AV$4)^2+(V23-$AV$5)^2,"")</f>
        <v>16.999999960114156</v>
      </c>
      <c r="AW23">
        <f>IF(ISERROR(MATCH($AW$2,$BF$7:BF22,0)),(U23-$AW$4)^2+(V23-$AW$5)^2,"")</f>
        <v>41.000000200570739</v>
      </c>
      <c r="AX23">
        <f>IF(ISERROR(MATCH($AX$2,$BF$7:BF22,0)),(U23-$AX$4)^2+(V23-$AX$5)^2,"")</f>
        <v>8.7290432023607263</v>
      </c>
      <c r="AY23">
        <f>IF(ISERROR(MATCH($AY$2,$BF$7:BF22,0)),(U23-$AY$4)^2+(V23-$AY$5)^2,"")</f>
        <v>49.270956957285613</v>
      </c>
      <c r="AZ23">
        <f>IF(ISERROR(MATCH($AZ$2,$BF$7:BF22,0)),(U23-$AZ$4)^2+(V23-$AZ$5)^2,"")</f>
        <v>37.48528136938576</v>
      </c>
      <c r="BA23">
        <f>IF(ISERROR(MATCH($BA$2,$BF$7:BF22,0)),(U23-$BA$4)^2+(V23-$BA$5)^2,"")</f>
        <v>20.514718790614236</v>
      </c>
      <c r="BB23">
        <f>IF(ISERROR(MATCH($BB$2,$BF$7:BF22,0)),(U23-$BB$4)^2+(V23-$BB$5)^2,"")</f>
        <v>3.5441558724314746</v>
      </c>
      <c r="BC23">
        <f>IF(ISERROR(MATCH($BC$2,$BF$7:BF22,0)),(U23-$BC$4)^2+(V23-$BC$5)^2,"")</f>
        <v>54.455844287568524</v>
      </c>
      <c r="BE23">
        <f t="shared" si="4"/>
        <v>2.2346900655231274</v>
      </c>
      <c r="BF23">
        <f t="shared" si="5"/>
        <v>76</v>
      </c>
      <c r="BG23">
        <f t="array" ref="BG23">INDEX(filt_btag7!B:B,MATCH(fix_btag!T23&amp;S23,filt_btag7!C:C&amp;filt_btag7!E:E,0))</f>
        <v>37</v>
      </c>
    </row>
    <row r="24" spans="1:59" x14ac:dyDescent="0.3">
      <c r="A24">
        <f>IF(A23&lt;MAX(filt_btag7!N23:N118),A23+1,"")</f>
        <v>22</v>
      </c>
      <c r="B24">
        <f>INDEX(filt_btag6!M:M,MATCH(fix_btag!A24,filt_btag6!L:L,0))</f>
        <v>97</v>
      </c>
      <c r="C24">
        <f>INDEX(filt_btag6!N:N,MATCH(fix_btag!A24,filt_btag6!L:L,0))</f>
        <v>449</v>
      </c>
      <c r="D24">
        <f>INDEX(filt_btag6!P:P,MATCH(fix_btag!A24,filt_btag6!L:L,0))</f>
        <v>-2</v>
      </c>
      <c r="E24">
        <f>INDEX(filt_btag6!Q:Q,MATCH(fix_btag!A24,filt_btag6!L:L,0))</f>
        <v>-4</v>
      </c>
      <c r="G24">
        <f>INDEX(filt_btag7!O:O,MATCH(fix_btag!A24,filt_btag7!N:N,0))</f>
        <v>56</v>
      </c>
      <c r="H24">
        <f>INDEX(filt_btag7!P:P,MATCH(fix_btag!A24,filt_btag7!N:N,0))</f>
        <v>452</v>
      </c>
      <c r="I24">
        <f>INDEX(filt_btag7!R:R,MATCH(fix_btag!A24,filt_btag7!N:N,0))</f>
        <v>-2.7716385975132627</v>
      </c>
      <c r="J24">
        <f>INDEX(filt_btag7!S:S,MATCH(fix_btag!A24,filt_btag7!N:N,0))</f>
        <v>1.1480502970679811</v>
      </c>
      <c r="R24">
        <f t="shared" si="6"/>
        <v>18</v>
      </c>
      <c r="S24">
        <f t="shared" si="0"/>
        <v>126</v>
      </c>
      <c r="T24">
        <f t="shared" si="1"/>
        <v>437</v>
      </c>
      <c r="U24">
        <f t="shared" si="2"/>
        <v>4</v>
      </c>
      <c r="V24">
        <f t="shared" si="3"/>
        <v>2</v>
      </c>
      <c r="X24" t="str">
        <f>IF(ISERROR(MATCH($X$2,$BF$7:BF23,0)),(U24-$X$4)^2+(V24-$X$5)^2,"")</f>
        <v/>
      </c>
      <c r="Y24" t="str">
        <f>IF(ISERROR(MATCH($Y$2,$BF$7:BF23,0)),(U24-$Y$4)^2+(V24-$Y$5)^2,"")</f>
        <v/>
      </c>
      <c r="Z24" t="str">
        <f>IF(ISERROR(MATCH($Z$2,$BF$7:BF23,0)),(U24-$Z$4)^2+(V24-$Z$5)^2,"")</f>
        <v/>
      </c>
      <c r="AA24" t="str">
        <f>IF(ISERROR(MATCH($AA$2,$BF$7:BF23,0)),(U24-$AA$4)^2+(V24-$AA$5)^2,"")</f>
        <v/>
      </c>
      <c r="AB24" t="str">
        <f>IF(ISERROR(MATCH($AB$2,$BF$7:BF23,0)),(U24-$AB$4)^2+(V24-$AB$5)^2,"")</f>
        <v/>
      </c>
      <c r="AC24" t="str">
        <f>IF(ISERROR(MATCH($AC$2,$BF$7:BF23,0)),(U24-$AC$4)^2+(V24-$AC$5)^2,"")</f>
        <v/>
      </c>
      <c r="AD24" t="str">
        <f>IF(ISERROR(MATCH($AD$2,$BF$7:BF23,0)),(U24-$AD$4)^2+(V24-$AD$5)^2,"")</f>
        <v/>
      </c>
      <c r="AE24" t="str">
        <f>IF(ISERROR(MATCH($AE$2,$BF$7:BF23,0)),(U24-$AE$4)^2+(V24-$AE$5)^2,"")</f>
        <v/>
      </c>
      <c r="AF24" t="str">
        <f>IF(ISERROR(MATCH($AF$2,$BF$7:BF23,0)),(U24-$AF$4)^2+(V24-$AF$5)^2,"")</f>
        <v/>
      </c>
      <c r="AG24" t="str">
        <f>IF(ISERROR(MATCH($AG$2,$BF$7:BF23,0)),(U24-$AG$4)^2+(V24-$AG$5)^2,"")</f>
        <v/>
      </c>
      <c r="AH24" t="str">
        <f>IF(ISERROR(MATCH($AH$2,$BF$7:BF23,0)),(U24-$AH$4)^2+(V24-$AH$5)^2,"")</f>
        <v/>
      </c>
      <c r="AI24" t="str">
        <f>IF(ISERROR(MATCH($AI$2,$BF$7:BF23,0)),(U24-$AI$4)^2+(V24-$AI$5)^2,"")</f>
        <v/>
      </c>
      <c r="AJ24" t="str">
        <f>IF(ISERROR(MATCH($AJ$2,$BF$7:BF23,0)),(U24-$AJ$4)^2+(V24-$AJ$5)^2,"")</f>
        <v/>
      </c>
      <c r="AK24" t="str">
        <f>IF(ISERROR(MATCH($AK$2,$BF$7:BF23,0)),(U24-$AK$4)^2+(V24-$AK$5)^2,"")</f>
        <v/>
      </c>
      <c r="AL24" t="str">
        <f>IF(ISERROR(MATCH($AL$2,$BF$7:BF23,0)),(U24-$AL$4)^2+(V24-$AL$5)^2,"")</f>
        <v/>
      </c>
      <c r="AM24" t="str">
        <f>IF(ISERROR(MATCH($AM$2,$BF$7:BF23,0)),(U24-$AM$4)^2+(V24-$AM$5)^2,"")</f>
        <v/>
      </c>
      <c r="AN24" t="str">
        <f>IF(ISERROR(MATCH($AN$2,$BF$7:BF23,0)),(U24-$AN$4)^2+(V24-$AN$5)^2,"")</f>
        <v/>
      </c>
      <c r="AO24">
        <f>IF(ISERROR(MATCH($AO$2,$BF$7:BF23,0)),(U24-$AO$4)^2+(V24-$AO$5)^2,"")</f>
        <v>4.9999999998858522</v>
      </c>
      <c r="AP24">
        <f>IF(ISERROR(MATCH($AP$2,$BF$7:BF23,0)),(U24-$AP$4)^2+(V24-$AP$5)^2,"")</f>
        <v>2.2346900314451386</v>
      </c>
      <c r="AQ24">
        <f>IF(ISERROR(MATCH($AQ$2,$BF$7:BF23,0)),(U24-$AQ$4)^2+(V24-$AQ$5)^2,"")</f>
        <v>55.765309968201194</v>
      </c>
      <c r="AR24">
        <f>IF(ISERROR(MATCH($AR$2,$BF$7:BF23,0)),(U24-$AR$4)^2+(V24-$AR$5)^2,"")</f>
        <v>53.000000000799041</v>
      </c>
      <c r="AS24">
        <f>IF(ISERROR(MATCH($AS$2,$BF$7:BF23,0)),(U24-$AS$4)^2+(V24-$AS$5)^2,"")</f>
        <v>46.580907591657351</v>
      </c>
      <c r="AT24">
        <f>IF(ISERROR(MATCH($AT$2,$BF$7:BF23,0)),(U24-$AT$4)^2+(V24-$AT$5)^2,"")</f>
        <v>49.27095676642007</v>
      </c>
      <c r="AU24">
        <f>IF(ISERROR(MATCH($AU$2,$BF$7:BF23,0)),(U24-$AU$4)^2+(V24-$AU$5)^2,"")</f>
        <v>8.7290432332262622</v>
      </c>
      <c r="AV24">
        <f>IF(ISERROR(MATCH($AV$2,$BF$7:BF23,0)),(U24-$AV$4)^2+(V24-$AV$5)^2,"")</f>
        <v>41.000000000570751</v>
      </c>
      <c r="AW24">
        <f>IF(ISERROR(MATCH($AW$2,$BF$7:BF23,0)),(U24-$AW$4)^2+(V24-$AW$5)^2,"")</f>
        <v>17.000000000114149</v>
      </c>
      <c r="AX24">
        <f>IF(ISERROR(MATCH($AX$2,$BF$7:BF23,0)),(U24-$AX$4)^2+(V24-$AX$5)^2,"")</f>
        <v>30.902152013332376</v>
      </c>
      <c r="AY24">
        <f>IF(ISERROR(MATCH($AY$2,$BF$7:BF23,0)),(U24-$AY$4)^2+(V24-$AY$5)^2,"")</f>
        <v>27.097847986313965</v>
      </c>
      <c r="AZ24">
        <f>IF(ISERROR(MATCH($AZ$2,$BF$7:BF23,0)),(U24-$AZ$4)^2+(V24-$AZ$5)^2,"")</f>
        <v>54.455844122715703</v>
      </c>
      <c r="BA24">
        <f>IF(ISERROR(MATCH($BA$2,$BF$7:BF23,0)),(U24-$BA$4)^2+(V24-$BA$5)^2,"")</f>
        <v>3.5441558772842878</v>
      </c>
      <c r="BB24">
        <f>IF(ISERROR(MATCH($BB$2,$BF$7:BF23,0)),(U24-$BB$4)^2+(V24-$BB$5)^2,"")</f>
        <v>20.514718625761422</v>
      </c>
      <c r="BC24">
        <f>IF(ISERROR(MATCH($BC$2,$BF$7:BF23,0)),(U24-$BC$4)^2+(V24-$BC$5)^2,"")</f>
        <v>37.485281374238568</v>
      </c>
      <c r="BE24">
        <f t="shared" si="4"/>
        <v>2.2346900314451386</v>
      </c>
      <c r="BF24">
        <f t="shared" si="5"/>
        <v>68</v>
      </c>
      <c r="BG24">
        <f t="array" ref="BG24">INDEX(filt_btag7!B:B,MATCH(fix_btag!T24&amp;S24,filt_btag7!C:C&amp;filt_btag7!E:E,0))</f>
        <v>76</v>
      </c>
    </row>
    <row r="25" spans="1:59" x14ac:dyDescent="0.3">
      <c r="A25">
        <f>IF(A24&lt;MAX(filt_btag7!N24:N119),A24+1,"")</f>
        <v>23</v>
      </c>
      <c r="B25">
        <f>INDEX(filt_btag6!M:M,MATCH(fix_btag!A25,filt_btag6!L:L,0))</f>
        <v>96</v>
      </c>
      <c r="C25">
        <f>INDEX(filt_btag6!N:N,MATCH(fix_btag!A25,filt_btag6!L:L,0))</f>
        <v>447</v>
      </c>
      <c r="D25">
        <f>INDEX(filt_btag6!P:P,MATCH(fix_btag!A25,filt_btag6!L:L,0))</f>
        <v>0</v>
      </c>
      <c r="E25">
        <f>INDEX(filt_btag6!Q:Q,MATCH(fix_btag!A25,filt_btag6!L:L,0))</f>
        <v>-4</v>
      </c>
      <c r="G25">
        <f>INDEX(filt_btag7!O:O,MATCH(fix_btag!A25,filt_btag7!N:N,0))</f>
        <v>53</v>
      </c>
      <c r="H25">
        <f>INDEX(filt_btag7!P:P,MATCH(fix_btag!A25,filt_btag7!N:N,0))</f>
        <v>445</v>
      </c>
      <c r="I25">
        <f>INDEX(filt_btag7!R:R,MATCH(fix_btag!A25,filt_btag7!N:N,0))</f>
        <v>-1.1480502970679813</v>
      </c>
      <c r="J25">
        <f>INDEX(filt_btag7!S:S,MATCH(fix_btag!A25,filt_btag7!N:N,0))</f>
        <v>-2.7716385975132627</v>
      </c>
      <c r="R25">
        <f t="shared" si="6"/>
        <v>19</v>
      </c>
      <c r="S25">
        <f t="shared" si="0"/>
        <v>116</v>
      </c>
      <c r="T25">
        <f t="shared" si="1"/>
        <v>445</v>
      </c>
      <c r="U25">
        <f t="shared" si="2"/>
        <v>2</v>
      </c>
      <c r="V25">
        <f t="shared" si="3"/>
        <v>-4</v>
      </c>
      <c r="X25" t="str">
        <f>IF(ISERROR(MATCH($X$2,$BF$7:BF24,0)),(U25-$X$4)^2+(V25-$X$5)^2,"")</f>
        <v/>
      </c>
      <c r="Y25" t="str">
        <f>IF(ISERROR(MATCH($Y$2,$BF$7:BF24,0)),(U25-$Y$4)^2+(V25-$Y$5)^2,"")</f>
        <v/>
      </c>
      <c r="Z25" t="str">
        <f>IF(ISERROR(MATCH($Z$2,$BF$7:BF24,0)),(U25-$Z$4)^2+(V25-$Z$5)^2,"")</f>
        <v/>
      </c>
      <c r="AA25" t="str">
        <f>IF(ISERROR(MATCH($AA$2,$BF$7:BF24,0)),(U25-$AA$4)^2+(V25-$AA$5)^2,"")</f>
        <v/>
      </c>
      <c r="AB25" t="str">
        <f>IF(ISERROR(MATCH($AB$2,$BF$7:BF24,0)),(U25-$AB$4)^2+(V25-$AB$5)^2,"")</f>
        <v/>
      </c>
      <c r="AC25" t="str">
        <f>IF(ISERROR(MATCH($AC$2,$BF$7:BF24,0)),(U25-$AC$4)^2+(V25-$AC$5)^2,"")</f>
        <v/>
      </c>
      <c r="AD25" t="str">
        <f>IF(ISERROR(MATCH($AD$2,$BF$7:BF24,0)),(U25-$AD$4)^2+(V25-$AD$5)^2,"")</f>
        <v/>
      </c>
      <c r="AE25" t="str">
        <f>IF(ISERROR(MATCH($AE$2,$BF$7:BF24,0)),(U25-$AE$4)^2+(V25-$AE$5)^2,"")</f>
        <v/>
      </c>
      <c r="AF25" t="str">
        <f>IF(ISERROR(MATCH($AF$2,$BF$7:BF24,0)),(U25-$AF$4)^2+(V25-$AF$5)^2,"")</f>
        <v/>
      </c>
      <c r="AG25" t="str">
        <f>IF(ISERROR(MATCH($AG$2,$BF$7:BF24,0)),(U25-$AG$4)^2+(V25-$AG$5)^2,"")</f>
        <v/>
      </c>
      <c r="AH25" t="str">
        <f>IF(ISERROR(MATCH($AH$2,$BF$7:BF24,0)),(U25-$AH$4)^2+(V25-$AH$5)^2,"")</f>
        <v/>
      </c>
      <c r="AI25" t="str">
        <f>IF(ISERROR(MATCH($AI$2,$BF$7:BF24,0)),(U25-$AI$4)^2+(V25-$AI$5)^2,"")</f>
        <v/>
      </c>
      <c r="AJ25" t="str">
        <f>IF(ISERROR(MATCH($AJ$2,$BF$7:BF24,0)),(U25-$AJ$4)^2+(V25-$AJ$5)^2,"")</f>
        <v/>
      </c>
      <c r="AK25" t="str">
        <f>IF(ISERROR(MATCH($AK$2,$BF$7:BF24,0)),(U25-$AK$4)^2+(V25-$AK$5)^2,"")</f>
        <v/>
      </c>
      <c r="AL25" t="str">
        <f>IF(ISERROR(MATCH($AL$2,$BF$7:BF24,0)),(U25-$AL$4)^2+(V25-$AL$5)^2,"")</f>
        <v/>
      </c>
      <c r="AM25" t="str">
        <f>IF(ISERROR(MATCH($AM$2,$BF$7:BF24,0)),(U25-$AM$4)^2+(V25-$AM$5)^2,"")</f>
        <v/>
      </c>
      <c r="AN25" t="str">
        <f>IF(ISERROR(MATCH($AN$2,$BF$7:BF24,0)),(U25-$AN$4)^2+(V25-$AN$5)^2,"")</f>
        <v/>
      </c>
      <c r="AO25">
        <f>IF(ISERROR(MATCH($AO$2,$BF$7:BF24,0)),(U25-$AO$4)^2+(V25-$AO$5)^2,"")</f>
        <v>17.000000000114149</v>
      </c>
      <c r="AP25" t="str">
        <f>IF(ISERROR(MATCH($AP$2,$BF$7:BF24,0)),(U25-$AP$4)^2+(V25-$AP$5)^2,"")</f>
        <v/>
      </c>
      <c r="AQ25">
        <f>IF(ISERROR(MATCH($AQ$2,$BF$7:BF24,0)),(U25-$AQ$4)^2+(V25-$AQ$5)^2,"")</f>
        <v>30.902152013332362</v>
      </c>
      <c r="AR25">
        <f>IF(ISERROR(MATCH($AR$2,$BF$7:BF24,0)),(U25-$AR$4)^2+(V25-$AR$5)^2,"")</f>
        <v>41.000000000570743</v>
      </c>
      <c r="AS25">
        <f>IF(ISERROR(MATCH($AS$2,$BF$7:BF24,0)),(U25-$AS$4)^2+(V25-$AS$5)^2,"")</f>
        <v>49.27095676642007</v>
      </c>
      <c r="AT25">
        <f>IF(ISERROR(MATCH($AT$2,$BF$7:BF24,0)),(U25-$AT$4)^2+(V25-$AT$5)^2,"")</f>
        <v>11.419092407988989</v>
      </c>
      <c r="AU25">
        <f>IF(ISERROR(MATCH($AU$2,$BF$7:BF24,0)),(U25-$AU$4)^2+(V25-$AU$5)^2,"")</f>
        <v>46.580907591657336</v>
      </c>
      <c r="AV25">
        <f>IF(ISERROR(MATCH($AV$2,$BF$7:BF24,0)),(U25-$AV$4)^2+(V25-$AV$5)^2,"")</f>
        <v>4.999999999885854</v>
      </c>
      <c r="AW25">
        <f>IF(ISERROR(MATCH($AW$2,$BF$7:BF24,0)),(U25-$AW$4)^2+(V25-$AW$5)^2,"")</f>
        <v>53.000000000799041</v>
      </c>
      <c r="AX25">
        <f>IF(ISERROR(MATCH($AX$2,$BF$7:BF24,0)),(U25-$AX$4)^2+(V25-$AX$5)^2,"")</f>
        <v>2.2346900314451394</v>
      </c>
      <c r="AY25">
        <f>IF(ISERROR(MATCH($AY$2,$BF$7:BF24,0)),(U25-$AY$4)^2+(V25-$AY$5)^2,"")</f>
        <v>55.765309968201201</v>
      </c>
      <c r="AZ25">
        <f>IF(ISERROR(MATCH($AZ$2,$BF$7:BF24,0)),(U25-$AZ$4)^2+(V25-$AZ$5)^2,"")</f>
        <v>20.514718625761432</v>
      </c>
      <c r="BA25">
        <f>IF(ISERROR(MATCH($BA$2,$BF$7:BF24,0)),(U25-$BA$4)^2+(V25-$BA$5)^2,"")</f>
        <v>37.485281374238568</v>
      </c>
      <c r="BB25">
        <f>IF(ISERROR(MATCH($BB$2,$BF$7:BF24,0)),(U25-$BB$4)^2+(V25-$BB$5)^2,"")</f>
        <v>3.5441558772842896</v>
      </c>
      <c r="BC25">
        <f>IF(ISERROR(MATCH($BC$2,$BF$7:BF24,0)),(U25-$BC$4)^2+(V25-$BC$5)^2,"")</f>
        <v>54.455844122715703</v>
      </c>
      <c r="BE25">
        <f t="shared" si="4"/>
        <v>2.2346900314451394</v>
      </c>
      <c r="BF25">
        <f t="shared" si="5"/>
        <v>37</v>
      </c>
      <c r="BG25">
        <f t="array" ref="BG25">INDEX(filt_btag7!B:B,MATCH(fix_btag!T25&amp;S25,filt_btag7!C:C&amp;filt_btag7!E:E,0))</f>
        <v>53</v>
      </c>
    </row>
    <row r="26" spans="1:59" x14ac:dyDescent="0.3">
      <c r="A26">
        <f>IF(A25&lt;MAX(filt_btag7!N25:N120),A25+1,"")</f>
        <v>24</v>
      </c>
      <c r="B26">
        <f>INDEX(filt_btag6!M:M,MATCH(fix_btag!A26,filt_btag6!L:L,0))</f>
        <v>94</v>
      </c>
      <c r="C26">
        <f>INDEX(filt_btag6!N:N,MATCH(fix_btag!A26,filt_btag6!L:L,0))</f>
        <v>454</v>
      </c>
      <c r="D26">
        <f>INDEX(filt_btag6!P:P,MATCH(fix_btag!A26,filt_btag6!L:L,0))</f>
        <v>-4</v>
      </c>
      <c r="E26">
        <f>INDEX(filt_btag6!Q:Q,MATCH(fix_btag!A26,filt_btag6!L:L,0))</f>
        <v>-2</v>
      </c>
      <c r="G26">
        <f>INDEX(filt_btag7!O:O,MATCH(fix_btag!A26,filt_btag7!N:N,0))</f>
        <v>49</v>
      </c>
      <c r="H26">
        <f>INDEX(filt_btag7!P:P,MATCH(fix_btag!A26,filt_btag7!N:N,0))</f>
        <v>429</v>
      </c>
      <c r="I26">
        <f>INDEX(filt_btag7!R:R,MATCH(fix_btag!A26,filt_btag7!N:N,0))</f>
        <v>1.1480502970679818</v>
      </c>
      <c r="J26">
        <f>INDEX(filt_btag7!S:S,MATCH(fix_btag!A26,filt_btag7!N:N,0))</f>
        <v>2.7716385975132622</v>
      </c>
      <c r="R26">
        <f t="shared" si="6"/>
        <v>20</v>
      </c>
      <c r="S26">
        <f t="shared" si="0"/>
        <v>100</v>
      </c>
      <c r="T26">
        <f t="shared" si="1"/>
        <v>443</v>
      </c>
      <c r="U26">
        <f t="shared" si="2"/>
        <v>4</v>
      </c>
      <c r="V26">
        <f t="shared" si="3"/>
        <v>-4</v>
      </c>
      <c r="X26" t="str">
        <f>IF(ISERROR(MATCH($X$2,$BF$7:BF25,0)),(U26-$X$4)^2+(V26-$X$5)^2,"")</f>
        <v/>
      </c>
      <c r="Y26" t="str">
        <f>IF(ISERROR(MATCH($Y$2,$BF$7:BF25,0)),(U26-$Y$4)^2+(V26-$Y$5)^2,"")</f>
        <v/>
      </c>
      <c r="Z26" t="str">
        <f>IF(ISERROR(MATCH($Z$2,$BF$7:BF25,0)),(U26-$Z$4)^2+(V26-$Z$5)^2,"")</f>
        <v/>
      </c>
      <c r="AA26" t="str">
        <f>IF(ISERROR(MATCH($AA$2,$BF$7:BF25,0)),(U26-$AA$4)^2+(V26-$AA$5)^2,"")</f>
        <v/>
      </c>
      <c r="AB26" t="str">
        <f>IF(ISERROR(MATCH($AB$2,$BF$7:BF25,0)),(U26-$AB$4)^2+(V26-$AB$5)^2,"")</f>
        <v/>
      </c>
      <c r="AC26" t="str">
        <f>IF(ISERROR(MATCH($AC$2,$BF$7:BF25,0)),(U26-$AC$4)^2+(V26-$AC$5)^2,"")</f>
        <v/>
      </c>
      <c r="AD26" t="str">
        <f>IF(ISERROR(MATCH($AD$2,$BF$7:BF25,0)),(U26-$AD$4)^2+(V26-$AD$5)^2,"")</f>
        <v/>
      </c>
      <c r="AE26" t="str">
        <f>IF(ISERROR(MATCH($AE$2,$BF$7:BF25,0)),(U26-$AE$4)^2+(V26-$AE$5)^2,"")</f>
        <v/>
      </c>
      <c r="AF26" t="str">
        <f>IF(ISERROR(MATCH($AF$2,$BF$7:BF25,0)),(U26-$AF$4)^2+(V26-$AF$5)^2,"")</f>
        <v/>
      </c>
      <c r="AG26" t="str">
        <f>IF(ISERROR(MATCH($AG$2,$BF$7:BF25,0)),(U26-$AG$4)^2+(V26-$AG$5)^2,"")</f>
        <v/>
      </c>
      <c r="AH26" t="str">
        <f>IF(ISERROR(MATCH($AH$2,$BF$7:BF25,0)),(U26-$AH$4)^2+(V26-$AH$5)^2,"")</f>
        <v/>
      </c>
      <c r="AI26" t="str">
        <f>IF(ISERROR(MATCH($AI$2,$BF$7:BF25,0)),(U26-$AI$4)^2+(V26-$AI$5)^2,"")</f>
        <v/>
      </c>
      <c r="AJ26" t="str">
        <f>IF(ISERROR(MATCH($AJ$2,$BF$7:BF25,0)),(U26-$AJ$4)^2+(V26-$AJ$5)^2,"")</f>
        <v/>
      </c>
      <c r="AK26" t="str">
        <f>IF(ISERROR(MATCH($AK$2,$BF$7:BF25,0)),(U26-$AK$4)^2+(V26-$AK$5)^2,"")</f>
        <v/>
      </c>
      <c r="AL26" t="str">
        <f>IF(ISERROR(MATCH($AL$2,$BF$7:BF25,0)),(U26-$AL$4)^2+(V26-$AL$5)^2,"")</f>
        <v/>
      </c>
      <c r="AM26" t="str">
        <f>IF(ISERROR(MATCH($AM$2,$BF$7:BF25,0)),(U26-$AM$4)^2+(V26-$AM$5)^2,"")</f>
        <v/>
      </c>
      <c r="AN26" t="str">
        <f>IF(ISERROR(MATCH($AN$2,$BF$7:BF25,0)),(U26-$AN$4)^2+(V26-$AN$5)^2,"")</f>
        <v/>
      </c>
      <c r="AO26">
        <f>IF(ISERROR(MATCH($AO$2,$BF$7:BF25,0)),(U26-$AO$4)^2+(V26-$AO$5)^2,"")</f>
        <v>16.999999999885851</v>
      </c>
      <c r="AP26" t="str">
        <f>IF(ISERROR(MATCH($AP$2,$BF$7:BF25,0)),(U26-$AP$4)^2+(V26-$AP$5)^2,"")</f>
        <v/>
      </c>
      <c r="AQ26">
        <f>IF(ISERROR(MATCH($AQ$2,$BF$7:BF25,0)),(U26-$AQ$4)^2+(V26-$AQ$5)^2,"")</f>
        <v>53.988706403385407</v>
      </c>
      <c r="AR26">
        <f>IF(ISERROR(MATCH($AR$2,$BF$7:BF25,0)),(U26-$AR$4)^2+(V26-$AR$5)^2,"")</f>
        <v>65.000000000799048</v>
      </c>
      <c r="AS26">
        <f>IF(ISERROR(MATCH($AS$2,$BF$7:BF25,0)),(U26-$AS$4)^2+(V26-$AS$5)^2,"")</f>
        <v>72.357511156473123</v>
      </c>
      <c r="AT26">
        <f>IF(ISERROR(MATCH($AT$2,$BF$7:BF25,0)),(U26-$AT$4)^2+(V26-$AT$5)^2,"")</f>
        <v>28.011293596260913</v>
      </c>
      <c r="AU26">
        <f>IF(ISERROR(MATCH($AU$2,$BF$7:BF25,0)),(U26-$AU$4)^2+(V26-$AU$5)^2,"")</f>
        <v>53.988706403385407</v>
      </c>
      <c r="AV26">
        <f>IF(ISERROR(MATCH($AV$2,$BF$7:BF25,0)),(U26-$AV$4)^2+(V26-$AV$5)^2,"")</f>
        <v>16.999999999885858</v>
      </c>
      <c r="AW26">
        <f>IF(ISERROR(MATCH($AW$2,$BF$7:BF25,0)),(U26-$AW$4)^2+(V26-$AW$5)^2,"")</f>
        <v>65.000000000799048</v>
      </c>
      <c r="AX26" t="str">
        <f>IF(ISERROR(MATCH($AX$2,$BF$7:BF25,0)),(U26-$AX$4)^2+(V26-$AX$5)^2,"")</f>
        <v/>
      </c>
      <c r="AY26">
        <f>IF(ISERROR(MATCH($AY$2,$BF$7:BF25,0)),(U26-$AY$4)^2+(V26-$AY$5)^2,"")</f>
        <v>72.357511156473123</v>
      </c>
      <c r="AZ26">
        <f>IF(ISERROR(MATCH($AZ$2,$BF$7:BF25,0)),(U26-$AZ$4)^2+(V26-$AZ$5)^2,"")</f>
        <v>41</v>
      </c>
      <c r="BA26">
        <f>IF(ISERROR(MATCH($BA$2,$BF$7:BF25,0)),(U26-$BA$4)^2+(V26-$BA$5)^2,"")</f>
        <v>40.999999999999993</v>
      </c>
      <c r="BB26">
        <f>IF(ISERROR(MATCH($BB$2,$BF$7:BF25,0)),(U26-$BB$4)^2+(V26-$BB$5)^2,"")</f>
        <v>7.0588745030457183</v>
      </c>
      <c r="BC26">
        <f>IF(ISERROR(MATCH($BC$2,$BF$7:BF25,0)),(U26-$BC$4)^2+(V26-$BC$5)^2,"")</f>
        <v>74.941125496954271</v>
      </c>
      <c r="BE26">
        <f t="shared" si="4"/>
        <v>7.0588745030457183</v>
      </c>
      <c r="BF26">
        <f t="shared" si="5"/>
        <v>22</v>
      </c>
      <c r="BG26">
        <f t="array" ref="BG26">INDEX(filt_btag7!B:B,MATCH(fix_btag!T26&amp;S26,filt_btag7!C:C&amp;filt_btag7!E:E,0))</f>
        <v>45</v>
      </c>
    </row>
    <row r="27" spans="1:59" x14ac:dyDescent="0.3">
      <c r="A27">
        <f>IF(A26&lt;MAX(filt_btag7!N26:N121),A26+1,"")</f>
        <v>25</v>
      </c>
      <c r="B27">
        <f>INDEX(filt_btag6!M:M,MATCH(fix_btag!A27,filt_btag6!L:L,0))</f>
        <v>92</v>
      </c>
      <c r="C27">
        <f>INDEX(filt_btag6!N:N,MATCH(fix_btag!A27,filt_btag6!L:L,0))</f>
        <v>456</v>
      </c>
      <c r="D27">
        <f>INDEX(filt_btag6!P:P,MATCH(fix_btag!A27,filt_btag6!L:L,0))</f>
        <v>-4</v>
      </c>
      <c r="E27">
        <f>INDEX(filt_btag6!Q:Q,MATCH(fix_btag!A27,filt_btag6!L:L,0))</f>
        <v>2</v>
      </c>
      <c r="G27">
        <f>INDEX(filt_btag7!O:O,MATCH(fix_btag!A27,filt_btag7!N:N,0))</f>
        <v>45</v>
      </c>
      <c r="H27">
        <f>INDEX(filt_btag7!P:P,MATCH(fix_btag!A27,filt_btag7!N:N,0))</f>
        <v>443</v>
      </c>
      <c r="I27">
        <f>INDEX(filt_btag7!R:R,MATCH(fix_btag!A27,filt_btag7!N:N,0))</f>
        <v>-5.513168047193676E-16</v>
      </c>
      <c r="J27">
        <f>INDEX(filt_btag7!S:S,MATCH(fix_btag!A27,filt_btag7!N:N,0))</f>
        <v>-3.0000000000570739</v>
      </c>
      <c r="R27">
        <f t="shared" si="6"/>
        <v>21</v>
      </c>
      <c r="S27">
        <f t="shared" si="0"/>
        <v>98</v>
      </c>
      <c r="T27">
        <f t="shared" si="1"/>
        <v>451</v>
      </c>
      <c r="U27">
        <f t="shared" si="2"/>
        <v>-4</v>
      </c>
      <c r="V27">
        <f t="shared" si="3"/>
        <v>-4</v>
      </c>
      <c r="X27" t="str">
        <f>IF(ISERROR(MATCH($X$2,$BF$7:BF26,0)),(U27-$X$4)^2+(V27-$X$5)^2,"")</f>
        <v/>
      </c>
      <c r="Y27" t="str">
        <f>IF(ISERROR(MATCH($Y$2,$BF$7:BF26,0)),(U27-$Y$4)^2+(V27-$Y$5)^2,"")</f>
        <v/>
      </c>
      <c r="Z27" t="str">
        <f>IF(ISERROR(MATCH($Z$2,$BF$7:BF26,0)),(U27-$Z$4)^2+(V27-$Z$5)^2,"")</f>
        <v/>
      </c>
      <c r="AA27" t="str">
        <f>IF(ISERROR(MATCH($AA$2,$BF$7:BF26,0)),(U27-$AA$4)^2+(V27-$AA$5)^2,"")</f>
        <v/>
      </c>
      <c r="AB27" t="str">
        <f>IF(ISERROR(MATCH($AB$2,$BF$7:BF26,0)),(U27-$AB$4)^2+(V27-$AB$5)^2,"")</f>
        <v/>
      </c>
      <c r="AC27" t="str">
        <f>IF(ISERROR(MATCH($AC$2,$BF$7:BF26,0)),(U27-$AC$4)^2+(V27-$AC$5)^2,"")</f>
        <v/>
      </c>
      <c r="AD27" t="str">
        <f>IF(ISERROR(MATCH($AD$2,$BF$7:BF26,0)),(U27-$AD$4)^2+(V27-$AD$5)^2,"")</f>
        <v/>
      </c>
      <c r="AE27" t="str">
        <f>IF(ISERROR(MATCH($AE$2,$BF$7:BF26,0)),(U27-$AE$4)^2+(V27-$AE$5)^2,"")</f>
        <v/>
      </c>
      <c r="AF27" t="str">
        <f>IF(ISERROR(MATCH($AF$2,$BF$7:BF26,0)),(U27-$AF$4)^2+(V27-$AF$5)^2,"")</f>
        <v/>
      </c>
      <c r="AG27" t="str">
        <f>IF(ISERROR(MATCH($AG$2,$BF$7:BF26,0)),(U27-$AG$4)^2+(V27-$AG$5)^2,"")</f>
        <v/>
      </c>
      <c r="AH27" t="str">
        <f>IF(ISERROR(MATCH($AH$2,$BF$7:BF26,0)),(U27-$AH$4)^2+(V27-$AH$5)^2,"")</f>
        <v/>
      </c>
      <c r="AI27" t="str">
        <f>IF(ISERROR(MATCH($AI$2,$BF$7:BF26,0)),(U27-$AI$4)^2+(V27-$AI$5)^2,"")</f>
        <v/>
      </c>
      <c r="AJ27" t="str">
        <f>IF(ISERROR(MATCH($AJ$2,$BF$7:BF26,0)),(U27-$AJ$4)^2+(V27-$AJ$5)^2,"")</f>
        <v/>
      </c>
      <c r="AK27" t="str">
        <f>IF(ISERROR(MATCH($AK$2,$BF$7:BF26,0)),(U27-$AK$4)^2+(V27-$AK$5)^2,"")</f>
        <v/>
      </c>
      <c r="AL27" t="str">
        <f>IF(ISERROR(MATCH($AL$2,$BF$7:BF26,0)),(U27-$AL$4)^2+(V27-$AL$5)^2,"")</f>
        <v/>
      </c>
      <c r="AM27" t="str">
        <f>IF(ISERROR(MATCH($AM$2,$BF$7:BF26,0)),(U27-$AM$4)^2+(V27-$AM$5)^2,"")</f>
        <v/>
      </c>
      <c r="AN27" t="str">
        <f>IF(ISERROR(MATCH($AN$2,$BF$7:BF26,0)),(U27-$AN$4)^2+(V27-$AN$5)^2,"")</f>
        <v/>
      </c>
      <c r="AO27">
        <f>IF(ISERROR(MATCH($AO$2,$BF$7:BF26,0)),(U27-$AO$4)^2+(V27-$AO$5)^2,"")</f>
        <v>65.000000000799048</v>
      </c>
      <c r="AP27" t="str">
        <f>IF(ISERROR(MATCH($AP$2,$BF$7:BF26,0)),(U27-$AP$4)^2+(V27-$AP$5)^2,"")</f>
        <v/>
      </c>
      <c r="AQ27">
        <f>IF(ISERROR(MATCH($AQ$2,$BF$7:BF26,0)),(U27-$AQ$4)^2+(V27-$AQ$5)^2,"")</f>
        <v>9.6424888431732132</v>
      </c>
      <c r="AR27">
        <f>IF(ISERROR(MATCH($AR$2,$BF$7:BF26,0)),(U27-$AR$4)^2+(V27-$AR$5)^2,"")</f>
        <v>16.999999999885851</v>
      </c>
      <c r="AS27">
        <f>IF(ISERROR(MATCH($AS$2,$BF$7:BF26,0)),(U27-$AS$4)^2+(V27-$AS$5)^2,"")</f>
        <v>28.011293596260913</v>
      </c>
      <c r="AT27">
        <f>IF(ISERROR(MATCH($AT$2,$BF$7:BF26,0)),(U27-$AT$4)^2+(V27-$AT$5)^2,"")</f>
        <v>9.6424888431732132</v>
      </c>
      <c r="AU27">
        <f>IF(ISERROR(MATCH($AU$2,$BF$7:BF26,0)),(U27-$AU$4)^2+(V27-$AU$5)^2,"")</f>
        <v>72.357511156473123</v>
      </c>
      <c r="AV27">
        <f>IF(ISERROR(MATCH($AV$2,$BF$7:BF26,0)),(U27-$AV$4)^2+(V27-$AV$5)^2,"")</f>
        <v>16.999999999885848</v>
      </c>
      <c r="AW27">
        <f>IF(ISERROR(MATCH($AW$2,$BF$7:BF26,0)),(U27-$AW$4)^2+(V27-$AW$5)^2,"")</f>
        <v>65.000000000799048</v>
      </c>
      <c r="AX27" t="str">
        <f>IF(ISERROR(MATCH($AX$2,$BF$7:BF26,0)),(U27-$AX$4)^2+(V27-$AX$5)^2,"")</f>
        <v/>
      </c>
      <c r="AY27">
        <f>IF(ISERROR(MATCH($AY$2,$BF$7:BF26,0)),(U27-$AY$4)^2+(V27-$AY$5)^2,"")</f>
        <v>53.988706403385422</v>
      </c>
      <c r="AZ27">
        <f>IF(ISERROR(MATCH($AZ$2,$BF$7:BF26,0)),(U27-$AZ$4)^2+(V27-$AZ$5)^2,"")</f>
        <v>7.0588745030457183</v>
      </c>
      <c r="BA27">
        <f>IF(ISERROR(MATCH($BA$2,$BF$7:BF26,0)),(U27-$BA$4)^2+(V27-$BA$5)^2,"")</f>
        <v>74.941125496954271</v>
      </c>
      <c r="BB27" t="str">
        <f>IF(ISERROR(MATCH($BB$2,$BF$7:BF26,0)),(U27-$BB$4)^2+(V27-$BB$5)^2,"")</f>
        <v/>
      </c>
      <c r="BC27">
        <f>IF(ISERROR(MATCH($BC$2,$BF$7:BF26,0)),(U27-$BC$4)^2+(V27-$BC$5)^2,"")</f>
        <v>41</v>
      </c>
      <c r="BE27">
        <f t="shared" si="4"/>
        <v>7.0588745030457183</v>
      </c>
      <c r="BF27">
        <f t="shared" si="5"/>
        <v>30</v>
      </c>
      <c r="BG27">
        <f t="array" ref="BG27">INDEX(filt_btag7!B:B,MATCH(fix_btag!T27&amp;S27,filt_btag7!C:C&amp;filt_btag7!E:E,0))</f>
        <v>60</v>
      </c>
    </row>
    <row r="28" spans="1:59" x14ac:dyDescent="0.3">
      <c r="A28">
        <f>IF(A27&lt;MAX(filt_btag7!N27:N122),A27+1,"")</f>
        <v>26</v>
      </c>
      <c r="B28">
        <f>INDEX(filt_btag6!M:M,MATCH(fix_btag!A28,filt_btag6!L:L,0))</f>
        <v>90</v>
      </c>
      <c r="C28">
        <f>INDEX(filt_btag6!N:N,MATCH(fix_btag!A28,filt_btag6!L:L,0))</f>
        <v>427</v>
      </c>
      <c r="D28">
        <f>INDEX(filt_btag6!P:P,MATCH(fix_btag!A28,filt_btag6!L:L,0))</f>
        <v>-4</v>
      </c>
      <c r="E28">
        <f>INDEX(filt_btag6!Q:Q,MATCH(fix_btag!A28,filt_btag6!L:L,0))</f>
        <v>4</v>
      </c>
      <c r="G28">
        <f>INDEX(filt_btag7!O:O,MATCH(fix_btag!A28,filt_btag7!N:N,0))</f>
        <v>41</v>
      </c>
      <c r="H28">
        <f>INDEX(filt_btag7!P:P,MATCH(fix_btag!A28,filt_btag7!N:N,0))</f>
        <v>458</v>
      </c>
      <c r="I28">
        <f>INDEX(filt_btag7!R:R,MATCH(fix_btag!A28,filt_btag7!N:N,0))</f>
        <v>1.8377226823978921E-16</v>
      </c>
      <c r="J28">
        <f>INDEX(filt_btag7!S:S,MATCH(fix_btag!A28,filt_btag7!N:N,0))</f>
        <v>3.0000000000570739</v>
      </c>
      <c r="R28">
        <f t="shared" si="6"/>
        <v>22</v>
      </c>
      <c r="S28">
        <f t="shared" si="0"/>
        <v>97</v>
      </c>
      <c r="T28">
        <f t="shared" si="1"/>
        <v>449</v>
      </c>
      <c r="U28">
        <f t="shared" si="2"/>
        <v>-2</v>
      </c>
      <c r="V28">
        <f t="shared" si="3"/>
        <v>-4</v>
      </c>
      <c r="X28" t="str">
        <f>IF(ISERROR(MATCH($X$2,$BF$7:BF27,0)),(U28-$X$4)^2+(V28-$X$5)^2,"")</f>
        <v/>
      </c>
      <c r="Y28" t="str">
        <f>IF(ISERROR(MATCH($Y$2,$BF$7:BF27,0)),(U28-$Y$4)^2+(V28-$Y$5)^2,"")</f>
        <v/>
      </c>
      <c r="Z28" t="str">
        <f>IF(ISERROR(MATCH($Z$2,$BF$7:BF27,0)),(U28-$Z$4)^2+(V28-$Z$5)^2,"")</f>
        <v/>
      </c>
      <c r="AA28" t="str">
        <f>IF(ISERROR(MATCH($AA$2,$BF$7:BF27,0)),(U28-$AA$4)^2+(V28-$AA$5)^2,"")</f>
        <v/>
      </c>
      <c r="AB28" t="str">
        <f>IF(ISERROR(MATCH($AB$2,$BF$7:BF27,0)),(U28-$AB$4)^2+(V28-$AB$5)^2,"")</f>
        <v/>
      </c>
      <c r="AC28" t="str">
        <f>IF(ISERROR(MATCH($AC$2,$BF$7:BF27,0)),(U28-$AC$4)^2+(V28-$AC$5)^2,"")</f>
        <v/>
      </c>
      <c r="AD28" t="str">
        <f>IF(ISERROR(MATCH($AD$2,$BF$7:BF27,0)),(U28-$AD$4)^2+(V28-$AD$5)^2,"")</f>
        <v/>
      </c>
      <c r="AE28" t="str">
        <f>IF(ISERROR(MATCH($AE$2,$BF$7:BF27,0)),(U28-$AE$4)^2+(V28-$AE$5)^2,"")</f>
        <v/>
      </c>
      <c r="AF28" t="str">
        <f>IF(ISERROR(MATCH($AF$2,$BF$7:BF27,0)),(U28-$AF$4)^2+(V28-$AF$5)^2,"")</f>
        <v/>
      </c>
      <c r="AG28" t="str">
        <f>IF(ISERROR(MATCH($AG$2,$BF$7:BF27,0)),(U28-$AG$4)^2+(V28-$AG$5)^2,"")</f>
        <v/>
      </c>
      <c r="AH28" t="str">
        <f>IF(ISERROR(MATCH($AH$2,$BF$7:BF27,0)),(U28-$AH$4)^2+(V28-$AH$5)^2,"")</f>
        <v/>
      </c>
      <c r="AI28" t="str">
        <f>IF(ISERROR(MATCH($AI$2,$BF$7:BF27,0)),(U28-$AI$4)^2+(V28-$AI$5)^2,"")</f>
        <v/>
      </c>
      <c r="AJ28" t="str">
        <f>IF(ISERROR(MATCH($AJ$2,$BF$7:BF27,0)),(U28-$AJ$4)^2+(V28-$AJ$5)^2,"")</f>
        <v/>
      </c>
      <c r="AK28" t="str">
        <f>IF(ISERROR(MATCH($AK$2,$BF$7:BF27,0)),(U28-$AK$4)^2+(V28-$AK$5)^2,"")</f>
        <v/>
      </c>
      <c r="AL28" t="str">
        <f>IF(ISERROR(MATCH($AL$2,$BF$7:BF27,0)),(U28-$AL$4)^2+(V28-$AL$5)^2,"")</f>
        <v/>
      </c>
      <c r="AM28" t="str">
        <f>IF(ISERROR(MATCH($AM$2,$BF$7:BF27,0)),(U28-$AM$4)^2+(V28-$AM$5)^2,"")</f>
        <v/>
      </c>
      <c r="AN28" t="str">
        <f>IF(ISERROR(MATCH($AN$2,$BF$7:BF27,0)),(U28-$AN$4)^2+(V28-$AN$5)^2,"")</f>
        <v/>
      </c>
      <c r="AO28">
        <f>IF(ISERROR(MATCH($AO$2,$BF$7:BF27,0)),(U28-$AO$4)^2+(V28-$AO$5)^2,"")</f>
        <v>41.000000000570743</v>
      </c>
      <c r="AP28" t="str">
        <f>IF(ISERROR(MATCH($AP$2,$BF$7:BF27,0)),(U28-$AP$4)^2+(V28-$AP$5)^2,"")</f>
        <v/>
      </c>
      <c r="AQ28">
        <f>IF(ISERROR(MATCH($AQ$2,$BF$7:BF27,0)),(U28-$AQ$4)^2+(V28-$AQ$5)^2,"")</f>
        <v>8.7290432332262622</v>
      </c>
      <c r="AR28">
        <f>IF(ISERROR(MATCH($AR$2,$BF$7:BF27,0)),(U28-$AR$4)^2+(V28-$AR$5)^2,"")</f>
        <v>17.000000000114149</v>
      </c>
      <c r="AS28">
        <f>IF(ISERROR(MATCH($AS$2,$BF$7:BF27,0)),(U28-$AS$4)^2+(V28-$AS$5)^2,"")</f>
        <v>27.097847986313965</v>
      </c>
      <c r="AT28">
        <f>IF(ISERROR(MATCH($AT$2,$BF$7:BF27,0)),(U28-$AT$4)^2+(V28-$AT$5)^2,"")</f>
        <v>2.234690031445139</v>
      </c>
      <c r="AU28">
        <f>IF(ISERROR(MATCH($AU$2,$BF$7:BF27,0)),(U28-$AU$4)^2+(V28-$AU$5)^2,"")</f>
        <v>55.765309968201194</v>
      </c>
      <c r="AV28">
        <f>IF(ISERROR(MATCH($AV$2,$BF$7:BF27,0)),(U28-$AV$4)^2+(V28-$AV$5)^2,"")</f>
        <v>4.9999999998858504</v>
      </c>
      <c r="AW28">
        <f>IF(ISERROR(MATCH($AW$2,$BF$7:BF27,0)),(U28-$AW$4)^2+(V28-$AW$5)^2,"")</f>
        <v>53.000000000799041</v>
      </c>
      <c r="AX28" t="str">
        <f>IF(ISERROR(MATCH($AX$2,$BF$7:BF27,0)),(U28-$AX$4)^2+(V28-$AX$5)^2,"")</f>
        <v/>
      </c>
      <c r="AY28">
        <f>IF(ISERROR(MATCH($AY$2,$BF$7:BF27,0)),(U28-$AY$4)^2+(V28-$AY$5)^2,"")</f>
        <v>46.580907591657351</v>
      </c>
      <c r="AZ28" t="str">
        <f>IF(ISERROR(MATCH($AZ$2,$BF$7:BF27,0)),(U28-$AZ$4)^2+(V28-$AZ$5)^2,"")</f>
        <v/>
      </c>
      <c r="BA28">
        <f>IF(ISERROR(MATCH($BA$2,$BF$7:BF27,0)),(U28-$BA$4)^2+(V28-$BA$5)^2,"")</f>
        <v>54.455844122715703</v>
      </c>
      <c r="BB28" t="str">
        <f>IF(ISERROR(MATCH($BB$2,$BF$7:BF27,0)),(U28-$BB$4)^2+(V28-$BB$5)^2,"")</f>
        <v/>
      </c>
      <c r="BC28">
        <f>IF(ISERROR(MATCH($BC$2,$BF$7:BF27,0)),(U28-$BC$4)^2+(V28-$BC$5)^2,"")</f>
        <v>37.485281374238575</v>
      </c>
      <c r="BE28">
        <f t="shared" si="4"/>
        <v>2.234690031445139</v>
      </c>
      <c r="BF28">
        <f t="shared" si="5"/>
        <v>53</v>
      </c>
      <c r="BG28">
        <f t="array" ref="BG28">INDEX(filt_btag7!B:B,MATCH(fix_btag!T28&amp;S28,filt_btag7!C:C&amp;filt_btag7!E:E,0))</f>
        <v>64</v>
      </c>
    </row>
    <row r="29" spans="1:59" x14ac:dyDescent="0.3">
      <c r="A29">
        <f>IF(A28&lt;MAX(filt_btag7!N28:N123),A28+1,"")</f>
        <v>27</v>
      </c>
      <c r="B29">
        <f>INDEX(filt_btag6!M:M,MATCH(fix_btag!A29,filt_btag6!L:L,0))</f>
        <v>89</v>
      </c>
      <c r="C29">
        <f>INDEX(filt_btag6!N:N,MATCH(fix_btag!A29,filt_btag6!L:L,0))</f>
        <v>429</v>
      </c>
      <c r="D29">
        <f>INDEX(filt_btag6!P:P,MATCH(fix_btag!A29,filt_btag6!L:L,0))</f>
        <v>-2</v>
      </c>
      <c r="E29">
        <f>INDEX(filt_btag6!Q:Q,MATCH(fix_btag!A29,filt_btag6!L:L,0))</f>
        <v>4</v>
      </c>
      <c r="G29">
        <f>INDEX(filt_btag7!O:O,MATCH(fix_btag!A29,filt_btag7!N:N,0))</f>
        <v>37</v>
      </c>
      <c r="H29">
        <f>INDEX(filt_btag7!P:P,MATCH(fix_btag!A29,filt_btag7!N:N,0))</f>
        <v>441</v>
      </c>
      <c r="I29">
        <f>INDEX(filt_btag7!R:R,MATCH(fix_btag!A29,filt_btag7!N:N,0))</f>
        <v>1.1480502970679805</v>
      </c>
      <c r="J29">
        <f>INDEX(filt_btag7!S:S,MATCH(fix_btag!A29,filt_btag7!N:N,0))</f>
        <v>-2.7716385975132631</v>
      </c>
      <c r="R29">
        <f t="shared" si="6"/>
        <v>23</v>
      </c>
      <c r="S29">
        <f t="shared" si="0"/>
        <v>96</v>
      </c>
      <c r="T29">
        <f t="shared" si="1"/>
        <v>447</v>
      </c>
      <c r="U29">
        <f t="shared" si="2"/>
        <v>0</v>
      </c>
      <c r="V29">
        <f t="shared" si="3"/>
        <v>-4</v>
      </c>
      <c r="X29" t="str">
        <f>IF(ISERROR(MATCH($X$2,$BF$7:BF28,0)),(U29-$X$4)^2+(V29-$X$5)^2,"")</f>
        <v/>
      </c>
      <c r="Y29" t="str">
        <f>IF(ISERROR(MATCH($Y$2,$BF$7:BF28,0)),(U29-$Y$4)^2+(V29-$Y$5)^2,"")</f>
        <v/>
      </c>
      <c r="Z29" t="str">
        <f>IF(ISERROR(MATCH($Z$2,$BF$7:BF28,0)),(U29-$Z$4)^2+(V29-$Z$5)^2,"")</f>
        <v/>
      </c>
      <c r="AA29" t="str">
        <f>IF(ISERROR(MATCH($AA$2,$BF$7:BF28,0)),(U29-$AA$4)^2+(V29-$AA$5)^2,"")</f>
        <v/>
      </c>
      <c r="AB29" t="str">
        <f>IF(ISERROR(MATCH($AB$2,$BF$7:BF28,0)),(U29-$AB$4)^2+(V29-$AB$5)^2,"")</f>
        <v/>
      </c>
      <c r="AC29" t="str">
        <f>IF(ISERROR(MATCH($AC$2,$BF$7:BF28,0)),(U29-$AC$4)^2+(V29-$AC$5)^2,"")</f>
        <v/>
      </c>
      <c r="AD29" t="str">
        <f>IF(ISERROR(MATCH($AD$2,$BF$7:BF28,0)),(U29-$AD$4)^2+(V29-$AD$5)^2,"")</f>
        <v/>
      </c>
      <c r="AE29" t="str">
        <f>IF(ISERROR(MATCH($AE$2,$BF$7:BF28,0)),(U29-$AE$4)^2+(V29-$AE$5)^2,"")</f>
        <v/>
      </c>
      <c r="AF29" t="str">
        <f>IF(ISERROR(MATCH($AF$2,$BF$7:BF28,0)),(U29-$AF$4)^2+(V29-$AF$5)^2,"")</f>
        <v/>
      </c>
      <c r="AG29" t="str">
        <f>IF(ISERROR(MATCH($AG$2,$BF$7:BF28,0)),(U29-$AG$4)^2+(V29-$AG$5)^2,"")</f>
        <v/>
      </c>
      <c r="AH29" t="str">
        <f>IF(ISERROR(MATCH($AH$2,$BF$7:BF28,0)),(U29-$AH$4)^2+(V29-$AH$5)^2,"")</f>
        <v/>
      </c>
      <c r="AI29" t="str">
        <f>IF(ISERROR(MATCH($AI$2,$BF$7:BF28,0)),(U29-$AI$4)^2+(V29-$AI$5)^2,"")</f>
        <v/>
      </c>
      <c r="AJ29" t="str">
        <f>IF(ISERROR(MATCH($AJ$2,$BF$7:BF28,0)),(U29-$AJ$4)^2+(V29-$AJ$5)^2,"")</f>
        <v/>
      </c>
      <c r="AK29" t="str">
        <f>IF(ISERROR(MATCH($AK$2,$BF$7:BF28,0)),(U29-$AK$4)^2+(V29-$AK$5)^2,"")</f>
        <v/>
      </c>
      <c r="AL29" t="str">
        <f>IF(ISERROR(MATCH($AL$2,$BF$7:BF28,0)),(U29-$AL$4)^2+(V29-$AL$5)^2,"")</f>
        <v/>
      </c>
      <c r="AM29" t="str">
        <f>IF(ISERROR(MATCH($AM$2,$BF$7:BF28,0)),(U29-$AM$4)^2+(V29-$AM$5)^2,"")</f>
        <v/>
      </c>
      <c r="AN29" t="str">
        <f>IF(ISERROR(MATCH($AN$2,$BF$7:BF28,0)),(U29-$AN$4)^2+(V29-$AN$5)^2,"")</f>
        <v/>
      </c>
      <c r="AO29">
        <f>IF(ISERROR(MATCH($AO$2,$BF$7:BF28,0)),(U29-$AO$4)^2+(V29-$AO$5)^2,"")</f>
        <v>25.000000000342443</v>
      </c>
      <c r="AP29" t="str">
        <f>IF(ISERROR(MATCH($AP$2,$BF$7:BF28,0)),(U29-$AP$4)^2+(V29-$AP$5)^2,"")</f>
        <v/>
      </c>
      <c r="AQ29">
        <f>IF(ISERROR(MATCH($AQ$2,$BF$7:BF28,0)),(U29-$AQ$4)^2+(V29-$AQ$5)^2,"")</f>
        <v>15.815597623279309</v>
      </c>
      <c r="AR29">
        <f>IF(ISERROR(MATCH($AR$2,$BF$7:BF28,0)),(U29-$AR$4)^2+(V29-$AR$5)^2,"")</f>
        <v>25.000000000342443</v>
      </c>
      <c r="AS29">
        <f>IF(ISERROR(MATCH($AS$2,$BF$7:BF28,0)),(U29-$AS$4)^2+(V29-$AS$5)^2,"")</f>
        <v>34.184402376367018</v>
      </c>
      <c r="AT29" t="str">
        <f>IF(ISERROR(MATCH($AT$2,$BF$7:BF28,0)),(U29-$AT$4)^2+(V29-$AT$5)^2,"")</f>
        <v/>
      </c>
      <c r="AU29">
        <f>IF(ISERROR(MATCH($AU$2,$BF$7:BF28,0)),(U29-$AU$4)^2+(V29-$AU$5)^2,"")</f>
        <v>47.173108779929265</v>
      </c>
      <c r="AV29">
        <f>IF(ISERROR(MATCH($AV$2,$BF$7:BF28,0)),(U29-$AV$4)^2+(V29-$AV$5)^2,"")</f>
        <v>0.9999999998858522</v>
      </c>
      <c r="AW29">
        <f>IF(ISERROR(MATCH($AW$2,$BF$7:BF28,0)),(U29-$AW$4)^2+(V29-$AW$5)^2,"")</f>
        <v>49.000000000799041</v>
      </c>
      <c r="AX29" t="str">
        <f>IF(ISERROR(MATCH($AX$2,$BF$7:BF28,0)),(U29-$AX$4)^2+(V29-$AX$5)^2,"")</f>
        <v/>
      </c>
      <c r="AY29">
        <f>IF(ISERROR(MATCH($AY$2,$BF$7:BF28,0)),(U29-$AY$4)^2+(V29-$AY$5)^2,"")</f>
        <v>47.173108779929279</v>
      </c>
      <c r="AZ29" t="str">
        <f>IF(ISERROR(MATCH($AZ$2,$BF$7:BF28,0)),(U29-$AZ$4)^2+(V29-$AZ$5)^2,"")</f>
        <v/>
      </c>
      <c r="BA29">
        <f>IF(ISERROR(MATCH($BA$2,$BF$7:BF28,0)),(U29-$BA$4)^2+(V29-$BA$5)^2,"")</f>
        <v>41.970562748477136</v>
      </c>
      <c r="BB29" t="str">
        <f>IF(ISERROR(MATCH($BB$2,$BF$7:BF28,0)),(U29-$BB$4)^2+(V29-$BB$5)^2,"")</f>
        <v/>
      </c>
      <c r="BC29">
        <f>IF(ISERROR(MATCH($BC$2,$BF$7:BF28,0)),(U29-$BC$4)^2+(V29-$BC$5)^2,"")</f>
        <v>41.970562748477143</v>
      </c>
      <c r="BE29">
        <f t="shared" si="4"/>
        <v>0.9999999998858522</v>
      </c>
      <c r="BF29">
        <f t="shared" si="5"/>
        <v>45</v>
      </c>
      <c r="BG29">
        <f t="array" ref="BG29">INDEX(filt_btag7!B:B,MATCH(fix_btag!T29&amp;S29,filt_btag7!C:C&amp;filt_btag7!E:E,0))</f>
        <v>30</v>
      </c>
    </row>
    <row r="30" spans="1:59" x14ac:dyDescent="0.3">
      <c r="A30">
        <f>IF(A29&lt;MAX(filt_btag7!N29:N124),A29+1,"")</f>
        <v>28</v>
      </c>
      <c r="B30">
        <f>INDEX(filt_btag6!M:M,MATCH(fix_btag!A30,filt_btag6!L:L,0))</f>
        <v>87</v>
      </c>
      <c r="C30">
        <f>INDEX(filt_btag6!N:N,MATCH(fix_btag!A30,filt_btag6!L:L,0))</f>
        <v>436</v>
      </c>
      <c r="D30">
        <f>INDEX(filt_btag6!P:P,MATCH(fix_btag!A30,filt_btag6!L:L,0))</f>
        <v>4</v>
      </c>
      <c r="E30">
        <f>INDEX(filt_btag6!Q:Q,MATCH(fix_btag!A30,filt_btag6!L:L,0))</f>
        <v>4</v>
      </c>
      <c r="G30">
        <f>INDEX(filt_btag7!O:O,MATCH(fix_btag!A30,filt_btag7!N:N,0))</f>
        <v>33</v>
      </c>
      <c r="H30">
        <f>INDEX(filt_btag7!P:P,MATCH(fix_btag!A30,filt_btag7!N:N,0))</f>
        <v>456</v>
      </c>
      <c r="I30">
        <f>INDEX(filt_btag7!R:R,MATCH(fix_btag!A30,filt_btag7!N:N,0))</f>
        <v>-1.1480502970679813</v>
      </c>
      <c r="J30">
        <f>INDEX(filt_btag7!S:S,MATCH(fix_btag!A30,filt_btag7!N:N,0))</f>
        <v>2.7716385975132627</v>
      </c>
      <c r="R30">
        <f t="shared" si="6"/>
        <v>24</v>
      </c>
      <c r="S30">
        <f t="shared" si="0"/>
        <v>94</v>
      </c>
      <c r="T30">
        <f t="shared" si="1"/>
        <v>454</v>
      </c>
      <c r="U30">
        <f t="shared" si="2"/>
        <v>-4</v>
      </c>
      <c r="V30">
        <f t="shared" si="3"/>
        <v>-2</v>
      </c>
      <c r="X30" t="str">
        <f>IF(ISERROR(MATCH($X$2,$BF$7:BF29,0)),(U30-$X$4)^2+(V30-$X$5)^2,"")</f>
        <v/>
      </c>
      <c r="Y30" t="str">
        <f>IF(ISERROR(MATCH($Y$2,$BF$7:BF29,0)),(U30-$Y$4)^2+(V30-$Y$5)^2,"")</f>
        <v/>
      </c>
      <c r="Z30" t="str">
        <f>IF(ISERROR(MATCH($Z$2,$BF$7:BF29,0)),(U30-$Z$4)^2+(V30-$Z$5)^2,"")</f>
        <v/>
      </c>
      <c r="AA30" t="str">
        <f>IF(ISERROR(MATCH($AA$2,$BF$7:BF29,0)),(U30-$AA$4)^2+(V30-$AA$5)^2,"")</f>
        <v/>
      </c>
      <c r="AB30" t="str">
        <f>IF(ISERROR(MATCH($AB$2,$BF$7:BF29,0)),(U30-$AB$4)^2+(V30-$AB$5)^2,"")</f>
        <v/>
      </c>
      <c r="AC30" t="str">
        <f>IF(ISERROR(MATCH($AC$2,$BF$7:BF29,0)),(U30-$AC$4)^2+(V30-$AC$5)^2,"")</f>
        <v/>
      </c>
      <c r="AD30" t="str">
        <f>IF(ISERROR(MATCH($AD$2,$BF$7:BF29,0)),(U30-$AD$4)^2+(V30-$AD$5)^2,"")</f>
        <v/>
      </c>
      <c r="AE30" t="str">
        <f>IF(ISERROR(MATCH($AE$2,$BF$7:BF29,0)),(U30-$AE$4)^2+(V30-$AE$5)^2,"")</f>
        <v/>
      </c>
      <c r="AF30" t="str">
        <f>IF(ISERROR(MATCH($AF$2,$BF$7:BF29,0)),(U30-$AF$4)^2+(V30-$AF$5)^2,"")</f>
        <v/>
      </c>
      <c r="AG30" t="str">
        <f>IF(ISERROR(MATCH($AG$2,$BF$7:BF29,0)),(U30-$AG$4)^2+(V30-$AG$5)^2,"")</f>
        <v/>
      </c>
      <c r="AH30" t="str">
        <f>IF(ISERROR(MATCH($AH$2,$BF$7:BF29,0)),(U30-$AH$4)^2+(V30-$AH$5)^2,"")</f>
        <v/>
      </c>
      <c r="AI30" t="str">
        <f>IF(ISERROR(MATCH($AI$2,$BF$7:BF29,0)),(U30-$AI$4)^2+(V30-$AI$5)^2,"")</f>
        <v/>
      </c>
      <c r="AJ30" t="str">
        <f>IF(ISERROR(MATCH($AJ$2,$BF$7:BF29,0)),(U30-$AJ$4)^2+(V30-$AJ$5)^2,"")</f>
        <v/>
      </c>
      <c r="AK30" t="str">
        <f>IF(ISERROR(MATCH($AK$2,$BF$7:BF29,0)),(U30-$AK$4)^2+(V30-$AK$5)^2,"")</f>
        <v/>
      </c>
      <c r="AL30" t="str">
        <f>IF(ISERROR(MATCH($AL$2,$BF$7:BF29,0)),(U30-$AL$4)^2+(V30-$AL$5)^2,"")</f>
        <v/>
      </c>
      <c r="AM30" t="str">
        <f>IF(ISERROR(MATCH($AM$2,$BF$7:BF29,0)),(U30-$AM$4)^2+(V30-$AM$5)^2,"")</f>
        <v/>
      </c>
      <c r="AN30" t="str">
        <f>IF(ISERROR(MATCH($AN$2,$BF$7:BF29,0)),(U30-$AN$4)^2+(V30-$AN$5)^2,"")</f>
        <v/>
      </c>
      <c r="AO30">
        <f>IF(ISERROR(MATCH($AO$2,$BF$7:BF29,0)),(U30-$AO$4)^2+(V30-$AO$5)^2,"")</f>
        <v>53.000000000799041</v>
      </c>
      <c r="AP30" t="str">
        <f>IF(ISERROR(MATCH($AP$2,$BF$7:BF29,0)),(U30-$AP$4)^2+(V30-$AP$5)^2,"")</f>
        <v/>
      </c>
      <c r="AQ30">
        <f>IF(ISERROR(MATCH($AQ$2,$BF$7:BF29,0)),(U30-$AQ$4)^2+(V30-$AQ$5)^2,"")</f>
        <v>2.2346900314451394</v>
      </c>
      <c r="AR30">
        <f>IF(ISERROR(MATCH($AR$2,$BF$7:BF29,0)),(U30-$AR$4)^2+(V30-$AR$5)^2,"")</f>
        <v>4.999999999885854</v>
      </c>
      <c r="AS30">
        <f>IF(ISERROR(MATCH($AS$2,$BF$7:BF29,0)),(U30-$AS$4)^2+(V30-$AS$5)^2,"")</f>
        <v>11.419092407988989</v>
      </c>
      <c r="AT30" t="str">
        <f>IF(ISERROR(MATCH($AT$2,$BF$7:BF29,0)),(U30-$AT$4)^2+(V30-$AT$5)^2,"")</f>
        <v/>
      </c>
      <c r="AU30">
        <f>IF(ISERROR(MATCH($AU$2,$BF$7:BF29,0)),(U30-$AU$4)^2+(V30-$AU$5)^2,"")</f>
        <v>49.27095676642007</v>
      </c>
      <c r="AV30" t="str">
        <f>IF(ISERROR(MATCH($AV$2,$BF$7:BF29,0)),(U30-$AV$4)^2+(V30-$AV$5)^2,"")</f>
        <v/>
      </c>
      <c r="AW30">
        <f>IF(ISERROR(MATCH($AW$2,$BF$7:BF29,0)),(U30-$AW$4)^2+(V30-$AW$5)^2,"")</f>
        <v>41.000000000570743</v>
      </c>
      <c r="AX30" t="str">
        <f>IF(ISERROR(MATCH($AX$2,$BF$7:BF29,0)),(U30-$AX$4)^2+(V30-$AX$5)^2,"")</f>
        <v/>
      </c>
      <c r="AY30">
        <f>IF(ISERROR(MATCH($AY$2,$BF$7:BF29,0)),(U30-$AY$4)^2+(V30-$AY$5)^2,"")</f>
        <v>30.902152013332369</v>
      </c>
      <c r="AZ30" t="str">
        <f>IF(ISERROR(MATCH($AZ$2,$BF$7:BF29,0)),(U30-$AZ$4)^2+(V30-$AZ$5)^2,"")</f>
        <v/>
      </c>
      <c r="BA30">
        <f>IF(ISERROR(MATCH($BA$2,$BF$7:BF29,0)),(U30-$BA$4)^2+(V30-$BA$5)^2,"")</f>
        <v>54.455844122715703</v>
      </c>
      <c r="BB30" t="str">
        <f>IF(ISERROR(MATCH($BB$2,$BF$7:BF29,0)),(U30-$BB$4)^2+(V30-$BB$5)^2,"")</f>
        <v/>
      </c>
      <c r="BC30">
        <f>IF(ISERROR(MATCH($BC$2,$BF$7:BF29,0)),(U30-$BC$4)^2+(V30-$BC$5)^2,"")</f>
        <v>20.514718625761432</v>
      </c>
      <c r="BE30">
        <f t="shared" si="4"/>
        <v>2.2346900314451394</v>
      </c>
      <c r="BF30">
        <f t="shared" si="5"/>
        <v>64</v>
      </c>
      <c r="BG30">
        <f t="array" ref="BG30">INDEX(filt_btag7!B:B,MATCH(fix_btag!T30&amp;S30,filt_btag7!C:C&amp;filt_btag7!E:E,0))</f>
        <v>56</v>
      </c>
    </row>
    <row r="31" spans="1:59" x14ac:dyDescent="0.3">
      <c r="A31">
        <f>IF(A30&lt;MAX(filt_btag7!N30:N125),A30+1,"")</f>
        <v>29</v>
      </c>
      <c r="B31">
        <f>INDEX(filt_btag6!M:M,MATCH(fix_btag!A31,filt_btag6!L:L,0))</f>
        <v>86</v>
      </c>
      <c r="C31">
        <f>INDEX(filt_btag6!N:N,MATCH(fix_btag!A31,filt_btag6!L:L,0))</f>
        <v>434</v>
      </c>
      <c r="D31">
        <f>INDEX(filt_btag6!P:P,MATCH(fix_btag!A31,filt_btag6!L:L,0))</f>
        <v>2</v>
      </c>
      <c r="E31">
        <f>INDEX(filt_btag6!Q:Q,MATCH(fix_btag!A31,filt_btag6!L:L,0))</f>
        <v>4</v>
      </c>
      <c r="G31">
        <f>INDEX(filt_btag7!O:O,MATCH(fix_btag!A31,filt_btag7!N:N,0))</f>
        <v>30</v>
      </c>
      <c r="H31">
        <f>INDEX(filt_btag7!P:P,MATCH(fix_btag!A31,filt_btag7!N:N,0))</f>
        <v>447</v>
      </c>
      <c r="I31">
        <f>INDEX(filt_btag7!R:R,MATCH(fix_btag!A31,filt_btag7!N:N,0))</f>
        <v>-2.1213203435596428</v>
      </c>
      <c r="J31">
        <f>INDEX(filt_btag7!S:S,MATCH(fix_btag!A31,filt_btag7!N:N,0))</f>
        <v>-2.1213203435596424</v>
      </c>
      <c r="R31">
        <f t="shared" si="6"/>
        <v>25</v>
      </c>
      <c r="S31">
        <f t="shared" si="0"/>
        <v>92</v>
      </c>
      <c r="T31">
        <f t="shared" si="1"/>
        <v>456</v>
      </c>
      <c r="U31">
        <f t="shared" si="2"/>
        <v>-4</v>
      </c>
      <c r="V31">
        <f t="shared" si="3"/>
        <v>2</v>
      </c>
      <c r="X31" t="str">
        <f>IF(ISERROR(MATCH($X$2,$BF$7:BF30,0)),(U31-$X$4)^2+(V31-$X$5)^2,"")</f>
        <v/>
      </c>
      <c r="Y31" t="str">
        <f>IF(ISERROR(MATCH($Y$2,$BF$7:BF30,0)),(U31-$Y$4)^2+(V31-$Y$5)^2,"")</f>
        <v/>
      </c>
      <c r="Z31" t="str">
        <f>IF(ISERROR(MATCH($Z$2,$BF$7:BF30,0)),(U31-$Z$4)^2+(V31-$Z$5)^2,"")</f>
        <v/>
      </c>
      <c r="AA31" t="str">
        <f>IF(ISERROR(MATCH($AA$2,$BF$7:BF30,0)),(U31-$AA$4)^2+(V31-$AA$5)^2,"")</f>
        <v/>
      </c>
      <c r="AB31" t="str">
        <f>IF(ISERROR(MATCH($AB$2,$BF$7:BF30,0)),(U31-$AB$4)^2+(V31-$AB$5)^2,"")</f>
        <v/>
      </c>
      <c r="AC31" t="str">
        <f>IF(ISERROR(MATCH($AC$2,$BF$7:BF30,0)),(U31-$AC$4)^2+(V31-$AC$5)^2,"")</f>
        <v/>
      </c>
      <c r="AD31" t="str">
        <f>IF(ISERROR(MATCH($AD$2,$BF$7:BF30,0)),(U31-$AD$4)^2+(V31-$AD$5)^2,"")</f>
        <v/>
      </c>
      <c r="AE31" t="str">
        <f>IF(ISERROR(MATCH($AE$2,$BF$7:BF30,0)),(U31-$AE$4)^2+(V31-$AE$5)^2,"")</f>
        <v/>
      </c>
      <c r="AF31" t="str">
        <f>IF(ISERROR(MATCH($AF$2,$BF$7:BF30,0)),(U31-$AF$4)^2+(V31-$AF$5)^2,"")</f>
        <v/>
      </c>
      <c r="AG31" t="str">
        <f>IF(ISERROR(MATCH($AG$2,$BF$7:BF30,0)),(U31-$AG$4)^2+(V31-$AG$5)^2,"")</f>
        <v/>
      </c>
      <c r="AH31" t="str">
        <f>IF(ISERROR(MATCH($AH$2,$BF$7:BF30,0)),(U31-$AH$4)^2+(V31-$AH$5)^2,"")</f>
        <v/>
      </c>
      <c r="AI31" t="str">
        <f>IF(ISERROR(MATCH($AI$2,$BF$7:BF30,0)),(U31-$AI$4)^2+(V31-$AI$5)^2,"")</f>
        <v/>
      </c>
      <c r="AJ31" t="str">
        <f>IF(ISERROR(MATCH($AJ$2,$BF$7:BF30,0)),(U31-$AJ$4)^2+(V31-$AJ$5)^2,"")</f>
        <v/>
      </c>
      <c r="AK31" t="str">
        <f>IF(ISERROR(MATCH($AK$2,$BF$7:BF30,0)),(U31-$AK$4)^2+(V31-$AK$5)^2,"")</f>
        <v/>
      </c>
      <c r="AL31" t="str">
        <f>IF(ISERROR(MATCH($AL$2,$BF$7:BF30,0)),(U31-$AL$4)^2+(V31-$AL$5)^2,"")</f>
        <v/>
      </c>
      <c r="AM31" t="str">
        <f>IF(ISERROR(MATCH($AM$2,$BF$7:BF30,0)),(U31-$AM$4)^2+(V31-$AM$5)^2,"")</f>
        <v/>
      </c>
      <c r="AN31" t="str">
        <f>IF(ISERROR(MATCH($AN$2,$BF$7:BF30,0)),(U31-$AN$4)^2+(V31-$AN$5)^2,"")</f>
        <v/>
      </c>
      <c r="AO31">
        <f>IF(ISERROR(MATCH($AO$2,$BF$7:BF30,0)),(U31-$AO$4)^2+(V31-$AO$5)^2,"")</f>
        <v>53.000000000799041</v>
      </c>
      <c r="AP31" t="str">
        <f>IF(ISERROR(MATCH($AP$2,$BF$7:BF30,0)),(U31-$AP$4)^2+(V31-$AP$5)^2,"")</f>
        <v/>
      </c>
      <c r="AQ31" t="str">
        <f>IF(ISERROR(MATCH($AQ$2,$BF$7:BF30,0)),(U31-$AQ$4)^2+(V31-$AQ$5)^2,"")</f>
        <v/>
      </c>
      <c r="AR31">
        <f>IF(ISERROR(MATCH($AR$2,$BF$7:BF30,0)),(U31-$AR$4)^2+(V31-$AR$5)^2,"")</f>
        <v>4.9999999998858504</v>
      </c>
      <c r="AS31">
        <f>IF(ISERROR(MATCH($AS$2,$BF$7:BF30,0)),(U31-$AS$4)^2+(V31-$AS$5)^2,"")</f>
        <v>2.2346900314451394</v>
      </c>
      <c r="AT31" t="str">
        <f>IF(ISERROR(MATCH($AT$2,$BF$7:BF30,0)),(U31-$AT$4)^2+(V31-$AT$5)^2,"")</f>
        <v/>
      </c>
      <c r="AU31">
        <f>IF(ISERROR(MATCH($AU$2,$BF$7:BF30,0)),(U31-$AU$4)^2+(V31-$AU$5)^2,"")</f>
        <v>27.097847986313976</v>
      </c>
      <c r="AV31" t="str">
        <f>IF(ISERROR(MATCH($AV$2,$BF$7:BF30,0)),(U31-$AV$4)^2+(V31-$AV$5)^2,"")</f>
        <v/>
      </c>
      <c r="AW31">
        <f>IF(ISERROR(MATCH($AW$2,$BF$7:BF30,0)),(U31-$AW$4)^2+(V31-$AW$5)^2,"")</f>
        <v>17.000000000114149</v>
      </c>
      <c r="AX31" t="str">
        <f>IF(ISERROR(MATCH($AX$2,$BF$7:BF30,0)),(U31-$AX$4)^2+(V31-$AX$5)^2,"")</f>
        <v/>
      </c>
      <c r="AY31">
        <f>IF(ISERROR(MATCH($AY$2,$BF$7:BF30,0)),(U31-$AY$4)^2+(V31-$AY$5)^2,"")</f>
        <v>8.729043233226264</v>
      </c>
      <c r="AZ31" t="str">
        <f>IF(ISERROR(MATCH($AZ$2,$BF$7:BF30,0)),(U31-$AZ$4)^2+(V31-$AZ$5)^2,"")</f>
        <v/>
      </c>
      <c r="BA31">
        <f>IF(ISERROR(MATCH($BA$2,$BF$7:BF30,0)),(U31-$BA$4)^2+(V31-$BA$5)^2,"")</f>
        <v>37.485281374238575</v>
      </c>
      <c r="BB31" t="str">
        <f>IF(ISERROR(MATCH($BB$2,$BF$7:BF30,0)),(U31-$BB$4)^2+(V31-$BB$5)^2,"")</f>
        <v/>
      </c>
      <c r="BC31">
        <f>IF(ISERROR(MATCH($BC$2,$BF$7:BF30,0)),(U31-$BC$4)^2+(V31-$BC$5)^2,"")</f>
        <v>3.5441558772842896</v>
      </c>
      <c r="BE31">
        <f t="shared" si="4"/>
        <v>2.2346900314451394</v>
      </c>
      <c r="BF31">
        <f t="shared" si="5"/>
        <v>56</v>
      </c>
      <c r="BG31">
        <f t="array" ref="BG31">INDEX(filt_btag7!B:B,MATCH(fix_btag!T31&amp;S31,filt_btag7!C:C&amp;filt_btag7!E:E,0))</f>
        <v>33</v>
      </c>
    </row>
    <row r="32" spans="1:59" x14ac:dyDescent="0.3">
      <c r="A32">
        <f>IF(A31&lt;MAX(filt_btag7!N31:N126),A31+1,"")</f>
        <v>30</v>
      </c>
      <c r="B32">
        <f>INDEX(filt_btag6!M:M,MATCH(fix_btag!A32,filt_btag6!L:L,0))</f>
        <v>85</v>
      </c>
      <c r="C32">
        <f>INDEX(filt_btag6!N:N,MATCH(fix_btag!A32,filt_btag6!L:L,0))</f>
        <v>431</v>
      </c>
      <c r="D32">
        <f>INDEX(filt_btag6!P:P,MATCH(fix_btag!A32,filt_btag6!L:L,0))</f>
        <v>0</v>
      </c>
      <c r="E32">
        <f>INDEX(filt_btag6!Q:Q,MATCH(fix_btag!A32,filt_btag6!L:L,0))</f>
        <v>4</v>
      </c>
      <c r="G32">
        <f>INDEX(filt_btag7!O:O,MATCH(fix_btag!A32,filt_btag7!N:N,0))</f>
        <v>26</v>
      </c>
      <c r="H32">
        <f>INDEX(filt_btag7!P:P,MATCH(fix_btag!A32,filt_btag7!N:N,0))</f>
        <v>430</v>
      </c>
      <c r="I32">
        <f>INDEX(filt_btag7!R:R,MATCH(fix_btag!A32,filt_btag7!N:N,0))</f>
        <v>2.1213203435596428</v>
      </c>
      <c r="J32">
        <f>INDEX(filt_btag7!S:S,MATCH(fix_btag!A32,filt_btag7!N:N,0))</f>
        <v>2.1213203435596424</v>
      </c>
      <c r="R32">
        <f t="shared" si="6"/>
        <v>26</v>
      </c>
      <c r="S32">
        <f t="shared" si="0"/>
        <v>90</v>
      </c>
      <c r="T32">
        <f t="shared" si="1"/>
        <v>427</v>
      </c>
      <c r="U32">
        <f t="shared" si="2"/>
        <v>-4</v>
      </c>
      <c r="V32">
        <f t="shared" si="3"/>
        <v>4</v>
      </c>
      <c r="X32" t="str">
        <f>IF(ISERROR(MATCH($X$2,$BF$7:BF31,0)),(U32-$X$4)^2+(V32-$X$5)^2,"")</f>
        <v/>
      </c>
      <c r="Y32" t="str">
        <f>IF(ISERROR(MATCH($Y$2,$BF$7:BF31,0)),(U32-$Y$4)^2+(V32-$Y$5)^2,"")</f>
        <v/>
      </c>
      <c r="Z32" t="str">
        <f>IF(ISERROR(MATCH($Z$2,$BF$7:BF31,0)),(U32-$Z$4)^2+(V32-$Z$5)^2,"")</f>
        <v/>
      </c>
      <c r="AA32" t="str">
        <f>IF(ISERROR(MATCH($AA$2,$BF$7:BF31,0)),(U32-$AA$4)^2+(V32-$AA$5)^2,"")</f>
        <v/>
      </c>
      <c r="AB32" t="str">
        <f>IF(ISERROR(MATCH($AB$2,$BF$7:BF31,0)),(U32-$AB$4)^2+(V32-$AB$5)^2,"")</f>
        <v/>
      </c>
      <c r="AC32" t="str">
        <f>IF(ISERROR(MATCH($AC$2,$BF$7:BF31,0)),(U32-$AC$4)^2+(V32-$AC$5)^2,"")</f>
        <v/>
      </c>
      <c r="AD32" t="str">
        <f>IF(ISERROR(MATCH($AD$2,$BF$7:BF31,0)),(U32-$AD$4)^2+(V32-$AD$5)^2,"")</f>
        <v/>
      </c>
      <c r="AE32" t="str">
        <f>IF(ISERROR(MATCH($AE$2,$BF$7:BF31,0)),(U32-$AE$4)^2+(V32-$AE$5)^2,"")</f>
        <v/>
      </c>
      <c r="AF32" t="str">
        <f>IF(ISERROR(MATCH($AF$2,$BF$7:BF31,0)),(U32-$AF$4)^2+(V32-$AF$5)^2,"")</f>
        <v/>
      </c>
      <c r="AG32" t="str">
        <f>IF(ISERROR(MATCH($AG$2,$BF$7:BF31,0)),(U32-$AG$4)^2+(V32-$AG$5)^2,"")</f>
        <v/>
      </c>
      <c r="AH32" t="str">
        <f>IF(ISERROR(MATCH($AH$2,$BF$7:BF31,0)),(U32-$AH$4)^2+(V32-$AH$5)^2,"")</f>
        <v/>
      </c>
      <c r="AI32" t="str">
        <f>IF(ISERROR(MATCH($AI$2,$BF$7:BF31,0)),(U32-$AI$4)^2+(V32-$AI$5)^2,"")</f>
        <v/>
      </c>
      <c r="AJ32" t="str">
        <f>IF(ISERROR(MATCH($AJ$2,$BF$7:BF31,0)),(U32-$AJ$4)^2+(V32-$AJ$5)^2,"")</f>
        <v/>
      </c>
      <c r="AK32" t="str">
        <f>IF(ISERROR(MATCH($AK$2,$BF$7:BF31,0)),(U32-$AK$4)^2+(V32-$AK$5)^2,"")</f>
        <v/>
      </c>
      <c r="AL32" t="str">
        <f>IF(ISERROR(MATCH($AL$2,$BF$7:BF31,0)),(U32-$AL$4)^2+(V32-$AL$5)^2,"")</f>
        <v/>
      </c>
      <c r="AM32" t="str">
        <f>IF(ISERROR(MATCH($AM$2,$BF$7:BF31,0)),(U32-$AM$4)^2+(V32-$AM$5)^2,"")</f>
        <v/>
      </c>
      <c r="AN32" t="str">
        <f>IF(ISERROR(MATCH($AN$2,$BF$7:BF31,0)),(U32-$AN$4)^2+(V32-$AN$5)^2,"")</f>
        <v/>
      </c>
      <c r="AO32">
        <f>IF(ISERROR(MATCH($AO$2,$BF$7:BF31,0)),(U32-$AO$4)^2+(V32-$AO$5)^2,"")</f>
        <v>65.000000000799048</v>
      </c>
      <c r="AP32" t="str">
        <f>IF(ISERROR(MATCH($AP$2,$BF$7:BF31,0)),(U32-$AP$4)^2+(V32-$AP$5)^2,"")</f>
        <v/>
      </c>
      <c r="AQ32" t="str">
        <f>IF(ISERROR(MATCH($AQ$2,$BF$7:BF31,0)),(U32-$AQ$4)^2+(V32-$AQ$5)^2,"")</f>
        <v/>
      </c>
      <c r="AR32">
        <f>IF(ISERROR(MATCH($AR$2,$BF$7:BF31,0)),(U32-$AR$4)^2+(V32-$AR$5)^2,"")</f>
        <v>16.999999999885848</v>
      </c>
      <c r="AS32" t="str">
        <f>IF(ISERROR(MATCH($AS$2,$BF$7:BF31,0)),(U32-$AS$4)^2+(V32-$AS$5)^2,"")</f>
        <v/>
      </c>
      <c r="AT32" t="str">
        <f>IF(ISERROR(MATCH($AT$2,$BF$7:BF31,0)),(U32-$AT$4)^2+(V32-$AT$5)^2,"")</f>
        <v/>
      </c>
      <c r="AU32">
        <f>IF(ISERROR(MATCH($AU$2,$BF$7:BF31,0)),(U32-$AU$4)^2+(V32-$AU$5)^2,"")</f>
        <v>28.011293596260927</v>
      </c>
      <c r="AV32" t="str">
        <f>IF(ISERROR(MATCH($AV$2,$BF$7:BF31,0)),(U32-$AV$4)^2+(V32-$AV$5)^2,"")</f>
        <v/>
      </c>
      <c r="AW32">
        <f>IF(ISERROR(MATCH($AW$2,$BF$7:BF31,0)),(U32-$AW$4)^2+(V32-$AW$5)^2,"")</f>
        <v>16.999999999885851</v>
      </c>
      <c r="AX32" t="str">
        <f>IF(ISERROR(MATCH($AX$2,$BF$7:BF31,0)),(U32-$AX$4)^2+(V32-$AX$5)^2,"")</f>
        <v/>
      </c>
      <c r="AY32">
        <f>IF(ISERROR(MATCH($AY$2,$BF$7:BF31,0)),(U32-$AY$4)^2+(V32-$AY$5)^2,"")</f>
        <v>9.6424888431732132</v>
      </c>
      <c r="AZ32" t="str">
        <f>IF(ISERROR(MATCH($AZ$2,$BF$7:BF31,0)),(U32-$AZ$4)^2+(V32-$AZ$5)^2,"")</f>
        <v/>
      </c>
      <c r="BA32">
        <f>IF(ISERROR(MATCH($BA$2,$BF$7:BF31,0)),(U32-$BA$4)^2+(V32-$BA$5)^2,"")</f>
        <v>41</v>
      </c>
      <c r="BB32" t="str">
        <f>IF(ISERROR(MATCH($BB$2,$BF$7:BF31,0)),(U32-$BB$4)^2+(V32-$BB$5)^2,"")</f>
        <v/>
      </c>
      <c r="BC32">
        <f>IF(ISERROR(MATCH($BC$2,$BF$7:BF31,0)),(U32-$BC$4)^2+(V32-$BC$5)^2,"")</f>
        <v>7.0588745030457183</v>
      </c>
      <c r="BE32">
        <f t="shared" si="4"/>
        <v>7.0588745030457183</v>
      </c>
      <c r="BF32">
        <f t="shared" si="5"/>
        <v>19</v>
      </c>
      <c r="BG32">
        <f t="array" ref="BG32">INDEX(filt_btag7!B:B,MATCH(fix_btag!T32&amp;S32,filt_btag7!C:C&amp;filt_btag7!E:E,0))</f>
        <v>41</v>
      </c>
    </row>
    <row r="33" spans="1:59" x14ac:dyDescent="0.3">
      <c r="A33">
        <f>IF(A32&lt;MAX(filt_btag7!N32:N127),A32+1,"")</f>
        <v>31</v>
      </c>
      <c r="B33">
        <f>INDEX(filt_btag6!M:M,MATCH(fix_btag!A33,filt_btag6!L:L,0))</f>
        <v>83</v>
      </c>
      <c r="C33">
        <f>INDEX(filt_btag6!N:N,MATCH(fix_btag!A33,filt_btag6!L:L,0))</f>
        <v>440</v>
      </c>
      <c r="D33">
        <f>INDEX(filt_btag6!P:P,MATCH(fix_btag!A33,filt_btag6!L:L,0))</f>
        <v>4</v>
      </c>
      <c r="E33">
        <f>INDEX(filt_btag6!Q:Q,MATCH(fix_btag!A33,filt_btag6!L:L,0))</f>
        <v>0</v>
      </c>
      <c r="G33">
        <f>INDEX(filt_btag7!O:O,MATCH(fix_btag!A33,filt_btag7!N:N,0))</f>
        <v>22</v>
      </c>
      <c r="H33">
        <f>INDEX(filt_btag7!P:P,MATCH(fix_btag!A33,filt_btag7!N:N,0))</f>
        <v>440</v>
      </c>
      <c r="I33">
        <f>INDEX(filt_btag7!R:R,MATCH(fix_btag!A33,filt_btag7!N:N,0))</f>
        <v>2.1213203435596428</v>
      </c>
      <c r="J33">
        <f>INDEX(filt_btag7!S:S,MATCH(fix_btag!A33,filt_btag7!N:N,0))</f>
        <v>-2.1213203435596424</v>
      </c>
      <c r="R33">
        <f t="shared" si="6"/>
        <v>27</v>
      </c>
      <c r="S33">
        <f t="shared" si="0"/>
        <v>89</v>
      </c>
      <c r="T33">
        <f t="shared" si="1"/>
        <v>429</v>
      </c>
      <c r="U33">
        <f t="shared" si="2"/>
        <v>-2</v>
      </c>
      <c r="V33">
        <f t="shared" si="3"/>
        <v>4</v>
      </c>
      <c r="X33" t="str">
        <f>IF(ISERROR(MATCH($X$2,$BF$7:BF32,0)),(U33-$X$4)^2+(V33-$X$5)^2,"")</f>
        <v/>
      </c>
      <c r="Y33" t="str">
        <f>IF(ISERROR(MATCH($Y$2,$BF$7:BF32,0)),(U33-$Y$4)^2+(V33-$Y$5)^2,"")</f>
        <v/>
      </c>
      <c r="Z33" t="str">
        <f>IF(ISERROR(MATCH($Z$2,$BF$7:BF32,0)),(U33-$Z$4)^2+(V33-$Z$5)^2,"")</f>
        <v/>
      </c>
      <c r="AA33" t="str">
        <f>IF(ISERROR(MATCH($AA$2,$BF$7:BF32,0)),(U33-$AA$4)^2+(V33-$AA$5)^2,"")</f>
        <v/>
      </c>
      <c r="AB33" t="str">
        <f>IF(ISERROR(MATCH($AB$2,$BF$7:BF32,0)),(U33-$AB$4)^2+(V33-$AB$5)^2,"")</f>
        <v/>
      </c>
      <c r="AC33" t="str">
        <f>IF(ISERROR(MATCH($AC$2,$BF$7:BF32,0)),(U33-$AC$4)^2+(V33-$AC$5)^2,"")</f>
        <v/>
      </c>
      <c r="AD33" t="str">
        <f>IF(ISERROR(MATCH($AD$2,$BF$7:BF32,0)),(U33-$AD$4)^2+(V33-$AD$5)^2,"")</f>
        <v/>
      </c>
      <c r="AE33" t="str">
        <f>IF(ISERROR(MATCH($AE$2,$BF$7:BF32,0)),(U33-$AE$4)^2+(V33-$AE$5)^2,"")</f>
        <v/>
      </c>
      <c r="AF33" t="str">
        <f>IF(ISERROR(MATCH($AF$2,$BF$7:BF32,0)),(U33-$AF$4)^2+(V33-$AF$5)^2,"")</f>
        <v/>
      </c>
      <c r="AG33" t="str">
        <f>IF(ISERROR(MATCH($AG$2,$BF$7:BF32,0)),(U33-$AG$4)^2+(V33-$AG$5)^2,"")</f>
        <v/>
      </c>
      <c r="AH33" t="str">
        <f>IF(ISERROR(MATCH($AH$2,$BF$7:BF32,0)),(U33-$AH$4)^2+(V33-$AH$5)^2,"")</f>
        <v/>
      </c>
      <c r="AI33" t="str">
        <f>IF(ISERROR(MATCH($AI$2,$BF$7:BF32,0)),(U33-$AI$4)^2+(V33-$AI$5)^2,"")</f>
        <v/>
      </c>
      <c r="AJ33" t="str">
        <f>IF(ISERROR(MATCH($AJ$2,$BF$7:BF32,0)),(U33-$AJ$4)^2+(V33-$AJ$5)^2,"")</f>
        <v/>
      </c>
      <c r="AK33" t="str">
        <f>IF(ISERROR(MATCH($AK$2,$BF$7:BF32,0)),(U33-$AK$4)^2+(V33-$AK$5)^2,"")</f>
        <v/>
      </c>
      <c r="AL33" t="str">
        <f>IF(ISERROR(MATCH($AL$2,$BF$7:BF32,0)),(U33-$AL$4)^2+(V33-$AL$5)^2,"")</f>
        <v/>
      </c>
      <c r="AM33" t="str">
        <f>IF(ISERROR(MATCH($AM$2,$BF$7:BF32,0)),(U33-$AM$4)^2+(V33-$AM$5)^2,"")</f>
        <v/>
      </c>
      <c r="AN33" t="str">
        <f>IF(ISERROR(MATCH($AN$2,$BF$7:BF32,0)),(U33-$AN$4)^2+(V33-$AN$5)^2,"")</f>
        <v/>
      </c>
      <c r="AO33">
        <f>IF(ISERROR(MATCH($AO$2,$BF$7:BF32,0)),(U33-$AO$4)^2+(V33-$AO$5)^2,"")</f>
        <v>41.000000000570743</v>
      </c>
      <c r="AP33" t="str">
        <f>IF(ISERROR(MATCH($AP$2,$BF$7:BF32,0)),(U33-$AP$4)^2+(V33-$AP$5)^2,"")</f>
        <v/>
      </c>
      <c r="AQ33" t="str">
        <f>IF(ISERROR(MATCH($AQ$2,$BF$7:BF32,0)),(U33-$AQ$4)^2+(V33-$AQ$5)^2,"")</f>
        <v/>
      </c>
      <c r="AR33">
        <f>IF(ISERROR(MATCH($AR$2,$BF$7:BF32,0)),(U33-$AR$4)^2+(V33-$AR$5)^2,"")</f>
        <v>17.000000000114145</v>
      </c>
      <c r="AS33" t="str">
        <f>IF(ISERROR(MATCH($AS$2,$BF$7:BF32,0)),(U33-$AS$4)^2+(V33-$AS$5)^2,"")</f>
        <v/>
      </c>
      <c r="AT33" t="str">
        <f>IF(ISERROR(MATCH($AT$2,$BF$7:BF32,0)),(U33-$AT$4)^2+(V33-$AT$5)^2,"")</f>
        <v/>
      </c>
      <c r="AU33">
        <f>IF(ISERROR(MATCH($AU$2,$BF$7:BF32,0)),(U33-$AU$4)^2+(V33-$AU$5)^2,"")</f>
        <v>11.419092407988995</v>
      </c>
      <c r="AV33" t="str">
        <f>IF(ISERROR(MATCH($AV$2,$BF$7:BF32,0)),(U33-$AV$4)^2+(V33-$AV$5)^2,"")</f>
        <v/>
      </c>
      <c r="AW33">
        <f>IF(ISERROR(MATCH($AW$2,$BF$7:BF32,0)),(U33-$AW$4)^2+(V33-$AW$5)^2,"")</f>
        <v>4.9999999998858522</v>
      </c>
      <c r="AX33" t="str">
        <f>IF(ISERROR(MATCH($AX$2,$BF$7:BF32,0)),(U33-$AX$4)^2+(V33-$AX$5)^2,"")</f>
        <v/>
      </c>
      <c r="AY33">
        <f>IF(ISERROR(MATCH($AY$2,$BF$7:BF32,0)),(U33-$AY$4)^2+(V33-$AY$5)^2,"")</f>
        <v>2.234690031445139</v>
      </c>
      <c r="AZ33" t="str">
        <f>IF(ISERROR(MATCH($AZ$2,$BF$7:BF32,0)),(U33-$AZ$4)^2+(V33-$AZ$5)^2,"")</f>
        <v/>
      </c>
      <c r="BA33">
        <f>IF(ISERROR(MATCH($BA$2,$BF$7:BF32,0)),(U33-$BA$4)^2+(V33-$BA$5)^2,"")</f>
        <v>20.514718625761432</v>
      </c>
      <c r="BB33" t="str">
        <f>IF(ISERROR(MATCH($BB$2,$BF$7:BF32,0)),(U33-$BB$4)^2+(V33-$BB$5)^2,"")</f>
        <v/>
      </c>
      <c r="BC33" t="str">
        <f>IF(ISERROR(MATCH($BC$2,$BF$7:BF32,0)),(U33-$BC$4)^2+(V33-$BC$5)^2,"")</f>
        <v/>
      </c>
      <c r="BE33">
        <f t="shared" si="4"/>
        <v>2.234690031445139</v>
      </c>
      <c r="BF33">
        <f t="shared" si="5"/>
        <v>33</v>
      </c>
      <c r="BG33">
        <f t="array" ref="BG33">INDEX(filt_btag7!B:B,MATCH(fix_btag!T33&amp;S33,filt_btag7!C:C&amp;filt_btag7!E:E,0))</f>
        <v>49</v>
      </c>
    </row>
    <row r="34" spans="1:59" x14ac:dyDescent="0.3">
      <c r="A34">
        <f>IF(A33&lt;MAX(filt_btag7!N33:N128),A33+1,"")</f>
        <v>32</v>
      </c>
      <c r="B34">
        <f>INDEX(filt_btag6!M:M,MATCH(fix_btag!A34,filt_btag6!L:L,0))</f>
        <v>81</v>
      </c>
      <c r="C34">
        <f>INDEX(filt_btag6!N:N,MATCH(fix_btag!A34,filt_btag6!L:L,0))</f>
        <v>453</v>
      </c>
      <c r="D34">
        <f>INDEX(filt_btag6!P:P,MATCH(fix_btag!A34,filt_btag6!L:L,0))</f>
        <v>-4</v>
      </c>
      <c r="E34">
        <f>INDEX(filt_btag6!Q:Q,MATCH(fix_btag!A34,filt_btag6!L:L,0))</f>
        <v>0</v>
      </c>
      <c r="G34">
        <f>INDEX(filt_btag7!O:O,MATCH(fix_btag!A34,filt_btag7!N:N,0))</f>
        <v>19</v>
      </c>
      <c r="H34">
        <f>INDEX(filt_btag7!P:P,MATCH(fix_btag!A34,filt_btag7!N:N,0))</f>
        <v>453</v>
      </c>
      <c r="I34">
        <f>INDEX(filt_btag7!R:R,MATCH(fix_btag!A34,filt_btag7!N:N,0))</f>
        <v>-2.1213203435596424</v>
      </c>
      <c r="J34">
        <f>INDEX(filt_btag7!S:S,MATCH(fix_btag!A34,filt_btag7!N:N,0))</f>
        <v>2.1213203435596428</v>
      </c>
      <c r="R34">
        <f t="shared" si="6"/>
        <v>28</v>
      </c>
      <c r="S34">
        <f t="shared" si="0"/>
        <v>87</v>
      </c>
      <c r="T34">
        <f t="shared" si="1"/>
        <v>436</v>
      </c>
      <c r="U34">
        <f t="shared" si="2"/>
        <v>4</v>
      </c>
      <c r="V34">
        <f t="shared" si="3"/>
        <v>4</v>
      </c>
      <c r="X34" t="str">
        <f>IF(ISERROR(MATCH($X$2,$BF$7:BF33,0)),(U34-$X$4)^2+(V34-$X$5)^2,"")</f>
        <v/>
      </c>
      <c r="Y34" t="str">
        <f>IF(ISERROR(MATCH($Y$2,$BF$7:BF33,0)),(U34-$Y$4)^2+(V34-$Y$5)^2,"")</f>
        <v/>
      </c>
      <c r="Z34" t="str">
        <f>IF(ISERROR(MATCH($Z$2,$BF$7:BF33,0)),(U34-$Z$4)^2+(V34-$Z$5)^2,"")</f>
        <v/>
      </c>
      <c r="AA34" t="str">
        <f>IF(ISERROR(MATCH($AA$2,$BF$7:BF33,0)),(U34-$AA$4)^2+(V34-$AA$5)^2,"")</f>
        <v/>
      </c>
      <c r="AB34" t="str">
        <f>IF(ISERROR(MATCH($AB$2,$BF$7:BF33,0)),(U34-$AB$4)^2+(V34-$AB$5)^2,"")</f>
        <v/>
      </c>
      <c r="AC34" t="str">
        <f>IF(ISERROR(MATCH($AC$2,$BF$7:BF33,0)),(U34-$AC$4)^2+(V34-$AC$5)^2,"")</f>
        <v/>
      </c>
      <c r="AD34" t="str">
        <f>IF(ISERROR(MATCH($AD$2,$BF$7:BF33,0)),(U34-$AD$4)^2+(V34-$AD$5)^2,"")</f>
        <v/>
      </c>
      <c r="AE34" t="str">
        <f>IF(ISERROR(MATCH($AE$2,$BF$7:BF33,0)),(U34-$AE$4)^2+(V34-$AE$5)^2,"")</f>
        <v/>
      </c>
      <c r="AF34" t="str">
        <f>IF(ISERROR(MATCH($AF$2,$BF$7:BF33,0)),(U34-$AF$4)^2+(V34-$AF$5)^2,"")</f>
        <v/>
      </c>
      <c r="AG34" t="str">
        <f>IF(ISERROR(MATCH($AG$2,$BF$7:BF33,0)),(U34-$AG$4)^2+(V34-$AG$5)^2,"")</f>
        <v/>
      </c>
      <c r="AH34" t="str">
        <f>IF(ISERROR(MATCH($AH$2,$BF$7:BF33,0)),(U34-$AH$4)^2+(V34-$AH$5)^2,"")</f>
        <v/>
      </c>
      <c r="AI34" t="str">
        <f>IF(ISERROR(MATCH($AI$2,$BF$7:BF33,0)),(U34-$AI$4)^2+(V34-$AI$5)^2,"")</f>
        <v/>
      </c>
      <c r="AJ34" t="str">
        <f>IF(ISERROR(MATCH($AJ$2,$BF$7:BF33,0)),(U34-$AJ$4)^2+(V34-$AJ$5)^2,"")</f>
        <v/>
      </c>
      <c r="AK34" t="str">
        <f>IF(ISERROR(MATCH($AK$2,$BF$7:BF33,0)),(U34-$AK$4)^2+(V34-$AK$5)^2,"")</f>
        <v/>
      </c>
      <c r="AL34" t="str">
        <f>IF(ISERROR(MATCH($AL$2,$BF$7:BF33,0)),(U34-$AL$4)^2+(V34-$AL$5)^2,"")</f>
        <v/>
      </c>
      <c r="AM34" t="str">
        <f>IF(ISERROR(MATCH($AM$2,$BF$7:BF33,0)),(U34-$AM$4)^2+(V34-$AM$5)^2,"")</f>
        <v/>
      </c>
      <c r="AN34" t="str">
        <f>IF(ISERROR(MATCH($AN$2,$BF$7:BF33,0)),(U34-$AN$4)^2+(V34-$AN$5)^2,"")</f>
        <v/>
      </c>
      <c r="AO34">
        <f>IF(ISERROR(MATCH($AO$2,$BF$7:BF33,0)),(U34-$AO$4)^2+(V34-$AO$5)^2,"")</f>
        <v>16.999999999885851</v>
      </c>
      <c r="AP34" t="str">
        <f>IF(ISERROR(MATCH($AP$2,$BF$7:BF33,0)),(U34-$AP$4)^2+(V34-$AP$5)^2,"")</f>
        <v/>
      </c>
      <c r="AQ34" t="str">
        <f>IF(ISERROR(MATCH($AQ$2,$BF$7:BF33,0)),(U34-$AQ$4)^2+(V34-$AQ$5)^2,"")</f>
        <v/>
      </c>
      <c r="AR34">
        <f>IF(ISERROR(MATCH($AR$2,$BF$7:BF33,0)),(U34-$AR$4)^2+(V34-$AR$5)^2,"")</f>
        <v>65.000000000799034</v>
      </c>
      <c r="AS34" t="str">
        <f>IF(ISERROR(MATCH($AS$2,$BF$7:BF33,0)),(U34-$AS$4)^2+(V34-$AS$5)^2,"")</f>
        <v/>
      </c>
      <c r="AT34" t="str">
        <f>IF(ISERROR(MATCH($AT$2,$BF$7:BF33,0)),(U34-$AT$4)^2+(V34-$AT$5)^2,"")</f>
        <v/>
      </c>
      <c r="AU34">
        <f>IF(ISERROR(MATCH($AU$2,$BF$7:BF33,0)),(U34-$AU$4)^2+(V34-$AU$5)^2,"")</f>
        <v>9.6424888431732132</v>
      </c>
      <c r="AV34" t="str">
        <f>IF(ISERROR(MATCH($AV$2,$BF$7:BF33,0)),(U34-$AV$4)^2+(V34-$AV$5)^2,"")</f>
        <v/>
      </c>
      <c r="AW34">
        <f>IF(ISERROR(MATCH($AW$2,$BF$7:BF33,0)),(U34-$AW$4)^2+(V34-$AW$5)^2,"")</f>
        <v>16.999999999885851</v>
      </c>
      <c r="AX34" t="str">
        <f>IF(ISERROR(MATCH($AX$2,$BF$7:BF33,0)),(U34-$AX$4)^2+(V34-$AX$5)^2,"")</f>
        <v/>
      </c>
      <c r="AY34" t="str">
        <f>IF(ISERROR(MATCH($AY$2,$BF$7:BF33,0)),(U34-$AY$4)^2+(V34-$AY$5)^2,"")</f>
        <v/>
      </c>
      <c r="AZ34" t="str">
        <f>IF(ISERROR(MATCH($AZ$2,$BF$7:BF33,0)),(U34-$AZ$4)^2+(V34-$AZ$5)^2,"")</f>
        <v/>
      </c>
      <c r="BA34">
        <f>IF(ISERROR(MATCH($BA$2,$BF$7:BF33,0)),(U34-$BA$4)^2+(V34-$BA$5)^2,"")</f>
        <v>7.0588745030457183</v>
      </c>
      <c r="BB34" t="str">
        <f>IF(ISERROR(MATCH($BB$2,$BF$7:BF33,0)),(U34-$BB$4)^2+(V34-$BB$5)^2,"")</f>
        <v/>
      </c>
      <c r="BC34" t="str">
        <f>IF(ISERROR(MATCH($BC$2,$BF$7:BF33,0)),(U34-$BC$4)^2+(V34-$BC$5)^2,"")</f>
        <v/>
      </c>
      <c r="BE34">
        <f t="shared" si="4"/>
        <v>7.0588745030457183</v>
      </c>
      <c r="BF34">
        <f t="shared" si="5"/>
        <v>26</v>
      </c>
      <c r="BG34">
        <f t="array" ref="BG34">INDEX(filt_btag7!B:B,MATCH(fix_btag!T34&amp;S34,filt_btag7!C:C&amp;filt_btag7!E:E,0))</f>
        <v>72</v>
      </c>
    </row>
    <row r="35" spans="1:59" x14ac:dyDescent="0.3">
      <c r="A35" t="str">
        <f>IF(A34&lt;MAX(filt_btag7!N34:N129),A34+1,"")</f>
        <v/>
      </c>
      <c r="B35" t="str">
        <f>INDEX(filt_btag6!M:M,MATCH(fix_btag!A35,filt_btag6!L:L,0))</f>
        <v/>
      </c>
      <c r="C35" t="str">
        <f>INDEX(filt_btag6!N:N,MATCH(fix_btag!A35,filt_btag6!L:L,0))</f>
        <v/>
      </c>
      <c r="D35" t="str">
        <f>INDEX(filt_btag6!P:P,MATCH(fix_btag!A35,filt_btag6!L:L,0))</f>
        <v/>
      </c>
      <c r="E35" t="str">
        <f>INDEX(filt_btag6!Q:Q,MATCH(fix_btag!A35,filt_btag6!L:L,0))</f>
        <v/>
      </c>
      <c r="G35" t="str">
        <f>INDEX(filt_btag7!O:O,MATCH(fix_btag!A35,filt_btag7!N:N,0))</f>
        <v/>
      </c>
      <c r="H35" t="str">
        <f>INDEX(filt_btag7!P:P,MATCH(fix_btag!A35,filt_btag7!N:N,0))</f>
        <v/>
      </c>
      <c r="I35" t="str">
        <f>INDEX(filt_btag7!R:R,MATCH(fix_btag!A35,filt_btag7!N:N,0))</f>
        <v/>
      </c>
      <c r="J35" t="str">
        <f>INDEX(filt_btag7!S:S,MATCH(fix_btag!A35,filt_btag7!N:N,0))</f>
        <v/>
      </c>
      <c r="R35">
        <f t="shared" si="6"/>
        <v>29</v>
      </c>
      <c r="S35">
        <f t="shared" si="0"/>
        <v>86</v>
      </c>
      <c r="T35">
        <f t="shared" si="1"/>
        <v>434</v>
      </c>
      <c r="U35">
        <f t="shared" si="2"/>
        <v>2</v>
      </c>
      <c r="V35">
        <f t="shared" si="3"/>
        <v>4</v>
      </c>
      <c r="X35" t="str">
        <f>IF(ISERROR(MATCH($X$2,$BF$7:BF34,0)),(U35-$X$4)^2+(V35-$X$5)^2,"")</f>
        <v/>
      </c>
      <c r="Y35" t="str">
        <f>IF(ISERROR(MATCH($Y$2,$BF$7:BF34,0)),(U35-$Y$4)^2+(V35-$Y$5)^2,"")</f>
        <v/>
      </c>
      <c r="Z35" t="str">
        <f>IF(ISERROR(MATCH($Z$2,$BF$7:BF34,0)),(U35-$Z$4)^2+(V35-$Z$5)^2,"")</f>
        <v/>
      </c>
      <c r="AA35" t="str">
        <f>IF(ISERROR(MATCH($AA$2,$BF$7:BF34,0)),(U35-$AA$4)^2+(V35-$AA$5)^2,"")</f>
        <v/>
      </c>
      <c r="AB35" t="str">
        <f>IF(ISERROR(MATCH($AB$2,$BF$7:BF34,0)),(U35-$AB$4)^2+(V35-$AB$5)^2,"")</f>
        <v/>
      </c>
      <c r="AC35" t="str">
        <f>IF(ISERROR(MATCH($AC$2,$BF$7:BF34,0)),(U35-$AC$4)^2+(V35-$AC$5)^2,"")</f>
        <v/>
      </c>
      <c r="AD35" t="str">
        <f>IF(ISERROR(MATCH($AD$2,$BF$7:BF34,0)),(U35-$AD$4)^2+(V35-$AD$5)^2,"")</f>
        <v/>
      </c>
      <c r="AE35" t="str">
        <f>IF(ISERROR(MATCH($AE$2,$BF$7:BF34,0)),(U35-$AE$4)^2+(V35-$AE$5)^2,"")</f>
        <v/>
      </c>
      <c r="AF35" t="str">
        <f>IF(ISERROR(MATCH($AF$2,$BF$7:BF34,0)),(U35-$AF$4)^2+(V35-$AF$5)^2,"")</f>
        <v/>
      </c>
      <c r="AG35" t="str">
        <f>IF(ISERROR(MATCH($AG$2,$BF$7:BF34,0)),(U35-$AG$4)^2+(V35-$AG$5)^2,"")</f>
        <v/>
      </c>
      <c r="AH35" t="str">
        <f>IF(ISERROR(MATCH($AH$2,$BF$7:BF34,0)),(U35-$AH$4)^2+(V35-$AH$5)^2,"")</f>
        <v/>
      </c>
      <c r="AI35" t="str">
        <f>IF(ISERROR(MATCH($AI$2,$BF$7:BF34,0)),(U35-$AI$4)^2+(V35-$AI$5)^2,"")</f>
        <v/>
      </c>
      <c r="AJ35" t="str">
        <f>IF(ISERROR(MATCH($AJ$2,$BF$7:BF34,0)),(U35-$AJ$4)^2+(V35-$AJ$5)^2,"")</f>
        <v/>
      </c>
      <c r="AK35" t="str">
        <f>IF(ISERROR(MATCH($AK$2,$BF$7:BF34,0)),(U35-$AK$4)^2+(V35-$AK$5)^2,"")</f>
        <v/>
      </c>
      <c r="AL35" t="str">
        <f>IF(ISERROR(MATCH($AL$2,$BF$7:BF34,0)),(U35-$AL$4)^2+(V35-$AL$5)^2,"")</f>
        <v/>
      </c>
      <c r="AM35" t="str">
        <f>IF(ISERROR(MATCH($AM$2,$BF$7:BF34,0)),(U35-$AM$4)^2+(V35-$AM$5)^2,"")</f>
        <v/>
      </c>
      <c r="AN35" t="str">
        <f>IF(ISERROR(MATCH($AN$2,$BF$7:BF34,0)),(U35-$AN$4)^2+(V35-$AN$5)^2,"")</f>
        <v/>
      </c>
      <c r="AO35">
        <f>IF(ISERROR(MATCH($AO$2,$BF$7:BF34,0)),(U35-$AO$4)^2+(V35-$AO$5)^2,"")</f>
        <v>17.000000000114149</v>
      </c>
      <c r="AP35" t="str">
        <f>IF(ISERROR(MATCH($AP$2,$BF$7:BF34,0)),(U35-$AP$4)^2+(V35-$AP$5)^2,"")</f>
        <v/>
      </c>
      <c r="AQ35" t="str">
        <f>IF(ISERROR(MATCH($AQ$2,$BF$7:BF34,0)),(U35-$AQ$4)^2+(V35-$AQ$5)^2,"")</f>
        <v/>
      </c>
      <c r="AR35">
        <f>IF(ISERROR(MATCH($AR$2,$BF$7:BF34,0)),(U35-$AR$4)^2+(V35-$AR$5)^2,"")</f>
        <v>41.000000000570736</v>
      </c>
      <c r="AS35" t="str">
        <f>IF(ISERROR(MATCH($AS$2,$BF$7:BF34,0)),(U35-$AS$4)^2+(V35-$AS$5)^2,"")</f>
        <v/>
      </c>
      <c r="AT35" t="str">
        <f>IF(ISERROR(MATCH($AT$2,$BF$7:BF34,0)),(U35-$AT$4)^2+(V35-$AT$5)^2,"")</f>
        <v/>
      </c>
      <c r="AU35">
        <f>IF(ISERROR(MATCH($AU$2,$BF$7:BF34,0)),(U35-$AU$4)^2+(V35-$AU$5)^2,"")</f>
        <v>2.2346900314451394</v>
      </c>
      <c r="AV35" t="str">
        <f>IF(ISERROR(MATCH($AV$2,$BF$7:BF34,0)),(U35-$AV$4)^2+(V35-$AV$5)^2,"")</f>
        <v/>
      </c>
      <c r="AW35">
        <f>IF(ISERROR(MATCH($AW$2,$BF$7:BF34,0)),(U35-$AW$4)^2+(V35-$AW$5)^2,"")</f>
        <v>4.9999999998858513</v>
      </c>
      <c r="AX35" t="str">
        <f>IF(ISERROR(MATCH($AX$2,$BF$7:BF34,0)),(U35-$AX$4)^2+(V35-$AX$5)^2,"")</f>
        <v/>
      </c>
      <c r="AY35" t="str">
        <f>IF(ISERROR(MATCH($AY$2,$BF$7:BF34,0)),(U35-$AY$4)^2+(V35-$AY$5)^2,"")</f>
        <v/>
      </c>
      <c r="AZ35" t="str">
        <f>IF(ISERROR(MATCH($AZ$2,$BF$7:BF34,0)),(U35-$AZ$4)^2+(V35-$AZ$5)^2,"")</f>
        <v/>
      </c>
      <c r="BA35" t="str">
        <f>IF(ISERROR(MATCH($BA$2,$BF$7:BF34,0)),(U35-$BA$4)^2+(V35-$BA$5)^2,"")</f>
        <v/>
      </c>
      <c r="BB35" t="str">
        <f>IF(ISERROR(MATCH($BB$2,$BF$7:BF34,0)),(U35-$BB$4)^2+(V35-$BB$5)^2,"")</f>
        <v/>
      </c>
      <c r="BC35" t="str">
        <f>IF(ISERROR(MATCH($BC$2,$BF$7:BF34,0)),(U35-$BC$4)^2+(V35-$BC$5)^2,"")</f>
        <v/>
      </c>
      <c r="BE35">
        <f t="shared" si="4"/>
        <v>2.2346900314451394</v>
      </c>
      <c r="BF35">
        <f t="shared" si="5"/>
        <v>49</v>
      </c>
      <c r="BG35">
        <f t="array" ref="BG35">INDEX(filt_btag7!B:B,MATCH(fix_btag!T35&amp;S35,filt_btag7!C:C&amp;filt_btag7!E:E,0))</f>
        <v>68</v>
      </c>
    </row>
    <row r="36" spans="1:59" x14ac:dyDescent="0.3">
      <c r="A36" t="str">
        <f>IF(A35&lt;MAX(filt_btag7!N35:N130),A35+1,"")</f>
        <v/>
      </c>
      <c r="B36" t="str">
        <f>INDEX(filt_btag6!M:M,MATCH(fix_btag!A36,filt_btag6!L:L,0))</f>
        <v/>
      </c>
      <c r="C36" t="str">
        <f>INDEX(filt_btag6!N:N,MATCH(fix_btag!A36,filt_btag6!L:L,0))</f>
        <v/>
      </c>
      <c r="D36" t="str">
        <f>INDEX(filt_btag6!P:P,MATCH(fix_btag!A36,filt_btag6!L:L,0))</f>
        <v/>
      </c>
      <c r="E36" t="str">
        <f>INDEX(filt_btag6!Q:Q,MATCH(fix_btag!A36,filt_btag6!L:L,0))</f>
        <v/>
      </c>
      <c r="G36" t="str">
        <f>INDEX(filt_btag7!O:O,MATCH(fix_btag!A36,filt_btag7!N:N,0))</f>
        <v/>
      </c>
      <c r="H36" t="str">
        <f>INDEX(filt_btag7!P:P,MATCH(fix_btag!A36,filt_btag7!N:N,0))</f>
        <v/>
      </c>
      <c r="I36" t="str">
        <f>INDEX(filt_btag7!R:R,MATCH(fix_btag!A36,filt_btag7!N:N,0))</f>
        <v/>
      </c>
      <c r="J36" t="str">
        <f>INDEX(filt_btag7!S:S,MATCH(fix_btag!A36,filt_btag7!N:N,0))</f>
        <v/>
      </c>
      <c r="R36">
        <f t="shared" si="6"/>
        <v>30</v>
      </c>
      <c r="S36">
        <f t="shared" si="0"/>
        <v>85</v>
      </c>
      <c r="T36">
        <f t="shared" si="1"/>
        <v>431</v>
      </c>
      <c r="U36">
        <f t="shared" si="2"/>
        <v>0</v>
      </c>
      <c r="V36">
        <f t="shared" si="3"/>
        <v>4</v>
      </c>
      <c r="X36" t="str">
        <f>IF(ISERROR(MATCH($X$2,$BF$7:BF35,0)),(U36-$X$4)^2+(V36-$X$5)^2,"")</f>
        <v/>
      </c>
      <c r="Y36" t="str">
        <f>IF(ISERROR(MATCH($Y$2,$BF$7:BF35,0)),(U36-$Y$4)^2+(V36-$Y$5)^2,"")</f>
        <v/>
      </c>
      <c r="Z36" t="str">
        <f>IF(ISERROR(MATCH($Z$2,$BF$7:BF35,0)),(U36-$Z$4)^2+(V36-$Z$5)^2,"")</f>
        <v/>
      </c>
      <c r="AA36" t="str">
        <f>IF(ISERROR(MATCH($AA$2,$BF$7:BF35,0)),(U36-$AA$4)^2+(V36-$AA$5)^2,"")</f>
        <v/>
      </c>
      <c r="AB36" t="str">
        <f>IF(ISERROR(MATCH($AB$2,$BF$7:BF35,0)),(U36-$AB$4)^2+(V36-$AB$5)^2,"")</f>
        <v/>
      </c>
      <c r="AC36" t="str">
        <f>IF(ISERROR(MATCH($AC$2,$BF$7:BF35,0)),(U36-$AC$4)^2+(V36-$AC$5)^2,"")</f>
        <v/>
      </c>
      <c r="AD36" t="str">
        <f>IF(ISERROR(MATCH($AD$2,$BF$7:BF35,0)),(U36-$AD$4)^2+(V36-$AD$5)^2,"")</f>
        <v/>
      </c>
      <c r="AE36" t="str">
        <f>IF(ISERROR(MATCH($AE$2,$BF$7:BF35,0)),(U36-$AE$4)^2+(V36-$AE$5)^2,"")</f>
        <v/>
      </c>
      <c r="AF36" t="str">
        <f>IF(ISERROR(MATCH($AF$2,$BF$7:BF35,0)),(U36-$AF$4)^2+(V36-$AF$5)^2,"")</f>
        <v/>
      </c>
      <c r="AG36" t="str">
        <f>IF(ISERROR(MATCH($AG$2,$BF$7:BF35,0)),(U36-$AG$4)^2+(V36-$AG$5)^2,"")</f>
        <v/>
      </c>
      <c r="AH36" t="str">
        <f>IF(ISERROR(MATCH($AH$2,$BF$7:BF35,0)),(U36-$AH$4)^2+(V36-$AH$5)^2,"")</f>
        <v/>
      </c>
      <c r="AI36" t="str">
        <f>IF(ISERROR(MATCH($AI$2,$BF$7:BF35,0)),(U36-$AI$4)^2+(V36-$AI$5)^2,"")</f>
        <v/>
      </c>
      <c r="AJ36" t="str">
        <f>IF(ISERROR(MATCH($AJ$2,$BF$7:BF35,0)),(U36-$AJ$4)^2+(V36-$AJ$5)^2,"")</f>
        <v/>
      </c>
      <c r="AK36" t="str">
        <f>IF(ISERROR(MATCH($AK$2,$BF$7:BF35,0)),(U36-$AK$4)^2+(V36-$AK$5)^2,"")</f>
        <v/>
      </c>
      <c r="AL36" t="str">
        <f>IF(ISERROR(MATCH($AL$2,$BF$7:BF35,0)),(U36-$AL$4)^2+(V36-$AL$5)^2,"")</f>
        <v/>
      </c>
      <c r="AM36" t="str">
        <f>IF(ISERROR(MATCH($AM$2,$BF$7:BF35,0)),(U36-$AM$4)^2+(V36-$AM$5)^2,"")</f>
        <v/>
      </c>
      <c r="AN36" t="str">
        <f>IF(ISERROR(MATCH($AN$2,$BF$7:BF35,0)),(U36-$AN$4)^2+(V36-$AN$5)^2,"")</f>
        <v/>
      </c>
      <c r="AO36">
        <f>IF(ISERROR(MATCH($AO$2,$BF$7:BF35,0)),(U36-$AO$4)^2+(V36-$AO$5)^2,"")</f>
        <v>25.000000000342443</v>
      </c>
      <c r="AP36" t="str">
        <f>IF(ISERROR(MATCH($AP$2,$BF$7:BF35,0)),(U36-$AP$4)^2+(V36-$AP$5)^2,"")</f>
        <v/>
      </c>
      <c r="AQ36" t="str">
        <f>IF(ISERROR(MATCH($AQ$2,$BF$7:BF35,0)),(U36-$AQ$4)^2+(V36-$AQ$5)^2,"")</f>
        <v/>
      </c>
      <c r="AR36">
        <f>IF(ISERROR(MATCH($AR$2,$BF$7:BF35,0)),(U36-$AR$4)^2+(V36-$AR$5)^2,"")</f>
        <v>25.000000000342439</v>
      </c>
      <c r="AS36" t="str">
        <f>IF(ISERROR(MATCH($AS$2,$BF$7:BF35,0)),(U36-$AS$4)^2+(V36-$AS$5)^2,"")</f>
        <v/>
      </c>
      <c r="AT36" t="str">
        <f>IF(ISERROR(MATCH($AT$2,$BF$7:BF35,0)),(U36-$AT$4)^2+(V36-$AT$5)^2,"")</f>
        <v/>
      </c>
      <c r="AU36" t="str">
        <f>IF(ISERROR(MATCH($AU$2,$BF$7:BF35,0)),(U36-$AU$4)^2+(V36-$AU$5)^2,"")</f>
        <v/>
      </c>
      <c r="AV36" t="str">
        <f>IF(ISERROR(MATCH($AV$2,$BF$7:BF35,0)),(U36-$AV$4)^2+(V36-$AV$5)^2,"")</f>
        <v/>
      </c>
      <c r="AW36">
        <f>IF(ISERROR(MATCH($AW$2,$BF$7:BF35,0)),(U36-$AW$4)^2+(V36-$AW$5)^2,"")</f>
        <v>0.9999999998858522</v>
      </c>
      <c r="AX36" t="str">
        <f>IF(ISERROR(MATCH($AX$2,$BF$7:BF35,0)),(U36-$AX$4)^2+(V36-$AX$5)^2,"")</f>
        <v/>
      </c>
      <c r="AY36" t="str">
        <f>IF(ISERROR(MATCH($AY$2,$BF$7:BF35,0)),(U36-$AY$4)^2+(V36-$AY$5)^2,"")</f>
        <v/>
      </c>
      <c r="AZ36" t="str">
        <f>IF(ISERROR(MATCH($AZ$2,$BF$7:BF35,0)),(U36-$AZ$4)^2+(V36-$AZ$5)^2,"")</f>
        <v/>
      </c>
      <c r="BA36" t="str">
        <f>IF(ISERROR(MATCH($BA$2,$BF$7:BF35,0)),(U36-$BA$4)^2+(V36-$BA$5)^2,"")</f>
        <v/>
      </c>
      <c r="BB36" t="str">
        <f>IF(ISERROR(MATCH($BB$2,$BF$7:BF35,0)),(U36-$BB$4)^2+(V36-$BB$5)^2,"")</f>
        <v/>
      </c>
      <c r="BC36" t="str">
        <f>IF(ISERROR(MATCH($BC$2,$BF$7:BF35,0)),(U36-$BC$4)^2+(V36-$BC$5)^2,"")</f>
        <v/>
      </c>
      <c r="BE36">
        <f t="shared" si="4"/>
        <v>0.9999999998858522</v>
      </c>
      <c r="BF36">
        <f t="shared" si="5"/>
        <v>41</v>
      </c>
      <c r="BG36">
        <f t="array" ref="BG36">INDEX(filt_btag7!B:B,MATCH(fix_btag!T36&amp;S36,filt_btag7!C:C&amp;filt_btag7!E:E,0))</f>
        <v>26</v>
      </c>
    </row>
    <row r="37" spans="1:59" x14ac:dyDescent="0.3">
      <c r="A37" t="str">
        <f>IF(A36&lt;MAX(filt_btag7!N36:N131),A36+1,"")</f>
        <v/>
      </c>
      <c r="B37" t="str">
        <f>INDEX(filt_btag6!M:M,MATCH(fix_btag!A37,filt_btag6!L:L,0))</f>
        <v/>
      </c>
      <c r="C37" t="str">
        <f>INDEX(filt_btag6!N:N,MATCH(fix_btag!A37,filt_btag6!L:L,0))</f>
        <v/>
      </c>
      <c r="D37" t="str">
        <f>INDEX(filt_btag6!P:P,MATCH(fix_btag!A37,filt_btag6!L:L,0))</f>
        <v/>
      </c>
      <c r="E37" t="str">
        <f>INDEX(filt_btag6!Q:Q,MATCH(fix_btag!A37,filt_btag6!L:L,0))</f>
        <v/>
      </c>
      <c r="G37" t="str">
        <f>INDEX(filt_btag7!O:O,MATCH(fix_btag!A37,filt_btag7!N:N,0))</f>
        <v/>
      </c>
      <c r="H37" t="str">
        <f>INDEX(filt_btag7!P:P,MATCH(fix_btag!A37,filt_btag7!N:N,0))</f>
        <v/>
      </c>
      <c r="I37" t="str">
        <f>INDEX(filt_btag7!R:R,MATCH(fix_btag!A37,filt_btag7!N:N,0))</f>
        <v/>
      </c>
      <c r="J37" t="str">
        <f>INDEX(filt_btag7!S:S,MATCH(fix_btag!A37,filt_btag7!N:N,0))</f>
        <v/>
      </c>
      <c r="R37">
        <f t="shared" si="6"/>
        <v>31</v>
      </c>
      <c r="S37">
        <f t="shared" si="0"/>
        <v>83</v>
      </c>
      <c r="T37">
        <f t="shared" si="1"/>
        <v>440</v>
      </c>
      <c r="U37">
        <f t="shared" si="2"/>
        <v>4</v>
      </c>
      <c r="V37">
        <f t="shared" si="3"/>
        <v>0</v>
      </c>
      <c r="X37" t="str">
        <f>IF(ISERROR(MATCH($X$2,$BF$7:BF36,0)),(U37-$X$4)^2+(V37-$X$5)^2,"")</f>
        <v/>
      </c>
      <c r="Y37" t="str">
        <f>IF(ISERROR(MATCH($Y$2,$BF$7:BF36,0)),(U37-$Y$4)^2+(V37-$Y$5)^2,"")</f>
        <v/>
      </c>
      <c r="Z37" t="str">
        <f>IF(ISERROR(MATCH($Z$2,$BF$7:BF36,0)),(U37-$Z$4)^2+(V37-$Z$5)^2,"")</f>
        <v/>
      </c>
      <c r="AA37" t="str">
        <f>IF(ISERROR(MATCH($AA$2,$BF$7:BF36,0)),(U37-$AA$4)^2+(V37-$AA$5)^2,"")</f>
        <v/>
      </c>
      <c r="AB37" t="str">
        <f>IF(ISERROR(MATCH($AB$2,$BF$7:BF36,0)),(U37-$AB$4)^2+(V37-$AB$5)^2,"")</f>
        <v/>
      </c>
      <c r="AC37" t="str">
        <f>IF(ISERROR(MATCH($AC$2,$BF$7:BF36,0)),(U37-$AC$4)^2+(V37-$AC$5)^2,"")</f>
        <v/>
      </c>
      <c r="AD37" t="str">
        <f>IF(ISERROR(MATCH($AD$2,$BF$7:BF36,0)),(U37-$AD$4)^2+(V37-$AD$5)^2,"")</f>
        <v/>
      </c>
      <c r="AE37" t="str">
        <f>IF(ISERROR(MATCH($AE$2,$BF$7:BF36,0)),(U37-$AE$4)^2+(V37-$AE$5)^2,"")</f>
        <v/>
      </c>
      <c r="AF37" t="str">
        <f>IF(ISERROR(MATCH($AF$2,$BF$7:BF36,0)),(U37-$AF$4)^2+(V37-$AF$5)^2,"")</f>
        <v/>
      </c>
      <c r="AG37" t="str">
        <f>IF(ISERROR(MATCH($AG$2,$BF$7:BF36,0)),(U37-$AG$4)^2+(V37-$AG$5)^2,"")</f>
        <v/>
      </c>
      <c r="AH37" t="str">
        <f>IF(ISERROR(MATCH($AH$2,$BF$7:BF36,0)),(U37-$AH$4)^2+(V37-$AH$5)^2,"")</f>
        <v/>
      </c>
      <c r="AI37" t="str">
        <f>IF(ISERROR(MATCH($AI$2,$BF$7:BF36,0)),(U37-$AI$4)^2+(V37-$AI$5)^2,"")</f>
        <v/>
      </c>
      <c r="AJ37" t="str">
        <f>IF(ISERROR(MATCH($AJ$2,$BF$7:BF36,0)),(U37-$AJ$4)^2+(V37-$AJ$5)^2,"")</f>
        <v/>
      </c>
      <c r="AK37" t="str">
        <f>IF(ISERROR(MATCH($AK$2,$BF$7:BF36,0)),(U37-$AK$4)^2+(V37-$AK$5)^2,"")</f>
        <v/>
      </c>
      <c r="AL37" t="str">
        <f>IF(ISERROR(MATCH($AL$2,$BF$7:BF36,0)),(U37-$AL$4)^2+(V37-$AL$5)^2,"")</f>
        <v/>
      </c>
      <c r="AM37" t="str">
        <f>IF(ISERROR(MATCH($AM$2,$BF$7:BF36,0)),(U37-$AM$4)^2+(V37-$AM$5)^2,"")</f>
        <v/>
      </c>
      <c r="AN37" t="str">
        <f>IF(ISERROR(MATCH($AN$2,$BF$7:BF36,0)),(U37-$AN$4)^2+(V37-$AN$5)^2,"")</f>
        <v/>
      </c>
      <c r="AO37">
        <f>IF(ISERROR(MATCH($AO$2,$BF$7:BF36,0)),(U37-$AO$4)^2+(V37-$AO$5)^2,"")</f>
        <v>0.9999999998858522</v>
      </c>
      <c r="AP37" t="str">
        <f>IF(ISERROR(MATCH($AP$2,$BF$7:BF36,0)),(U37-$AP$4)^2+(V37-$AP$5)^2,"")</f>
        <v/>
      </c>
      <c r="AQ37" t="str">
        <f>IF(ISERROR(MATCH($AQ$2,$BF$7:BF36,0)),(U37-$AQ$4)^2+(V37-$AQ$5)^2,"")</f>
        <v/>
      </c>
      <c r="AR37">
        <f>IF(ISERROR(MATCH($AR$2,$BF$7:BF36,0)),(U37-$AR$4)^2+(V37-$AR$5)^2,"")</f>
        <v>49.000000000799041</v>
      </c>
      <c r="AS37" t="str">
        <f>IF(ISERROR(MATCH($AS$2,$BF$7:BF36,0)),(U37-$AS$4)^2+(V37-$AS$5)^2,"")</f>
        <v/>
      </c>
      <c r="AT37" t="str">
        <f>IF(ISERROR(MATCH($AT$2,$BF$7:BF36,0)),(U37-$AT$4)^2+(V37-$AT$5)^2,"")</f>
        <v/>
      </c>
      <c r="AU37" t="str">
        <f>IF(ISERROR(MATCH($AU$2,$BF$7:BF36,0)),(U37-$AU$4)^2+(V37-$AU$5)^2,"")</f>
        <v/>
      </c>
      <c r="AV37" t="str">
        <f>IF(ISERROR(MATCH($AV$2,$BF$7:BF36,0)),(U37-$AV$4)^2+(V37-$AV$5)^2,"")</f>
        <v/>
      </c>
      <c r="AW37" t="str">
        <f>IF(ISERROR(MATCH($AW$2,$BF$7:BF36,0)),(U37-$AW$4)^2+(V37-$AW$5)^2,"")</f>
        <v/>
      </c>
      <c r="AX37" t="str">
        <f>IF(ISERROR(MATCH($AX$2,$BF$7:BF36,0)),(U37-$AX$4)^2+(V37-$AX$5)^2,"")</f>
        <v/>
      </c>
      <c r="AY37" t="str">
        <f>IF(ISERROR(MATCH($AY$2,$BF$7:BF36,0)),(U37-$AY$4)^2+(V37-$AY$5)^2,"")</f>
        <v/>
      </c>
      <c r="AZ37" t="str">
        <f>IF(ISERROR(MATCH($AZ$2,$BF$7:BF36,0)),(U37-$AZ$4)^2+(V37-$AZ$5)^2,"")</f>
        <v/>
      </c>
      <c r="BA37" t="str">
        <f>IF(ISERROR(MATCH($BA$2,$BF$7:BF36,0)),(U37-$BA$4)^2+(V37-$BA$5)^2,"")</f>
        <v/>
      </c>
      <c r="BB37" t="str">
        <f>IF(ISERROR(MATCH($BB$2,$BF$7:BF36,0)),(U37-$BB$4)^2+(V37-$BB$5)^2,"")</f>
        <v/>
      </c>
      <c r="BC37" t="str">
        <f>IF(ISERROR(MATCH($BC$2,$BF$7:BF36,0)),(U37-$BC$4)^2+(V37-$BC$5)^2,"")</f>
        <v/>
      </c>
      <c r="BE37">
        <f t="shared" si="4"/>
        <v>0.9999999998858522</v>
      </c>
      <c r="BF37">
        <f t="shared" si="5"/>
        <v>72</v>
      </c>
      <c r="BG37">
        <f t="array" ref="BG37">INDEX(filt_btag7!B:B,MATCH(fix_btag!T37&amp;S37,filt_btag7!C:C&amp;filt_btag7!E:E,0))</f>
        <v>22</v>
      </c>
    </row>
    <row r="38" spans="1:59" x14ac:dyDescent="0.3">
      <c r="A38" t="str">
        <f>IF(A37&lt;MAX(filt_btag7!N37:N132),A37+1,"")</f>
        <v/>
      </c>
      <c r="B38" t="str">
        <f>INDEX(filt_btag6!M:M,MATCH(fix_btag!A38,filt_btag6!L:L,0))</f>
        <v/>
      </c>
      <c r="C38" t="str">
        <f>INDEX(filt_btag6!N:N,MATCH(fix_btag!A38,filt_btag6!L:L,0))</f>
        <v/>
      </c>
      <c r="D38" t="str">
        <f>INDEX(filt_btag6!P:P,MATCH(fix_btag!A38,filt_btag6!L:L,0))</f>
        <v/>
      </c>
      <c r="E38" t="str">
        <f>INDEX(filt_btag6!Q:Q,MATCH(fix_btag!A38,filt_btag6!L:L,0))</f>
        <v/>
      </c>
      <c r="G38" t="str">
        <f>INDEX(filt_btag7!O:O,MATCH(fix_btag!A38,filt_btag7!N:N,0))</f>
        <v/>
      </c>
      <c r="H38" t="str">
        <f>INDEX(filt_btag7!P:P,MATCH(fix_btag!A38,filt_btag7!N:N,0))</f>
        <v/>
      </c>
      <c r="I38" t="str">
        <f>INDEX(filt_btag7!R:R,MATCH(fix_btag!A38,filt_btag7!N:N,0))</f>
        <v/>
      </c>
      <c r="J38" t="str">
        <f>INDEX(filt_btag7!S:S,MATCH(fix_btag!A38,filt_btag7!N:N,0))</f>
        <v/>
      </c>
      <c r="R38">
        <f t="shared" si="6"/>
        <v>32</v>
      </c>
      <c r="S38">
        <f t="shared" si="0"/>
        <v>81</v>
      </c>
      <c r="T38">
        <f t="shared" si="1"/>
        <v>453</v>
      </c>
      <c r="U38">
        <f t="shared" si="2"/>
        <v>-4</v>
      </c>
      <c r="V38">
        <f t="shared" si="3"/>
        <v>0</v>
      </c>
      <c r="X38" t="str">
        <f>IF(ISERROR(MATCH($X$2,$BF$7:BF37,0)),(U38-$X$4)^2+(V38-$X$5)^2,"")</f>
        <v/>
      </c>
      <c r="Y38" t="str">
        <f>IF(ISERROR(MATCH($Y$2,$BF$7:BF37,0)),(U38-$Y$4)^2+(V38-$Y$5)^2,"")</f>
        <v/>
      </c>
      <c r="Z38" t="str">
        <f>IF(ISERROR(MATCH($Z$2,$BF$7:BF37,0)),(U38-$Z$4)^2+(V38-$Z$5)^2,"")</f>
        <v/>
      </c>
      <c r="AA38" t="str">
        <f>IF(ISERROR(MATCH($AA$2,$BF$7:BF37,0)),(U38-$AA$4)^2+(V38-$AA$5)^2,"")</f>
        <v/>
      </c>
      <c r="AB38" t="str">
        <f>IF(ISERROR(MATCH($AB$2,$BF$7:BF37,0)),(U38-$AB$4)^2+(V38-$AB$5)^2,"")</f>
        <v/>
      </c>
      <c r="AC38" t="str">
        <f>IF(ISERROR(MATCH($AC$2,$BF$7:BF37,0)),(U38-$AC$4)^2+(V38-$AC$5)^2,"")</f>
        <v/>
      </c>
      <c r="AD38" t="str">
        <f>IF(ISERROR(MATCH($AD$2,$BF$7:BF37,0)),(U38-$AD$4)^2+(V38-$AD$5)^2,"")</f>
        <v/>
      </c>
      <c r="AE38" t="str">
        <f>IF(ISERROR(MATCH($AE$2,$BF$7:BF37,0)),(U38-$AE$4)^2+(V38-$AE$5)^2,"")</f>
        <v/>
      </c>
      <c r="AF38" t="str">
        <f>IF(ISERROR(MATCH($AF$2,$BF$7:BF37,0)),(U38-$AF$4)^2+(V38-$AF$5)^2,"")</f>
        <v/>
      </c>
      <c r="AG38" t="str">
        <f>IF(ISERROR(MATCH($AG$2,$BF$7:BF37,0)),(U38-$AG$4)^2+(V38-$AG$5)^2,"")</f>
        <v/>
      </c>
      <c r="AH38" t="str">
        <f>IF(ISERROR(MATCH($AH$2,$BF$7:BF37,0)),(U38-$AH$4)^2+(V38-$AH$5)^2,"")</f>
        <v/>
      </c>
      <c r="AI38" t="str">
        <f>IF(ISERROR(MATCH($AI$2,$BF$7:BF37,0)),(U38-$AI$4)^2+(V38-$AI$5)^2,"")</f>
        <v/>
      </c>
      <c r="AJ38" t="str">
        <f>IF(ISERROR(MATCH($AJ$2,$BF$7:BF37,0)),(U38-$AJ$4)^2+(V38-$AJ$5)^2,"")</f>
        <v/>
      </c>
      <c r="AK38" t="str">
        <f>IF(ISERROR(MATCH($AK$2,$BF$7:BF37,0)),(U38-$AK$4)^2+(V38-$AK$5)^2,"")</f>
        <v/>
      </c>
      <c r="AL38" t="str">
        <f>IF(ISERROR(MATCH($AL$2,$BF$7:BF37,0)),(U38-$AL$4)^2+(V38-$AL$5)^2,"")</f>
        <v/>
      </c>
      <c r="AM38" t="str">
        <f>IF(ISERROR(MATCH($AM$2,$BF$7:BF37,0)),(U38-$AM$4)^2+(V38-$AM$5)^2,"")</f>
        <v/>
      </c>
      <c r="AN38" t="str">
        <f>IF(ISERROR(MATCH($AN$2,$BF$7:BF37,0)),(U38-$AN$4)^2+(V38-$AN$5)^2,"")</f>
        <v/>
      </c>
      <c r="AO38" t="str">
        <f>IF(ISERROR(MATCH($AO$2,$BF$7:BF37,0)),(U38-$AO$4)^2+(V38-$AO$5)^2,"")</f>
        <v/>
      </c>
      <c r="AP38" t="str">
        <f>IF(ISERROR(MATCH($AP$2,$BF$7:BF37,0)),(U38-$AP$4)^2+(V38-$AP$5)^2,"")</f>
        <v/>
      </c>
      <c r="AQ38" t="str">
        <f>IF(ISERROR(MATCH($AQ$2,$BF$7:BF37,0)),(U38-$AQ$4)^2+(V38-$AQ$5)^2,"")</f>
        <v/>
      </c>
      <c r="AR38">
        <f>IF(ISERROR(MATCH($AR$2,$BF$7:BF37,0)),(U38-$AR$4)^2+(V38-$AR$5)^2,"")</f>
        <v>0.9999999998858522</v>
      </c>
      <c r="AS38" t="str">
        <f>IF(ISERROR(MATCH($AS$2,$BF$7:BF37,0)),(U38-$AS$4)^2+(V38-$AS$5)^2,"")</f>
        <v/>
      </c>
      <c r="AT38" t="str">
        <f>IF(ISERROR(MATCH($AT$2,$BF$7:BF37,0)),(U38-$AT$4)^2+(V38-$AT$5)^2,"")</f>
        <v/>
      </c>
      <c r="AU38" t="str">
        <f>IF(ISERROR(MATCH($AU$2,$BF$7:BF37,0)),(U38-$AU$4)^2+(V38-$AU$5)^2,"")</f>
        <v/>
      </c>
      <c r="AV38" t="str">
        <f>IF(ISERROR(MATCH($AV$2,$BF$7:BF37,0)),(U38-$AV$4)^2+(V38-$AV$5)^2,"")</f>
        <v/>
      </c>
      <c r="AW38" t="str">
        <f>IF(ISERROR(MATCH($AW$2,$BF$7:BF37,0)),(U38-$AW$4)^2+(V38-$AW$5)^2,"")</f>
        <v/>
      </c>
      <c r="AX38" t="str">
        <f>IF(ISERROR(MATCH($AX$2,$BF$7:BF37,0)),(U38-$AX$4)^2+(V38-$AX$5)^2,"")</f>
        <v/>
      </c>
      <c r="AY38" t="str">
        <f>IF(ISERROR(MATCH($AY$2,$BF$7:BF37,0)),(U38-$AY$4)^2+(V38-$AY$5)^2,"")</f>
        <v/>
      </c>
      <c r="AZ38" t="str">
        <f>IF(ISERROR(MATCH($AZ$2,$BF$7:BF37,0)),(U38-$AZ$4)^2+(V38-$AZ$5)^2,"")</f>
        <v/>
      </c>
      <c r="BA38" t="str">
        <f>IF(ISERROR(MATCH($BA$2,$BF$7:BF37,0)),(U38-$BA$4)^2+(V38-$BA$5)^2,"")</f>
        <v/>
      </c>
      <c r="BB38" t="str">
        <f>IF(ISERROR(MATCH($BB$2,$BF$7:BF37,0)),(U38-$BB$4)^2+(V38-$BB$5)^2,"")</f>
        <v/>
      </c>
      <c r="BC38" t="str">
        <f>IF(ISERROR(MATCH($BC$2,$BF$7:BF37,0)),(U38-$BC$4)^2+(V38-$BC$5)^2,"")</f>
        <v/>
      </c>
      <c r="BE38">
        <f t="shared" si="4"/>
        <v>0.9999999998858522</v>
      </c>
      <c r="BF38">
        <f t="shared" si="5"/>
        <v>60</v>
      </c>
      <c r="BG38">
        <f t="array" ref="BG38">INDEX(filt_btag7!B:B,MATCH(fix_btag!T38&amp;S38,filt_btag7!C:C&amp;filt_btag7!E:E,0))</f>
        <v>19</v>
      </c>
    </row>
    <row r="39" spans="1:59" x14ac:dyDescent="0.3">
      <c r="A39" t="str">
        <f>IF(A38&lt;MAX(filt_btag7!N38:N133),A38+1,"")</f>
        <v/>
      </c>
      <c r="B39" t="str">
        <f>INDEX(filt_btag6!M:M,MATCH(fix_btag!A39,filt_btag6!L:L,0))</f>
        <v/>
      </c>
      <c r="C39" t="str">
        <f>INDEX(filt_btag6!N:N,MATCH(fix_btag!A39,filt_btag6!L:L,0))</f>
        <v/>
      </c>
      <c r="D39" t="str">
        <f>INDEX(filt_btag6!P:P,MATCH(fix_btag!A39,filt_btag6!L:L,0))</f>
        <v/>
      </c>
      <c r="E39" t="str">
        <f>INDEX(filt_btag6!Q:Q,MATCH(fix_btag!A39,filt_btag6!L:L,0))</f>
        <v/>
      </c>
      <c r="G39" t="str">
        <f>INDEX(filt_btag7!O:O,MATCH(fix_btag!A39,filt_btag7!N:N,0))</f>
        <v/>
      </c>
      <c r="H39" t="str">
        <f>INDEX(filt_btag7!P:P,MATCH(fix_btag!A39,filt_btag7!N:N,0))</f>
        <v/>
      </c>
      <c r="I39" t="str">
        <f>INDEX(filt_btag7!R:R,MATCH(fix_btag!A39,filt_btag7!N:N,0))</f>
        <v/>
      </c>
      <c r="J39" t="str">
        <f>INDEX(filt_btag7!S:S,MATCH(fix_btag!A39,filt_btag7!N:N,0))</f>
        <v/>
      </c>
    </row>
    <row r="40" spans="1:59" x14ac:dyDescent="0.3">
      <c r="A40" t="str">
        <f>IF(A39&lt;MAX(filt_btag7!N39:N134),A39+1,"")</f>
        <v/>
      </c>
      <c r="B40" t="str">
        <f>INDEX(filt_btag6!M:M,MATCH(fix_btag!A40,filt_btag6!L:L,0))</f>
        <v/>
      </c>
      <c r="C40" t="str">
        <f>INDEX(filt_btag6!N:N,MATCH(fix_btag!A40,filt_btag6!L:L,0))</f>
        <v/>
      </c>
      <c r="D40" t="str">
        <f>INDEX(filt_btag6!P:P,MATCH(fix_btag!A40,filt_btag6!L:L,0))</f>
        <v/>
      </c>
      <c r="E40" t="str">
        <f>INDEX(filt_btag6!Q:Q,MATCH(fix_btag!A40,filt_btag6!L:L,0))</f>
        <v/>
      </c>
      <c r="G40" t="str">
        <f>INDEX(filt_btag7!O:O,MATCH(fix_btag!A40,filt_btag7!N:N,0))</f>
        <v/>
      </c>
      <c r="H40" t="str">
        <f>INDEX(filt_btag7!P:P,MATCH(fix_btag!A40,filt_btag7!N:N,0))</f>
        <v/>
      </c>
      <c r="I40" t="str">
        <f>INDEX(filt_btag7!R:R,MATCH(fix_btag!A40,filt_btag7!N:N,0))</f>
        <v/>
      </c>
      <c r="J40" t="str">
        <f>INDEX(filt_btag7!S:S,MATCH(fix_btag!A40,filt_btag7!N:N,0))</f>
        <v/>
      </c>
    </row>
    <row r="41" spans="1:59" x14ac:dyDescent="0.3">
      <c r="A41" t="str">
        <f>IF(A40&lt;MAX(filt_btag7!N40:N135),A40+1,"")</f>
        <v/>
      </c>
      <c r="B41" t="str">
        <f>INDEX(filt_btag6!M:M,MATCH(fix_btag!A41,filt_btag6!L:L,0))</f>
        <v/>
      </c>
      <c r="C41" t="str">
        <f>INDEX(filt_btag6!N:N,MATCH(fix_btag!A41,filt_btag6!L:L,0))</f>
        <v/>
      </c>
      <c r="D41" t="str">
        <f>INDEX(filt_btag6!P:P,MATCH(fix_btag!A41,filt_btag6!L:L,0))</f>
        <v/>
      </c>
      <c r="E41" t="str">
        <f>INDEX(filt_btag6!Q:Q,MATCH(fix_btag!A41,filt_btag6!L:L,0))</f>
        <v/>
      </c>
      <c r="G41" t="str">
        <f>INDEX(filt_btag7!O:O,MATCH(fix_btag!A41,filt_btag7!N:N,0))</f>
        <v/>
      </c>
      <c r="H41" t="str">
        <f>INDEX(filt_btag7!P:P,MATCH(fix_btag!A41,filt_btag7!N:N,0))</f>
        <v/>
      </c>
      <c r="I41" t="str">
        <f>INDEX(filt_btag7!R:R,MATCH(fix_btag!A41,filt_btag7!N:N,0))</f>
        <v/>
      </c>
      <c r="J41" t="str">
        <f>INDEX(filt_btag7!S:S,MATCH(fix_btag!A41,filt_btag7!N:N,0))</f>
        <v/>
      </c>
    </row>
    <row r="42" spans="1:59" x14ac:dyDescent="0.3">
      <c r="A42" t="str">
        <f>IF(A41&lt;MAX(filt_btag7!N41:N136),A41+1,"")</f>
        <v/>
      </c>
      <c r="B42" t="str">
        <f>INDEX(filt_btag6!M:M,MATCH(fix_btag!A42,filt_btag6!L:L,0))</f>
        <v/>
      </c>
      <c r="C42" t="str">
        <f>INDEX(filt_btag6!N:N,MATCH(fix_btag!A42,filt_btag6!L:L,0))</f>
        <v/>
      </c>
      <c r="D42" t="str">
        <f>INDEX(filt_btag6!P:P,MATCH(fix_btag!A42,filt_btag6!L:L,0))</f>
        <v/>
      </c>
      <c r="E42" t="str">
        <f>INDEX(filt_btag6!Q:Q,MATCH(fix_btag!A42,filt_btag6!L:L,0))</f>
        <v/>
      </c>
      <c r="G42" t="str">
        <f>INDEX(filt_btag7!O:O,MATCH(fix_btag!A42,filt_btag7!N:N,0))</f>
        <v/>
      </c>
      <c r="H42" t="str">
        <f>INDEX(filt_btag7!P:P,MATCH(fix_btag!A42,filt_btag7!N:N,0))</f>
        <v/>
      </c>
      <c r="I42" t="str">
        <f>INDEX(filt_btag7!R:R,MATCH(fix_btag!A42,filt_btag7!N:N,0))</f>
        <v/>
      </c>
      <c r="J42" t="str">
        <f>INDEX(filt_btag7!S:S,MATCH(fix_btag!A42,filt_btag7!N:N,0))</f>
        <v/>
      </c>
    </row>
    <row r="43" spans="1:59" x14ac:dyDescent="0.3">
      <c r="A43" t="str">
        <f>IF(A42&lt;MAX(filt_btag7!N42:N137),A42+1,"")</f>
        <v/>
      </c>
      <c r="B43" t="str">
        <f>INDEX(filt_btag6!M:M,MATCH(fix_btag!A43,filt_btag6!L:L,0))</f>
        <v/>
      </c>
      <c r="C43" t="str">
        <f>INDEX(filt_btag6!N:N,MATCH(fix_btag!A43,filt_btag6!L:L,0))</f>
        <v/>
      </c>
      <c r="D43" t="str">
        <f>INDEX(filt_btag6!P:P,MATCH(fix_btag!A43,filt_btag6!L:L,0))</f>
        <v/>
      </c>
      <c r="E43" t="str">
        <f>INDEX(filt_btag6!Q:Q,MATCH(fix_btag!A43,filt_btag6!L:L,0))</f>
        <v/>
      </c>
      <c r="G43" t="str">
        <f>INDEX(filt_btag7!O:O,MATCH(fix_btag!A43,filt_btag7!N:N,0))</f>
        <v/>
      </c>
      <c r="H43" t="str">
        <f>INDEX(filt_btag7!P:P,MATCH(fix_btag!A43,filt_btag7!N:N,0))</f>
        <v/>
      </c>
      <c r="I43" t="str">
        <f>INDEX(filt_btag7!R:R,MATCH(fix_btag!A43,filt_btag7!N:N,0))</f>
        <v/>
      </c>
      <c r="J43" t="str">
        <f>INDEX(filt_btag7!S:S,MATCH(fix_btag!A43,filt_btag7!N:N,0))</f>
        <v/>
      </c>
    </row>
    <row r="44" spans="1:59" x14ac:dyDescent="0.3">
      <c r="A44" t="str">
        <f>IF(A43&lt;MAX(filt_btag7!N43:N138),A43+1,"")</f>
        <v/>
      </c>
      <c r="B44" t="str">
        <f>INDEX(filt_btag6!M:M,MATCH(fix_btag!A44,filt_btag6!L:L,0))</f>
        <v/>
      </c>
      <c r="C44" t="str">
        <f>INDEX(filt_btag6!N:N,MATCH(fix_btag!A44,filt_btag6!L:L,0))</f>
        <v/>
      </c>
      <c r="D44" t="str">
        <f>INDEX(filt_btag6!P:P,MATCH(fix_btag!A44,filt_btag6!L:L,0))</f>
        <v/>
      </c>
      <c r="E44" t="str">
        <f>INDEX(filt_btag6!Q:Q,MATCH(fix_btag!A44,filt_btag6!L:L,0))</f>
        <v/>
      </c>
      <c r="G44" t="str">
        <f>INDEX(filt_btag7!O:O,MATCH(fix_btag!A44,filt_btag7!N:N,0))</f>
        <v/>
      </c>
      <c r="H44" t="str">
        <f>INDEX(filt_btag7!P:P,MATCH(fix_btag!A44,filt_btag7!N:N,0))</f>
        <v/>
      </c>
      <c r="I44" t="str">
        <f>INDEX(filt_btag7!R:R,MATCH(fix_btag!A44,filt_btag7!N:N,0))</f>
        <v/>
      </c>
      <c r="J44" t="str">
        <f>INDEX(filt_btag7!S:S,MATCH(fix_btag!A44,filt_btag7!N:N,0))</f>
        <v/>
      </c>
    </row>
    <row r="45" spans="1:59" x14ac:dyDescent="0.3">
      <c r="A45" t="str">
        <f>IF(A44&lt;MAX(filt_btag7!N44:N139),A44+1,"")</f>
        <v/>
      </c>
      <c r="B45" t="str">
        <f>INDEX(filt_btag6!M:M,MATCH(fix_btag!A45,filt_btag6!L:L,0))</f>
        <v/>
      </c>
      <c r="C45" t="str">
        <f>INDEX(filt_btag6!N:N,MATCH(fix_btag!A45,filt_btag6!L:L,0))</f>
        <v/>
      </c>
      <c r="D45" t="str">
        <f>INDEX(filt_btag6!P:P,MATCH(fix_btag!A45,filt_btag6!L:L,0))</f>
        <v/>
      </c>
      <c r="E45" t="str">
        <f>INDEX(filt_btag6!Q:Q,MATCH(fix_btag!A45,filt_btag6!L:L,0))</f>
        <v/>
      </c>
      <c r="G45" t="str">
        <f>INDEX(filt_btag7!O:O,MATCH(fix_btag!A45,filt_btag7!N:N,0))</f>
        <v/>
      </c>
      <c r="H45" t="str">
        <f>INDEX(filt_btag7!P:P,MATCH(fix_btag!A45,filt_btag7!N:N,0))</f>
        <v/>
      </c>
      <c r="I45" t="str">
        <f>INDEX(filt_btag7!R:R,MATCH(fix_btag!A45,filt_btag7!N:N,0))</f>
        <v/>
      </c>
      <c r="J45" t="str">
        <f>INDEX(filt_btag7!S:S,MATCH(fix_btag!A45,filt_btag7!N:N,0))</f>
        <v/>
      </c>
    </row>
    <row r="46" spans="1:59" x14ac:dyDescent="0.3">
      <c r="A46" t="str">
        <f>IF(A45&lt;MAX(filt_btag7!N45:N140),A45+1,"")</f>
        <v/>
      </c>
      <c r="B46" t="str">
        <f>INDEX(filt_btag6!M:M,MATCH(fix_btag!A46,filt_btag6!L:L,0))</f>
        <v/>
      </c>
      <c r="C46" t="str">
        <f>INDEX(filt_btag6!N:N,MATCH(fix_btag!A46,filt_btag6!L:L,0))</f>
        <v/>
      </c>
      <c r="D46" t="str">
        <f>INDEX(filt_btag6!P:P,MATCH(fix_btag!A46,filt_btag6!L:L,0))</f>
        <v/>
      </c>
      <c r="E46" t="str">
        <f>INDEX(filt_btag6!Q:Q,MATCH(fix_btag!A46,filt_btag6!L:L,0))</f>
        <v/>
      </c>
      <c r="G46" t="str">
        <f>INDEX(filt_btag7!O:O,MATCH(fix_btag!A46,filt_btag7!N:N,0))</f>
        <v/>
      </c>
      <c r="H46" t="str">
        <f>INDEX(filt_btag7!P:P,MATCH(fix_btag!A46,filt_btag7!N:N,0))</f>
        <v/>
      </c>
      <c r="I46" t="str">
        <f>INDEX(filt_btag7!R:R,MATCH(fix_btag!A46,filt_btag7!N:N,0))</f>
        <v/>
      </c>
      <c r="J46" t="str">
        <f>INDEX(filt_btag7!S:S,MATCH(fix_btag!A46,filt_btag7!N:N,0))</f>
        <v/>
      </c>
    </row>
    <row r="47" spans="1:59" x14ac:dyDescent="0.3">
      <c r="A47" t="str">
        <f>IF(A46&lt;MAX(filt_btag7!N46:N141),A46+1,"")</f>
        <v/>
      </c>
      <c r="B47" t="str">
        <f>INDEX(filt_btag6!M:M,MATCH(fix_btag!A47,filt_btag6!L:L,0))</f>
        <v/>
      </c>
      <c r="C47" t="str">
        <f>INDEX(filt_btag6!N:N,MATCH(fix_btag!A47,filt_btag6!L:L,0))</f>
        <v/>
      </c>
      <c r="D47" t="str">
        <f>INDEX(filt_btag6!P:P,MATCH(fix_btag!A47,filt_btag6!L:L,0))</f>
        <v/>
      </c>
      <c r="E47" t="str">
        <f>INDEX(filt_btag6!Q:Q,MATCH(fix_btag!A47,filt_btag6!L:L,0))</f>
        <v/>
      </c>
      <c r="G47" t="str">
        <f>INDEX(filt_btag7!O:O,MATCH(fix_btag!A47,filt_btag7!N:N,0))</f>
        <v/>
      </c>
      <c r="H47" t="str">
        <f>INDEX(filt_btag7!P:P,MATCH(fix_btag!A47,filt_btag7!N:N,0))</f>
        <v/>
      </c>
      <c r="I47" t="str">
        <f>INDEX(filt_btag7!R:R,MATCH(fix_btag!A47,filt_btag7!N:N,0))</f>
        <v/>
      </c>
      <c r="J47" t="str">
        <f>INDEX(filt_btag7!S:S,MATCH(fix_btag!A47,filt_btag7!N:N,0))</f>
        <v/>
      </c>
    </row>
    <row r="48" spans="1:59" x14ac:dyDescent="0.3">
      <c r="A48" t="str">
        <f>IF(A47&lt;MAX(filt_btag7!N47:N142),A47+1,"")</f>
        <v/>
      </c>
      <c r="B48" t="str">
        <f>INDEX(filt_btag6!M:M,MATCH(fix_btag!A48,filt_btag6!L:L,0))</f>
        <v/>
      </c>
      <c r="C48" t="str">
        <f>INDEX(filt_btag6!N:N,MATCH(fix_btag!A48,filt_btag6!L:L,0))</f>
        <v/>
      </c>
      <c r="D48" t="str">
        <f>INDEX(filt_btag6!P:P,MATCH(fix_btag!A48,filt_btag6!L:L,0))</f>
        <v/>
      </c>
      <c r="E48" t="str">
        <f>INDEX(filt_btag6!Q:Q,MATCH(fix_btag!A48,filt_btag6!L:L,0))</f>
        <v/>
      </c>
      <c r="G48" t="str">
        <f>INDEX(filt_btag7!O:O,MATCH(fix_btag!A48,filt_btag7!N:N,0))</f>
        <v/>
      </c>
      <c r="H48" t="str">
        <f>INDEX(filt_btag7!P:P,MATCH(fix_btag!A48,filt_btag7!N:N,0))</f>
        <v/>
      </c>
      <c r="I48" t="str">
        <f>INDEX(filt_btag7!R:R,MATCH(fix_btag!A48,filt_btag7!N:N,0))</f>
        <v/>
      </c>
      <c r="J48" t="str">
        <f>INDEX(filt_btag7!S:S,MATCH(fix_btag!A48,filt_btag7!N:N,0))</f>
        <v/>
      </c>
    </row>
    <row r="49" spans="1:10" x14ac:dyDescent="0.3">
      <c r="A49" t="str">
        <f>IF(A48&lt;MAX(filt_btag7!N48:N143),A48+1,"")</f>
        <v/>
      </c>
      <c r="B49" t="str">
        <f>INDEX(filt_btag6!M:M,MATCH(fix_btag!A49,filt_btag6!L:L,0))</f>
        <v/>
      </c>
      <c r="C49" t="str">
        <f>INDEX(filt_btag6!N:N,MATCH(fix_btag!A49,filt_btag6!L:L,0))</f>
        <v/>
      </c>
      <c r="D49" t="str">
        <f>INDEX(filt_btag6!P:P,MATCH(fix_btag!A49,filt_btag6!L:L,0))</f>
        <v/>
      </c>
      <c r="E49" t="str">
        <f>INDEX(filt_btag6!Q:Q,MATCH(fix_btag!A49,filt_btag6!L:L,0))</f>
        <v/>
      </c>
      <c r="G49" t="str">
        <f>INDEX(filt_btag7!O:O,MATCH(fix_btag!A49,filt_btag7!N:N,0))</f>
        <v/>
      </c>
      <c r="H49" t="str">
        <f>INDEX(filt_btag7!P:P,MATCH(fix_btag!A49,filt_btag7!N:N,0))</f>
        <v/>
      </c>
      <c r="I49" t="str">
        <f>INDEX(filt_btag7!R:R,MATCH(fix_btag!A49,filt_btag7!N:N,0))</f>
        <v/>
      </c>
      <c r="J49" t="str">
        <f>INDEX(filt_btag7!S:S,MATCH(fix_btag!A49,filt_btag7!N:N,0))</f>
        <v/>
      </c>
    </row>
    <row r="50" spans="1:10" x14ac:dyDescent="0.3">
      <c r="A50" t="str">
        <f>IF(A49&lt;MAX(filt_btag7!N49:N144),A49+1,"")</f>
        <v/>
      </c>
      <c r="B50" t="str">
        <f>INDEX(filt_btag6!M:M,MATCH(fix_btag!A50,filt_btag6!L:L,0))</f>
        <v/>
      </c>
      <c r="C50" t="str">
        <f>INDEX(filt_btag6!N:N,MATCH(fix_btag!A50,filt_btag6!L:L,0))</f>
        <v/>
      </c>
      <c r="D50" t="str">
        <f>INDEX(filt_btag6!P:P,MATCH(fix_btag!A50,filt_btag6!L:L,0))</f>
        <v/>
      </c>
      <c r="E50" t="str">
        <f>INDEX(filt_btag6!Q:Q,MATCH(fix_btag!A50,filt_btag6!L:L,0))</f>
        <v/>
      </c>
      <c r="G50" t="str">
        <f>INDEX(filt_btag7!O:O,MATCH(fix_btag!A50,filt_btag7!N:N,0))</f>
        <v/>
      </c>
      <c r="H50" t="str">
        <f>INDEX(filt_btag7!P:P,MATCH(fix_btag!A50,filt_btag7!N:N,0))</f>
        <v/>
      </c>
      <c r="I50" t="str">
        <f>INDEX(filt_btag7!R:R,MATCH(fix_btag!A50,filt_btag7!N:N,0))</f>
        <v/>
      </c>
      <c r="J50" t="str">
        <f>INDEX(filt_btag7!S:S,MATCH(fix_btag!A50,filt_btag7!N:N,0))</f>
        <v/>
      </c>
    </row>
    <row r="1629" spans="6:6" x14ac:dyDescent="0.3">
      <c r="F1629" t="e">
        <f>IF(ISERROR(INDEX(fix_btag!S:S,MATCH(raw_elemdata!F749,fix_btag!S:S,0))),INDEX(fix_btag!BF:BF,MATCH(raw_elemdata!F749,0)),raw_elemdata!F749)</f>
        <v>#N/A</v>
      </c>
    </row>
  </sheetData>
  <sheetProtection selectLockedCells="1" selectUnlockedCells="1"/>
  <sortState ref="BD60:BD107">
    <sortCondition ref="BD60:BD107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4"/>
  <sheetViews>
    <sheetView zoomScale="85" zoomScaleNormal="85" workbookViewId="0">
      <selection activeCell="C2" sqref="C2"/>
    </sheetView>
  </sheetViews>
  <sheetFormatPr defaultRowHeight="14.4" x14ac:dyDescent="0.3"/>
  <cols>
    <col min="3" max="4" width="23" bestFit="1" customWidth="1"/>
  </cols>
  <sheetData>
    <row r="1" spans="1:5" x14ac:dyDescent="0.3">
      <c r="A1" t="s">
        <v>5</v>
      </c>
      <c r="C1">
        <f>raw_vertexdata!B2</f>
        <v>548</v>
      </c>
    </row>
    <row r="2" spans="1:5" x14ac:dyDescent="0.3">
      <c r="A2">
        <f>ROUND(SUMMARY!A6/11.25,0)*11.25</f>
        <v>-45</v>
      </c>
      <c r="C2" s="2">
        <f>IF(E2="","",INDEX(raw_vertexdata!J:J,MATCH(final_elemfixed!E2,raw_vertexdata!L:L,0)))</f>
        <v>0.30200530624477451</v>
      </c>
      <c r="D2" s="2">
        <f>IF(E2="","",INDEX(raw_vertexdata!K:K,MATCH(final_elemfixed!E2,raw_vertexdata!L:L,0)))</f>
        <v>-0.26368011870446356</v>
      </c>
      <c r="E2">
        <v>1</v>
      </c>
    </row>
    <row r="3" spans="1:5" x14ac:dyDescent="0.3">
      <c r="C3" s="2">
        <f>INDEX(raw_vertexdata!J:J,MATCH(final_elemfixed!E3,raw_vertexdata!L:L,0))</f>
        <v>0.217718177927338</v>
      </c>
      <c r="D3" s="2">
        <f>INDEX(raw_vertexdata!K:K,MATCH(final_elemfixed!E3,raw_vertexdata!L:L,0))</f>
        <v>-0.13583521266593576</v>
      </c>
      <c r="E3">
        <v>2</v>
      </c>
    </row>
    <row r="4" spans="1:5" x14ac:dyDescent="0.3">
      <c r="C4" s="2">
        <f>INDEX(raw_vertexdata!J:J,MATCH(final_elemfixed!E4,raw_vertexdata!L:L,0))</f>
        <v>6.4983113191043718E-2</v>
      </c>
      <c r="D4" s="2">
        <f>INDEX(raw_vertexdata!K:K,MATCH(final_elemfixed!E4,raw_vertexdata!L:L,0))</f>
        <v>6.4983113191043704E-2</v>
      </c>
      <c r="E4">
        <v>3</v>
      </c>
    </row>
    <row r="5" spans="1:5" x14ac:dyDescent="0.3">
      <c r="C5" s="2">
        <f>INDEX(raw_vertexdata!J:J,MATCH(final_elemfixed!E5,raw_vertexdata!L:L,0))</f>
        <v>-0.14990663761154807</v>
      </c>
      <c r="D5" s="2">
        <f>INDEX(raw_vertexdata!K:K,MATCH(final_elemfixed!E5,raw_vertexdata!L:L,0))</f>
        <v>0.27435743110038041</v>
      </c>
      <c r="E5">
        <v>4</v>
      </c>
    </row>
    <row r="6" spans="1:5" x14ac:dyDescent="0.3">
      <c r="C6" s="2">
        <f>INDEX(raw_vertexdata!J:J,MATCH(final_elemfixed!E6,raw_vertexdata!L:L,0))</f>
        <v>-0.23624437559442549</v>
      </c>
      <c r="D6" s="2">
        <f>INDEX(raw_vertexdata!K:K,MATCH(final_elemfixed!E6,raw_vertexdata!L:L,0))</f>
        <v>0.32944104935481261</v>
      </c>
      <c r="E6">
        <v>5</v>
      </c>
    </row>
    <row r="7" spans="1:5" x14ac:dyDescent="0.3">
      <c r="C7" s="2">
        <f>INDEX(raw_vertexdata!J:J,MATCH(final_elemfixed!E7,raw_vertexdata!L:L,0))</f>
        <v>-0.30306596641655431</v>
      </c>
      <c r="D7" s="2">
        <f>INDEX(raw_vertexdata!K:K,MATCH(final_elemfixed!E7,raw_vertexdata!L:L,0))</f>
        <v>0.26261945853268376</v>
      </c>
      <c r="E7">
        <v>6</v>
      </c>
    </row>
    <row r="8" spans="1:5" x14ac:dyDescent="0.3">
      <c r="C8" s="2">
        <f>INDEX(raw_vertexdata!J:J,MATCH(final_elemfixed!E8,raw_vertexdata!L:L,0))</f>
        <v>-0.23150676016047567</v>
      </c>
      <c r="D8" s="2">
        <f>INDEX(raw_vertexdata!K:K,MATCH(final_elemfixed!E8,raw_vertexdata!L:L,0))</f>
        <v>0.19275730855145284</v>
      </c>
      <c r="E8">
        <v>7</v>
      </c>
    </row>
    <row r="9" spans="1:5" x14ac:dyDescent="0.3">
      <c r="C9" s="2">
        <f>INDEX(raw_vertexdata!J:J,MATCH(final_elemfixed!E9,raw_vertexdata!L:L,0))</f>
        <v>-9.8994949366116684E-3</v>
      </c>
      <c r="D9" s="2">
        <f>INDEX(raw_vertexdata!K:K,MATCH(final_elemfixed!E9,raw_vertexdata!L:L,0))</f>
        <v>-9.899494936611665E-3</v>
      </c>
      <c r="E9">
        <v>8</v>
      </c>
    </row>
    <row r="10" spans="1:5" x14ac:dyDescent="0.3">
      <c r="C10" s="2">
        <f>INDEX(raw_vertexdata!J:J,MATCH(final_elemfixed!E10,raw_vertexdata!L:L,0))</f>
        <v>7.7238864656837797E-2</v>
      </c>
      <c r="D10" s="2">
        <f>INDEX(raw_vertexdata!K:K,MATCH(final_elemfixed!E10,raw_vertexdata!L:L,0))</f>
        <v>-9.046124394771532E-2</v>
      </c>
      <c r="E10">
        <v>9</v>
      </c>
    </row>
    <row r="11" spans="1:5" x14ac:dyDescent="0.3">
      <c r="C11" s="2">
        <f>INDEX(raw_vertexdata!J:J,MATCH(final_elemfixed!E11,raw_vertexdata!L:L,0))</f>
        <v>0.17309974003446685</v>
      </c>
      <c r="D11" s="2">
        <f>INDEX(raw_vertexdata!K:K,MATCH(final_elemfixed!E11,raw_vertexdata!L:L,0))</f>
        <v>-0.18045365055880688</v>
      </c>
      <c r="E11">
        <v>10</v>
      </c>
    </row>
    <row r="12" spans="1:5" x14ac:dyDescent="0.3">
      <c r="C12" s="2">
        <f>INDEX(raw_vertexdata!J:J,MATCH(final_elemfixed!E12,raw_vertexdata!L:L,0))</f>
        <v>0.28128707755600868</v>
      </c>
      <c r="D12" s="2">
        <f>INDEX(raw_vertexdata!K:K,MATCH(final_elemfixed!E12,raw_vertexdata!L:L,0))</f>
        <v>-0.28439834739322939</v>
      </c>
      <c r="E12">
        <v>11</v>
      </c>
    </row>
    <row r="13" spans="1:5" x14ac:dyDescent="0.3">
      <c r="C13" s="2">
        <f>INDEX(raw_vertexdata!J:J,MATCH(final_elemfixed!E13,raw_vertexdata!L:L,0))</f>
        <v>0.35355339059327379</v>
      </c>
      <c r="D13" s="2">
        <f>INDEX(raw_vertexdata!K:K,MATCH(final_elemfixed!E13,raw_vertexdata!L:L,0))</f>
        <v>-0.35355339059327373</v>
      </c>
      <c r="E13">
        <v>12</v>
      </c>
    </row>
    <row r="14" spans="1:5" x14ac:dyDescent="0.3">
      <c r="C14" s="2">
        <f>INDEX(raw_vertexdata!J:J,MATCH(final_elemfixed!E14,raw_vertexdata!L:L,0))</f>
        <v>-0.31190480118138603</v>
      </c>
      <c r="D14" s="2">
        <f>INDEX(raw_vertexdata!K:K,MATCH(final_elemfixed!E14,raw_vertexdata!L:L,0))</f>
        <v>0.35984664094583407</v>
      </c>
      <c r="E14">
        <v>13</v>
      </c>
    </row>
    <row r="15" spans="1:5" x14ac:dyDescent="0.3">
      <c r="C15" s="2">
        <f>INDEX(raw_vertexdata!J:J,MATCH(final_elemfixed!E15,raw_vertexdata!L:L,0))</f>
        <v>-0.35355339059327373</v>
      </c>
      <c r="D15" s="2">
        <f>INDEX(raw_vertexdata!K:K,MATCH(final_elemfixed!E15,raw_vertexdata!L:L,0))</f>
        <v>0.35355339059327379</v>
      </c>
      <c r="E15">
        <v>14</v>
      </c>
    </row>
    <row r="16" spans="1:5" x14ac:dyDescent="0.3">
      <c r="C16" s="2">
        <f>INDEX(raw_vertexdata!J:J,MATCH(final_elemfixed!E16,raw_vertexdata!L:L,0))</f>
        <v>-0.34966430329674769</v>
      </c>
      <c r="D16" s="2">
        <f>INDEX(raw_vertexdata!K:K,MATCH(final_elemfixed!E16,raw_vertexdata!L:L,0))</f>
        <v>0.32208713883047241</v>
      </c>
      <c r="E16">
        <v>15</v>
      </c>
    </row>
    <row r="17" spans="3:5" x14ac:dyDescent="0.3">
      <c r="C17" s="2">
        <f>INDEX(raw_vertexdata!J:J,MATCH(final_elemfixed!E17,raw_vertexdata!L:L,0))</f>
        <v>0.13884715178201412</v>
      </c>
      <c r="D17" s="2">
        <f>INDEX(raw_vertexdata!K:K,MATCH(final_elemfixed!E17,raw_vertexdata!L:L,0))</f>
        <v>-2.7318021238724188E-2</v>
      </c>
      <c r="E17">
        <v>16</v>
      </c>
    </row>
    <row r="18" spans="3:5" x14ac:dyDescent="0.3">
      <c r="C18" s="2">
        <f>INDEX(raw_vertexdata!J:J,MATCH(final_elemfixed!E18,raw_vertexdata!L:L,0))</f>
        <v>-0.63639610306789274</v>
      </c>
      <c r="D18" s="2">
        <f>INDEX(raw_vertexdata!K:K,MATCH(final_elemfixed!E18,raw_vertexdata!L:L,0))</f>
        <v>0.63639610306789285</v>
      </c>
      <c r="E18">
        <v>17</v>
      </c>
    </row>
    <row r="19" spans="3:5" x14ac:dyDescent="0.3">
      <c r="C19" s="2">
        <f>INDEX(raw_vertexdata!J:J,MATCH(final_elemfixed!E19,raw_vertexdata!L:L,0))</f>
        <v>-0.98994949366116636</v>
      </c>
      <c r="D19" s="2">
        <f>INDEX(raw_vertexdata!K:K,MATCH(final_elemfixed!E19,raw_vertexdata!L:L,0))</f>
        <v>0.98994949366116658</v>
      </c>
      <c r="E19">
        <v>18</v>
      </c>
    </row>
    <row r="20" spans="3:5" x14ac:dyDescent="0.3">
      <c r="C20" s="2">
        <f>INDEX(raw_vertexdata!J:J,MATCH(final_elemfixed!E20,raw_vertexdata!L:L,0))</f>
        <v>-2.1213203435596424</v>
      </c>
      <c r="D20" s="2">
        <f>INDEX(raw_vertexdata!K:K,MATCH(final_elemfixed!E20,raw_vertexdata!L:L,0))</f>
        <v>2.1213203435596428</v>
      </c>
      <c r="E20">
        <v>19</v>
      </c>
    </row>
    <row r="21" spans="3:5" x14ac:dyDescent="0.3">
      <c r="C21" s="2">
        <f>INDEX(raw_vertexdata!J:J,MATCH(final_elemfixed!E21,raw_vertexdata!L:L,0))</f>
        <v>0.49497474683058329</v>
      </c>
      <c r="D21" s="2">
        <f>INDEX(raw_vertexdata!K:K,MATCH(final_elemfixed!E21,raw_vertexdata!L:L,0))</f>
        <v>-0.49497474683058318</v>
      </c>
      <c r="E21">
        <v>20</v>
      </c>
    </row>
    <row r="22" spans="3:5" x14ac:dyDescent="0.3">
      <c r="C22" s="2">
        <f>INDEX(raw_vertexdata!J:J,MATCH(final_elemfixed!E22,raw_vertexdata!L:L,0))</f>
        <v>0.84852813742385702</v>
      </c>
      <c r="D22" s="2">
        <f>INDEX(raw_vertexdata!K:K,MATCH(final_elemfixed!E22,raw_vertexdata!L:L,0))</f>
        <v>-0.84852813742385691</v>
      </c>
      <c r="E22">
        <v>21</v>
      </c>
    </row>
    <row r="23" spans="3:5" x14ac:dyDescent="0.3">
      <c r="C23" s="2">
        <f>INDEX(raw_vertexdata!J:J,MATCH(final_elemfixed!E23,raw_vertexdata!L:L,0))</f>
        <v>2.1213203435596428</v>
      </c>
      <c r="D23" s="2">
        <f>INDEX(raw_vertexdata!K:K,MATCH(final_elemfixed!E23,raw_vertexdata!L:L,0))</f>
        <v>-2.1213203435596424</v>
      </c>
      <c r="E23">
        <v>22</v>
      </c>
    </row>
    <row r="24" spans="3:5" x14ac:dyDescent="0.3">
      <c r="C24" s="2">
        <f>INDEX(raw_vertexdata!J:J,MATCH(final_elemfixed!E24,raw_vertexdata!L:L,0))</f>
        <v>0.21213203435596426</v>
      </c>
      <c r="D24" s="2">
        <f>INDEX(raw_vertexdata!K:K,MATCH(final_elemfixed!E24,raw_vertexdata!L:L,0))</f>
        <v>0.21213203435596423</v>
      </c>
      <c r="E24">
        <v>23</v>
      </c>
    </row>
    <row r="25" spans="3:5" x14ac:dyDescent="0.3">
      <c r="C25" s="2">
        <f>INDEX(raw_vertexdata!J:J,MATCH(final_elemfixed!E25,raw_vertexdata!L:L,0))</f>
        <v>0.49497474683058329</v>
      </c>
      <c r="D25" s="2">
        <f>INDEX(raw_vertexdata!K:K,MATCH(final_elemfixed!E25,raw_vertexdata!L:L,0))</f>
        <v>0.49497474683058318</v>
      </c>
      <c r="E25">
        <v>24</v>
      </c>
    </row>
    <row r="26" spans="3:5" x14ac:dyDescent="0.3">
      <c r="C26" s="2">
        <f>INDEX(raw_vertexdata!J:J,MATCH(final_elemfixed!E26,raw_vertexdata!L:L,0))</f>
        <v>1.2020815280171309</v>
      </c>
      <c r="D26" s="2">
        <f>INDEX(raw_vertexdata!K:K,MATCH(final_elemfixed!E26,raw_vertexdata!L:L,0))</f>
        <v>1.2020815280171306</v>
      </c>
      <c r="E26">
        <v>25</v>
      </c>
    </row>
    <row r="27" spans="3:5" x14ac:dyDescent="0.3">
      <c r="C27" s="2">
        <f>INDEX(raw_vertexdata!J:J,MATCH(final_elemfixed!E27,raw_vertexdata!L:L,0))</f>
        <v>2.1213203435596428</v>
      </c>
      <c r="D27" s="2">
        <f>INDEX(raw_vertexdata!K:K,MATCH(final_elemfixed!E27,raw_vertexdata!L:L,0))</f>
        <v>2.1213203435596424</v>
      </c>
      <c r="E27">
        <v>26</v>
      </c>
    </row>
    <row r="28" spans="3:5" x14ac:dyDescent="0.3">
      <c r="C28" s="2">
        <f>INDEX(raw_vertexdata!J:J,MATCH(final_elemfixed!E28,raw_vertexdata!L:L,0))</f>
        <v>-0.21213203435596431</v>
      </c>
      <c r="D28" s="2">
        <f>INDEX(raw_vertexdata!K:K,MATCH(final_elemfixed!E28,raw_vertexdata!L:L,0))</f>
        <v>-0.21213203435596423</v>
      </c>
      <c r="E28">
        <v>27</v>
      </c>
    </row>
    <row r="29" spans="3:5" x14ac:dyDescent="0.3">
      <c r="C29" s="2">
        <f>INDEX(raw_vertexdata!J:J,MATCH(final_elemfixed!E29,raw_vertexdata!L:L,0))</f>
        <v>-0.49497474683058335</v>
      </c>
      <c r="D29" s="2">
        <f>INDEX(raw_vertexdata!K:K,MATCH(final_elemfixed!E29,raw_vertexdata!L:L,0))</f>
        <v>-0.49497474683058318</v>
      </c>
      <c r="E29">
        <v>28</v>
      </c>
    </row>
    <row r="30" spans="3:5" x14ac:dyDescent="0.3">
      <c r="C30" s="2">
        <f>INDEX(raw_vertexdata!J:J,MATCH(final_elemfixed!E30,raw_vertexdata!L:L,0))</f>
        <v>-1.2020815280171311</v>
      </c>
      <c r="D30" s="2">
        <f>INDEX(raw_vertexdata!K:K,MATCH(final_elemfixed!E30,raw_vertexdata!L:L,0))</f>
        <v>-1.2020815280171306</v>
      </c>
      <c r="E30">
        <v>29</v>
      </c>
    </row>
    <row r="31" spans="3:5" x14ac:dyDescent="0.3">
      <c r="C31" s="2">
        <f>INDEX(raw_vertexdata!J:J,MATCH(final_elemfixed!E31,raw_vertexdata!L:L,0))</f>
        <v>-2.1213203435596428</v>
      </c>
      <c r="D31" s="2">
        <f>INDEX(raw_vertexdata!K:K,MATCH(final_elemfixed!E31,raw_vertexdata!L:L,0))</f>
        <v>-2.1213203435596424</v>
      </c>
      <c r="E31">
        <v>30</v>
      </c>
    </row>
    <row r="32" spans="3:5" x14ac:dyDescent="0.3">
      <c r="C32" s="2">
        <f>INDEX(raw_vertexdata!J:J,MATCH(final_elemfixed!E32,raw_vertexdata!L:L,0))</f>
        <v>-0.23973104851370217</v>
      </c>
      <c r="D32" s="2">
        <f>INDEX(raw_vertexdata!K:K,MATCH(final_elemfixed!E32,raw_vertexdata!L:L,0))</f>
        <v>0.57955124608950137</v>
      </c>
      <c r="E32">
        <v>31</v>
      </c>
    </row>
    <row r="33" spans="3:5" x14ac:dyDescent="0.3">
      <c r="C33" s="2">
        <f>INDEX(raw_vertexdata!J:J,MATCH(final_elemfixed!E33,raw_vertexdata!L:L,0))</f>
        <v>-0.45136012432866179</v>
      </c>
      <c r="D33" s="2">
        <f>INDEX(raw_vertexdata!K:K,MATCH(final_elemfixed!E33,raw_vertexdata!L:L,0))</f>
        <v>1.0919105882910585</v>
      </c>
      <c r="E33">
        <v>32</v>
      </c>
    </row>
    <row r="34" spans="3:5" x14ac:dyDescent="0.3">
      <c r="C34" s="2">
        <f>INDEX(raw_vertexdata!J:J,MATCH(final_elemfixed!E34,raw_vertexdata!L:L,0))</f>
        <v>-1.1480502970679813</v>
      </c>
      <c r="D34" s="2">
        <f>INDEX(raw_vertexdata!K:K,MATCH(final_elemfixed!E34,raw_vertexdata!L:L,0))</f>
        <v>2.7716385975132627</v>
      </c>
      <c r="E34">
        <v>33</v>
      </c>
    </row>
    <row r="35" spans="3:5" x14ac:dyDescent="0.3">
      <c r="C35" s="2">
        <f>INDEX(raw_vertexdata!J:J,MATCH(final_elemfixed!E35,raw_vertexdata!L:L,0))</f>
        <v>0.20233780533106574</v>
      </c>
      <c r="D35" s="2">
        <f>INDEX(raw_vertexdata!K:K,MATCH(final_elemfixed!E35,raw_vertexdata!L:L,0))</f>
        <v>-0.48951835977186242</v>
      </c>
      <c r="E35">
        <v>34</v>
      </c>
    </row>
    <row r="36" spans="3:5" x14ac:dyDescent="0.3">
      <c r="C36" s="2">
        <f>INDEX(raw_vertexdata!J:J,MATCH(final_elemfixed!E36,raw_vertexdata!L:L,0))</f>
        <v>0.40039536834155648</v>
      </c>
      <c r="D36" s="2">
        <f>INDEX(raw_vertexdata!K:K,MATCH(final_elemfixed!E36,raw_vertexdata!L:L,0))</f>
        <v>-0.96673545152957296</v>
      </c>
      <c r="E36">
        <v>35</v>
      </c>
    </row>
    <row r="37" spans="3:5" x14ac:dyDescent="0.3">
      <c r="C37" s="2">
        <f>INDEX(raw_vertexdata!J:J,MATCH(final_elemfixed!E37,raw_vertexdata!L:L,0))</f>
        <v>0.74433029421923513</v>
      </c>
      <c r="D37" s="2">
        <f>INDEX(raw_vertexdata!K:K,MATCH(final_elemfixed!E37,raw_vertexdata!L:L,0))</f>
        <v>-1.796972291204459</v>
      </c>
      <c r="E37">
        <v>36</v>
      </c>
    </row>
    <row r="38" spans="3:5" x14ac:dyDescent="0.3">
      <c r="C38" s="2">
        <f>INDEX(raw_vertexdata!J:J,MATCH(final_elemfixed!E38,raw_vertexdata!L:L,0))</f>
        <v>1.1480502970679805</v>
      </c>
      <c r="D38" s="2">
        <f>INDEX(raw_vertexdata!K:K,MATCH(final_elemfixed!E38,raw_vertexdata!L:L,0))</f>
        <v>-2.7716385975132631</v>
      </c>
      <c r="E38">
        <v>37</v>
      </c>
    </row>
    <row r="39" spans="3:5" x14ac:dyDescent="0.3">
      <c r="C39" s="2">
        <f>INDEX(raw_vertexdata!J:J,MATCH(final_elemfixed!E39,raw_vertexdata!L:L,0))</f>
        <v>7.1001263650302403E-5</v>
      </c>
      <c r="D39" s="2">
        <f>INDEX(raw_vertexdata!K:K,MATCH(final_elemfixed!E39,raw_vertexdata!L:L,0))</f>
        <v>0.41190532203107261</v>
      </c>
      <c r="E39">
        <v>38</v>
      </c>
    </row>
    <row r="40" spans="3:5" x14ac:dyDescent="0.3">
      <c r="C40" s="2">
        <f>INDEX(raw_vertexdata!J:J,MATCH(final_elemfixed!E40,raw_vertexdata!L:L,0))</f>
        <v>-2.4540005783666742E-4</v>
      </c>
      <c r="D40" s="2">
        <f>INDEX(raw_vertexdata!K:K,MATCH(final_elemfixed!E40,raw_vertexdata!L:L,0))</f>
        <v>0.90153305194625366</v>
      </c>
      <c r="E40">
        <v>39</v>
      </c>
    </row>
    <row r="41" spans="3:5" x14ac:dyDescent="0.3">
      <c r="C41" s="2">
        <f>INDEX(raw_vertexdata!J:J,MATCH(final_elemfixed!E41,raw_vertexdata!L:L,0))</f>
        <v>1.121334495951291E-16</v>
      </c>
      <c r="D41" s="2">
        <f>INDEX(raw_vertexdata!K:K,MATCH(final_elemfixed!E41,raw_vertexdata!L:L,0))</f>
        <v>1.8305283599854481</v>
      </c>
      <c r="E41">
        <v>40</v>
      </c>
    </row>
    <row r="42" spans="3:5" x14ac:dyDescent="0.3">
      <c r="C42" s="2">
        <f>INDEX(raw_vertexdata!J:J,MATCH(final_elemfixed!E42,raw_vertexdata!L:L,0))</f>
        <v>1.8377226823978921E-16</v>
      </c>
      <c r="D42" s="2">
        <f>INDEX(raw_vertexdata!K:K,MATCH(final_elemfixed!E42,raw_vertexdata!L:L,0))</f>
        <v>3.0000000000570739</v>
      </c>
      <c r="E42">
        <v>41</v>
      </c>
    </row>
    <row r="43" spans="3:5" x14ac:dyDescent="0.3">
      <c r="C43" s="2">
        <f>INDEX(raw_vertexdata!J:J,MATCH(final_elemfixed!E43,raw_vertexdata!L:L,0))</f>
        <v>2.8195572479906833E-4</v>
      </c>
      <c r="D43" s="2">
        <f>INDEX(raw_vertexdata!K:K,MATCH(final_elemfixed!E43,raw_vertexdata!L:L,0))</f>
        <v>-0.37735876531582108</v>
      </c>
      <c r="E43">
        <v>42</v>
      </c>
    </row>
    <row r="44" spans="3:5" x14ac:dyDescent="0.3">
      <c r="C44" s="2">
        <f>INDEX(raw_vertexdata!J:J,MATCH(final_elemfixed!E44,raw_vertexdata!L:L,0))</f>
        <v>-7.6039543716110969E-4</v>
      </c>
      <c r="D44" s="2">
        <f>INDEX(raw_vertexdata!K:K,MATCH(final_elemfixed!E44,raw_vertexdata!L:L,0))</f>
        <v>-0.83746864849224567</v>
      </c>
      <c r="E44">
        <v>43</v>
      </c>
    </row>
    <row r="45" spans="3:5" x14ac:dyDescent="0.3">
      <c r="C45" s="2">
        <f>INDEX(raw_vertexdata!J:J,MATCH(final_elemfixed!E45,raw_vertexdata!L:L,0))</f>
        <v>1.0920153370665684E-3</v>
      </c>
      <c r="D45" s="2">
        <f>INDEX(raw_vertexdata!K:K,MATCH(final_elemfixed!E45,raw_vertexdata!L:L,0))</f>
        <v>-1.832003510666721</v>
      </c>
      <c r="E45">
        <v>44</v>
      </c>
    </row>
    <row r="46" spans="3:5" x14ac:dyDescent="0.3">
      <c r="C46" s="2">
        <f>INDEX(raw_vertexdata!J:J,MATCH(final_elemfixed!E46,raw_vertexdata!L:L,0))</f>
        <v>-5.513168047193676E-16</v>
      </c>
      <c r="D46" s="2">
        <f>INDEX(raw_vertexdata!K:K,MATCH(final_elemfixed!E46,raw_vertexdata!L:L,0))</f>
        <v>-3.0000000000570739</v>
      </c>
      <c r="E46">
        <v>45</v>
      </c>
    </row>
    <row r="47" spans="3:5" x14ac:dyDescent="0.3">
      <c r="C47" s="2">
        <f>INDEX(raw_vertexdata!J:J,MATCH(final_elemfixed!E47,raw_vertexdata!L:L,0))</f>
        <v>0.12437351697776811</v>
      </c>
      <c r="D47" s="2">
        <f>INDEX(raw_vertexdata!K:K,MATCH(final_elemfixed!E47,raw_vertexdata!L:L,0))</f>
        <v>0.29940133631549404</v>
      </c>
      <c r="E47">
        <v>46</v>
      </c>
    </row>
    <row r="48" spans="3:5" x14ac:dyDescent="0.3">
      <c r="C48" s="2">
        <f>INDEX(raw_vertexdata!J:J,MATCH(final_elemfixed!E48,raw_vertexdata!L:L,0))</f>
        <v>0.28697103781764799</v>
      </c>
      <c r="D48" s="2">
        <f>INDEX(raw_vertexdata!K:K,MATCH(final_elemfixed!E48,raw_vertexdata!L:L,0))</f>
        <v>0.69280937149683208</v>
      </c>
      <c r="E48">
        <v>47</v>
      </c>
    </row>
    <row r="49" spans="3:5" x14ac:dyDescent="0.3">
      <c r="C49" s="2">
        <f>INDEX(raw_vertexdata!J:J,MATCH(final_elemfixed!E49,raw_vertexdata!L:L,0))</f>
        <v>0.66388502994168563</v>
      </c>
      <c r="D49" s="2">
        <f>INDEX(raw_vertexdata!K:K,MATCH(final_elemfixed!E49,raw_vertexdata!L:L,0))</f>
        <v>1.603688740471626</v>
      </c>
      <c r="E49">
        <v>48</v>
      </c>
    </row>
    <row r="50" spans="3:5" x14ac:dyDescent="0.3">
      <c r="C50" s="2">
        <f>INDEX(raw_vertexdata!J:J,MATCH(final_elemfixed!E50,raw_vertexdata!L:L,0))</f>
        <v>1.1480502970679818</v>
      </c>
      <c r="D50" s="2">
        <f>INDEX(raw_vertexdata!K:K,MATCH(final_elemfixed!E50,raw_vertexdata!L:L,0))</f>
        <v>2.7716385975132622</v>
      </c>
      <c r="E50">
        <v>49</v>
      </c>
    </row>
    <row r="51" spans="3:5" x14ac:dyDescent="0.3">
      <c r="C51" s="2">
        <f>INDEX(raw_vertexdata!J:J,MATCH(final_elemfixed!E51,raw_vertexdata!L:L,0))</f>
        <v>-0.11928744210097911</v>
      </c>
      <c r="D51" s="2">
        <f>INDEX(raw_vertexdata!K:K,MATCH(final_elemfixed!E51,raw_vertexdata!L:L,0))</f>
        <v>-0.2883977590029646</v>
      </c>
      <c r="E51">
        <v>50</v>
      </c>
    </row>
    <row r="52" spans="3:5" x14ac:dyDescent="0.3">
      <c r="C52" s="2">
        <f>INDEX(raw_vertexdata!J:J,MATCH(final_elemfixed!E52,raw_vertexdata!L:L,0))</f>
        <v>-0.27673310903855736</v>
      </c>
      <c r="D52" s="2">
        <f>INDEX(raw_vertexdata!K:K,MATCH(final_elemfixed!E52,raw_vertexdata!L:L,0))</f>
        <v>-0.67037583460105865</v>
      </c>
      <c r="E52">
        <v>51</v>
      </c>
    </row>
    <row r="53" spans="3:5" x14ac:dyDescent="0.3">
      <c r="C53" s="2">
        <f>INDEX(raw_vertexdata!J:J,MATCH(final_elemfixed!E53,raw_vertexdata!L:L,0))</f>
        <v>-0.66367798436682268</v>
      </c>
      <c r="D53" s="2">
        <f>INDEX(raw_vertexdata!K:K,MATCH(final_elemfixed!E53,raw_vertexdata!L:L,0))</f>
        <v>-1.6037915722248133</v>
      </c>
      <c r="E53">
        <v>52</v>
      </c>
    </row>
    <row r="54" spans="3:5" x14ac:dyDescent="0.3">
      <c r="C54" s="2">
        <f>INDEX(raw_vertexdata!J:J,MATCH(final_elemfixed!E54,raw_vertexdata!L:L,0))</f>
        <v>-1.1480502970679813</v>
      </c>
      <c r="D54" s="2">
        <f>INDEX(raw_vertexdata!K:K,MATCH(final_elemfixed!E54,raw_vertexdata!L:L,0))</f>
        <v>-2.7716385975132627</v>
      </c>
      <c r="E54">
        <v>53</v>
      </c>
    </row>
    <row r="55" spans="3:5" x14ac:dyDescent="0.3">
      <c r="C55" s="2">
        <f>INDEX(raw_vertexdata!J:J,MATCH(final_elemfixed!E55,raw_vertexdata!L:L,0))</f>
        <v>-0.57913612716006957</v>
      </c>
      <c r="D55" s="2">
        <f>INDEX(raw_vertexdata!K:K,MATCH(final_elemfixed!E55,raw_vertexdata!L:L,0))</f>
        <v>0.23988603832983177</v>
      </c>
      <c r="E55">
        <v>54</v>
      </c>
    </row>
    <row r="56" spans="3:5" x14ac:dyDescent="0.3">
      <c r="C56" s="2">
        <f>INDEX(raw_vertexdata!J:J,MATCH(final_elemfixed!E56,raw_vertexdata!L:L,0))</f>
        <v>-1.0920538823064687</v>
      </c>
      <c r="D56" s="2">
        <f>INDEX(raw_vertexdata!K:K,MATCH(final_elemfixed!E56,raw_vertexdata!L:L,0))</f>
        <v>0.45234352888438306</v>
      </c>
      <c r="E56">
        <v>55</v>
      </c>
    </row>
    <row r="57" spans="3:5" x14ac:dyDescent="0.3">
      <c r="C57" s="2">
        <f>INDEX(raw_vertexdata!J:J,MATCH(final_elemfixed!E57,raw_vertexdata!L:L,0))</f>
        <v>-2.7716385975132627</v>
      </c>
      <c r="D57" s="2">
        <f>INDEX(raw_vertexdata!K:K,MATCH(final_elemfixed!E57,raw_vertexdata!L:L,0))</f>
        <v>1.1480502970679811</v>
      </c>
      <c r="E57">
        <v>56</v>
      </c>
    </row>
    <row r="58" spans="3:5" x14ac:dyDescent="0.3">
      <c r="C58" s="2">
        <f>INDEX(raw_vertexdata!J:J,MATCH(final_elemfixed!E58,raw_vertexdata!L:L,0))</f>
        <v>-0.41170703719103074</v>
      </c>
      <c r="D58" s="2">
        <f>INDEX(raw_vertexdata!K:K,MATCH(final_elemfixed!E58,raw_vertexdata!L:L,0))</f>
        <v>5.0440224048959704E-17</v>
      </c>
      <c r="E58">
        <v>57</v>
      </c>
    </row>
    <row r="59" spans="3:5" x14ac:dyDescent="0.3">
      <c r="C59" s="2">
        <f>INDEX(raw_vertexdata!J:J,MATCH(final_elemfixed!E59,raw_vertexdata!L:L,0))</f>
        <v>-0.90240397727377863</v>
      </c>
      <c r="D59" s="2">
        <f>INDEX(raw_vertexdata!K:K,MATCH(final_elemfixed!E59,raw_vertexdata!L:L,0))</f>
        <v>1.1055788384603634E-16</v>
      </c>
      <c r="E59">
        <v>58</v>
      </c>
    </row>
    <row r="60" spans="3:5" x14ac:dyDescent="0.3">
      <c r="C60" s="2">
        <f>INDEX(raw_vertexdata!J:J,MATCH(final_elemfixed!E60,raw_vertexdata!L:L,0))</f>
        <v>-1.8316109915205545</v>
      </c>
      <c r="D60" s="2">
        <f>INDEX(raw_vertexdata!K:K,MATCH(final_elemfixed!E60,raw_vertexdata!L:L,0))</f>
        <v>2.243995376255053E-16</v>
      </c>
      <c r="E60">
        <v>59</v>
      </c>
    </row>
    <row r="61" spans="3:5" x14ac:dyDescent="0.3">
      <c r="C61" s="2">
        <f>INDEX(raw_vertexdata!J:J,MATCH(final_elemfixed!E61,raw_vertexdata!L:L,0))</f>
        <v>-3.0000000000570739</v>
      </c>
      <c r="D61" s="2">
        <f>INDEX(raw_vertexdata!K:K,MATCH(final_elemfixed!E61,raw_vertexdata!L:L,0))</f>
        <v>3.6754453647957842E-16</v>
      </c>
      <c r="E61">
        <v>60</v>
      </c>
    </row>
    <row r="62" spans="3:5" x14ac:dyDescent="0.3">
      <c r="C62" s="2">
        <f>INDEX(raw_vertexdata!J:J,MATCH(final_elemfixed!E62,raw_vertexdata!L:L,0))</f>
        <v>-0.299910117286872</v>
      </c>
      <c r="D62" s="2">
        <f>INDEX(raw_vertexdata!K:K,MATCH(final_elemfixed!E62,raw_vertexdata!L:L,0))</f>
        <v>-0.12422683807755165</v>
      </c>
      <c r="E62">
        <v>61</v>
      </c>
    </row>
    <row r="63" spans="3:5" x14ac:dyDescent="0.3">
      <c r="C63" s="2">
        <f>INDEX(raw_vertexdata!J:J,MATCH(final_elemfixed!E63,raw_vertexdata!L:L,0))</f>
        <v>-0.69280307522006268</v>
      </c>
      <c r="D63" s="2">
        <f>INDEX(raw_vertexdata!K:K,MATCH(final_elemfixed!E63,raw_vertexdata!L:L,0))</f>
        <v>-0.28696842980984866</v>
      </c>
      <c r="E63">
        <v>62</v>
      </c>
    </row>
    <row r="64" spans="3:5" x14ac:dyDescent="0.3">
      <c r="C64" s="2">
        <f>INDEX(raw_vertexdata!J:J,MATCH(final_elemfixed!E64,raw_vertexdata!L:L,0))</f>
        <v>-1.6040478800199325</v>
      </c>
      <c r="D64" s="2">
        <f>INDEX(raw_vertexdata!K:K,MATCH(final_elemfixed!E64,raw_vertexdata!L:L,0))</f>
        <v>-0.66321849000381505</v>
      </c>
      <c r="E64">
        <v>63</v>
      </c>
    </row>
    <row r="65" spans="3:5" x14ac:dyDescent="0.3">
      <c r="C65" s="2">
        <f>INDEX(raw_vertexdata!J:J,MATCH(final_elemfixed!E65,raw_vertexdata!L:L,0))</f>
        <v>-2.7716385975132622</v>
      </c>
      <c r="D65" s="2">
        <f>INDEX(raw_vertexdata!K:K,MATCH(final_elemfixed!E65,raw_vertexdata!L:L,0))</f>
        <v>-1.1480502970679818</v>
      </c>
      <c r="E65">
        <v>64</v>
      </c>
    </row>
    <row r="66" spans="3:5" x14ac:dyDescent="0.3">
      <c r="C66" s="2">
        <f>INDEX(raw_vertexdata!J:J,MATCH(final_elemfixed!E66,raw_vertexdata!L:L,0))</f>
        <v>0.28812774141852066</v>
      </c>
      <c r="D66" s="2">
        <f>INDEX(raw_vertexdata!K:K,MATCH(final_elemfixed!E66,raw_vertexdata!L:L,0))</f>
        <v>0.11934641819357159</v>
      </c>
      <c r="E66">
        <v>65</v>
      </c>
    </row>
    <row r="67" spans="3:5" x14ac:dyDescent="0.3">
      <c r="C67" s="2">
        <f>INDEX(raw_vertexdata!J:J,MATCH(final_elemfixed!E67,raw_vertexdata!L:L,0))</f>
        <v>0.66998844664596036</v>
      </c>
      <c r="D67" s="2">
        <f>INDEX(raw_vertexdata!K:K,MATCH(final_elemfixed!E67,raw_vertexdata!L:L,0))</f>
        <v>0.27727248946899219</v>
      </c>
      <c r="E67">
        <v>66</v>
      </c>
    </row>
    <row r="68" spans="3:5" x14ac:dyDescent="0.3">
      <c r="C68" s="2">
        <f>INDEX(raw_vertexdata!J:J,MATCH(final_elemfixed!E68,raw_vertexdata!L:L,0))</f>
        <v>1.6036354970492721</v>
      </c>
      <c r="D68" s="2">
        <f>INDEX(raw_vertexdata!K:K,MATCH(final_elemfixed!E68,raw_vertexdata!L:L,0))</f>
        <v>0.66398380015130354</v>
      </c>
      <c r="E68">
        <v>67</v>
      </c>
    </row>
    <row r="69" spans="3:5" x14ac:dyDescent="0.3">
      <c r="C69" s="2">
        <f>INDEX(raw_vertexdata!J:J,MATCH(final_elemfixed!E69,raw_vertexdata!L:L,0))</f>
        <v>2.7716385975132627</v>
      </c>
      <c r="D69" s="2">
        <f>INDEX(raw_vertexdata!K:K,MATCH(final_elemfixed!E69,raw_vertexdata!L:L,0))</f>
        <v>1.1480502970679816</v>
      </c>
      <c r="E69">
        <v>68</v>
      </c>
    </row>
    <row r="70" spans="3:5" x14ac:dyDescent="0.3">
      <c r="C70" s="2">
        <f>INDEX(raw_vertexdata!J:J,MATCH(final_elemfixed!E70,raw_vertexdata!L:L,0))</f>
        <v>0.37719509999952211</v>
      </c>
      <c r="D70" s="2">
        <f>INDEX(raw_vertexdata!K:K,MATCH(final_elemfixed!E70,raw_vertexdata!L:L,0))</f>
        <v>0</v>
      </c>
      <c r="E70">
        <v>69</v>
      </c>
    </row>
    <row r="71" spans="3:5" x14ac:dyDescent="0.3">
      <c r="C71" s="2">
        <f>INDEX(raw_vertexdata!J:J,MATCH(final_elemfixed!E71,raw_vertexdata!L:L,0))</f>
        <v>0.83781176939202373</v>
      </c>
      <c r="D71" s="2">
        <f>INDEX(raw_vertexdata!K:K,MATCH(final_elemfixed!E71,raw_vertexdata!L:L,0))</f>
        <v>6.4019517567121239E-5</v>
      </c>
      <c r="E71">
        <v>70</v>
      </c>
    </row>
    <row r="72" spans="3:5" x14ac:dyDescent="0.3">
      <c r="C72" s="2">
        <f>INDEX(raw_vertexdata!J:J,MATCH(final_elemfixed!E72,raw_vertexdata!L:L,0))</f>
        <v>1.8318058584821875</v>
      </c>
      <c r="D72" s="2">
        <f>INDEX(raw_vertexdata!K:K,MATCH(final_elemfixed!E72,raw_vertexdata!L:L,0))</f>
        <v>1.3930972325661473E-4</v>
      </c>
      <c r="E72">
        <v>71</v>
      </c>
    </row>
    <row r="73" spans="3:5" x14ac:dyDescent="0.3">
      <c r="C73" s="2">
        <f>INDEX(raw_vertexdata!J:J,MATCH(final_elemfixed!E73,raw_vertexdata!L:L,0))</f>
        <v>3.0000000000570739</v>
      </c>
      <c r="D73" s="2">
        <f>INDEX(raw_vertexdata!K:K,MATCH(final_elemfixed!E73,raw_vertexdata!L:L,0))</f>
        <v>0</v>
      </c>
      <c r="E73">
        <v>72</v>
      </c>
    </row>
    <row r="74" spans="3:5" x14ac:dyDescent="0.3">
      <c r="C74" s="2">
        <f>INDEX(raw_vertexdata!J:J,MATCH(final_elemfixed!E74,raw_vertexdata!L:L,0))</f>
        <v>0.48962231976341658</v>
      </c>
      <c r="D74" s="2">
        <f>INDEX(raw_vertexdata!K:K,MATCH(final_elemfixed!E74,raw_vertexdata!L:L,0))</f>
        <v>-0.2028082052817517</v>
      </c>
      <c r="E74">
        <v>73</v>
      </c>
    </row>
    <row r="75" spans="3:5" x14ac:dyDescent="0.3">
      <c r="C75" s="2">
        <f>INDEX(raw_vertexdata!J:J,MATCH(final_elemfixed!E75,raw_vertexdata!L:L,0))</f>
        <v>0.96674043613740568</v>
      </c>
      <c r="D75" s="2">
        <f>INDEX(raw_vertexdata!K:K,MATCH(final_elemfixed!E75,raw_vertexdata!L:L,0))</f>
        <v>-0.40043561799091237</v>
      </c>
      <c r="E75">
        <v>74</v>
      </c>
    </row>
    <row r="76" spans="3:5" x14ac:dyDescent="0.3">
      <c r="C76" s="2">
        <f>INDEX(raw_vertexdata!J:J,MATCH(final_elemfixed!E76,raw_vertexdata!L:L,0))</f>
        <v>1.7979131321745925</v>
      </c>
      <c r="D76" s="2">
        <f>INDEX(raw_vertexdata!K:K,MATCH(final_elemfixed!E76,raw_vertexdata!L:L,0))</f>
        <v>-0.74463142224638168</v>
      </c>
      <c r="E76">
        <v>75</v>
      </c>
    </row>
    <row r="77" spans="3:5" x14ac:dyDescent="0.3">
      <c r="C77" s="2">
        <f>INDEX(raw_vertexdata!J:J,MATCH(final_elemfixed!E77,raw_vertexdata!L:L,0))</f>
        <v>2.7716385975132627</v>
      </c>
      <c r="D77" s="2">
        <f>INDEX(raw_vertexdata!K:K,MATCH(final_elemfixed!E77,raw_vertexdata!L:L,0))</f>
        <v>-1.1480502970679813</v>
      </c>
      <c r="E77">
        <v>76</v>
      </c>
    </row>
    <row r="78" spans="3:5" x14ac:dyDescent="0.3">
      <c r="C78" s="2">
        <f>INDEX(raw_vertexdata!J:J,MATCH(final_elemfixed!E78,raw_vertexdata!L:L,0))</f>
        <v>0.35040610745413409</v>
      </c>
      <c r="D78" s="2">
        <f>INDEX(raw_vertexdata!K:K,MATCH(final_elemfixed!E78,raw_vertexdata!L:L,0))</f>
        <v>-0.49227917993642661</v>
      </c>
      <c r="E78">
        <v>77</v>
      </c>
    </row>
    <row r="79" spans="3:5" x14ac:dyDescent="0.3">
      <c r="C79" s="2">
        <f>INDEX(raw_vertexdata!J:J,MATCH(final_elemfixed!E79,raw_vertexdata!L:L,0))</f>
        <v>0.4922717337484675</v>
      </c>
      <c r="D79" s="2">
        <f>INDEX(raw_vertexdata!K:K,MATCH(final_elemfixed!E79,raw_vertexdata!L:L,0))</f>
        <v>-0.34742860110570495</v>
      </c>
      <c r="E79">
        <v>78</v>
      </c>
    </row>
    <row r="80" spans="3:5" x14ac:dyDescent="0.3">
      <c r="C80" s="2">
        <f>INDEX(raw_vertexdata!J:J,MATCH(final_elemfixed!E80,raw_vertexdata!L:L,0))</f>
        <v>-1.6829452762468295E-2</v>
      </c>
      <c r="D80" s="2">
        <f>INDEX(raw_vertexdata!K:K,MATCH(final_elemfixed!E80,raw_vertexdata!L:L,0))</f>
        <v>0.15529955128379577</v>
      </c>
      <c r="E80">
        <v>79</v>
      </c>
    </row>
    <row r="81" spans="3:5" x14ac:dyDescent="0.3">
      <c r="C81" s="2">
        <f>INDEX(raw_vertexdata!J:J,MATCH(final_elemfixed!E81,raw_vertexdata!L:L,0))</f>
        <v>-0.10252879727492459</v>
      </c>
      <c r="D81" s="2">
        <f>INDEX(raw_vertexdata!K:K,MATCH(final_elemfixed!E81,raw_vertexdata!L:L,0))</f>
        <v>7.5393891839845698E-2</v>
      </c>
      <c r="E81">
        <v>80</v>
      </c>
    </row>
    <row r="82" spans="3:5" x14ac:dyDescent="0.3">
      <c r="C82" s="2">
        <f>INDEX(raw_vertexdata!J:J,MATCH(final_elemfixed!E82,raw_vertexdata!L:L,0))</f>
        <v>-4</v>
      </c>
      <c r="D82" s="2">
        <f>INDEX(raw_vertexdata!K:K,MATCH(final_elemfixed!E82,raw_vertexdata!L:L,0))</f>
        <v>0</v>
      </c>
      <c r="E82">
        <v>81</v>
      </c>
    </row>
    <row r="83" spans="3:5" x14ac:dyDescent="0.3">
      <c r="C83" s="2">
        <f>INDEX(raw_vertexdata!J:J,MATCH(final_elemfixed!E83,raw_vertexdata!L:L,0))</f>
        <v>-20</v>
      </c>
      <c r="D83" s="2">
        <f>INDEX(raw_vertexdata!K:K,MATCH(final_elemfixed!E83,raw_vertexdata!L:L,0))</f>
        <v>0</v>
      </c>
      <c r="E83">
        <v>82</v>
      </c>
    </row>
    <row r="84" spans="3:5" x14ac:dyDescent="0.3">
      <c r="C84" s="2">
        <f>INDEX(raw_vertexdata!J:J,MATCH(final_elemfixed!E84,raw_vertexdata!L:L,0))</f>
        <v>4</v>
      </c>
      <c r="D84" s="2">
        <f>INDEX(raw_vertexdata!K:K,MATCH(final_elemfixed!E84,raw_vertexdata!L:L,0))</f>
        <v>0</v>
      </c>
      <c r="E84">
        <v>83</v>
      </c>
    </row>
    <row r="85" spans="3:5" x14ac:dyDescent="0.3">
      <c r="C85" s="2">
        <f>INDEX(raw_vertexdata!J:J,MATCH(final_elemfixed!E85,raw_vertexdata!L:L,0))</f>
        <v>20</v>
      </c>
      <c r="D85" s="2">
        <f>INDEX(raw_vertexdata!K:K,MATCH(final_elemfixed!E85,raw_vertexdata!L:L,0))</f>
        <v>0</v>
      </c>
      <c r="E85">
        <v>84</v>
      </c>
    </row>
    <row r="86" spans="3:5" x14ac:dyDescent="0.3">
      <c r="C86" s="2">
        <f>INDEX(raw_vertexdata!J:J,MATCH(final_elemfixed!E86,raw_vertexdata!L:L,0))</f>
        <v>0</v>
      </c>
      <c r="D86" s="2">
        <f>INDEX(raw_vertexdata!K:K,MATCH(final_elemfixed!E86,raw_vertexdata!L:L,0))</f>
        <v>4</v>
      </c>
      <c r="E86">
        <v>85</v>
      </c>
    </row>
    <row r="87" spans="3:5" x14ac:dyDescent="0.3">
      <c r="C87" s="2">
        <f>INDEX(raw_vertexdata!J:J,MATCH(final_elemfixed!E87,raw_vertexdata!L:L,0))</f>
        <v>2</v>
      </c>
      <c r="D87" s="2">
        <f>INDEX(raw_vertexdata!K:K,MATCH(final_elemfixed!E87,raw_vertexdata!L:L,0))</f>
        <v>4</v>
      </c>
      <c r="E87">
        <v>86</v>
      </c>
    </row>
    <row r="88" spans="3:5" x14ac:dyDescent="0.3">
      <c r="C88" s="2">
        <f>INDEX(raw_vertexdata!J:J,MATCH(final_elemfixed!E88,raw_vertexdata!L:L,0))</f>
        <v>4</v>
      </c>
      <c r="D88" s="2">
        <f>INDEX(raw_vertexdata!K:K,MATCH(final_elemfixed!E88,raw_vertexdata!L:L,0))</f>
        <v>4</v>
      </c>
      <c r="E88">
        <v>87</v>
      </c>
    </row>
    <row r="89" spans="3:5" x14ac:dyDescent="0.3">
      <c r="C89" s="2">
        <f>INDEX(raw_vertexdata!J:J,MATCH(final_elemfixed!E89,raw_vertexdata!L:L,0))</f>
        <v>20</v>
      </c>
      <c r="D89" s="2">
        <f>INDEX(raw_vertexdata!K:K,MATCH(final_elemfixed!E89,raw_vertexdata!L:L,0))</f>
        <v>4</v>
      </c>
      <c r="E89">
        <v>88</v>
      </c>
    </row>
    <row r="90" spans="3:5" x14ac:dyDescent="0.3">
      <c r="C90" s="2">
        <f>INDEX(raw_vertexdata!J:J,MATCH(final_elemfixed!E90,raw_vertexdata!L:L,0))</f>
        <v>-2</v>
      </c>
      <c r="D90" s="2">
        <f>INDEX(raw_vertexdata!K:K,MATCH(final_elemfixed!E90,raw_vertexdata!L:L,0))</f>
        <v>4</v>
      </c>
      <c r="E90">
        <v>89</v>
      </c>
    </row>
    <row r="91" spans="3:5" x14ac:dyDescent="0.3">
      <c r="C91" s="2">
        <f>INDEX(raw_vertexdata!J:J,MATCH(final_elemfixed!E91,raw_vertexdata!L:L,0))</f>
        <v>-4</v>
      </c>
      <c r="D91" s="2">
        <f>INDEX(raw_vertexdata!K:K,MATCH(final_elemfixed!E91,raw_vertexdata!L:L,0))</f>
        <v>4</v>
      </c>
      <c r="E91">
        <v>90</v>
      </c>
    </row>
    <row r="92" spans="3:5" x14ac:dyDescent="0.3">
      <c r="C92" s="2">
        <f>INDEX(raw_vertexdata!J:J,MATCH(final_elemfixed!E92,raw_vertexdata!L:L,0))</f>
        <v>-20</v>
      </c>
      <c r="D92" s="2">
        <f>INDEX(raw_vertexdata!K:K,MATCH(final_elemfixed!E92,raw_vertexdata!L:L,0))</f>
        <v>4</v>
      </c>
      <c r="E92">
        <v>91</v>
      </c>
    </row>
    <row r="93" spans="3:5" x14ac:dyDescent="0.3">
      <c r="C93" s="2">
        <f>INDEX(raw_vertexdata!J:J,MATCH(final_elemfixed!E93,raw_vertexdata!L:L,0))</f>
        <v>-4</v>
      </c>
      <c r="D93" s="2">
        <f>INDEX(raw_vertexdata!K:K,MATCH(final_elemfixed!E93,raw_vertexdata!L:L,0))</f>
        <v>2</v>
      </c>
      <c r="E93">
        <v>92</v>
      </c>
    </row>
    <row r="94" spans="3:5" x14ac:dyDescent="0.3">
      <c r="C94" s="2">
        <f>INDEX(raw_vertexdata!J:J,MATCH(final_elemfixed!E94,raw_vertexdata!L:L,0))</f>
        <v>-20</v>
      </c>
      <c r="D94" s="2">
        <f>INDEX(raw_vertexdata!K:K,MATCH(final_elemfixed!E94,raw_vertexdata!L:L,0))</f>
        <v>2</v>
      </c>
      <c r="E94">
        <v>93</v>
      </c>
    </row>
    <row r="95" spans="3:5" x14ac:dyDescent="0.3">
      <c r="C95" s="2">
        <f>INDEX(raw_vertexdata!J:J,MATCH(final_elemfixed!E95,raw_vertexdata!L:L,0))</f>
        <v>-4</v>
      </c>
      <c r="D95" s="2">
        <f>INDEX(raw_vertexdata!K:K,MATCH(final_elemfixed!E95,raw_vertexdata!L:L,0))</f>
        <v>-2</v>
      </c>
      <c r="E95">
        <v>94</v>
      </c>
    </row>
    <row r="96" spans="3:5" x14ac:dyDescent="0.3">
      <c r="C96" s="2">
        <f>INDEX(raw_vertexdata!J:J,MATCH(final_elemfixed!E96,raw_vertexdata!L:L,0))</f>
        <v>-20</v>
      </c>
      <c r="D96" s="2">
        <f>INDEX(raw_vertexdata!K:K,MATCH(final_elemfixed!E96,raw_vertexdata!L:L,0))</f>
        <v>-2</v>
      </c>
      <c r="E96">
        <v>95</v>
      </c>
    </row>
    <row r="97" spans="3:5" x14ac:dyDescent="0.3">
      <c r="C97" s="2">
        <f>INDEX(raw_vertexdata!J:J,MATCH(final_elemfixed!E97,raw_vertexdata!L:L,0))</f>
        <v>0</v>
      </c>
      <c r="D97" s="2">
        <f>INDEX(raw_vertexdata!K:K,MATCH(final_elemfixed!E97,raw_vertexdata!L:L,0))</f>
        <v>-4</v>
      </c>
      <c r="E97">
        <v>96</v>
      </c>
    </row>
    <row r="98" spans="3:5" x14ac:dyDescent="0.3">
      <c r="C98" s="2">
        <f>INDEX(raw_vertexdata!J:J,MATCH(final_elemfixed!E98,raw_vertexdata!L:L,0))</f>
        <v>-2</v>
      </c>
      <c r="D98" s="2">
        <f>INDEX(raw_vertexdata!K:K,MATCH(final_elemfixed!E98,raw_vertexdata!L:L,0))</f>
        <v>-4</v>
      </c>
      <c r="E98">
        <v>97</v>
      </c>
    </row>
    <row r="99" spans="3:5" x14ac:dyDescent="0.3">
      <c r="C99" s="2">
        <f>INDEX(raw_vertexdata!J:J,MATCH(final_elemfixed!E99,raw_vertexdata!L:L,0))</f>
        <v>-4</v>
      </c>
      <c r="D99" s="2">
        <f>INDEX(raw_vertexdata!K:K,MATCH(final_elemfixed!E99,raw_vertexdata!L:L,0))</f>
        <v>-4</v>
      </c>
      <c r="E99">
        <v>98</v>
      </c>
    </row>
    <row r="100" spans="3:5" x14ac:dyDescent="0.3">
      <c r="C100" s="2">
        <f>INDEX(raw_vertexdata!J:J,MATCH(final_elemfixed!E100,raw_vertexdata!L:L,0))</f>
        <v>-20</v>
      </c>
      <c r="D100" s="2">
        <f>INDEX(raw_vertexdata!K:K,MATCH(final_elemfixed!E100,raw_vertexdata!L:L,0))</f>
        <v>-4</v>
      </c>
      <c r="E100">
        <v>99</v>
      </c>
    </row>
    <row r="101" spans="3:5" x14ac:dyDescent="0.3">
      <c r="C101" s="2">
        <f>INDEX(raw_vertexdata!J:J,MATCH(final_elemfixed!E101,raw_vertexdata!L:L,0))</f>
        <v>4</v>
      </c>
      <c r="D101" s="2">
        <f>INDEX(raw_vertexdata!K:K,MATCH(final_elemfixed!E101,raw_vertexdata!L:L,0))</f>
        <v>-4</v>
      </c>
      <c r="E101">
        <v>100</v>
      </c>
    </row>
    <row r="102" spans="3:5" x14ac:dyDescent="0.3">
      <c r="C102" s="2">
        <f>INDEX(raw_vertexdata!J:J,MATCH(final_elemfixed!E102,raw_vertexdata!L:L,0))</f>
        <v>20</v>
      </c>
      <c r="D102" s="2">
        <f>INDEX(raw_vertexdata!K:K,MATCH(final_elemfixed!E102,raw_vertexdata!L:L,0))</f>
        <v>-4</v>
      </c>
      <c r="E102">
        <v>101</v>
      </c>
    </row>
    <row r="103" spans="3:5" x14ac:dyDescent="0.3">
      <c r="C103" s="2">
        <f>INDEX(raw_vertexdata!J:J,MATCH(final_elemfixed!E103,raw_vertexdata!L:L,0))</f>
        <v>0</v>
      </c>
      <c r="D103" s="2">
        <f>INDEX(raw_vertexdata!K:K,MATCH(final_elemfixed!E103,raw_vertexdata!L:L,0))</f>
        <v>20</v>
      </c>
      <c r="E103">
        <v>102</v>
      </c>
    </row>
    <row r="104" spans="3:5" x14ac:dyDescent="0.3">
      <c r="C104" s="2">
        <f>INDEX(raw_vertexdata!J:J,MATCH(final_elemfixed!E104,raw_vertexdata!L:L,0))</f>
        <v>2</v>
      </c>
      <c r="D104" s="2">
        <f>INDEX(raw_vertexdata!K:K,MATCH(final_elemfixed!E104,raw_vertexdata!L:L,0))</f>
        <v>20</v>
      </c>
      <c r="E104">
        <v>103</v>
      </c>
    </row>
    <row r="105" spans="3:5" x14ac:dyDescent="0.3">
      <c r="C105" s="2">
        <f>INDEX(raw_vertexdata!J:J,MATCH(final_elemfixed!E105,raw_vertexdata!L:L,0))</f>
        <v>4</v>
      </c>
      <c r="D105" s="2">
        <f>INDEX(raw_vertexdata!K:K,MATCH(final_elemfixed!E105,raw_vertexdata!L:L,0))</f>
        <v>20</v>
      </c>
      <c r="E105">
        <v>104</v>
      </c>
    </row>
    <row r="106" spans="3:5" x14ac:dyDescent="0.3">
      <c r="C106" s="2">
        <f>INDEX(raw_vertexdata!J:J,MATCH(final_elemfixed!E106,raw_vertexdata!L:L,0))</f>
        <v>20</v>
      </c>
      <c r="D106" s="2">
        <f>INDEX(raw_vertexdata!K:K,MATCH(final_elemfixed!E106,raw_vertexdata!L:L,0))</f>
        <v>20</v>
      </c>
      <c r="E106">
        <v>105</v>
      </c>
    </row>
    <row r="107" spans="3:5" x14ac:dyDescent="0.3">
      <c r="C107" s="2">
        <f>INDEX(raw_vertexdata!J:J,MATCH(final_elemfixed!E107,raw_vertexdata!L:L,0))</f>
        <v>-2</v>
      </c>
      <c r="D107" s="2">
        <f>INDEX(raw_vertexdata!K:K,MATCH(final_elemfixed!E107,raw_vertexdata!L:L,0))</f>
        <v>20</v>
      </c>
      <c r="E107">
        <v>106</v>
      </c>
    </row>
    <row r="108" spans="3:5" x14ac:dyDescent="0.3">
      <c r="C108" s="2">
        <f>INDEX(raw_vertexdata!J:J,MATCH(final_elemfixed!E108,raw_vertexdata!L:L,0))</f>
        <v>-4</v>
      </c>
      <c r="D108" s="2">
        <f>INDEX(raw_vertexdata!K:K,MATCH(final_elemfixed!E108,raw_vertexdata!L:L,0))</f>
        <v>20</v>
      </c>
      <c r="E108">
        <v>107</v>
      </c>
    </row>
    <row r="109" spans="3:5" x14ac:dyDescent="0.3">
      <c r="C109" s="2">
        <f>INDEX(raw_vertexdata!J:J,MATCH(final_elemfixed!E109,raw_vertexdata!L:L,0))</f>
        <v>-20</v>
      </c>
      <c r="D109" s="2">
        <f>INDEX(raw_vertexdata!K:K,MATCH(final_elemfixed!E109,raw_vertexdata!L:L,0))</f>
        <v>20</v>
      </c>
      <c r="E109">
        <v>108</v>
      </c>
    </row>
    <row r="110" spans="3:5" x14ac:dyDescent="0.3">
      <c r="C110" s="2">
        <f>INDEX(raw_vertexdata!J:J,MATCH(final_elemfixed!E110,raw_vertexdata!L:L,0))</f>
        <v>0</v>
      </c>
      <c r="D110" s="2">
        <f>INDEX(raw_vertexdata!K:K,MATCH(final_elemfixed!E110,raw_vertexdata!L:L,0))</f>
        <v>-20</v>
      </c>
      <c r="E110">
        <v>109</v>
      </c>
    </row>
    <row r="111" spans="3:5" x14ac:dyDescent="0.3">
      <c r="C111" s="2">
        <f>INDEX(raw_vertexdata!J:J,MATCH(final_elemfixed!E111,raw_vertexdata!L:L,0))</f>
        <v>2</v>
      </c>
      <c r="D111" s="2">
        <f>INDEX(raw_vertexdata!K:K,MATCH(final_elemfixed!E111,raw_vertexdata!L:L,0))</f>
        <v>-20</v>
      </c>
      <c r="E111">
        <v>110</v>
      </c>
    </row>
    <row r="112" spans="3:5" x14ac:dyDescent="0.3">
      <c r="C112" s="2">
        <f>INDEX(raw_vertexdata!J:J,MATCH(final_elemfixed!E112,raw_vertexdata!L:L,0))</f>
        <v>4</v>
      </c>
      <c r="D112" s="2">
        <f>INDEX(raw_vertexdata!K:K,MATCH(final_elemfixed!E112,raw_vertexdata!L:L,0))</f>
        <v>-20</v>
      </c>
      <c r="E112">
        <v>111</v>
      </c>
    </row>
    <row r="113" spans="3:5" x14ac:dyDescent="0.3">
      <c r="C113" s="2">
        <f>INDEX(raw_vertexdata!J:J,MATCH(final_elemfixed!E113,raw_vertexdata!L:L,0))</f>
        <v>20</v>
      </c>
      <c r="D113" s="2">
        <f>INDEX(raw_vertexdata!K:K,MATCH(final_elemfixed!E113,raw_vertexdata!L:L,0))</f>
        <v>-20</v>
      </c>
      <c r="E113">
        <v>112</v>
      </c>
    </row>
    <row r="114" spans="3:5" x14ac:dyDescent="0.3">
      <c r="C114" s="2">
        <f>INDEX(raw_vertexdata!J:J,MATCH(final_elemfixed!E114,raw_vertexdata!L:L,0))</f>
        <v>-2</v>
      </c>
      <c r="D114" s="2">
        <f>INDEX(raw_vertexdata!K:K,MATCH(final_elemfixed!E114,raw_vertexdata!L:L,0))</f>
        <v>-20</v>
      </c>
      <c r="E114">
        <v>113</v>
      </c>
    </row>
    <row r="115" spans="3:5" x14ac:dyDescent="0.3">
      <c r="C115" s="2">
        <f>INDEX(raw_vertexdata!J:J,MATCH(final_elemfixed!E115,raw_vertexdata!L:L,0))</f>
        <v>-4</v>
      </c>
      <c r="D115" s="2">
        <f>INDEX(raw_vertexdata!K:K,MATCH(final_elemfixed!E115,raw_vertexdata!L:L,0))</f>
        <v>-20</v>
      </c>
      <c r="E115">
        <v>114</v>
      </c>
    </row>
    <row r="116" spans="3:5" x14ac:dyDescent="0.3">
      <c r="C116" s="2">
        <f>INDEX(raw_vertexdata!J:J,MATCH(final_elemfixed!E116,raw_vertexdata!L:L,0))</f>
        <v>-20</v>
      </c>
      <c r="D116" s="2">
        <f>INDEX(raw_vertexdata!K:K,MATCH(final_elemfixed!E116,raw_vertexdata!L:L,0))</f>
        <v>-20</v>
      </c>
      <c r="E116">
        <v>115</v>
      </c>
    </row>
    <row r="117" spans="3:5" x14ac:dyDescent="0.3">
      <c r="C117" s="2">
        <f>INDEX(raw_vertexdata!J:J,MATCH(final_elemfixed!E117,raw_vertexdata!L:L,0))</f>
        <v>2</v>
      </c>
      <c r="D117" s="2">
        <f>INDEX(raw_vertexdata!K:K,MATCH(final_elemfixed!E117,raw_vertexdata!L:L,0))</f>
        <v>-4</v>
      </c>
      <c r="E117">
        <v>116</v>
      </c>
    </row>
    <row r="118" spans="3:5" x14ac:dyDescent="0.3">
      <c r="C118" s="2">
        <f>INDEX(raw_vertexdata!J:J,MATCH(final_elemfixed!E118,raw_vertexdata!L:L,0))</f>
        <v>-1.3505739520663056</v>
      </c>
      <c r="D118" s="2">
        <f>INDEX(raw_vertexdata!K:K,MATCH(final_elemfixed!E118,raw_vertexdata!L:L,0))</f>
        <v>1.3505739520663058</v>
      </c>
      <c r="E118">
        <v>117</v>
      </c>
    </row>
    <row r="119" spans="3:5" x14ac:dyDescent="0.3">
      <c r="C119" s="2">
        <f>INDEX(raw_vertexdata!J:J,MATCH(final_elemfixed!E119,raw_vertexdata!L:L,0))</f>
        <v>-0.40404209282307396</v>
      </c>
      <c r="D119" s="2">
        <f>INDEX(raw_vertexdata!K:K,MATCH(final_elemfixed!E119,raw_vertexdata!L:L,0))</f>
        <v>0.63006660956128302</v>
      </c>
      <c r="E119">
        <v>118</v>
      </c>
    </row>
    <row r="120" spans="3:5" x14ac:dyDescent="0.3">
      <c r="C120" s="2">
        <f>INDEX(raw_vertexdata!J:J,MATCH(final_elemfixed!E120,raw_vertexdata!L:L,0))</f>
        <v>-0.62970889101476368</v>
      </c>
      <c r="D120" s="2">
        <f>INDEX(raw_vertexdata!K:K,MATCH(final_elemfixed!E120,raw_vertexdata!L:L,0))</f>
        <v>0.40411301255024129</v>
      </c>
      <c r="E120">
        <v>119</v>
      </c>
    </row>
    <row r="121" spans="3:5" x14ac:dyDescent="0.3">
      <c r="C121" s="2">
        <f>INDEX(raw_vertexdata!J:J,MATCH(final_elemfixed!E121,raw_vertexdata!L:L,0))</f>
        <v>-0.82981186337286805</v>
      </c>
      <c r="D121" s="2">
        <f>INDEX(raw_vertexdata!K:K,MATCH(final_elemfixed!E121,raw_vertexdata!L:L,0))</f>
        <v>1.1500871250808358</v>
      </c>
      <c r="E121">
        <v>120</v>
      </c>
    </row>
    <row r="122" spans="3:5" x14ac:dyDescent="0.3">
      <c r="C122" s="2">
        <f>INDEX(raw_vertexdata!J:J,MATCH(final_elemfixed!E122,raw_vertexdata!L:L,0))</f>
        <v>-1.1500872596432563</v>
      </c>
      <c r="D122" s="2">
        <f>INDEX(raw_vertexdata!K:K,MATCH(final_elemfixed!E122,raw_vertexdata!L:L,0))</f>
        <v>0.82981172838618344</v>
      </c>
      <c r="E122">
        <v>121</v>
      </c>
    </row>
    <row r="123" spans="3:5" x14ac:dyDescent="0.3">
      <c r="C123" s="2">
        <f>INDEX(raw_vertexdata!J:J,MATCH(final_elemfixed!E123,raw_vertexdata!L:L,0))</f>
        <v>-0.88621260519304623</v>
      </c>
      <c r="D123" s="2">
        <f>INDEX(raw_vertexdata!K:K,MATCH(final_elemfixed!E123,raw_vertexdata!L:L,0))</f>
        <v>2.139506490598738</v>
      </c>
      <c r="E123">
        <v>122</v>
      </c>
    </row>
    <row r="124" spans="3:5" x14ac:dyDescent="0.3">
      <c r="C124" s="2">
        <f>INDEX(raw_vertexdata!J:J,MATCH(final_elemfixed!E124,raw_vertexdata!L:L,0))</f>
        <v>-2.1620850448988529</v>
      </c>
      <c r="D124" s="2">
        <f>INDEX(raw_vertexdata!K:K,MATCH(final_elemfixed!E124,raw_vertexdata!L:L,0))</f>
        <v>0.89556494860276936</v>
      </c>
      <c r="E124">
        <v>123</v>
      </c>
    </row>
    <row r="125" spans="3:5" x14ac:dyDescent="0.3">
      <c r="C125" s="2">
        <f>INDEX(raw_vertexdata!J:J,MATCH(final_elemfixed!E125,raw_vertexdata!L:L,0))</f>
        <v>-1.2766697293938694</v>
      </c>
      <c r="D125" s="2">
        <f>INDEX(raw_vertexdata!K:K,MATCH(final_elemfixed!E125,raw_vertexdata!L:L,0))</f>
        <v>1.78354883444016</v>
      </c>
      <c r="E125">
        <v>124</v>
      </c>
    </row>
    <row r="126" spans="3:5" x14ac:dyDescent="0.3">
      <c r="C126" s="2">
        <f>INDEX(raw_vertexdata!J:J,MATCH(final_elemfixed!E126,raw_vertexdata!L:L,0))</f>
        <v>-1.7972904579948019</v>
      </c>
      <c r="D126" s="2">
        <f>INDEX(raw_vertexdata!K:K,MATCH(final_elemfixed!E126,raw_vertexdata!L:L,0))</f>
        <v>1.2690934006942491</v>
      </c>
      <c r="E126">
        <v>125</v>
      </c>
    </row>
    <row r="127" spans="3:5" x14ac:dyDescent="0.3">
      <c r="C127" s="2">
        <f>INDEX(raw_vertexdata!J:J,MATCH(final_elemfixed!E127,raw_vertexdata!L:L,0))</f>
        <v>4</v>
      </c>
      <c r="D127" s="2">
        <f>INDEX(raw_vertexdata!K:K,MATCH(final_elemfixed!E127,raw_vertexdata!L:L,0))</f>
        <v>2</v>
      </c>
      <c r="E127">
        <v>126</v>
      </c>
    </row>
    <row r="128" spans="3:5" x14ac:dyDescent="0.3">
      <c r="C128" s="2">
        <f>INDEX(raw_vertexdata!J:J,MATCH(final_elemfixed!E128,raw_vertexdata!L:L,0))</f>
        <v>20</v>
      </c>
      <c r="D128" s="2">
        <f>INDEX(raw_vertexdata!K:K,MATCH(final_elemfixed!E128,raw_vertexdata!L:L,0))</f>
        <v>2</v>
      </c>
      <c r="E128">
        <v>127</v>
      </c>
    </row>
    <row r="129" spans="3:5" x14ac:dyDescent="0.3">
      <c r="C129" s="2">
        <f>INDEX(raw_vertexdata!J:J,MATCH(final_elemfixed!E129,raw_vertexdata!L:L,0))</f>
        <v>20</v>
      </c>
      <c r="D129" s="2">
        <f>INDEX(raw_vertexdata!K:K,MATCH(final_elemfixed!E129,raw_vertexdata!L:L,0))</f>
        <v>-2</v>
      </c>
      <c r="E129">
        <v>128</v>
      </c>
    </row>
    <row r="130" spans="3:5" x14ac:dyDescent="0.3">
      <c r="C130" s="2">
        <f>INDEX(raw_vertexdata!J:J,MATCH(final_elemfixed!E130,raw_vertexdata!L:L,0))</f>
        <v>4</v>
      </c>
      <c r="D130" s="2">
        <f>INDEX(raw_vertexdata!K:K,MATCH(final_elemfixed!E130,raw_vertexdata!L:L,0))</f>
        <v>-2.0000000199999999</v>
      </c>
      <c r="E130">
        <v>129</v>
      </c>
    </row>
    <row r="131" spans="3:5" x14ac:dyDescent="0.3">
      <c r="C131" s="2">
        <f>INDEX(raw_vertexdata!J:J,MATCH(final_elemfixed!E131,raw_vertexdata!L:L,0))</f>
        <v>0.93844783976118451</v>
      </c>
      <c r="D131" s="2">
        <f>INDEX(raw_vertexdata!K:K,MATCH(final_elemfixed!E131,raw_vertexdata!L:L,0))</f>
        <v>-0.64410945352657134</v>
      </c>
      <c r="E131">
        <v>130</v>
      </c>
    </row>
    <row r="132" spans="3:5" x14ac:dyDescent="0.3">
      <c r="C132" s="2">
        <f>INDEX(raw_vertexdata!J:J,MATCH(final_elemfixed!E132,raw_vertexdata!L:L,0))</f>
        <v>0.64391293115725245</v>
      </c>
      <c r="D132" s="2">
        <f>INDEX(raw_vertexdata!K:K,MATCH(final_elemfixed!E132,raw_vertexdata!L:L,0))</f>
        <v>-0.93848471085434004</v>
      </c>
      <c r="E132">
        <v>131</v>
      </c>
    </row>
    <row r="133" spans="3:5" x14ac:dyDescent="0.3">
      <c r="C133" s="2">
        <f>INDEX(raw_vertexdata!J:J,MATCH(final_elemfixed!E133,raw_vertexdata!L:L,0))</f>
        <v>1.1818943342582944</v>
      </c>
      <c r="D133" s="2">
        <f>INDEX(raw_vertexdata!K:K,MATCH(final_elemfixed!E133,raw_vertexdata!L:L,0))</f>
        <v>-1.1818943342582942</v>
      </c>
      <c r="E133">
        <v>132</v>
      </c>
    </row>
    <row r="134" spans="3:5" x14ac:dyDescent="0.3">
      <c r="C134" s="2">
        <f>INDEX(raw_vertexdata!J:J,MATCH(final_elemfixed!E134,raw_vertexdata!L:L,0))</f>
        <v>1.4283556979968262</v>
      </c>
      <c r="D134" s="2">
        <f>INDEX(raw_vertexdata!K:K,MATCH(final_elemfixed!E134,raw_vertexdata!L:L,0))</f>
        <v>-1.4283556979968259</v>
      </c>
      <c r="E134">
        <v>133</v>
      </c>
    </row>
    <row r="135" spans="3:5" x14ac:dyDescent="0.3">
      <c r="C135" s="2">
        <f>INDEX(raw_vertexdata!J:J,MATCH(final_elemfixed!E135,raw_vertexdata!L:L,0))</f>
        <v>1.7698804951353355</v>
      </c>
      <c r="D135" s="2">
        <f>INDEX(raw_vertexdata!K:K,MATCH(final_elemfixed!E135,raw_vertexdata!L:L,0))</f>
        <v>-1.3751395487515077</v>
      </c>
      <c r="E135">
        <v>134</v>
      </c>
    </row>
    <row r="136" spans="3:5" x14ac:dyDescent="0.3">
      <c r="C136" s="2">
        <f>INDEX(raw_vertexdata!J:J,MATCH(final_elemfixed!E136,raw_vertexdata!L:L,0))</f>
        <v>1.7677669529663689</v>
      </c>
      <c r="D136" s="2">
        <f>INDEX(raw_vertexdata!K:K,MATCH(final_elemfixed!E136,raw_vertexdata!L:L,0))</f>
        <v>-1.7677669529663687</v>
      </c>
      <c r="E136">
        <v>135</v>
      </c>
    </row>
    <row r="137" spans="3:5" x14ac:dyDescent="0.3">
      <c r="C137" s="2">
        <f>INDEX(raw_vertexdata!J:J,MATCH(final_elemfixed!E137,raw_vertexdata!L:L,0))</f>
        <v>1.3751395487515079</v>
      </c>
      <c r="D137" s="2">
        <f>INDEX(raw_vertexdata!K:K,MATCH(final_elemfixed!E137,raw_vertexdata!L:L,0))</f>
        <v>-1.7698804951353353</v>
      </c>
      <c r="E137">
        <v>136</v>
      </c>
    </row>
    <row r="138" spans="3:5" x14ac:dyDescent="0.3">
      <c r="C138" s="2">
        <f>INDEX(raw_vertexdata!J:J,MATCH(final_elemfixed!E138,raw_vertexdata!L:L,0))</f>
        <v>1.0098183137726429</v>
      </c>
      <c r="D138" s="2">
        <f>INDEX(raw_vertexdata!K:K,MATCH(final_elemfixed!E138,raw_vertexdata!L:L,0))</f>
        <v>-1.3545146873825815</v>
      </c>
      <c r="E138">
        <v>137</v>
      </c>
    </row>
    <row r="139" spans="3:5" x14ac:dyDescent="0.3">
      <c r="C139" s="2">
        <f>INDEX(raw_vertexdata!J:J,MATCH(final_elemfixed!E139,raw_vertexdata!L:L,0))</f>
        <v>1.3541641674800795</v>
      </c>
      <c r="D139" s="2">
        <f>INDEX(raw_vertexdata!K:K,MATCH(final_elemfixed!E139,raw_vertexdata!L:L,0))</f>
        <v>-1.0096245011779303</v>
      </c>
      <c r="E139">
        <v>138</v>
      </c>
    </row>
    <row r="140" spans="3:5" x14ac:dyDescent="0.3">
      <c r="C140" s="2">
        <f>INDEX(raw_vertexdata!J:J,MATCH(final_elemfixed!E140,raw_vertexdata!L:L,0))</f>
        <v>-0.75424723328922083</v>
      </c>
      <c r="D140" s="2">
        <f>INDEX(raw_vertexdata!K:K,MATCH(final_elemfixed!E140,raw_vertexdata!L:L,0))</f>
        <v>0.75424723328922094</v>
      </c>
      <c r="E140">
        <v>139</v>
      </c>
    </row>
    <row r="141" spans="3:5" x14ac:dyDescent="0.3">
      <c r="C141" s="2">
        <f>INDEX(raw_vertexdata!J:J,MATCH(final_elemfixed!E141,raw_vertexdata!L:L,0))</f>
        <v>-0.87209836343983838</v>
      </c>
      <c r="D141" s="2">
        <f>INDEX(raw_vertexdata!K:K,MATCH(final_elemfixed!E141,raw_vertexdata!L:L,0))</f>
        <v>0.87209836343983849</v>
      </c>
      <c r="E141">
        <v>140</v>
      </c>
    </row>
    <row r="142" spans="3:5" x14ac:dyDescent="0.3">
      <c r="C142" s="2">
        <f>INDEX(raw_vertexdata!J:J,MATCH(final_elemfixed!E142,raw_vertexdata!L:L,0))</f>
        <v>0.44824171535045909</v>
      </c>
      <c r="D142" s="2">
        <f>INDEX(raw_vertexdata!K:K,MATCH(final_elemfixed!E142,raw_vertexdata!L:L,0))</f>
        <v>-0.6410143569043506</v>
      </c>
      <c r="E142">
        <v>141</v>
      </c>
    </row>
    <row r="143" spans="3:5" x14ac:dyDescent="0.3">
      <c r="C143" s="2">
        <f>INDEX(raw_vertexdata!J:J,MATCH(final_elemfixed!E143,raw_vertexdata!L:L,0))</f>
        <v>0.54607732325385605</v>
      </c>
      <c r="D143" s="2">
        <f>INDEX(raw_vertexdata!K:K,MATCH(final_elemfixed!E143,raw_vertexdata!L:L,0))</f>
        <v>-0.7897495338793451</v>
      </c>
      <c r="E143">
        <v>142</v>
      </c>
    </row>
    <row r="144" spans="3:5" x14ac:dyDescent="0.3">
      <c r="C144" s="2">
        <f>INDEX(raw_vertexdata!J:J,MATCH(final_elemfixed!E144,raw_vertexdata!L:L,0))</f>
        <v>0.64099710243115826</v>
      </c>
      <c r="D144" s="2">
        <f>INDEX(raw_vertexdata!K:K,MATCH(final_elemfixed!E144,raw_vertexdata!L:L,0))</f>
        <v>-0.44632221859111215</v>
      </c>
      <c r="E144">
        <v>143</v>
      </c>
    </row>
    <row r="145" spans="3:5" x14ac:dyDescent="0.3">
      <c r="C145" s="2">
        <f>INDEX(raw_vertexdata!J:J,MATCH(final_elemfixed!E145,raw_vertexdata!L:L,0))</f>
        <v>0.78972247111384908</v>
      </c>
      <c r="D145" s="2">
        <f>INDEX(raw_vertexdata!K:K,MATCH(final_elemfixed!E145,raw_vertexdata!L:L,0))</f>
        <v>-0.54521583607651947</v>
      </c>
      <c r="E145">
        <v>144</v>
      </c>
    </row>
    <row r="146" spans="3:5" x14ac:dyDescent="0.3">
      <c r="C146" s="2">
        <f>INDEX(raw_vertexdata!J:J,MATCH(final_elemfixed!E146,raw_vertexdata!L:L,0))</f>
        <v>0.26835699300830002</v>
      </c>
      <c r="D146" s="2">
        <f>INDEX(raw_vertexdata!K:K,MATCH(final_elemfixed!E146,raw_vertexdata!L:L,0))</f>
        <v>-0.64859072368874249</v>
      </c>
      <c r="E146">
        <v>145</v>
      </c>
    </row>
    <row r="147" spans="3:5" x14ac:dyDescent="0.3">
      <c r="C147" s="2">
        <f>INDEX(raw_vertexdata!J:J,MATCH(final_elemfixed!E147,raw_vertexdata!L:L,0))</f>
        <v>0.33437618067846386</v>
      </c>
      <c r="D147" s="2">
        <f>INDEX(raw_vertexdata!K:K,MATCH(final_elemfixed!E147,raw_vertexdata!L:L,0))</f>
        <v>-0.80766308761269312</v>
      </c>
      <c r="E147">
        <v>146</v>
      </c>
    </row>
    <row r="148" spans="3:5" x14ac:dyDescent="0.3">
      <c r="C148" s="2">
        <f>INDEX(raw_vertexdata!J:J,MATCH(final_elemfixed!E148,raw_vertexdata!L:L,0))</f>
        <v>0.61282587703069824</v>
      </c>
      <c r="D148" s="2">
        <f>INDEX(raw_vertexdata!K:K,MATCH(final_elemfixed!E148,raw_vertexdata!L:L,0))</f>
        <v>-0.61282587703069813</v>
      </c>
      <c r="E148">
        <v>147</v>
      </c>
    </row>
    <row r="149" spans="3:5" x14ac:dyDescent="0.3">
      <c r="C149" s="2">
        <f>INDEX(raw_vertexdata!J:J,MATCH(final_elemfixed!E149,raw_vertexdata!L:L,0))</f>
        <v>0.73067700720252904</v>
      </c>
      <c r="D149" s="2">
        <f>INDEX(raw_vertexdata!K:K,MATCH(final_elemfixed!E149,raw_vertexdata!L:L,0))</f>
        <v>-0.73067700720252893</v>
      </c>
      <c r="E149">
        <v>148</v>
      </c>
    </row>
    <row r="150" spans="3:5" x14ac:dyDescent="0.3">
      <c r="C150" s="2">
        <f>INDEX(raw_vertexdata!J:J,MATCH(final_elemfixed!E150,raw_vertexdata!L:L,0))</f>
        <v>0.64866169188807965</v>
      </c>
      <c r="D150" s="2">
        <f>INDEX(raw_vertexdata!K:K,MATCH(final_elemfixed!E150,raw_vertexdata!L:L,0))</f>
        <v>-0.26868400952285265</v>
      </c>
      <c r="E150">
        <v>149</v>
      </c>
    </row>
    <row r="151" spans="3:5" x14ac:dyDescent="0.3">
      <c r="C151" s="2">
        <f>INDEX(raw_vertexdata!J:J,MATCH(final_elemfixed!E151,raw_vertexdata!L:L,0))</f>
        <v>0.80770106401274255</v>
      </c>
      <c r="D151" s="2">
        <f>INDEX(raw_vertexdata!K:K,MATCH(final_elemfixed!E151,raw_vertexdata!L:L,0))</f>
        <v>-0.33455981374981136</v>
      </c>
      <c r="E151">
        <v>150</v>
      </c>
    </row>
    <row r="152" spans="3:5" x14ac:dyDescent="0.3">
      <c r="C152" s="2">
        <f>INDEX(raw_vertexdata!J:J,MATCH(final_elemfixed!E152,raw_vertexdata!L:L,0))</f>
        <v>0.53073398980173681</v>
      </c>
      <c r="D152" s="2">
        <f>INDEX(raw_vertexdata!K:K,MATCH(final_elemfixed!E152,raw_vertexdata!L:L,0))</f>
        <v>2.1339839189070543E-5</v>
      </c>
      <c r="E152">
        <v>151</v>
      </c>
    </row>
    <row r="153" spans="3:5" x14ac:dyDescent="0.3">
      <c r="C153" s="2">
        <f>INDEX(raw_vertexdata!J:J,MATCH(final_elemfixed!E153,raw_vertexdata!L:L,0))</f>
        <v>0.68427287958980931</v>
      </c>
      <c r="D153" s="2">
        <f>INDEX(raw_vertexdata!K:K,MATCH(final_elemfixed!E153,raw_vertexdata!L:L,0))</f>
        <v>4.2679678378099913E-5</v>
      </c>
      <c r="E153">
        <v>152</v>
      </c>
    </row>
    <row r="154" spans="3:5" x14ac:dyDescent="0.3">
      <c r="C154" s="2">
        <f>INDEX(raw_vertexdata!J:J,MATCH(final_elemfixed!E154,raw_vertexdata!L:L,0))</f>
        <v>-6.5494662521205493E-5</v>
      </c>
      <c r="D154" s="2">
        <f>INDEX(raw_vertexdata!K:K,MATCH(final_elemfixed!E154,raw_vertexdata!L:L,0))</f>
        <v>-0.5307287263746292</v>
      </c>
      <c r="E154">
        <v>153</v>
      </c>
    </row>
    <row r="155" spans="3:5" x14ac:dyDescent="0.3">
      <c r="C155" s="2">
        <f>INDEX(raw_vertexdata!J:J,MATCH(final_elemfixed!E155,raw_vertexdata!L:L,0))</f>
        <v>-4.129450498404612E-4</v>
      </c>
      <c r="D155" s="2">
        <f>INDEX(raw_vertexdata!K:K,MATCH(final_elemfixed!E155,raw_vertexdata!L:L,0))</f>
        <v>-0.68409868743343749</v>
      </c>
      <c r="E155">
        <v>154</v>
      </c>
    </row>
    <row r="156" spans="3:5" x14ac:dyDescent="0.3">
      <c r="C156" s="2">
        <f>INDEX(raw_vertexdata!J:J,MATCH(final_elemfixed!E156,raw_vertexdata!L:L,0))</f>
        <v>-0.80316834721483299</v>
      </c>
      <c r="D156" s="2">
        <f>INDEX(raw_vertexdata!K:K,MATCH(final_elemfixed!E156,raw_vertexdata!L:L,0))</f>
        <v>0.54601258448141332</v>
      </c>
      <c r="E156">
        <v>155</v>
      </c>
    </row>
    <row r="157" spans="3:5" x14ac:dyDescent="0.3">
      <c r="C157" s="2">
        <f>INDEX(raw_vertexdata!J:J,MATCH(final_elemfixed!E157,raw_vertexdata!L:L,0))</f>
        <v>-0.97662780344318678</v>
      </c>
      <c r="D157" s="2">
        <f>INDEX(raw_vertexdata!K:K,MATCH(final_elemfixed!E157,raw_vertexdata!L:L,0))</f>
        <v>0.68791215645501158</v>
      </c>
      <c r="E157">
        <v>156</v>
      </c>
    </row>
    <row r="158" spans="3:5" x14ac:dyDescent="0.3">
      <c r="C158" s="2">
        <f>INDEX(raw_vertexdata!J:J,MATCH(final_elemfixed!E158,raw_vertexdata!L:L,0))</f>
        <v>-0.54596534967064825</v>
      </c>
      <c r="D158" s="2">
        <f>INDEX(raw_vertexdata!K:K,MATCH(final_elemfixed!E158,raw_vertexdata!L:L,0))</f>
        <v>0.80340678139406285</v>
      </c>
      <c r="E158">
        <v>157</v>
      </c>
    </row>
    <row r="159" spans="3:5" x14ac:dyDescent="0.3">
      <c r="C159" s="2">
        <f>INDEX(raw_vertexdata!J:J,MATCH(final_elemfixed!E159,raw_vertexdata!L:L,0))</f>
        <v>-0.68788860651115147</v>
      </c>
      <c r="D159" s="2">
        <f>INDEX(raw_vertexdata!K:K,MATCH(final_elemfixed!E159,raw_vertexdata!L:L,0))</f>
        <v>0.97674695323391392</v>
      </c>
      <c r="E159">
        <v>158</v>
      </c>
    </row>
    <row r="160" spans="3:5" x14ac:dyDescent="0.3">
      <c r="C160" s="2">
        <f>INDEX(raw_vertexdata!J:J,MATCH(final_elemfixed!E160,raw_vertexdata!L:L,0))</f>
        <v>0.33687219313140387</v>
      </c>
      <c r="D160" s="2">
        <f>INDEX(raw_vertexdata!K:K,MATCH(final_elemfixed!E160,raw_vertexdata!L:L,0))</f>
        <v>-0.32330984594713896</v>
      </c>
      <c r="E160">
        <v>159</v>
      </c>
    </row>
    <row r="161" spans="3:5" x14ac:dyDescent="0.3">
      <c r="C161" s="2">
        <f>INDEX(raw_vertexdata!J:J,MATCH(final_elemfixed!E161,raw_vertexdata!L:L,0))</f>
        <v>0.31968789845244466</v>
      </c>
      <c r="D161" s="2">
        <f>INDEX(raw_vertexdata!K:K,MATCH(final_elemfixed!E161,raw_vertexdata!L:L,0))</f>
        <v>-0.29334929925707565</v>
      </c>
      <c r="E161">
        <v>160</v>
      </c>
    </row>
    <row r="162" spans="3:5" x14ac:dyDescent="0.3">
      <c r="C162" s="2">
        <f>INDEX(raw_vertexdata!J:J,MATCH(final_elemfixed!E162,raw_vertexdata!L:L,0))</f>
        <v>0.32945233160346621</v>
      </c>
      <c r="D162" s="2">
        <f>INDEX(raw_vertexdata!K:K,MATCH(final_elemfixed!E162,raw_vertexdata!L:L,0))</f>
        <v>-0.33051455261579976</v>
      </c>
      <c r="E162">
        <v>161</v>
      </c>
    </row>
    <row r="163" spans="3:5" x14ac:dyDescent="0.3">
      <c r="C163" s="2">
        <f>INDEX(raw_vertexdata!J:J,MATCH(final_elemfixed!E163,raw_vertexdata!L:L,0))</f>
        <v>0.30536355830985201</v>
      </c>
      <c r="D163" s="2">
        <f>INDEX(raw_vertexdata!K:K,MATCH(final_elemfixed!E163,raw_vertexdata!L:L,0))</f>
        <v>-0.30746286936610989</v>
      </c>
      <c r="E163">
        <v>162</v>
      </c>
    </row>
    <row r="164" spans="3:5" x14ac:dyDescent="0.3">
      <c r="C164" s="2">
        <f>INDEX(raw_vertexdata!J:J,MATCH(final_elemfixed!E164,raw_vertexdata!L:L,0))</f>
        <v>0.49138859575345056</v>
      </c>
      <c r="D164" s="2">
        <f>INDEX(raw_vertexdata!K:K,MATCH(final_elemfixed!E164,raw_vertexdata!L:L,0))</f>
        <v>-0.29922180249772051</v>
      </c>
      <c r="E164">
        <v>163</v>
      </c>
    </row>
    <row r="165" spans="3:5" x14ac:dyDescent="0.3">
      <c r="C165" s="2">
        <f>INDEX(raw_vertexdata!J:J,MATCH(final_elemfixed!E165,raw_vertexdata!L:L,0))</f>
        <v>0.49050545775843352</v>
      </c>
      <c r="D165" s="2">
        <f>INDEX(raw_vertexdata!K:K,MATCH(final_elemfixed!E165,raw_vertexdata!L:L,0))</f>
        <v>-0.25101500388973608</v>
      </c>
      <c r="E165">
        <v>164</v>
      </c>
    </row>
    <row r="166" spans="3:5" x14ac:dyDescent="0.3">
      <c r="C166" s="2">
        <f>INDEX(raw_vertexdata!J:J,MATCH(final_elemfixed!E166,raw_vertexdata!L:L,0))</f>
        <v>2.1037998626158578</v>
      </c>
      <c r="D166" s="2">
        <f>INDEX(raw_vertexdata!K:K,MATCH(final_elemfixed!E166,raw_vertexdata!L:L,0))</f>
        <v>-1.2994431315495929</v>
      </c>
      <c r="E166">
        <v>165</v>
      </c>
    </row>
    <row r="167" spans="3:5" x14ac:dyDescent="0.3">
      <c r="C167" s="2">
        <f>INDEX(raw_vertexdata!J:J,MATCH(final_elemfixed!E167,raw_vertexdata!L:L,0))</f>
        <v>2.4377192300963797</v>
      </c>
      <c r="D167" s="2">
        <f>INDEX(raw_vertexdata!K:K,MATCH(final_elemfixed!E167,raw_vertexdata!L:L,0))</f>
        <v>-1.2237467143476779</v>
      </c>
      <c r="E167">
        <v>166</v>
      </c>
    </row>
    <row r="168" spans="3:5" x14ac:dyDescent="0.3">
      <c r="C168" s="2">
        <f>INDEX(raw_vertexdata!J:J,MATCH(final_elemfixed!E168,raw_vertexdata!L:L,0))</f>
        <v>1.885618083187697</v>
      </c>
      <c r="D168" s="2">
        <f>INDEX(raw_vertexdata!K:K,MATCH(final_elemfixed!E168,raw_vertexdata!L:L,0))</f>
        <v>-1.8856180831876967</v>
      </c>
      <c r="E168">
        <v>167</v>
      </c>
    </row>
    <row r="169" spans="3:5" x14ac:dyDescent="0.3">
      <c r="C169" s="2">
        <f>INDEX(raw_vertexdata!J:J,MATCH(final_elemfixed!E169,raw_vertexdata!L:L,0))</f>
        <v>2.0034692133383145</v>
      </c>
      <c r="D169" s="2">
        <f>INDEX(raw_vertexdata!K:K,MATCH(final_elemfixed!E169,raw_vertexdata!L:L,0))</f>
        <v>-2.0034692133383145</v>
      </c>
      <c r="E169">
        <v>168</v>
      </c>
    </row>
    <row r="170" spans="3:5" x14ac:dyDescent="0.3">
      <c r="C170" s="2">
        <f>INDEX(raw_vertexdata!J:J,MATCH(final_elemfixed!E170,raw_vertexdata!L:L,0))</f>
        <v>1.2994431315495933</v>
      </c>
      <c r="D170" s="2">
        <f>INDEX(raw_vertexdata!K:K,MATCH(final_elemfixed!E170,raw_vertexdata!L:L,0))</f>
        <v>-2.1037998626158574</v>
      </c>
      <c r="E170">
        <v>169</v>
      </c>
    </row>
    <row r="171" spans="3:5" x14ac:dyDescent="0.3">
      <c r="C171" s="2">
        <f>INDEX(raw_vertexdata!J:J,MATCH(final_elemfixed!E171,raw_vertexdata!L:L,0))</f>
        <v>1.2237467143476786</v>
      </c>
      <c r="D171" s="2">
        <f>INDEX(raw_vertexdata!K:K,MATCH(final_elemfixed!E171,raw_vertexdata!L:L,0))</f>
        <v>-2.4377192300963793</v>
      </c>
      <c r="E171">
        <v>170</v>
      </c>
    </row>
    <row r="172" spans="3:5" x14ac:dyDescent="0.3">
      <c r="C172" s="2">
        <f>INDEX(raw_vertexdata!J:J,MATCH(final_elemfixed!E172,raw_vertexdata!L:L,0))</f>
        <v>0.25169390604111208</v>
      </c>
      <c r="D172" s="2">
        <f>INDEX(raw_vertexdata!K:K,MATCH(final_elemfixed!E172,raw_vertexdata!L:L,0))</f>
        <v>-0.49043863316240754</v>
      </c>
      <c r="E172">
        <v>171</v>
      </c>
    </row>
    <row r="173" spans="3:5" x14ac:dyDescent="0.3">
      <c r="C173" s="2">
        <f>INDEX(raw_vertexdata!J:J,MATCH(final_elemfixed!E173,raw_vertexdata!L:L,0))</f>
        <v>0.30105000674408705</v>
      </c>
      <c r="D173" s="2">
        <f>INDEX(raw_vertexdata!K:K,MATCH(final_elemfixed!E173,raw_vertexdata!L:L,0))</f>
        <v>-0.49135890654588188</v>
      </c>
      <c r="E173">
        <v>172</v>
      </c>
    </row>
    <row r="174" spans="3:5" x14ac:dyDescent="0.3">
      <c r="C174" s="2">
        <f>INDEX(raw_vertexdata!J:J,MATCH(final_elemfixed!E174,raw_vertexdata!L:L,0))</f>
        <v>-0.63305249703920696</v>
      </c>
      <c r="D174" s="2">
        <f>INDEX(raw_vertexdata!K:K,MATCH(final_elemfixed!E174,raw_vertexdata!L:L,0))</f>
        <v>0.52025455780411722</v>
      </c>
      <c r="E174">
        <v>173</v>
      </c>
    </row>
    <row r="175" spans="3:5" x14ac:dyDescent="0.3">
      <c r="C175" s="2">
        <f>INDEX(raw_vertexdata!J:J,MATCH(final_elemfixed!E175,raw_vertexdata!L:L,0))</f>
        <v>-0.35593028183193454</v>
      </c>
      <c r="D175" s="2">
        <f>INDEX(raw_vertexdata!K:K,MATCH(final_elemfixed!E175,raw_vertexdata!L:L,0))</f>
        <v>0.33728615478244178</v>
      </c>
      <c r="E175">
        <v>174</v>
      </c>
    </row>
    <row r="176" spans="3:5" x14ac:dyDescent="0.3">
      <c r="C176" s="2">
        <f>INDEX(raw_vertexdata!J:J,MATCH(final_elemfixed!E176,raw_vertexdata!L:L,0))</f>
        <v>-0.33358942770521932</v>
      </c>
      <c r="D176" s="2">
        <f>INDEX(raw_vertexdata!K:K,MATCH(final_elemfixed!E176,raw_vertexdata!L:L,0))</f>
        <v>0.36239367242031334</v>
      </c>
      <c r="E176">
        <v>175</v>
      </c>
    </row>
    <row r="177" spans="3:5" x14ac:dyDescent="0.3">
      <c r="C177" s="2">
        <f>INDEX(raw_vertexdata!J:J,MATCH(final_elemfixed!E177,raw_vertexdata!L:L,0))</f>
        <v>-0.52021909794477628</v>
      </c>
      <c r="D177" s="2">
        <f>INDEX(raw_vertexdata!K:K,MATCH(final_elemfixed!E177,raw_vertexdata!L:L,0))</f>
        <v>0.63323135631529504</v>
      </c>
      <c r="E177">
        <v>176</v>
      </c>
    </row>
    <row r="178" spans="3:5" x14ac:dyDescent="0.3">
      <c r="C178" s="2">
        <f>INDEX(raw_vertexdata!J:J,MATCH(final_elemfixed!E178,raw_vertexdata!L:L,0))</f>
        <v>-1.3136218407300877</v>
      </c>
      <c r="D178" s="2">
        <f>INDEX(raw_vertexdata!K:K,MATCH(final_elemfixed!E178,raw_vertexdata!L:L,0))</f>
        <v>1.5670613932532333</v>
      </c>
      <c r="E178">
        <v>177</v>
      </c>
    </row>
    <row r="179" spans="3:5" x14ac:dyDescent="0.3">
      <c r="C179" s="2">
        <f>INDEX(raw_vertexdata!J:J,MATCH(final_elemfixed!E179,raw_vertexdata!L:L,0))</f>
        <v>-1.5739322050305533</v>
      </c>
      <c r="D179" s="2">
        <f>INDEX(raw_vertexdata!K:K,MATCH(final_elemfixed!E179,raw_vertexdata!L:L,0))</f>
        <v>1.3098336763802774</v>
      </c>
      <c r="E179">
        <v>178</v>
      </c>
    </row>
    <row r="180" spans="3:5" x14ac:dyDescent="0.3">
      <c r="C180" s="2">
        <f>INDEX(raw_vertexdata!J:J,MATCH(final_elemfixed!E180,raw_vertexdata!L:L,0))</f>
        <v>-1.9593054007772222</v>
      </c>
      <c r="D180" s="2">
        <f>INDEX(raw_vertexdata!K:K,MATCH(final_elemfixed!E180,raw_vertexdata!L:L,0))</f>
        <v>1.695206872126946</v>
      </c>
      <c r="E180">
        <v>179</v>
      </c>
    </row>
    <row r="181" spans="3:5" x14ac:dyDescent="0.3">
      <c r="C181" s="2">
        <f>INDEX(raw_vertexdata!J:J,MATCH(final_elemfixed!E181,raw_vertexdata!L:L,0))</f>
        <v>-1.6989950364767563</v>
      </c>
      <c r="D181" s="2">
        <f>INDEX(raw_vertexdata!K:K,MATCH(final_elemfixed!E181,raw_vertexdata!L:L,0))</f>
        <v>1.9524345889999013</v>
      </c>
      <c r="E181">
        <v>180</v>
      </c>
    </row>
    <row r="182" spans="3:5" x14ac:dyDescent="0.3">
      <c r="C182" s="2">
        <f>INDEX(raw_vertexdata!J:J,MATCH(final_elemfixed!E182,raw_vertexdata!L:L,0))</f>
        <v>-1.0171314511976886</v>
      </c>
      <c r="D182" s="2">
        <f>INDEX(raw_vertexdata!K:K,MATCH(final_elemfixed!E182,raw_vertexdata!L:L,0))</f>
        <v>2.4555725440595357</v>
      </c>
      <c r="E182">
        <v>181</v>
      </c>
    </row>
    <row r="183" spans="3:5" x14ac:dyDescent="0.3">
      <c r="C183" s="2">
        <f>INDEX(raw_vertexdata!J:J,MATCH(final_elemfixed!E183,raw_vertexdata!L:L,0))</f>
        <v>2.284775864840392</v>
      </c>
      <c r="D183" s="2">
        <f>INDEX(raw_vertexdata!K:K,MATCH(final_elemfixed!E183,raw_vertexdata!L:L,0))</f>
        <v>-0.9463408596607169</v>
      </c>
      <c r="E183">
        <v>182</v>
      </c>
    </row>
    <row r="184" spans="3:5" x14ac:dyDescent="0.3">
      <c r="C184" s="2">
        <f>INDEX(raw_vertexdata!J:J,MATCH(final_elemfixed!E184,raw_vertexdata!L:L,0))</f>
        <v>1.1924789313009647</v>
      </c>
      <c r="D184" s="2">
        <f>INDEX(raw_vertexdata!K:K,MATCH(final_elemfixed!E184,raw_vertexdata!L:L,0))</f>
        <v>-1.5621975912907793</v>
      </c>
      <c r="E184">
        <v>183</v>
      </c>
    </row>
    <row r="185" spans="3:5" x14ac:dyDescent="0.3">
      <c r="C185" s="2">
        <f>INDEX(raw_vertexdata!J:J,MATCH(final_elemfixed!E185,raw_vertexdata!L:L,0))</f>
        <v>1.3051250161275603</v>
      </c>
      <c r="D185" s="2">
        <f>INDEX(raw_vertexdata!K:K,MATCH(final_elemfixed!E185,raw_vertexdata!L:L,0))</f>
        <v>-1.30512501612756</v>
      </c>
      <c r="E185">
        <v>184</v>
      </c>
    </row>
    <row r="186" spans="3:5" x14ac:dyDescent="0.3">
      <c r="C186" s="2">
        <f>INDEX(raw_vertexdata!J:J,MATCH(final_elemfixed!E186,raw_vertexdata!L:L,0))</f>
        <v>1.5620223312758879</v>
      </c>
      <c r="D186" s="2">
        <f>INDEX(raw_vertexdata!K:K,MATCH(final_elemfixed!E186,raw_vertexdata!L:L,0))</f>
        <v>-1.1923820249258281</v>
      </c>
      <c r="E186">
        <v>185</v>
      </c>
    </row>
    <row r="187" spans="3:5" x14ac:dyDescent="0.3">
      <c r="C187" s="2">
        <f>INDEX(raw_vertexdata!J:J,MATCH(final_elemfixed!E187,raw_vertexdata!L:L,0))</f>
        <v>0.94619029568249857</v>
      </c>
      <c r="D187" s="2">
        <f>INDEX(raw_vertexdata!K:K,MATCH(final_elemfixed!E187,raw_vertexdata!L:L,0))</f>
        <v>-2.2843054443906814</v>
      </c>
      <c r="E187">
        <v>186</v>
      </c>
    </row>
    <row r="188" spans="3:5" x14ac:dyDescent="0.3">
      <c r="C188" s="2">
        <f>INDEX(raw_vertexdata!J:J,MATCH(final_elemfixed!E188,raw_vertexdata!L:L,0))</f>
        <v>-2.4668618211707027</v>
      </c>
      <c r="D188" s="2">
        <f>INDEX(raw_vertexdata!K:K,MATCH(final_elemfixed!E188,raw_vertexdata!L:L,0))</f>
        <v>1.0218076228707298</v>
      </c>
      <c r="E188">
        <v>187</v>
      </c>
    </row>
    <row r="189" spans="3:5" x14ac:dyDescent="0.3">
      <c r="C189" s="2">
        <f>INDEX(raw_vertexdata!J:J,MATCH(final_elemfixed!E189,raw_vertexdata!L:L,0))</f>
        <v>1.1463060036206321</v>
      </c>
      <c r="D189" s="2">
        <f>INDEX(raw_vertexdata!K:K,MATCH(final_elemfixed!E189,raw_vertexdata!L:L,0))</f>
        <v>-0.82686697735225079</v>
      </c>
      <c r="E189">
        <v>188</v>
      </c>
    </row>
    <row r="190" spans="3:5" x14ac:dyDescent="0.3">
      <c r="C190" s="2">
        <f>INDEX(raw_vertexdata!J:J,MATCH(final_elemfixed!E190,raw_vertexdata!L:L,0))</f>
        <v>0.82686562250030293</v>
      </c>
      <c r="D190" s="2">
        <f>INDEX(raw_vertexdata!K:K,MATCH(final_elemfixed!E190,raw_vertexdata!L:L,0))</f>
        <v>-1.1464996991538157</v>
      </c>
      <c r="E190">
        <v>189</v>
      </c>
    </row>
    <row r="191" spans="3:5" x14ac:dyDescent="0.3">
      <c r="C191" s="2">
        <f>INDEX(raw_vertexdata!J:J,MATCH(final_elemfixed!E191,raw_vertexdata!L:L,0))</f>
        <v>1.0152112358410759</v>
      </c>
      <c r="D191" s="2">
        <f>INDEX(raw_vertexdata!K:K,MATCH(final_elemfixed!E191,raw_vertexdata!L:L,0))</f>
        <v>-1.0152112358410756</v>
      </c>
      <c r="E191">
        <v>190</v>
      </c>
    </row>
    <row r="192" spans="3:5" x14ac:dyDescent="0.3">
      <c r="C192" s="2">
        <f>INDEX(raw_vertexdata!J:J,MATCH(final_elemfixed!E192,raw_vertexdata!L:L,0))</f>
        <v>1.3823267841383216</v>
      </c>
      <c r="D192" s="2">
        <f>INDEX(raw_vertexdata!K:K,MATCH(final_elemfixed!E192,raw_vertexdata!L:L,0))</f>
        <v>-0.57253352010096947</v>
      </c>
      <c r="E192">
        <v>191</v>
      </c>
    </row>
    <row r="193" spans="3:5" x14ac:dyDescent="0.3">
      <c r="C193" s="2">
        <f>INDEX(raw_vertexdata!J:J,MATCH(final_elemfixed!E193,raw_vertexdata!L:L,0))</f>
        <v>0.57236283131221599</v>
      </c>
      <c r="D193" s="2">
        <f>INDEX(raw_vertexdata!K:K,MATCH(final_elemfixed!E193,raw_vertexdata!L:L,0))</f>
        <v>-1.3818538714059068</v>
      </c>
      <c r="E193">
        <v>192</v>
      </c>
    </row>
    <row r="194" spans="3:5" x14ac:dyDescent="0.3">
      <c r="C194" s="2">
        <f>INDEX(raw_vertexdata!J:J,MATCH(final_elemfixed!E194,raw_vertexdata!L:L,0))</f>
        <v>1.3348088139194281</v>
      </c>
      <c r="D194" s="2">
        <f>INDEX(raw_vertexdata!K:K,MATCH(final_elemfixed!E194,raw_vertexdata!L:L,0))</f>
        <v>1.0166463101859283E-4</v>
      </c>
      <c r="E194">
        <v>193</v>
      </c>
    </row>
    <row r="195" spans="3:5" x14ac:dyDescent="0.3">
      <c r="C195" s="2">
        <f>INDEX(raw_vertexdata!J:J,MATCH(final_elemfixed!E195,raw_vertexdata!L:L,0))</f>
        <v>-0.66878636479267362</v>
      </c>
      <c r="D195" s="2">
        <f>INDEX(raw_vertexdata!K:K,MATCH(final_elemfixed!E195,raw_vertexdata!L:L,0))</f>
        <v>1.6157085394837896</v>
      </c>
      <c r="E195">
        <v>194</v>
      </c>
    </row>
    <row r="196" spans="3:5" x14ac:dyDescent="0.3">
      <c r="C196" s="2">
        <f>INDEX(raw_vertexdata!J:J,MATCH(final_elemfixed!E196,raw_vertexdata!L:L,0))</f>
        <v>-1.4736888587836741</v>
      </c>
      <c r="D196" s="2">
        <f>INDEX(raw_vertexdata!K:K,MATCH(final_elemfixed!E196,raw_vertexdata!L:L,0))</f>
        <v>1.0494525645048605</v>
      </c>
      <c r="E196">
        <v>195</v>
      </c>
    </row>
    <row r="197" spans="3:5" x14ac:dyDescent="0.3">
      <c r="C197" s="2">
        <f>INDEX(raw_vertexdata!J:J,MATCH(final_elemfixed!E197,raw_vertexdata!L:L,0))</f>
        <v>-1.053240796383369</v>
      </c>
      <c r="D197" s="2">
        <f>INDEX(raw_vertexdata!K:K,MATCH(final_elemfixed!E197,raw_vertexdata!L:L,0))</f>
        <v>1.4668179797604979</v>
      </c>
      <c r="E197">
        <v>196</v>
      </c>
    </row>
    <row r="198" spans="3:5" x14ac:dyDescent="0.3">
      <c r="C198" s="2">
        <f>INDEX(raw_vertexdata!J:J,MATCH(final_elemfixed!E198,raw_vertexdata!L:L,0))</f>
        <v>-1.6270694636026608</v>
      </c>
      <c r="D198" s="2">
        <f>INDEX(raw_vertexdata!K:K,MATCH(final_elemfixed!E198,raw_vertexdata!L:L,0))</f>
        <v>0.67395423874357641</v>
      </c>
      <c r="E198">
        <v>197</v>
      </c>
    </row>
    <row r="199" spans="3:5" x14ac:dyDescent="0.3">
      <c r="C199" s="2">
        <f>INDEX(raw_vertexdata!J:J,MATCH(final_elemfixed!E199,raw_vertexdata!L:L,0))</f>
        <v>-1.170261722863736</v>
      </c>
      <c r="D199" s="2">
        <f>INDEX(raw_vertexdata!K:K,MATCH(final_elemfixed!E199,raw_vertexdata!L:L,0))</f>
        <v>1.1702617228637362</v>
      </c>
      <c r="E199">
        <v>198</v>
      </c>
    </row>
    <row r="200" spans="3:5" x14ac:dyDescent="0.3">
      <c r="C200" s="2">
        <f>INDEX(raw_vertexdata!J:J,MATCH(final_elemfixed!E200,raw_vertexdata!L:L,0))</f>
        <v>1.6580997823678671E-4</v>
      </c>
      <c r="D200" s="2">
        <f>INDEX(raw_vertexdata!K:K,MATCH(final_elemfixed!E200,raw_vertexdata!L:L,0))</f>
        <v>-1.3347360795724124</v>
      </c>
      <c r="E200">
        <v>199</v>
      </c>
    </row>
    <row r="201" spans="3:5" x14ac:dyDescent="0.3">
      <c r="C201" s="2">
        <f>INDEX(raw_vertexdata!J:J,MATCH(final_elemfixed!E201,raw_vertexdata!L:L,0))</f>
        <v>5.6112919338999996</v>
      </c>
      <c r="D201" s="2">
        <f>INDEX(raw_vertexdata!K:K,MATCH(final_elemfixed!E201,raw_vertexdata!L:L,0))</f>
        <v>20</v>
      </c>
      <c r="E201">
        <v>200</v>
      </c>
    </row>
    <row r="202" spans="3:5" x14ac:dyDescent="0.3">
      <c r="C202" s="2">
        <f>INDEX(raw_vertexdata!J:J,MATCH(final_elemfixed!E202,raw_vertexdata!L:L,0))</f>
        <v>7.5448422544999998</v>
      </c>
      <c r="D202" s="2">
        <f>INDEX(raw_vertexdata!K:K,MATCH(final_elemfixed!E202,raw_vertexdata!L:L,0))</f>
        <v>20</v>
      </c>
      <c r="E202">
        <v>201</v>
      </c>
    </row>
    <row r="203" spans="3:5" x14ac:dyDescent="0.3">
      <c r="C203" s="2">
        <f>INDEX(raw_vertexdata!J:J,MATCH(final_elemfixed!E203,raw_vertexdata!L:L,0))</f>
        <v>9.8651026392999999</v>
      </c>
      <c r="D203" s="2">
        <f>INDEX(raw_vertexdata!K:K,MATCH(final_elemfixed!E203,raw_vertexdata!L:L,0))</f>
        <v>20</v>
      </c>
      <c r="E203">
        <v>202</v>
      </c>
    </row>
    <row r="204" spans="3:5" x14ac:dyDescent="0.3">
      <c r="C204" s="2">
        <f>INDEX(raw_vertexdata!J:J,MATCH(final_elemfixed!E204,raw_vertexdata!L:L,0))</f>
        <v>12.649415101000001</v>
      </c>
      <c r="D204" s="2">
        <f>INDEX(raw_vertexdata!K:K,MATCH(final_elemfixed!E204,raw_vertexdata!L:L,0))</f>
        <v>20</v>
      </c>
      <c r="E204">
        <v>203</v>
      </c>
    </row>
    <row r="205" spans="3:5" x14ac:dyDescent="0.3">
      <c r="C205" s="2">
        <f>INDEX(raw_vertexdata!J:J,MATCH(final_elemfixed!E205,raw_vertexdata!L:L,0))</f>
        <v>15.990590055</v>
      </c>
      <c r="D205" s="2">
        <f>INDEX(raw_vertexdata!K:K,MATCH(final_elemfixed!E205,raw_vertexdata!L:L,0))</f>
        <v>20</v>
      </c>
      <c r="E205">
        <v>204</v>
      </c>
    </row>
    <row r="206" spans="3:5" x14ac:dyDescent="0.3">
      <c r="C206" s="2">
        <f>INDEX(raw_vertexdata!J:J,MATCH(final_elemfixed!E206,raw_vertexdata!L:L,0))</f>
        <v>5.6112919338999996</v>
      </c>
      <c r="D206" s="2">
        <f>INDEX(raw_vertexdata!K:K,MATCH(final_elemfixed!E206,raw_vertexdata!L:L,0))</f>
        <v>-20</v>
      </c>
      <c r="E206">
        <v>205</v>
      </c>
    </row>
    <row r="207" spans="3:5" x14ac:dyDescent="0.3">
      <c r="C207" s="2">
        <f>INDEX(raw_vertexdata!J:J,MATCH(final_elemfixed!E207,raw_vertexdata!L:L,0))</f>
        <v>7.5448422544999998</v>
      </c>
      <c r="D207" s="2">
        <f>INDEX(raw_vertexdata!K:K,MATCH(final_elemfixed!E207,raw_vertexdata!L:L,0))</f>
        <v>-20</v>
      </c>
      <c r="E207">
        <v>206</v>
      </c>
    </row>
    <row r="208" spans="3:5" x14ac:dyDescent="0.3">
      <c r="C208" s="2">
        <f>INDEX(raw_vertexdata!J:J,MATCH(final_elemfixed!E208,raw_vertexdata!L:L,0))</f>
        <v>9.8651026392999999</v>
      </c>
      <c r="D208" s="2">
        <f>INDEX(raw_vertexdata!K:K,MATCH(final_elemfixed!E208,raw_vertexdata!L:L,0))</f>
        <v>-20</v>
      </c>
      <c r="E208">
        <v>207</v>
      </c>
    </row>
    <row r="209" spans="3:5" x14ac:dyDescent="0.3">
      <c r="C209" s="2">
        <f>INDEX(raw_vertexdata!J:J,MATCH(final_elemfixed!E209,raw_vertexdata!L:L,0))</f>
        <v>12.649415101000001</v>
      </c>
      <c r="D209" s="2">
        <f>INDEX(raw_vertexdata!K:K,MATCH(final_elemfixed!E209,raw_vertexdata!L:L,0))</f>
        <v>-20</v>
      </c>
      <c r="E209">
        <v>208</v>
      </c>
    </row>
    <row r="210" spans="3:5" x14ac:dyDescent="0.3">
      <c r="C210" s="2">
        <f>INDEX(raw_vertexdata!J:J,MATCH(final_elemfixed!E210,raw_vertexdata!L:L,0))</f>
        <v>15.990590055</v>
      </c>
      <c r="D210" s="2">
        <f>INDEX(raw_vertexdata!K:K,MATCH(final_elemfixed!E210,raw_vertexdata!L:L,0))</f>
        <v>-20</v>
      </c>
      <c r="E210">
        <v>209</v>
      </c>
    </row>
    <row r="211" spans="3:5" x14ac:dyDescent="0.3">
      <c r="C211" s="2">
        <f>INDEX(raw_vertexdata!J:J,MATCH(final_elemfixed!E211,raw_vertexdata!L:L,0))</f>
        <v>5.6112919338999996</v>
      </c>
      <c r="D211" s="2">
        <f>INDEX(raw_vertexdata!K:K,MATCH(final_elemfixed!E211,raw_vertexdata!L:L,0))</f>
        <v>-4</v>
      </c>
      <c r="E211">
        <v>210</v>
      </c>
    </row>
    <row r="212" spans="3:5" x14ac:dyDescent="0.3">
      <c r="C212" s="2">
        <f>INDEX(raw_vertexdata!J:J,MATCH(final_elemfixed!E212,raw_vertexdata!L:L,0))</f>
        <v>7.5448422544999998</v>
      </c>
      <c r="D212" s="2">
        <f>INDEX(raw_vertexdata!K:K,MATCH(final_elemfixed!E212,raw_vertexdata!L:L,0))</f>
        <v>-4</v>
      </c>
      <c r="E212">
        <v>211</v>
      </c>
    </row>
    <row r="213" spans="3:5" x14ac:dyDescent="0.3">
      <c r="C213" s="2">
        <f>INDEX(raw_vertexdata!J:J,MATCH(final_elemfixed!E213,raw_vertexdata!L:L,0))</f>
        <v>9.8651026392999999</v>
      </c>
      <c r="D213" s="2">
        <f>INDEX(raw_vertexdata!K:K,MATCH(final_elemfixed!E213,raw_vertexdata!L:L,0))</f>
        <v>-4</v>
      </c>
      <c r="E213">
        <v>212</v>
      </c>
    </row>
    <row r="214" spans="3:5" x14ac:dyDescent="0.3">
      <c r="C214" s="2">
        <f>INDEX(raw_vertexdata!J:J,MATCH(final_elemfixed!E214,raw_vertexdata!L:L,0))</f>
        <v>12.649415101000001</v>
      </c>
      <c r="D214" s="2">
        <f>INDEX(raw_vertexdata!K:K,MATCH(final_elemfixed!E214,raw_vertexdata!L:L,0))</f>
        <v>-4</v>
      </c>
      <c r="E214">
        <v>213</v>
      </c>
    </row>
    <row r="215" spans="3:5" x14ac:dyDescent="0.3">
      <c r="C215" s="2">
        <f>INDEX(raw_vertexdata!J:J,MATCH(final_elemfixed!E215,raw_vertexdata!L:L,0))</f>
        <v>15.990590055</v>
      </c>
      <c r="D215" s="2">
        <f>INDEX(raw_vertexdata!K:K,MATCH(final_elemfixed!E215,raw_vertexdata!L:L,0))</f>
        <v>-4</v>
      </c>
      <c r="E215">
        <v>214</v>
      </c>
    </row>
    <row r="216" spans="3:5" x14ac:dyDescent="0.3">
      <c r="C216" s="2">
        <f>INDEX(raw_vertexdata!J:J,MATCH(final_elemfixed!E216,raw_vertexdata!L:L,0))</f>
        <v>5.6112919338999996</v>
      </c>
      <c r="D216" s="2">
        <f>INDEX(raw_vertexdata!K:K,MATCH(final_elemfixed!E216,raw_vertexdata!L:L,0))</f>
        <v>4</v>
      </c>
      <c r="E216">
        <v>215</v>
      </c>
    </row>
    <row r="217" spans="3:5" x14ac:dyDescent="0.3">
      <c r="C217" s="2">
        <f>INDEX(raw_vertexdata!J:J,MATCH(final_elemfixed!E217,raw_vertexdata!L:L,0))</f>
        <v>7.5448422544999998</v>
      </c>
      <c r="D217" s="2">
        <f>INDEX(raw_vertexdata!K:K,MATCH(final_elemfixed!E217,raw_vertexdata!L:L,0))</f>
        <v>4</v>
      </c>
      <c r="E217">
        <v>216</v>
      </c>
    </row>
    <row r="218" spans="3:5" x14ac:dyDescent="0.3">
      <c r="C218" s="2">
        <f>INDEX(raw_vertexdata!J:J,MATCH(final_elemfixed!E218,raw_vertexdata!L:L,0))</f>
        <v>9.8651026392999999</v>
      </c>
      <c r="D218" s="2">
        <f>INDEX(raw_vertexdata!K:K,MATCH(final_elemfixed!E218,raw_vertexdata!L:L,0))</f>
        <v>4</v>
      </c>
      <c r="E218">
        <v>217</v>
      </c>
    </row>
    <row r="219" spans="3:5" x14ac:dyDescent="0.3">
      <c r="C219" s="2">
        <f>INDEX(raw_vertexdata!J:J,MATCH(final_elemfixed!E219,raw_vertexdata!L:L,0))</f>
        <v>12.649415101000001</v>
      </c>
      <c r="D219" s="2">
        <f>INDEX(raw_vertexdata!K:K,MATCH(final_elemfixed!E219,raw_vertexdata!L:L,0))</f>
        <v>4</v>
      </c>
      <c r="E219">
        <v>218</v>
      </c>
    </row>
    <row r="220" spans="3:5" x14ac:dyDescent="0.3">
      <c r="C220" s="2">
        <f>INDEX(raw_vertexdata!J:J,MATCH(final_elemfixed!E220,raw_vertexdata!L:L,0))</f>
        <v>15.990590055</v>
      </c>
      <c r="D220" s="2">
        <f>INDEX(raw_vertexdata!K:K,MATCH(final_elemfixed!E220,raw_vertexdata!L:L,0))</f>
        <v>4</v>
      </c>
      <c r="E220">
        <v>219</v>
      </c>
    </row>
    <row r="221" spans="3:5" x14ac:dyDescent="0.3">
      <c r="C221" s="2">
        <f>INDEX(raw_vertexdata!J:J,MATCH(final_elemfixed!E221,raw_vertexdata!L:L,0))</f>
        <v>20</v>
      </c>
      <c r="D221" s="2">
        <f>INDEX(raw_vertexdata!K:K,MATCH(final_elemfixed!E221,raw_vertexdata!L:L,0))</f>
        <v>3</v>
      </c>
      <c r="E221">
        <v>220</v>
      </c>
    </row>
    <row r="222" spans="3:5" x14ac:dyDescent="0.3">
      <c r="C222" s="2">
        <f>INDEX(raw_vertexdata!J:J,MATCH(final_elemfixed!E222,raw_vertexdata!L:L,0))</f>
        <v>20</v>
      </c>
      <c r="D222" s="2">
        <f>INDEX(raw_vertexdata!K:K,MATCH(final_elemfixed!E222,raw_vertexdata!L:L,0))</f>
        <v>1</v>
      </c>
      <c r="E222">
        <v>221</v>
      </c>
    </row>
    <row r="223" spans="3:5" x14ac:dyDescent="0.3">
      <c r="C223" s="2">
        <f>INDEX(raw_vertexdata!J:J,MATCH(final_elemfixed!E223,raw_vertexdata!L:L,0))</f>
        <v>20</v>
      </c>
      <c r="D223" s="2">
        <f>INDEX(raw_vertexdata!K:K,MATCH(final_elemfixed!E223,raw_vertexdata!L:L,0))</f>
        <v>-1</v>
      </c>
      <c r="E223">
        <v>222</v>
      </c>
    </row>
    <row r="224" spans="3:5" x14ac:dyDescent="0.3">
      <c r="C224" s="2">
        <f>INDEX(raw_vertexdata!J:J,MATCH(final_elemfixed!E224,raw_vertexdata!L:L,0))</f>
        <v>20</v>
      </c>
      <c r="D224" s="2">
        <f>INDEX(raw_vertexdata!K:K,MATCH(final_elemfixed!E224,raw_vertexdata!L:L,0))</f>
        <v>-3</v>
      </c>
      <c r="E224">
        <v>223</v>
      </c>
    </row>
    <row r="225" spans="3:5" x14ac:dyDescent="0.3">
      <c r="C225" s="2">
        <f>INDEX(raw_vertexdata!J:J,MATCH(final_elemfixed!E225,raw_vertexdata!L:L,0))</f>
        <v>-3</v>
      </c>
      <c r="D225" s="2">
        <f>INDEX(raw_vertexdata!K:K,MATCH(final_elemfixed!E225,raw_vertexdata!L:L,0))</f>
        <v>-20</v>
      </c>
      <c r="E225">
        <v>224</v>
      </c>
    </row>
    <row r="226" spans="3:5" x14ac:dyDescent="0.3">
      <c r="C226" s="2">
        <f>INDEX(raw_vertexdata!J:J,MATCH(final_elemfixed!E226,raw_vertexdata!L:L,0))</f>
        <v>-1</v>
      </c>
      <c r="D226" s="2">
        <f>INDEX(raw_vertexdata!K:K,MATCH(final_elemfixed!E226,raw_vertexdata!L:L,0))</f>
        <v>-20</v>
      </c>
      <c r="E226">
        <v>225</v>
      </c>
    </row>
    <row r="227" spans="3:5" x14ac:dyDescent="0.3">
      <c r="C227" s="2">
        <f>INDEX(raw_vertexdata!J:J,MATCH(final_elemfixed!E227,raw_vertexdata!L:L,0))</f>
        <v>1</v>
      </c>
      <c r="D227" s="2">
        <f>INDEX(raw_vertexdata!K:K,MATCH(final_elemfixed!E227,raw_vertexdata!L:L,0))</f>
        <v>-20</v>
      </c>
      <c r="E227">
        <v>226</v>
      </c>
    </row>
    <row r="228" spans="3:5" x14ac:dyDescent="0.3">
      <c r="C228" s="2">
        <f>INDEX(raw_vertexdata!J:J,MATCH(final_elemfixed!E228,raw_vertexdata!L:L,0))</f>
        <v>3</v>
      </c>
      <c r="D228" s="2">
        <f>INDEX(raw_vertexdata!K:K,MATCH(final_elemfixed!E228,raw_vertexdata!L:L,0))</f>
        <v>-20</v>
      </c>
      <c r="E228">
        <v>227</v>
      </c>
    </row>
    <row r="229" spans="3:5" x14ac:dyDescent="0.3">
      <c r="C229" s="2">
        <f>INDEX(raw_vertexdata!J:J,MATCH(final_elemfixed!E229,raw_vertexdata!L:L,0))</f>
        <v>-3</v>
      </c>
      <c r="D229" s="2">
        <f>INDEX(raw_vertexdata!K:K,MATCH(final_elemfixed!E229,raw_vertexdata!L:L,0))</f>
        <v>20</v>
      </c>
      <c r="E229">
        <v>228</v>
      </c>
    </row>
    <row r="230" spans="3:5" x14ac:dyDescent="0.3">
      <c r="C230" s="2">
        <f>INDEX(raw_vertexdata!J:J,MATCH(final_elemfixed!E230,raw_vertexdata!L:L,0))</f>
        <v>-1</v>
      </c>
      <c r="D230" s="2">
        <f>INDEX(raw_vertexdata!K:K,MATCH(final_elemfixed!E230,raw_vertexdata!L:L,0))</f>
        <v>20</v>
      </c>
      <c r="E230">
        <v>229</v>
      </c>
    </row>
    <row r="231" spans="3:5" x14ac:dyDescent="0.3">
      <c r="C231" s="2">
        <f>INDEX(raw_vertexdata!J:J,MATCH(final_elemfixed!E231,raw_vertexdata!L:L,0))</f>
        <v>1</v>
      </c>
      <c r="D231" s="2">
        <f>INDEX(raw_vertexdata!K:K,MATCH(final_elemfixed!E231,raw_vertexdata!L:L,0))</f>
        <v>20</v>
      </c>
      <c r="E231">
        <v>230</v>
      </c>
    </row>
    <row r="232" spans="3:5" x14ac:dyDescent="0.3">
      <c r="C232" s="2">
        <f>INDEX(raw_vertexdata!J:J,MATCH(final_elemfixed!E232,raw_vertexdata!L:L,0))</f>
        <v>3</v>
      </c>
      <c r="D232" s="2">
        <f>INDEX(raw_vertexdata!K:K,MATCH(final_elemfixed!E232,raw_vertexdata!L:L,0))</f>
        <v>20</v>
      </c>
      <c r="E232">
        <v>231</v>
      </c>
    </row>
    <row r="233" spans="3:5" x14ac:dyDescent="0.3">
      <c r="C233" s="2">
        <f>INDEX(raw_vertexdata!J:J,MATCH(final_elemfixed!E233,raw_vertexdata!L:L,0))</f>
        <v>-3</v>
      </c>
      <c r="D233" s="2">
        <f>INDEX(raw_vertexdata!K:K,MATCH(final_elemfixed!E233,raw_vertexdata!L:L,0))</f>
        <v>4</v>
      </c>
      <c r="E233">
        <v>232</v>
      </c>
    </row>
    <row r="234" spans="3:5" x14ac:dyDescent="0.3">
      <c r="C234" s="2">
        <f>INDEX(raw_vertexdata!J:J,MATCH(final_elemfixed!E234,raw_vertexdata!L:L,0))</f>
        <v>-1</v>
      </c>
      <c r="D234" s="2">
        <f>INDEX(raw_vertexdata!K:K,MATCH(final_elemfixed!E234,raw_vertexdata!L:L,0))</f>
        <v>4</v>
      </c>
      <c r="E234">
        <v>233</v>
      </c>
    </row>
    <row r="235" spans="3:5" x14ac:dyDescent="0.3">
      <c r="C235" s="2">
        <f>INDEX(raw_vertexdata!J:J,MATCH(final_elemfixed!E235,raw_vertexdata!L:L,0))</f>
        <v>1</v>
      </c>
      <c r="D235" s="2">
        <f>INDEX(raw_vertexdata!K:K,MATCH(final_elemfixed!E235,raw_vertexdata!L:L,0))</f>
        <v>4</v>
      </c>
      <c r="E235">
        <v>234</v>
      </c>
    </row>
    <row r="236" spans="3:5" x14ac:dyDescent="0.3">
      <c r="C236" s="2">
        <f>INDEX(raw_vertexdata!J:J,MATCH(final_elemfixed!E236,raw_vertexdata!L:L,0))</f>
        <v>3</v>
      </c>
      <c r="D236" s="2">
        <f>INDEX(raw_vertexdata!K:K,MATCH(final_elemfixed!E236,raw_vertexdata!L:L,0))</f>
        <v>4</v>
      </c>
      <c r="E236">
        <v>235</v>
      </c>
    </row>
    <row r="237" spans="3:5" x14ac:dyDescent="0.3">
      <c r="C237" s="2">
        <f>INDEX(raw_vertexdata!J:J,MATCH(final_elemfixed!E237,raw_vertexdata!L:L,0))</f>
        <v>4</v>
      </c>
      <c r="D237" s="2">
        <f>INDEX(raw_vertexdata!K:K,MATCH(final_elemfixed!E237,raw_vertexdata!L:L,0))</f>
        <v>3</v>
      </c>
      <c r="E237">
        <v>236</v>
      </c>
    </row>
    <row r="238" spans="3:5" x14ac:dyDescent="0.3">
      <c r="C238" s="2">
        <f>INDEX(raw_vertexdata!J:J,MATCH(final_elemfixed!E238,raw_vertexdata!L:L,0))</f>
        <v>4</v>
      </c>
      <c r="D238" s="2">
        <f>INDEX(raw_vertexdata!K:K,MATCH(final_elemfixed!E238,raw_vertexdata!L:L,0))</f>
        <v>1</v>
      </c>
      <c r="E238">
        <v>237</v>
      </c>
    </row>
    <row r="239" spans="3:5" x14ac:dyDescent="0.3">
      <c r="C239" s="2">
        <f>INDEX(raw_vertexdata!J:J,MATCH(final_elemfixed!E239,raw_vertexdata!L:L,0))</f>
        <v>4</v>
      </c>
      <c r="D239" s="2">
        <f>INDEX(raw_vertexdata!K:K,MATCH(final_elemfixed!E239,raw_vertexdata!L:L,0))</f>
        <v>-1.0000000099999999</v>
      </c>
      <c r="E239">
        <v>238</v>
      </c>
    </row>
    <row r="240" spans="3:5" x14ac:dyDescent="0.3">
      <c r="C240" s="2">
        <f>INDEX(raw_vertexdata!J:J,MATCH(final_elemfixed!E240,raw_vertexdata!L:L,0))</f>
        <v>4</v>
      </c>
      <c r="D240" s="2">
        <f>INDEX(raw_vertexdata!K:K,MATCH(final_elemfixed!E240,raw_vertexdata!L:L,0))</f>
        <v>-3.0000000099999999</v>
      </c>
      <c r="E240">
        <v>239</v>
      </c>
    </row>
    <row r="241" spans="3:5" x14ac:dyDescent="0.3">
      <c r="C241" s="2">
        <f>INDEX(raw_vertexdata!J:J,MATCH(final_elemfixed!E241,raw_vertexdata!L:L,0))</f>
        <v>3</v>
      </c>
      <c r="D241" s="2">
        <f>INDEX(raw_vertexdata!K:K,MATCH(final_elemfixed!E241,raw_vertexdata!L:L,0))</f>
        <v>-4</v>
      </c>
      <c r="E241">
        <v>240</v>
      </c>
    </row>
    <row r="242" spans="3:5" x14ac:dyDescent="0.3">
      <c r="C242" s="2">
        <f>INDEX(raw_vertexdata!J:J,MATCH(final_elemfixed!E242,raw_vertexdata!L:L,0))</f>
        <v>1</v>
      </c>
      <c r="D242" s="2">
        <f>INDEX(raw_vertexdata!K:K,MATCH(final_elemfixed!E242,raw_vertexdata!L:L,0))</f>
        <v>-4</v>
      </c>
      <c r="E242">
        <v>241</v>
      </c>
    </row>
    <row r="243" spans="3:5" x14ac:dyDescent="0.3">
      <c r="C243" s="2">
        <f>INDEX(raw_vertexdata!J:J,MATCH(final_elemfixed!E243,raw_vertexdata!L:L,0))</f>
        <v>-1</v>
      </c>
      <c r="D243" s="2">
        <f>INDEX(raw_vertexdata!K:K,MATCH(final_elemfixed!E243,raw_vertexdata!L:L,0))</f>
        <v>-4</v>
      </c>
      <c r="E243">
        <v>242</v>
      </c>
    </row>
    <row r="244" spans="3:5" x14ac:dyDescent="0.3">
      <c r="C244" s="2">
        <f>INDEX(raw_vertexdata!J:J,MATCH(final_elemfixed!E244,raw_vertexdata!L:L,0))</f>
        <v>-3</v>
      </c>
      <c r="D244" s="2">
        <f>INDEX(raw_vertexdata!K:K,MATCH(final_elemfixed!E244,raw_vertexdata!L:L,0))</f>
        <v>-4</v>
      </c>
      <c r="E244">
        <v>243</v>
      </c>
    </row>
    <row r="245" spans="3:5" x14ac:dyDescent="0.3">
      <c r="C245" s="2">
        <f>INDEX(raw_vertexdata!J:J,MATCH(final_elemfixed!E245,raw_vertexdata!L:L,0))</f>
        <v>-4</v>
      </c>
      <c r="D245" s="2">
        <f>INDEX(raw_vertexdata!K:K,MATCH(final_elemfixed!E245,raw_vertexdata!L:L,0))</f>
        <v>-3</v>
      </c>
      <c r="E245">
        <v>244</v>
      </c>
    </row>
    <row r="246" spans="3:5" x14ac:dyDescent="0.3">
      <c r="C246" s="2">
        <f>INDEX(raw_vertexdata!J:J,MATCH(final_elemfixed!E246,raw_vertexdata!L:L,0))</f>
        <v>-4</v>
      </c>
      <c r="D246" s="2">
        <f>INDEX(raw_vertexdata!K:K,MATCH(final_elemfixed!E246,raw_vertexdata!L:L,0))</f>
        <v>-1</v>
      </c>
      <c r="E246">
        <v>245</v>
      </c>
    </row>
    <row r="247" spans="3:5" x14ac:dyDescent="0.3">
      <c r="C247" s="2">
        <f>INDEX(raw_vertexdata!J:J,MATCH(final_elemfixed!E247,raw_vertexdata!L:L,0))</f>
        <v>-4</v>
      </c>
      <c r="D247" s="2">
        <f>INDEX(raw_vertexdata!K:K,MATCH(final_elemfixed!E247,raw_vertexdata!L:L,0))</f>
        <v>1</v>
      </c>
      <c r="E247">
        <v>246</v>
      </c>
    </row>
    <row r="248" spans="3:5" x14ac:dyDescent="0.3">
      <c r="C248" s="2">
        <f>INDEX(raw_vertexdata!J:J,MATCH(final_elemfixed!E248,raw_vertexdata!L:L,0))</f>
        <v>-4</v>
      </c>
      <c r="D248" s="2">
        <f>INDEX(raw_vertexdata!K:K,MATCH(final_elemfixed!E248,raw_vertexdata!L:L,0))</f>
        <v>3</v>
      </c>
      <c r="E248">
        <v>247</v>
      </c>
    </row>
    <row r="249" spans="3:5" x14ac:dyDescent="0.3">
      <c r="C249" s="2">
        <f>INDEX(raw_vertexdata!J:J,MATCH(final_elemfixed!E249,raw_vertexdata!L:L,0))</f>
        <v>-2.4944088369019251</v>
      </c>
      <c r="D249" s="2">
        <f>INDEX(raw_vertexdata!K:K,MATCH(final_elemfixed!E249,raw_vertexdata!L:L,0))</f>
        <v>1.6667106990508118</v>
      </c>
      <c r="E249">
        <v>248</v>
      </c>
    </row>
    <row r="250" spans="3:5" x14ac:dyDescent="0.3">
      <c r="C250" s="2">
        <f>INDEX(raw_vertexdata!J:J,MATCH(final_elemfixed!E250,raw_vertexdata!L:L,0))</f>
        <v>-2.9423558412334199</v>
      </c>
      <c r="D250" s="2">
        <f>INDEX(raw_vertexdata!K:K,MATCH(final_elemfixed!E250,raw_vertexdata!L:L,0))</f>
        <v>0.58527096601385709</v>
      </c>
      <c r="E250">
        <v>249</v>
      </c>
    </row>
    <row r="251" spans="3:5" x14ac:dyDescent="0.3">
      <c r="C251" s="2">
        <f>INDEX(raw_vertexdata!J:J,MATCH(final_elemfixed!E251,raw_vertexdata!L:L,0))</f>
        <v>-2.9423558412334203</v>
      </c>
      <c r="D251" s="2">
        <f>INDEX(raw_vertexdata!K:K,MATCH(final_elemfixed!E251,raw_vertexdata!L:L,0))</f>
        <v>-0.58527096601385631</v>
      </c>
      <c r="E251">
        <v>250</v>
      </c>
    </row>
    <row r="252" spans="3:5" x14ac:dyDescent="0.3">
      <c r="C252" s="2">
        <f>INDEX(raw_vertexdata!J:J,MATCH(final_elemfixed!E252,raw_vertexdata!L:L,0))</f>
        <v>-2.4944088369019264</v>
      </c>
      <c r="D252" s="2">
        <f>INDEX(raw_vertexdata!K:K,MATCH(final_elemfixed!E252,raw_vertexdata!L:L,0))</f>
        <v>-1.6667106990508098</v>
      </c>
      <c r="E252">
        <v>251</v>
      </c>
    </row>
    <row r="253" spans="3:5" x14ac:dyDescent="0.3">
      <c r="C253" s="2">
        <f>INDEX(raw_vertexdata!J:J,MATCH(final_elemfixed!E253,raw_vertexdata!L:L,0))</f>
        <v>-1.6667106990508096</v>
      </c>
      <c r="D253" s="2">
        <f>INDEX(raw_vertexdata!K:K,MATCH(final_elemfixed!E253,raw_vertexdata!L:L,0))</f>
        <v>-2.4944088369019264</v>
      </c>
      <c r="E253">
        <v>252</v>
      </c>
    </row>
    <row r="254" spans="3:5" x14ac:dyDescent="0.3">
      <c r="C254" s="2">
        <f>INDEX(raw_vertexdata!J:J,MATCH(final_elemfixed!E254,raw_vertexdata!L:L,0))</f>
        <v>-0.5852709660138572</v>
      </c>
      <c r="D254" s="2">
        <f>INDEX(raw_vertexdata!K:K,MATCH(final_elemfixed!E254,raw_vertexdata!L:L,0))</f>
        <v>-2.9423558412334199</v>
      </c>
      <c r="E254">
        <v>253</v>
      </c>
    </row>
    <row r="255" spans="3:5" x14ac:dyDescent="0.3">
      <c r="C255" s="2">
        <f>INDEX(raw_vertexdata!J:J,MATCH(final_elemfixed!E255,raw_vertexdata!L:L,0))</f>
        <v>0.58527096601385875</v>
      </c>
      <c r="D255" s="2">
        <f>INDEX(raw_vertexdata!K:K,MATCH(final_elemfixed!E255,raw_vertexdata!L:L,0))</f>
        <v>-2.9423558412334194</v>
      </c>
      <c r="E255">
        <v>254</v>
      </c>
    </row>
    <row r="256" spans="3:5" x14ac:dyDescent="0.3">
      <c r="C256" s="2">
        <f>INDEX(raw_vertexdata!J:J,MATCH(final_elemfixed!E256,raw_vertexdata!L:L,0))</f>
        <v>2.4944088369019251</v>
      </c>
      <c r="D256" s="2">
        <f>INDEX(raw_vertexdata!K:K,MATCH(final_elemfixed!E256,raw_vertexdata!L:L,0))</f>
        <v>-1.6667106990508118</v>
      </c>
      <c r="E256">
        <v>255</v>
      </c>
    </row>
    <row r="257" spans="3:5" x14ac:dyDescent="0.3">
      <c r="C257" s="2">
        <f>INDEX(raw_vertexdata!J:J,MATCH(final_elemfixed!E257,raw_vertexdata!L:L,0))</f>
        <v>1.6667106990508109</v>
      </c>
      <c r="D257" s="2">
        <f>INDEX(raw_vertexdata!K:K,MATCH(final_elemfixed!E257,raw_vertexdata!L:L,0))</f>
        <v>-2.4944088369019255</v>
      </c>
      <c r="E257">
        <v>256</v>
      </c>
    </row>
    <row r="258" spans="3:5" x14ac:dyDescent="0.3">
      <c r="C258" s="2">
        <f>INDEX(raw_vertexdata!J:J,MATCH(final_elemfixed!E258,raw_vertexdata!L:L,0))</f>
        <v>2.9423558412334199</v>
      </c>
      <c r="D258" s="2">
        <f>INDEX(raw_vertexdata!K:K,MATCH(final_elemfixed!E258,raw_vertexdata!L:L,0))</f>
        <v>-0.58527096601385753</v>
      </c>
      <c r="E258">
        <v>257</v>
      </c>
    </row>
    <row r="259" spans="3:5" x14ac:dyDescent="0.3">
      <c r="C259" s="2">
        <f>INDEX(raw_vertexdata!J:J,MATCH(final_elemfixed!E259,raw_vertexdata!L:L,0))</f>
        <v>2.9423558412334199</v>
      </c>
      <c r="D259" s="2">
        <f>INDEX(raw_vertexdata!K:K,MATCH(final_elemfixed!E259,raw_vertexdata!L:L,0))</f>
        <v>0.58527096601385753</v>
      </c>
      <c r="E259">
        <v>258</v>
      </c>
    </row>
    <row r="260" spans="3:5" x14ac:dyDescent="0.3">
      <c r="C260" s="2">
        <f>INDEX(raw_vertexdata!J:J,MATCH(final_elemfixed!E260,raw_vertexdata!L:L,0))</f>
        <v>2.4944088369019251</v>
      </c>
      <c r="D260" s="2">
        <f>INDEX(raw_vertexdata!K:K,MATCH(final_elemfixed!E260,raw_vertexdata!L:L,0))</f>
        <v>1.6667106990508118</v>
      </c>
      <c r="E260">
        <v>259</v>
      </c>
    </row>
    <row r="261" spans="3:5" x14ac:dyDescent="0.3">
      <c r="C261" s="2">
        <f>INDEX(raw_vertexdata!J:J,MATCH(final_elemfixed!E261,raw_vertexdata!L:L,0))</f>
        <v>1.6667106990508118</v>
      </c>
      <c r="D261" s="2">
        <f>INDEX(raw_vertexdata!K:K,MATCH(final_elemfixed!E261,raw_vertexdata!L:L,0))</f>
        <v>2.4944088369019251</v>
      </c>
      <c r="E261">
        <v>260</v>
      </c>
    </row>
    <row r="262" spans="3:5" x14ac:dyDescent="0.3">
      <c r="C262" s="2">
        <f>INDEX(raw_vertexdata!J:J,MATCH(final_elemfixed!E262,raw_vertexdata!L:L,0))</f>
        <v>0.5852709660138562</v>
      </c>
      <c r="D262" s="2">
        <f>INDEX(raw_vertexdata!K:K,MATCH(final_elemfixed!E262,raw_vertexdata!L:L,0))</f>
        <v>2.9423558412334203</v>
      </c>
      <c r="E262">
        <v>261</v>
      </c>
    </row>
    <row r="263" spans="3:5" x14ac:dyDescent="0.3">
      <c r="C263" s="2">
        <f>INDEX(raw_vertexdata!J:J,MATCH(final_elemfixed!E263,raw_vertexdata!L:L,0))</f>
        <v>-0.58527096601385653</v>
      </c>
      <c r="D263" s="2">
        <f>INDEX(raw_vertexdata!K:K,MATCH(final_elemfixed!E263,raw_vertexdata!L:L,0))</f>
        <v>2.9423558412334203</v>
      </c>
      <c r="E263">
        <v>262</v>
      </c>
    </row>
    <row r="264" spans="3:5" x14ac:dyDescent="0.3">
      <c r="C264" s="2">
        <f>INDEX(raw_vertexdata!J:J,MATCH(final_elemfixed!E264,raw_vertexdata!L:L,0))</f>
        <v>-1.6667106990508112</v>
      </c>
      <c r="D264" s="2">
        <f>INDEX(raw_vertexdata!K:K,MATCH(final_elemfixed!E264,raw_vertexdata!L:L,0))</f>
        <v>2.4944088369019255</v>
      </c>
      <c r="E264">
        <v>263</v>
      </c>
    </row>
    <row r="265" spans="3:5" x14ac:dyDescent="0.3">
      <c r="C265" s="2">
        <f>INDEX(raw_vertexdata!J:J,MATCH(final_elemfixed!E265,raw_vertexdata!L:L,0))</f>
        <v>-0.44310630259298789</v>
      </c>
      <c r="D265" s="2">
        <f>INDEX(raw_vertexdata!K:K,MATCH(final_elemfixed!E265,raw_vertexdata!L:L,0))</f>
        <v>1.9850174253663393</v>
      </c>
      <c r="E265">
        <v>264</v>
      </c>
    </row>
    <row r="266" spans="3:5" x14ac:dyDescent="0.3">
      <c r="C266" s="2">
        <f>INDEX(raw_vertexdata!J:J,MATCH(final_elemfixed!E266,raw_vertexdata!L:L,0))</f>
        <v>-0.22580276219678402</v>
      </c>
      <c r="D266" s="2">
        <f>INDEX(raw_vertexdata!K:K,MATCH(final_elemfixed!E266,raw_vertexdata!L:L,0))</f>
        <v>0.99672182012926203</v>
      </c>
      <c r="E266">
        <v>265</v>
      </c>
    </row>
    <row r="267" spans="3:5" x14ac:dyDescent="0.3">
      <c r="C267" s="2">
        <f>INDEX(raw_vertexdata!J:J,MATCH(final_elemfixed!E267,raw_vertexdata!L:L,0))</f>
        <v>0.33194251497084271</v>
      </c>
      <c r="D267" s="2">
        <f>INDEX(raw_vertexdata!K:K,MATCH(final_elemfixed!E267,raw_vertexdata!L:L,0))</f>
        <v>1.717108550228537</v>
      </c>
      <c r="E267">
        <v>266</v>
      </c>
    </row>
    <row r="268" spans="3:5" x14ac:dyDescent="0.3">
      <c r="C268" s="2">
        <f>INDEX(raw_vertexdata!J:J,MATCH(final_elemfixed!E268,raw_vertexdata!L:L,0))</f>
        <v>0.93298327894405286</v>
      </c>
      <c r="D268" s="2">
        <f>INDEX(raw_vertexdata!K:K,MATCH(final_elemfixed!E268,raw_vertexdata!L:L,0))</f>
        <v>1.4028851342090229</v>
      </c>
      <c r="E268">
        <v>267</v>
      </c>
    </row>
    <row r="269" spans="3:5" x14ac:dyDescent="0.3">
      <c r="C269" s="2">
        <f>INDEX(raw_vertexdata!J:J,MATCH(final_elemfixed!E269,raw_vertexdata!L:L,0))</f>
        <v>1.4028585125367368</v>
      </c>
      <c r="D269" s="2">
        <f>INDEX(raw_vertexdata!K:K,MATCH(final_elemfixed!E269,raw_vertexdata!L:L,0))</f>
        <v>0.93303266408068186</v>
      </c>
      <c r="E269">
        <v>268</v>
      </c>
    </row>
    <row r="270" spans="3:5" x14ac:dyDescent="0.3">
      <c r="C270" s="2">
        <f>INDEX(raw_vertexdata!J:J,MATCH(final_elemfixed!E270,raw_vertexdata!L:L,0))</f>
        <v>1.7177206777551233</v>
      </c>
      <c r="D270" s="2">
        <f>INDEX(raw_vertexdata!K:K,MATCH(final_elemfixed!E270,raw_vertexdata!L:L,0))</f>
        <v>0.33206155494788675</v>
      </c>
      <c r="E270">
        <v>269</v>
      </c>
    </row>
    <row r="271" spans="3:5" x14ac:dyDescent="0.3">
      <c r="C271" s="2">
        <f>INDEX(raw_vertexdata!J:J,MATCH(final_elemfixed!E271,raw_vertexdata!L:L,0))</f>
        <v>1.8148594953319255</v>
      </c>
      <c r="D271" s="2">
        <f>INDEX(raw_vertexdata!K:K,MATCH(final_elemfixed!E271,raw_vertexdata!L:L,0))</f>
        <v>-0.37224605625802709</v>
      </c>
      <c r="E271">
        <v>270</v>
      </c>
    </row>
    <row r="272" spans="3:5" x14ac:dyDescent="0.3">
      <c r="C272" s="2">
        <f>INDEX(raw_vertexdata!J:J,MATCH(final_elemfixed!E272,raw_vertexdata!L:L,0))</f>
        <v>-1.0814411672899231</v>
      </c>
      <c r="D272" s="2">
        <f>INDEX(raw_vertexdata!K:K,MATCH(final_elemfixed!E272,raw_vertexdata!L:L,0))</f>
        <v>1.9615276625229843</v>
      </c>
      <c r="E272">
        <v>271</v>
      </c>
    </row>
    <row r="273" spans="3:5" x14ac:dyDescent="0.3">
      <c r="C273" s="2">
        <f>INDEX(raw_vertexdata!J:J,MATCH(final_elemfixed!E273,raw_vertexdata!L:L,0))</f>
        <v>-0.64058599381540937</v>
      </c>
      <c r="D273" s="2">
        <f>INDEX(raw_vertexdata!K:K,MATCH(final_elemfixed!E273,raw_vertexdata!L:L,0))</f>
        <v>1.120998856650592</v>
      </c>
      <c r="E273">
        <v>272</v>
      </c>
    </row>
    <row r="274" spans="3:5" x14ac:dyDescent="0.3">
      <c r="C274" s="2">
        <f>INDEX(raw_vertexdata!J:J,MATCH(final_elemfixed!E274,raw_vertexdata!L:L,0))</f>
        <v>0.14336281887990571</v>
      </c>
      <c r="D274" s="2">
        <f>INDEX(raw_vertexdata!K:K,MATCH(final_elemfixed!E274,raw_vertexdata!L:L,0))</f>
        <v>0.79717121172861394</v>
      </c>
      <c r="E274">
        <v>273</v>
      </c>
    </row>
    <row r="275" spans="3:5" x14ac:dyDescent="0.3">
      <c r="C275" s="2">
        <f>INDEX(raw_vertexdata!J:J,MATCH(final_elemfixed!E275,raw_vertexdata!L:L,0))</f>
        <v>0.39097289232058013</v>
      </c>
      <c r="D275" s="2">
        <f>INDEX(raw_vertexdata!K:K,MATCH(final_elemfixed!E275,raw_vertexdata!L:L,0))</f>
        <v>0.59389205916724319</v>
      </c>
      <c r="E275">
        <v>274</v>
      </c>
    </row>
    <row r="276" spans="3:5" x14ac:dyDescent="0.3">
      <c r="C276" s="2">
        <f>INDEX(raw_vertexdata!J:J,MATCH(final_elemfixed!E276,raw_vertexdata!L:L,0))</f>
        <v>0.58248159673827182</v>
      </c>
      <c r="D276" s="2">
        <f>INDEX(raw_vertexdata!K:K,MATCH(final_elemfixed!E276,raw_vertexdata!L:L,0))</f>
        <v>0.3861236181497878</v>
      </c>
      <c r="E276">
        <v>275</v>
      </c>
    </row>
    <row r="277" spans="3:5" x14ac:dyDescent="0.3">
      <c r="C277" s="2">
        <f>INDEX(raw_vertexdata!J:J,MATCH(final_elemfixed!E277,raw_vertexdata!L:L,0))</f>
        <v>0.75390010802252772</v>
      </c>
      <c r="D277" s="2">
        <f>INDEX(raw_vertexdata!K:K,MATCH(final_elemfixed!E277,raw_vertexdata!L:L,0))</f>
        <v>0.13866825449681527</v>
      </c>
      <c r="E277">
        <v>276</v>
      </c>
    </row>
    <row r="278" spans="3:5" x14ac:dyDescent="0.3">
      <c r="C278" s="2">
        <f>INDEX(raw_vertexdata!J:J,MATCH(final_elemfixed!E278,raw_vertexdata!L:L,0))</f>
        <v>-1.9968480181743484</v>
      </c>
      <c r="D278" s="2">
        <f>INDEX(raw_vertexdata!K:K,MATCH(final_elemfixed!E278,raw_vertexdata!L:L,0))</f>
        <v>0.44778247426602963</v>
      </c>
      <c r="E278">
        <v>277</v>
      </c>
    </row>
    <row r="279" spans="3:5" x14ac:dyDescent="0.3">
      <c r="C279" s="2">
        <f>INDEX(raw_vertexdata!J:J,MATCH(final_elemfixed!E279,raw_vertexdata!L:L,0))</f>
        <v>-0.99722892979719502</v>
      </c>
      <c r="D279" s="2">
        <f>INDEX(raw_vertexdata!K:K,MATCH(final_elemfixed!E279,raw_vertexdata!L:L,0))</f>
        <v>0.22617176444926201</v>
      </c>
      <c r="E279">
        <v>278</v>
      </c>
    </row>
    <row r="280" spans="3:5" x14ac:dyDescent="0.3">
      <c r="C280" s="2">
        <f>INDEX(raw_vertexdata!J:J,MATCH(final_elemfixed!E280,raw_vertexdata!L:L,0))</f>
        <v>-0.49542158217908583</v>
      </c>
      <c r="D280" s="2">
        <f>INDEX(raw_vertexdata!K:K,MATCH(final_elemfixed!E280,raw_vertexdata!L:L,0))</f>
        <v>0.11994301916138039</v>
      </c>
      <c r="E280">
        <v>279</v>
      </c>
    </row>
    <row r="281" spans="3:5" x14ac:dyDescent="0.3">
      <c r="C281" s="2">
        <f>INDEX(raw_vertexdata!J:J,MATCH(final_elemfixed!E281,raw_vertexdata!L:L,0))</f>
        <v>-1.7178294357561015</v>
      </c>
      <c r="D281" s="2">
        <f>INDEX(raw_vertexdata!K:K,MATCH(final_elemfixed!E281,raw_vertexdata!L:L,0))</f>
        <v>-0.3316092450160501</v>
      </c>
      <c r="E281">
        <v>280</v>
      </c>
    </row>
    <row r="282" spans="3:5" x14ac:dyDescent="0.3">
      <c r="C282" s="2">
        <f>INDEX(raw_vertexdata!J:J,MATCH(final_elemfixed!E282,raw_vertexdata!L:L,0))</f>
        <v>-0.79760352624338504</v>
      </c>
      <c r="D282" s="2">
        <f>INDEX(raw_vertexdata!K:K,MATCH(final_elemfixed!E282,raw_vertexdata!L:L,0))</f>
        <v>-0.14348421490846003</v>
      </c>
      <c r="E282">
        <v>281</v>
      </c>
    </row>
    <row r="283" spans="3:5" x14ac:dyDescent="0.3">
      <c r="C283" s="2">
        <f>INDEX(raw_vertexdata!J:J,MATCH(final_elemfixed!E283,raw_vertexdata!L:L,0))</f>
        <v>-1.4030647040185316</v>
      </c>
      <c r="D283" s="2">
        <f>INDEX(raw_vertexdata!K:K,MATCH(final_elemfixed!E283,raw_vertexdata!L:L,0))</f>
        <v>-0.93265000901047324</v>
      </c>
      <c r="E283">
        <v>282</v>
      </c>
    </row>
    <row r="284" spans="3:5" x14ac:dyDescent="0.3">
      <c r="C284" s="2">
        <f>INDEX(raw_vertexdata!J:J,MATCH(final_elemfixed!E284,raw_vertexdata!L:L,0))</f>
        <v>-0.59388891102178754</v>
      </c>
      <c r="D284" s="2">
        <f>INDEX(raw_vertexdata!K:K,MATCH(final_elemfixed!E284,raw_vertexdata!L:L,0))</f>
        <v>-0.39097158832375151</v>
      </c>
      <c r="E284">
        <v>283</v>
      </c>
    </row>
    <row r="285" spans="3:5" x14ac:dyDescent="0.3">
      <c r="C285" s="2">
        <f>INDEX(raw_vertexdata!J:J,MATCH(final_elemfixed!E285,raw_vertexdata!L:L,0))</f>
        <v>-0.38585392793457046</v>
      </c>
      <c r="D285" s="2">
        <f>INDEX(raw_vertexdata!K:K,MATCH(final_elemfixed!E285,raw_vertexdata!L:L,0))</f>
        <v>-0.58267529070874968</v>
      </c>
      <c r="E285">
        <v>284</v>
      </c>
    </row>
    <row r="286" spans="3:5" x14ac:dyDescent="0.3">
      <c r="C286" s="2">
        <f>INDEX(raw_vertexdata!J:J,MATCH(final_elemfixed!E286,raw_vertexdata!L:L,0))</f>
        <v>-0.13874675223785979</v>
      </c>
      <c r="D286" s="2">
        <f>INDEX(raw_vertexdata!K:K,MATCH(final_elemfixed!E286,raw_vertexdata!L:L,0))</f>
        <v>-0.75392224154665199</v>
      </c>
      <c r="E286">
        <v>285</v>
      </c>
    </row>
    <row r="287" spans="3:5" x14ac:dyDescent="0.3">
      <c r="C287" s="2">
        <f>INDEX(raw_vertexdata!J:J,MATCH(final_elemfixed!E287,raw_vertexdata!L:L,0))</f>
        <v>-0.33129298447245198</v>
      </c>
      <c r="D287" s="2">
        <f>INDEX(raw_vertexdata!K:K,MATCH(final_elemfixed!E287,raw_vertexdata!L:L,0))</f>
        <v>-1.7178975414174829</v>
      </c>
      <c r="E287">
        <v>286</v>
      </c>
    </row>
    <row r="288" spans="3:5" x14ac:dyDescent="0.3">
      <c r="C288" s="2">
        <f>INDEX(raw_vertexdata!J:J,MATCH(final_elemfixed!E288,raw_vertexdata!L:L,0))</f>
        <v>-0.93287975619197805</v>
      </c>
      <c r="D288" s="2">
        <f>INDEX(raw_vertexdata!K:K,MATCH(final_elemfixed!E288,raw_vertexdata!L:L,0))</f>
        <v>-1.4029365501209712</v>
      </c>
      <c r="E288">
        <v>287</v>
      </c>
    </row>
    <row r="289" spans="3:5" x14ac:dyDescent="0.3">
      <c r="C289" s="2">
        <f>INDEX(raw_vertexdata!J:J,MATCH(final_elemfixed!E289,raw_vertexdata!L:L,0))</f>
        <v>0.3727111548241141</v>
      </c>
      <c r="D289" s="2">
        <f>INDEX(raw_vertexdata!K:K,MATCH(final_elemfixed!E289,raw_vertexdata!L:L,0))</f>
        <v>-1.8144879008896275</v>
      </c>
      <c r="E289">
        <v>288</v>
      </c>
    </row>
    <row r="290" spans="3:5" x14ac:dyDescent="0.3">
      <c r="C290" s="2">
        <f>INDEX(raw_vertexdata!J:J,MATCH(final_elemfixed!E290,raw_vertexdata!L:L,0))</f>
        <v>1.5714532508589376</v>
      </c>
      <c r="D290" s="2">
        <f>INDEX(raw_vertexdata!K:K,MATCH(final_elemfixed!E290,raw_vertexdata!L:L,0))</f>
        <v>-1.7688237240508526</v>
      </c>
      <c r="E290">
        <v>289</v>
      </c>
    </row>
    <row r="291" spans="3:5" x14ac:dyDescent="0.3">
      <c r="C291" s="2">
        <f>INDEX(raw_vertexdata!J:J,MATCH(final_elemfixed!E291,raw_vertexdata!L:L,0))</f>
        <v>1.5991180965660807</v>
      </c>
      <c r="D291" s="2">
        <f>INDEX(raw_vertexdata!K:K,MATCH(final_elemfixed!E291,raw_vertexdata!L:L,0))</f>
        <v>-1.4017476233741668</v>
      </c>
      <c r="E291">
        <v>290</v>
      </c>
    </row>
    <row r="292" spans="3:5" x14ac:dyDescent="0.3">
      <c r="C292" s="2">
        <f>INDEX(raw_vertexdata!J:J,MATCH(final_elemfixed!E292,raw_vertexdata!L:L,0))</f>
        <v>0.49362324028881827</v>
      </c>
      <c r="D292" s="2">
        <f>INDEX(raw_vertexdata!K:K,MATCH(final_elemfixed!E292,raw_vertexdata!L:L,0))</f>
        <v>-0.42120167396885111</v>
      </c>
      <c r="E292">
        <v>291</v>
      </c>
    </row>
    <row r="293" spans="3:5" x14ac:dyDescent="0.3">
      <c r="C293" s="2">
        <f>INDEX(raw_vertexdata!J:J,MATCH(final_elemfixed!E293,raw_vertexdata!L:L,0))</f>
        <v>0.35197974902511775</v>
      </c>
      <c r="D293" s="2">
        <f>INDEX(raw_vertexdata!K:K,MATCH(final_elemfixed!E293,raw_vertexdata!L:L,0))</f>
        <v>-0.42291628526343622</v>
      </c>
      <c r="E293">
        <v>292</v>
      </c>
    </row>
    <row r="294" spans="3:5" x14ac:dyDescent="0.3">
      <c r="C294" s="2">
        <f>INDEX(raw_vertexdata!J:J,MATCH(final_elemfixed!E294,raw_vertexdata!L:L,0))</f>
        <v>-0.48968659715363444</v>
      </c>
      <c r="D294" s="2">
        <f>INDEX(raw_vertexdata!K:K,MATCH(final_elemfixed!E294,raw_vertexdata!L:L,0))</f>
        <v>0.36310007568540698</v>
      </c>
      <c r="E294">
        <v>293</v>
      </c>
    </row>
    <row r="295" spans="3:5" x14ac:dyDescent="0.3">
      <c r="C295" s="2">
        <f>INDEX(raw_vertexdata!J:J,MATCH(final_elemfixed!E295,raw_vertexdata!L:L,0))</f>
        <v>-0.49497474683058318</v>
      </c>
      <c r="D295" s="2">
        <f>INDEX(raw_vertexdata!K:K,MATCH(final_elemfixed!E295,raw_vertexdata!L:L,0))</f>
        <v>0.49497474683058329</v>
      </c>
      <c r="E295">
        <v>294</v>
      </c>
    </row>
    <row r="296" spans="3:5" x14ac:dyDescent="0.3">
      <c r="C296" s="2">
        <f>INDEX(raw_vertexdata!J:J,MATCH(final_elemfixed!E296,raw_vertexdata!L:L,0))</f>
        <v>-0.35797344700152306</v>
      </c>
      <c r="D296" s="2">
        <f>INDEX(raw_vertexdata!K:K,MATCH(final_elemfixed!E296,raw_vertexdata!L:L,0))</f>
        <v>0.49495662525426554</v>
      </c>
      <c r="E296">
        <v>295</v>
      </c>
    </row>
    <row r="297" spans="3:5" x14ac:dyDescent="0.3">
      <c r="C297" s="2">
        <f>INDEX(raw_vertexdata!J:J,MATCH(final_elemfixed!E297,raw_vertexdata!L:L,0))</f>
        <v>0.42291256217016349</v>
      </c>
      <c r="D297" s="2">
        <f>INDEX(raw_vertexdata!K:K,MATCH(final_elemfixed!E297,raw_vertexdata!L:L,0))</f>
        <v>-0.35049099585019633</v>
      </c>
      <c r="E297">
        <v>296</v>
      </c>
    </row>
    <row r="298" spans="3:5" x14ac:dyDescent="0.3">
      <c r="C298" s="2">
        <f>INDEX(raw_vertexdata!J:J,MATCH(final_elemfixed!E298,raw_vertexdata!L:L,0))</f>
        <v>0.42269042714377292</v>
      </c>
      <c r="D298" s="2">
        <f>INDEX(raw_vertexdata!K:K,MATCH(final_elemfixed!E298,raw_vertexdata!L:L,0))</f>
        <v>-0.49362696338209072</v>
      </c>
      <c r="E298">
        <v>297</v>
      </c>
    </row>
    <row r="299" spans="3:5" x14ac:dyDescent="0.3">
      <c r="C299" s="2">
        <f>INDEX(raw_vertexdata!J:J,MATCH(final_elemfixed!E299,raw_vertexdata!L:L,0))</f>
        <v>1.4017476233741668</v>
      </c>
      <c r="D299" s="2">
        <f>INDEX(raw_vertexdata!K:K,MATCH(final_elemfixed!E299,raw_vertexdata!L:L,0))</f>
        <v>-1.5991180965660807</v>
      </c>
      <c r="E299">
        <v>298</v>
      </c>
    </row>
    <row r="300" spans="3:5" x14ac:dyDescent="0.3">
      <c r="C300" s="2">
        <f>INDEX(raw_vertexdata!J:J,MATCH(final_elemfixed!E300,raw_vertexdata!L:L,0))</f>
        <v>1.7688237240508522</v>
      </c>
      <c r="D300" s="2">
        <f>INDEX(raw_vertexdata!K:K,MATCH(final_elemfixed!E300,raw_vertexdata!L:L,0))</f>
        <v>-1.5714532508589381</v>
      </c>
      <c r="E300">
        <v>299</v>
      </c>
    </row>
    <row r="301" spans="3:5" x14ac:dyDescent="0.3">
      <c r="C301" s="2">
        <f>INDEX(raw_vertexdata!J:J,MATCH(final_elemfixed!E301,raw_vertexdata!L:L,0))</f>
        <v>-0.35580857724602255</v>
      </c>
      <c r="D301" s="2">
        <f>INDEX(raw_vertexdata!K:K,MATCH(final_elemfixed!E301,raw_vertexdata!L:L,0))</f>
        <v>-6.2113419038775833E-2</v>
      </c>
      <c r="E301">
        <v>300</v>
      </c>
    </row>
    <row r="302" spans="3:5" x14ac:dyDescent="0.3">
      <c r="C302" s="2">
        <f>INDEX(raw_vertexdata!J:J,MATCH(final_elemfixed!E302,raw_vertexdata!L:L,0))</f>
        <v>-0.25602107581929689</v>
      </c>
      <c r="D302" s="2">
        <f>INDEX(raw_vertexdata!K:K,MATCH(final_elemfixed!E302,raw_vertexdata!L:L,0))</f>
        <v>-0.16817943621180814</v>
      </c>
      <c r="E302">
        <v>301</v>
      </c>
    </row>
    <row r="303" spans="3:5" x14ac:dyDescent="0.3">
      <c r="C303" s="2">
        <f>INDEX(raw_vertexdata!J:J,MATCH(final_elemfixed!E303,raw_vertexdata!L:L,0))</f>
        <v>-0.16570973822564319</v>
      </c>
      <c r="D303" s="2">
        <f>INDEX(raw_vertexdata!K:K,MATCH(final_elemfixed!E303,raw_vertexdata!L:L,0))</f>
        <v>-0.25026489667522189</v>
      </c>
      <c r="E303">
        <v>302</v>
      </c>
    </row>
    <row r="304" spans="3:5" x14ac:dyDescent="0.3">
      <c r="C304" s="2">
        <f>INDEX(raw_vertexdata!J:J,MATCH(final_elemfixed!E304,raw_vertexdata!L:L,0))</f>
        <v>-5.9502743191625462E-2</v>
      </c>
      <c r="D304" s="2">
        <f>INDEX(raw_vertexdata!K:K,MATCH(final_elemfixed!E304,raw_vertexdata!L:L,0))</f>
        <v>-0.33287826215585736</v>
      </c>
      <c r="E304">
        <v>303</v>
      </c>
    </row>
    <row r="305" spans="3:5" x14ac:dyDescent="0.3">
      <c r="C305" s="2">
        <f>INDEX(raw_vertexdata!J:J,MATCH(final_elemfixed!E305,raw_vertexdata!L:L,0))</f>
        <v>0.10130988053146818</v>
      </c>
      <c r="D305" s="2">
        <f>INDEX(raw_vertexdata!K:K,MATCH(final_elemfixed!E305,raw_vertexdata!L:L,0))</f>
        <v>-0.43343856254737728</v>
      </c>
      <c r="E305">
        <v>304</v>
      </c>
    </row>
    <row r="306" spans="3:5" x14ac:dyDescent="0.3">
      <c r="C306" s="2">
        <f>INDEX(raw_vertexdata!J:J,MATCH(final_elemfixed!E306,raw_vertexdata!L:L,0))</f>
        <v>-1.9796877514821827</v>
      </c>
      <c r="D306" s="2">
        <f>INDEX(raw_vertexdata!K:K,MATCH(final_elemfixed!E306,raw_vertexdata!L:L,0))</f>
        <v>1.0823291746838644</v>
      </c>
      <c r="E306">
        <v>305</v>
      </c>
    </row>
    <row r="307" spans="3:5" x14ac:dyDescent="0.3">
      <c r="C307" s="2">
        <f>INDEX(raw_vertexdata!J:J,MATCH(final_elemfixed!E307,raw_vertexdata!L:L,0))</f>
        <v>-1.1210705709748625</v>
      </c>
      <c r="D307" s="2">
        <f>INDEX(raw_vertexdata!K:K,MATCH(final_elemfixed!E307,raw_vertexdata!L:L,0))</f>
        <v>0.64107762863528317</v>
      </c>
      <c r="E307">
        <v>306</v>
      </c>
    </row>
    <row r="308" spans="3:5" x14ac:dyDescent="0.3">
      <c r="C308" s="2">
        <f>INDEX(raw_vertexdata!J:J,MATCH(final_elemfixed!E308,raw_vertexdata!L:L,0))</f>
        <v>-0.60442250908388118</v>
      </c>
      <c r="D308" s="2">
        <f>INDEX(raw_vertexdata!K:K,MATCH(final_elemfixed!E308,raw_vertexdata!L:L,0))</f>
        <v>0.32199952543650096</v>
      </c>
      <c r="E308">
        <v>307</v>
      </c>
    </row>
    <row r="309" spans="3:5" x14ac:dyDescent="0.3">
      <c r="C309" s="2">
        <f>INDEX(raw_vertexdata!J:J,MATCH(final_elemfixed!E309,raw_vertexdata!L:L,0))</f>
        <v>-0.32188657067192344</v>
      </c>
      <c r="D309" s="2">
        <f>INDEX(raw_vertexdata!K:K,MATCH(final_elemfixed!E309,raw_vertexdata!L:L,0))</f>
        <v>0.6048089278218568</v>
      </c>
      <c r="E309">
        <v>308</v>
      </c>
    </row>
    <row r="310" spans="3:5" x14ac:dyDescent="0.3">
      <c r="C310" s="2">
        <f>INDEX(raw_vertexdata!J:J,MATCH(final_elemfixed!E310,raw_vertexdata!L:L,0))</f>
        <v>-0.11983002362502593</v>
      </c>
      <c r="D310" s="2">
        <f>INDEX(raw_vertexdata!K:K,MATCH(final_elemfixed!E310,raw_vertexdata!L:L,0))</f>
        <v>0.49572828406028696</v>
      </c>
      <c r="E310">
        <v>309</v>
      </c>
    </row>
    <row r="311" spans="3:5" x14ac:dyDescent="0.3">
      <c r="C311" s="2">
        <f>INDEX(raw_vertexdata!J:J,MATCH(final_elemfixed!E311,raw_vertexdata!L:L,0))</f>
        <v>6.2222259127780233E-2</v>
      </c>
      <c r="D311" s="2">
        <f>INDEX(raw_vertexdata!K:K,MATCH(final_elemfixed!E311,raw_vertexdata!L:L,0))</f>
        <v>0.35565332917328335</v>
      </c>
      <c r="E311">
        <v>310</v>
      </c>
    </row>
    <row r="312" spans="3:5" x14ac:dyDescent="0.3">
      <c r="C312" s="2">
        <f>INDEX(raw_vertexdata!J:J,MATCH(final_elemfixed!E312,raw_vertexdata!L:L,0))</f>
        <v>0.16825277566757332</v>
      </c>
      <c r="D312" s="2">
        <f>INDEX(raw_vertexdata!K:K,MATCH(final_elemfixed!E312,raw_vertexdata!L:L,0))</f>
        <v>0.25576668533502206</v>
      </c>
      <c r="E312">
        <v>311</v>
      </c>
    </row>
    <row r="313" spans="3:5" x14ac:dyDescent="0.3">
      <c r="C313" s="2">
        <f>INDEX(raw_vertexdata!J:J,MATCH(final_elemfixed!E313,raw_vertexdata!L:L,0))</f>
        <v>0.25012988788794954</v>
      </c>
      <c r="D313" s="2">
        <f>INDEX(raw_vertexdata!K:K,MATCH(final_elemfixed!E313,raw_vertexdata!L:L,0))</f>
        <v>0.16573922627406087</v>
      </c>
      <c r="E313">
        <v>312</v>
      </c>
    </row>
    <row r="314" spans="3:5" x14ac:dyDescent="0.3">
      <c r="C314" s="2">
        <f>INDEX(raw_vertexdata!J:J,MATCH(final_elemfixed!E314,raw_vertexdata!L:L,0))</f>
        <v>0.26104623874382343</v>
      </c>
      <c r="D314" s="2">
        <f>INDEX(raw_vertexdata!K:K,MATCH(final_elemfixed!E314,raw_vertexdata!L:L,0))</f>
        <v>-0.19897673647663885</v>
      </c>
      <c r="E314">
        <v>313</v>
      </c>
    </row>
    <row r="315" spans="3:5" x14ac:dyDescent="0.3">
      <c r="C315" s="2">
        <f>INDEX(raw_vertexdata!J:J,MATCH(final_elemfixed!E315,raw_vertexdata!L:L,0))</f>
        <v>0.17895187727045281</v>
      </c>
      <c r="D315" s="2">
        <f>INDEX(raw_vertexdata!K:K,MATCH(final_elemfixed!E315,raw_vertexdata!L:L,0))</f>
        <v>-8.1090228861590868E-2</v>
      </c>
      <c r="E315">
        <v>314</v>
      </c>
    </row>
    <row r="316" spans="3:5" x14ac:dyDescent="0.3">
      <c r="C316" s="2">
        <f>INDEX(raw_vertexdata!J:J,MATCH(final_elemfixed!E316,raw_vertexdata!L:L,0))</f>
        <v>0.1024167172169919</v>
      </c>
      <c r="D316" s="2">
        <f>INDEX(raw_vertexdata!K:K,MATCH(final_elemfixed!E316,raw_vertexdata!L:L,0))</f>
        <v>1.9233939457033663E-2</v>
      </c>
      <c r="E316">
        <v>315</v>
      </c>
    </row>
    <row r="317" spans="3:5" x14ac:dyDescent="0.3">
      <c r="C317" s="2">
        <f>INDEX(raw_vertexdata!J:J,MATCH(final_elemfixed!E317,raw_vertexdata!L:L,0))</f>
        <v>2.5037623672328049E-2</v>
      </c>
      <c r="D317" s="2">
        <f>INDEX(raw_vertexdata!K:K,MATCH(final_elemfixed!E317,raw_vertexdata!L:L,0))</f>
        <v>0.11101166082692546</v>
      </c>
      <c r="E317">
        <v>316</v>
      </c>
    </row>
    <row r="318" spans="3:5" x14ac:dyDescent="0.3">
      <c r="C318" s="2">
        <f>INDEX(raw_vertexdata!J:J,MATCH(final_elemfixed!E318,raw_vertexdata!L:L,0))</f>
        <v>-8.1511235922222439E-2</v>
      </c>
      <c r="D318" s="2">
        <f>INDEX(raw_vertexdata!K:K,MATCH(final_elemfixed!E318,raw_vertexdata!L:L,0))</f>
        <v>0.21690394348804456</v>
      </c>
      <c r="E318">
        <v>317</v>
      </c>
    </row>
    <row r="319" spans="3:5" x14ac:dyDescent="0.3">
      <c r="C319" s="2">
        <f>INDEX(raw_vertexdata!J:J,MATCH(final_elemfixed!E319,raw_vertexdata!L:L,0))</f>
        <v>-0.19205132563164212</v>
      </c>
      <c r="D319" s="2">
        <f>INDEX(raw_vertexdata!K:K,MATCH(final_elemfixed!E319,raw_vertexdata!L:L,0))</f>
        <v>0.3035045354392974</v>
      </c>
      <c r="E319">
        <v>318</v>
      </c>
    </row>
    <row r="320" spans="3:5" x14ac:dyDescent="0.3">
      <c r="C320" s="2">
        <f>INDEX(raw_vertexdata!J:J,MATCH(final_elemfixed!E320,raw_vertexdata!L:L,0))</f>
        <v>-0.27309572685183264</v>
      </c>
      <c r="D320" s="2">
        <f>INDEX(raw_vertexdata!K:K,MATCH(final_elemfixed!E320,raw_vertexdata!L:L,0))</f>
        <v>0.34707961686942612</v>
      </c>
      <c r="E320">
        <v>319</v>
      </c>
    </row>
    <row r="321" spans="3:5" x14ac:dyDescent="0.3">
      <c r="C321" s="2">
        <f>INDEX(raw_vertexdata!J:J,MATCH(final_elemfixed!E321,raw_vertexdata!L:L,0))</f>
        <v>-0.32817485747499819</v>
      </c>
      <c r="D321" s="2">
        <f>INDEX(raw_vertexdata!K:K,MATCH(final_elemfixed!E321,raw_vertexdata!L:L,0))</f>
        <v>0.29093521638880571</v>
      </c>
      <c r="E321">
        <v>320</v>
      </c>
    </row>
    <row r="322" spans="3:5" x14ac:dyDescent="0.3">
      <c r="C322" s="2">
        <f>INDEX(raw_vertexdata!J:J,MATCH(final_elemfixed!E322,raw_vertexdata!L:L,0))</f>
        <v>-0.26784518003799795</v>
      </c>
      <c r="D322" s="2">
        <f>INDEX(raw_vertexdata!K:K,MATCH(final_elemfixed!E322,raw_vertexdata!L:L,0))</f>
        <v>0.22711599229400117</v>
      </c>
      <c r="E322">
        <v>321</v>
      </c>
    </row>
    <row r="323" spans="3:5" x14ac:dyDescent="0.3">
      <c r="C323" s="2">
        <f>INDEX(raw_vertexdata!J:J,MATCH(final_elemfixed!E323,raw_vertexdata!L:L,0))</f>
        <v>-0.16691715648511365</v>
      </c>
      <c r="D323" s="2">
        <f>INDEX(raw_vertexdata!K:K,MATCH(final_elemfixed!E323,raw_vertexdata!L:L,0))</f>
        <v>0.13418618023119752</v>
      </c>
      <c r="E323">
        <v>322</v>
      </c>
    </row>
    <row r="324" spans="3:5" x14ac:dyDescent="0.3">
      <c r="C324" s="2">
        <f>INDEX(raw_vertexdata!J:J,MATCH(final_elemfixed!E324,raw_vertexdata!L:L,0))</f>
        <v>-5.6161343350946087E-2</v>
      </c>
      <c r="D324" s="2">
        <f>INDEX(raw_vertexdata!K:K,MATCH(final_elemfixed!E324,raw_vertexdata!L:L,0))</f>
        <v>3.280454266762349E-2</v>
      </c>
      <c r="E324">
        <v>323</v>
      </c>
    </row>
    <row r="325" spans="3:5" x14ac:dyDescent="0.3">
      <c r="C325" s="2">
        <f>INDEX(raw_vertexdata!J:J,MATCH(final_elemfixed!E325,raw_vertexdata!L:L,0))</f>
        <v>3.3742596262424145E-2</v>
      </c>
      <c r="D325" s="2">
        <f>INDEX(raw_vertexdata!K:K,MATCH(final_elemfixed!E325,raw_vertexdata!L:L,0))</f>
        <v>-5.0101505961450687E-2</v>
      </c>
      <c r="E325">
        <v>324</v>
      </c>
    </row>
    <row r="326" spans="3:5" x14ac:dyDescent="0.3">
      <c r="C326" s="2">
        <f>INDEX(raw_vertexdata!J:J,MATCH(final_elemfixed!E326,raw_vertexdata!L:L,0))</f>
        <v>0.12525954094008765</v>
      </c>
      <c r="D326" s="2">
        <f>INDEX(raw_vertexdata!K:K,MATCH(final_elemfixed!E326,raw_vertexdata!L:L,0))</f>
        <v>-0.13536132413033491</v>
      </c>
      <c r="E326">
        <v>325</v>
      </c>
    </row>
    <row r="327" spans="3:5" x14ac:dyDescent="0.3">
      <c r="C327" s="2">
        <f>INDEX(raw_vertexdata!J:J,MATCH(final_elemfixed!E327,raw_vertexdata!L:L,0))</f>
        <v>0.22716223966182467</v>
      </c>
      <c r="D327" s="2">
        <f>INDEX(raw_vertexdata!K:K,MATCH(final_elemfixed!E327,raw_vertexdata!L:L,0))</f>
        <v>-0.23245844032180979</v>
      </c>
      <c r="E327">
        <v>326</v>
      </c>
    </row>
    <row r="328" spans="3:5" x14ac:dyDescent="0.3">
      <c r="C328" s="2">
        <f>INDEX(raw_vertexdata!J:J,MATCH(final_elemfixed!E328,raw_vertexdata!L:L,0))</f>
        <v>0.33266142071255689</v>
      </c>
      <c r="D328" s="2">
        <f>INDEX(raw_vertexdata!K:K,MATCH(final_elemfixed!E328,raw_vertexdata!L:L,0))</f>
        <v>5.967320909325026E-2</v>
      </c>
      <c r="E328">
        <v>327</v>
      </c>
    </row>
    <row r="329" spans="3:5" x14ac:dyDescent="0.3">
      <c r="C329" s="2">
        <f>INDEX(raw_vertexdata!J:J,MATCH(final_elemfixed!E329,raw_vertexdata!L:L,0))</f>
        <v>0.43340870987793378</v>
      </c>
      <c r="D329" s="2">
        <f>INDEX(raw_vertexdata!K:K,MATCH(final_elemfixed!E329,raw_vertexdata!L:L,0))</f>
        <v>-0.1014041026444114</v>
      </c>
      <c r="E329">
        <v>328</v>
      </c>
    </row>
    <row r="330" spans="3:5" x14ac:dyDescent="0.3">
      <c r="C330" s="2">
        <f>INDEX(raw_vertexdata!J:J,MATCH(final_elemfixed!E330,raw_vertexdata!L:L,0))</f>
        <v>-20</v>
      </c>
      <c r="D330" s="2">
        <f>INDEX(raw_vertexdata!K:K,MATCH(final_elemfixed!E330,raw_vertexdata!L:L,0))</f>
        <v>3</v>
      </c>
      <c r="E330">
        <v>329</v>
      </c>
    </row>
    <row r="331" spans="3:5" x14ac:dyDescent="0.3">
      <c r="C331" s="2">
        <f>INDEX(raw_vertexdata!J:J,MATCH(final_elemfixed!E331,raw_vertexdata!L:L,0))</f>
        <v>-20</v>
      </c>
      <c r="D331" s="2">
        <f>INDEX(raw_vertexdata!K:K,MATCH(final_elemfixed!E331,raw_vertexdata!L:L,0))</f>
        <v>1</v>
      </c>
      <c r="E331">
        <v>330</v>
      </c>
    </row>
    <row r="332" spans="3:5" x14ac:dyDescent="0.3">
      <c r="C332" s="2">
        <f>INDEX(raw_vertexdata!J:J,MATCH(final_elemfixed!E332,raw_vertexdata!L:L,0))</f>
        <v>-20</v>
      </c>
      <c r="D332" s="2">
        <f>INDEX(raw_vertexdata!K:K,MATCH(final_elemfixed!E332,raw_vertexdata!L:L,0))</f>
        <v>-1</v>
      </c>
      <c r="E332">
        <v>331</v>
      </c>
    </row>
    <row r="333" spans="3:5" x14ac:dyDescent="0.3">
      <c r="C333" s="2">
        <f>INDEX(raw_vertexdata!J:J,MATCH(final_elemfixed!E333,raw_vertexdata!L:L,0))</f>
        <v>-20</v>
      </c>
      <c r="D333" s="2">
        <f>INDEX(raw_vertexdata!K:K,MATCH(final_elemfixed!E333,raw_vertexdata!L:L,0))</f>
        <v>-3</v>
      </c>
      <c r="E333">
        <v>332</v>
      </c>
    </row>
    <row r="334" spans="3:5" x14ac:dyDescent="0.3">
      <c r="C334" s="2">
        <f>INDEX(raw_vertexdata!J:J,MATCH(final_elemfixed!E334,raw_vertexdata!L:L,0))</f>
        <v>0.42280149465361644</v>
      </c>
      <c r="D334" s="2">
        <f>INDEX(raw_vertexdata!K:K,MATCH(final_elemfixed!E334,raw_vertexdata!L:L,0))</f>
        <v>-0.42205897961242428</v>
      </c>
      <c r="E334">
        <v>333</v>
      </c>
    </row>
    <row r="335" spans="3:5" x14ac:dyDescent="0.3">
      <c r="C335" s="2">
        <f>INDEX(raw_vertexdata!J:J,MATCH(final_elemfixed!E335,raw_vertexdata!L:L,0))</f>
        <v>-0.65010629143609422</v>
      </c>
      <c r="D335" s="2">
        <f>INDEX(raw_vertexdata!K:K,MATCH(final_elemfixed!E335,raw_vertexdata!L:L,0))</f>
        <v>0.77882700730062981</v>
      </c>
      <c r="E335">
        <v>334</v>
      </c>
    </row>
    <row r="336" spans="3:5" x14ac:dyDescent="0.3">
      <c r="C336" s="2">
        <f>INDEX(raw_vertexdata!J:J,MATCH(final_elemfixed!E336,raw_vertexdata!L:L,0))</f>
        <v>-0.77999348497903043</v>
      </c>
      <c r="D336" s="2">
        <f>INDEX(raw_vertexdata!K:K,MATCH(final_elemfixed!E336,raw_vertexdata!L:L,0))</f>
        <v>0.9244226583333407</v>
      </c>
      <c r="E336">
        <v>335</v>
      </c>
    </row>
    <row r="337" spans="3:5" x14ac:dyDescent="0.3">
      <c r="C337" s="2">
        <f>INDEX(raw_vertexdata!J:J,MATCH(final_elemfixed!E337,raw_vertexdata!L:L,0))</f>
        <v>-0.90988067851701704</v>
      </c>
      <c r="D337" s="2">
        <f>INDEX(raw_vertexdata!K:K,MATCH(final_elemfixed!E337,raw_vertexdata!L:L,0))</f>
        <v>1.0700183093710014</v>
      </c>
      <c r="E337">
        <v>336</v>
      </c>
    </row>
    <row r="338" spans="3:5" x14ac:dyDescent="0.3">
      <c r="C338" s="2">
        <f>INDEX(raw_vertexdata!J:J,MATCH(final_elemfixed!E338,raw_vertexdata!L:L,0))</f>
        <v>-1.111751259627088</v>
      </c>
      <c r="D338" s="2">
        <f>INDEX(raw_vertexdata!K:K,MATCH(final_elemfixed!E338,raw_vertexdata!L:L,0))</f>
        <v>1.3185398513085813</v>
      </c>
      <c r="E338">
        <v>337</v>
      </c>
    </row>
    <row r="339" spans="3:5" x14ac:dyDescent="0.3">
      <c r="C339" s="2">
        <f>INDEX(raw_vertexdata!J:J,MATCH(final_elemfixed!E339,raw_vertexdata!L:L,0))</f>
        <v>-1.6364636207887986</v>
      </c>
      <c r="D339" s="2">
        <f>INDEX(raw_vertexdata!K:K,MATCH(final_elemfixed!E339,raw_vertexdata!L:L,0))</f>
        <v>1.6311341327256561</v>
      </c>
      <c r="E339">
        <v>338</v>
      </c>
    </row>
    <row r="340" spans="3:5" x14ac:dyDescent="0.3">
      <c r="C340" s="2">
        <f>INDEX(raw_vertexdata!J:J,MATCH(final_elemfixed!E340,raw_vertexdata!L:L,0))</f>
        <v>-0.77870779026970449</v>
      </c>
      <c r="D340" s="2">
        <f>INDEX(raw_vertexdata!K:K,MATCH(final_elemfixed!E340,raw_vertexdata!L:L,0))</f>
        <v>0.65012990890299494</v>
      </c>
      <c r="E340">
        <v>339</v>
      </c>
    </row>
    <row r="341" spans="3:5" x14ac:dyDescent="0.3">
      <c r="C341" s="2">
        <f>INDEX(raw_vertexdata!J:J,MATCH(final_elemfixed!E341,raw_vertexdata!L:L,0))</f>
        <v>-0.92436308340615703</v>
      </c>
      <c r="D341" s="2">
        <f>INDEX(raw_vertexdata!K:K,MATCH(final_elemfixed!E341,raw_vertexdata!L:L,0))</f>
        <v>0.78000525991207015</v>
      </c>
      <c r="E341">
        <v>340</v>
      </c>
    </row>
    <row r="342" spans="3:5" x14ac:dyDescent="0.3">
      <c r="C342" s="2">
        <f>INDEX(raw_vertexdata!J:J,MATCH(final_elemfixed!E342,raw_vertexdata!L:L,0))</f>
        <v>-1.0700183766168556</v>
      </c>
      <c r="D342" s="2">
        <f>INDEX(raw_vertexdata!K:K,MATCH(final_elemfixed!E342,raw_vertexdata!L:L,0))</f>
        <v>0.90988061098831996</v>
      </c>
      <c r="E342">
        <v>341</v>
      </c>
    </row>
    <row r="343" spans="3:5" x14ac:dyDescent="0.3">
      <c r="C343" s="2">
        <f>INDEX(raw_vertexdata!J:J,MATCH(final_elemfixed!E343,raw_vertexdata!L:L,0))</f>
        <v>-1.3219752908625955</v>
      </c>
      <c r="D343" s="2">
        <f>INDEX(raw_vertexdata!K:K,MATCH(final_elemfixed!E343,raw_vertexdata!L:L,0))</f>
        <v>1.1098571437161184</v>
      </c>
      <c r="E343">
        <v>342</v>
      </c>
    </row>
    <row r="344" spans="3:5" x14ac:dyDescent="0.3">
      <c r="C344" s="2">
        <f>INDEX(raw_vertexdata!J:J,MATCH(final_elemfixed!E344,raw_vertexdata!L:L,0))</f>
        <v>1.5852856737125094</v>
      </c>
      <c r="D344" s="2">
        <f>INDEX(raw_vertexdata!K:K,MATCH(final_elemfixed!E344,raw_vertexdata!L:L,0))</f>
        <v>-1.5852856737125092</v>
      </c>
      <c r="E344">
        <v>343</v>
      </c>
    </row>
    <row r="345" spans="3:5" x14ac:dyDescent="0.3">
      <c r="C345" s="2">
        <f>INDEX(raw_vertexdata!J:J,MATCH(final_elemfixed!E345,raw_vertexdata!L:L,0))</f>
        <v>0.32831856711999635</v>
      </c>
      <c r="D345" s="2">
        <f>INDEX(raw_vertexdata!K:K,MATCH(final_elemfixed!E345,raw_vertexdata!L:L,0))</f>
        <v>-0.64606526809630194</v>
      </c>
      <c r="E345">
        <v>344</v>
      </c>
    </row>
    <row r="346" spans="3:5" x14ac:dyDescent="0.3">
      <c r="C346" s="2">
        <f>INDEX(raw_vertexdata!J:J,MATCH(final_elemfixed!E346,raw_vertexdata!L:L,0))</f>
        <v>0.40494322820595169</v>
      </c>
      <c r="D346" s="2">
        <f>INDEX(raw_vertexdata!K:K,MATCH(final_elemfixed!E346,raw_vertexdata!L:L,0))</f>
        <v>-0.80169190303726756</v>
      </c>
      <c r="E346">
        <v>345</v>
      </c>
    </row>
    <row r="347" spans="3:5" x14ac:dyDescent="0.3">
      <c r="C347" s="2">
        <f>INDEX(raw_vertexdata!J:J,MATCH(final_elemfixed!E347,raw_vertexdata!L:L,0))</f>
        <v>0.4815678893060491</v>
      </c>
      <c r="D347" s="2">
        <f>INDEX(raw_vertexdata!K:K,MATCH(final_elemfixed!E347,raw_vertexdata!L:L,0))</f>
        <v>-0.95731853799237498</v>
      </c>
      <c r="E347">
        <v>346</v>
      </c>
    </row>
    <row r="348" spans="3:5" x14ac:dyDescent="0.3">
      <c r="C348" s="2">
        <f>INDEX(raw_vertexdata!J:J,MATCH(final_elemfixed!E348,raw_vertexdata!L:L,0))</f>
        <v>0.6571970949991508</v>
      </c>
      <c r="D348" s="2">
        <f>INDEX(raw_vertexdata!K:K,MATCH(final_elemfixed!E348,raw_vertexdata!L:L,0))</f>
        <v>-1.3034024806033557</v>
      </c>
      <c r="E348">
        <v>347</v>
      </c>
    </row>
    <row r="349" spans="3:5" x14ac:dyDescent="0.3">
      <c r="C349" s="2">
        <f>INDEX(raw_vertexdata!J:J,MATCH(final_elemfixed!E349,raw_vertexdata!L:L,0))</f>
        <v>0.83282630076296449</v>
      </c>
      <c r="D349" s="2">
        <f>INDEX(raw_vertexdata!K:K,MATCH(final_elemfixed!E349,raw_vertexdata!L:L,0))</f>
        <v>-1.6494864232850466</v>
      </c>
      <c r="E349">
        <v>348</v>
      </c>
    </row>
    <row r="350" spans="3:5" x14ac:dyDescent="0.3">
      <c r="C350" s="2">
        <f>INDEX(raw_vertexdata!J:J,MATCH(final_elemfixed!E350,raw_vertexdata!L:L,0))</f>
        <v>1.0282865075553218</v>
      </c>
      <c r="D350" s="2">
        <f>INDEX(raw_vertexdata!K:K,MATCH(final_elemfixed!E350,raw_vertexdata!L:L,0))</f>
        <v>-2.0436028266907127</v>
      </c>
      <c r="E350">
        <v>349</v>
      </c>
    </row>
    <row r="351" spans="3:5" x14ac:dyDescent="0.3">
      <c r="C351" s="2">
        <f>INDEX(raw_vertexdata!J:J,MATCH(final_elemfixed!E351,raw_vertexdata!L:L,0))</f>
        <v>0.3882801412387632</v>
      </c>
      <c r="D351" s="2">
        <f>INDEX(raw_vertexdata!K:K,MATCH(final_elemfixed!E351,raw_vertexdata!L:L,0))</f>
        <v>-0.64353981249679082</v>
      </c>
      <c r="E351">
        <v>350</v>
      </c>
    </row>
    <row r="352" spans="3:5" x14ac:dyDescent="0.3">
      <c r="C352" s="2">
        <f>INDEX(raw_vertexdata!J:J,MATCH(final_elemfixed!E352,raw_vertexdata!L:L,0))</f>
        <v>0.47551027572636795</v>
      </c>
      <c r="D352" s="2">
        <f>INDEX(raw_vertexdata!K:K,MATCH(final_elemfixed!E352,raw_vertexdata!L:L,0))</f>
        <v>-0.79572071845477099</v>
      </c>
      <c r="E352">
        <v>351</v>
      </c>
    </row>
    <row r="353" spans="3:5" x14ac:dyDescent="0.3">
      <c r="C353" s="2">
        <f>INDEX(raw_vertexdata!J:J,MATCH(final_elemfixed!E353,raw_vertexdata!L:L,0))</f>
        <v>0.56274041019275978</v>
      </c>
      <c r="D353" s="2">
        <f>INDEX(raw_vertexdata!K:K,MATCH(final_elemfixed!E353,raw_vertexdata!L:L,0))</f>
        <v>-0.9479016243915378</v>
      </c>
      <c r="E353">
        <v>352</v>
      </c>
    </row>
    <row r="354" spans="3:5" x14ac:dyDescent="0.3">
      <c r="C354" s="2">
        <f>INDEX(raw_vertexdata!J:J,MATCH(final_elemfixed!E354,raw_vertexdata!L:L,0))</f>
        <v>0.74203135874972737</v>
      </c>
      <c r="D354" s="2">
        <f>INDEX(raw_vertexdata!K:K,MATCH(final_elemfixed!E354,raw_vertexdata!L:L,0))</f>
        <v>-1.2249510898785856</v>
      </c>
      <c r="E354">
        <v>353</v>
      </c>
    </row>
    <row r="355" spans="3:5" x14ac:dyDescent="0.3">
      <c r="C355" s="2">
        <f>INDEX(raw_vertexdata!J:J,MATCH(final_elemfixed!E355,raw_vertexdata!L:L,0))</f>
        <v>0.9213223072996235</v>
      </c>
      <c r="D355" s="2">
        <f>INDEX(raw_vertexdata!K:K,MATCH(final_elemfixed!E355,raw_vertexdata!L:L,0))</f>
        <v>-1.5020005553727047</v>
      </c>
      <c r="E355">
        <v>354</v>
      </c>
    </row>
    <row r="356" spans="3:5" x14ac:dyDescent="0.3">
      <c r="C356" s="2">
        <f>INDEX(raw_vertexdata!J:J,MATCH(final_elemfixed!E356,raw_vertexdata!L:L,0))</f>
        <v>1.1103827194281448</v>
      </c>
      <c r="D356" s="2">
        <f>INDEX(raw_vertexdata!K:K,MATCH(final_elemfixed!E356,raw_vertexdata!L:L,0))</f>
        <v>-1.8029002089907453</v>
      </c>
      <c r="E356">
        <v>355</v>
      </c>
    </row>
    <row r="357" spans="3:5" x14ac:dyDescent="0.3">
      <c r="C357" s="2">
        <f>INDEX(raw_vertexdata!J:J,MATCH(final_elemfixed!E357,raw_vertexdata!L:L,0))</f>
        <v>0.53053379619552843</v>
      </c>
      <c r="D357" s="2">
        <f>INDEX(raw_vertexdata!K:K,MATCH(final_elemfixed!E357,raw_vertexdata!L:L,0))</f>
        <v>-0.62692011696964578</v>
      </c>
      <c r="E357">
        <v>356</v>
      </c>
    </row>
    <row r="358" spans="3:5" x14ac:dyDescent="0.3">
      <c r="C358" s="2">
        <f>INDEX(raw_vertexdata!J:J,MATCH(final_elemfixed!E358,raw_vertexdata!L:L,0))</f>
        <v>0.63837716523950561</v>
      </c>
      <c r="D358" s="2">
        <f>INDEX(raw_vertexdata!K:K,MATCH(final_elemfixed!E358,raw_vertexdata!L:L,0))</f>
        <v>-0.76021327055083687</v>
      </c>
      <c r="E358">
        <v>357</v>
      </c>
    </row>
    <row r="359" spans="3:5" x14ac:dyDescent="0.3">
      <c r="C359" s="2">
        <f>INDEX(raw_vertexdata!J:J,MATCH(final_elemfixed!E359,raw_vertexdata!L:L,0))</f>
        <v>0.74622053429409063</v>
      </c>
      <c r="D359" s="2">
        <f>INDEX(raw_vertexdata!K:K,MATCH(final_elemfixed!E359,raw_vertexdata!L:L,0))</f>
        <v>-0.89350642413556258</v>
      </c>
      <c r="E359">
        <v>358</v>
      </c>
    </row>
    <row r="360" spans="3:5" x14ac:dyDescent="0.3">
      <c r="C360" s="2">
        <f>INDEX(raw_vertexdata!J:J,MATCH(final_elemfixed!E360,raw_vertexdata!L:L,0))</f>
        <v>0.92103842913533351</v>
      </c>
      <c r="D360" s="2">
        <f>INDEX(raw_vertexdata!K:K,MATCH(final_elemfixed!E360,raw_vertexdata!L:L,0))</f>
        <v>-1.0808554674620909</v>
      </c>
      <c r="E360">
        <v>359</v>
      </c>
    </row>
    <row r="361" spans="3:5" x14ac:dyDescent="0.3">
      <c r="C361" s="2">
        <f>INDEX(raw_vertexdata!J:J,MATCH(final_elemfixed!E361,raw_vertexdata!L:L,0))</f>
        <v>1.0958563240543591</v>
      </c>
      <c r="D361" s="2">
        <f>INDEX(raw_vertexdata!K:K,MATCH(final_elemfixed!E361,raw_vertexdata!L:L,0))</f>
        <v>-1.2682045108522579</v>
      </c>
      <c r="E361">
        <v>360</v>
      </c>
    </row>
    <row r="362" spans="3:5" x14ac:dyDescent="0.3">
      <c r="C362" s="2">
        <f>INDEX(raw_vertexdata!J:J,MATCH(final_elemfixed!E362,raw_vertexdata!L:L,0))</f>
        <v>1.2488019736753719</v>
      </c>
      <c r="D362" s="2">
        <f>INDEX(raw_vertexdata!K:K,MATCH(final_elemfixed!E362,raw_vertexdata!L:L,0))</f>
        <v>-1.4336613036773498</v>
      </c>
      <c r="E362">
        <v>361</v>
      </c>
    </row>
    <row r="363" spans="3:5" x14ac:dyDescent="0.3">
      <c r="C363" s="2">
        <f>INDEX(raw_vertexdata!J:J,MATCH(final_elemfixed!E363,raw_vertexdata!L:L,0))</f>
        <v>0.62691148973092825</v>
      </c>
      <c r="D363" s="2">
        <f>INDEX(raw_vertexdata!K:K,MATCH(final_elemfixed!E363,raw_vertexdata!L:L,0))</f>
        <v>-0.52957404781090511</v>
      </c>
      <c r="E363">
        <v>362</v>
      </c>
    </row>
    <row r="364" spans="3:5" x14ac:dyDescent="0.3">
      <c r="C364" s="2">
        <f>INDEX(raw_vertexdata!J:J,MATCH(final_elemfixed!E364,raw_vertexdata!L:L,0))</f>
        <v>0.76019973917233097</v>
      </c>
      <c r="D364" s="2">
        <f>INDEX(raw_vertexdata!K:K,MATCH(final_elemfixed!E364,raw_vertexdata!L:L,0))</f>
        <v>-0.63794642165366633</v>
      </c>
      <c r="E364">
        <v>363</v>
      </c>
    </row>
    <row r="365" spans="3:5" x14ac:dyDescent="0.3">
      <c r="C365" s="2">
        <f>INDEX(raw_vertexdata!J:J,MATCH(final_elemfixed!E365,raw_vertexdata!L:L,0))</f>
        <v>0.89348798862434053</v>
      </c>
      <c r="D365" s="2">
        <f>INDEX(raw_vertexdata!K:K,MATCH(final_elemfixed!E365,raw_vertexdata!L:L,0))</f>
        <v>-0.74631879551410518</v>
      </c>
      <c r="E365">
        <v>364</v>
      </c>
    </row>
    <row r="366" spans="3:5" x14ac:dyDescent="0.3">
      <c r="C366" s="2">
        <f>INDEX(raw_vertexdata!J:J,MATCH(final_elemfixed!E366,raw_vertexdata!L:L,0))</f>
        <v>1.0807586197697445</v>
      </c>
      <c r="D366" s="2">
        <f>INDEX(raw_vertexdata!K:K,MATCH(final_elemfixed!E366,raw_vertexdata!L:L,0))</f>
        <v>-0.92103910662848298</v>
      </c>
      <c r="E366">
        <v>365</v>
      </c>
    </row>
    <row r="367" spans="3:5" x14ac:dyDescent="0.3">
      <c r="C367" s="2">
        <f>INDEX(raw_vertexdata!J:J,MATCH(final_elemfixed!E367,raw_vertexdata!L:L,0))</f>
        <v>1.2680292508373672</v>
      </c>
      <c r="D367" s="2">
        <f>INDEX(raw_vertexdata!K:K,MATCH(final_elemfixed!E367,raw_vertexdata!L:L,0))</f>
        <v>-1.0957594176792211</v>
      </c>
      <c r="E367">
        <v>366</v>
      </c>
    </row>
    <row r="368" spans="3:5" x14ac:dyDescent="0.3">
      <c r="C368" s="2">
        <f>INDEX(raw_vertexdata!J:J,MATCH(final_elemfixed!E368,raw_vertexdata!L:L,0))</f>
        <v>1.4335736737017239</v>
      </c>
      <c r="D368" s="2">
        <f>INDEX(raw_vertexdata!K:K,MATCH(final_elemfixed!E368,raw_vertexdata!L:L,0))</f>
        <v>-1.2487535205266942</v>
      </c>
      <c r="E368">
        <v>367</v>
      </c>
    </row>
    <row r="369" spans="3:5" x14ac:dyDescent="0.3">
      <c r="C369" s="2">
        <f>INDEX(raw_vertexdata!J:J,MATCH(final_elemfixed!E369,raw_vertexdata!L:L,0))</f>
        <v>0.64355196558346539</v>
      </c>
      <c r="D369" s="2">
        <f>INDEX(raw_vertexdata!K:K,MATCH(final_elemfixed!E369,raw_vertexdata!L:L,0))</f>
        <v>-0.38710948223502567</v>
      </c>
      <c r="E369">
        <v>368</v>
      </c>
    </row>
    <row r="370" spans="3:5" x14ac:dyDescent="0.3">
      <c r="C370" s="2">
        <f>INDEX(raw_vertexdata!J:J,MATCH(final_elemfixed!E370,raw_vertexdata!L:L,0))</f>
        <v>0.79571533541348016</v>
      </c>
      <c r="D370" s="2">
        <f>INDEX(raw_vertexdata!K:K,MATCH(final_elemfixed!E370,raw_vertexdata!L:L,0))</f>
        <v>-0.47499716197233072</v>
      </c>
      <c r="E370">
        <v>369</v>
      </c>
    </row>
    <row r="371" spans="3:5" x14ac:dyDescent="0.3">
      <c r="C371" s="2">
        <f>INDEX(raw_vertexdata!J:J,MATCH(final_elemfixed!E371,raw_vertexdata!L:L,0))</f>
        <v>0.94787870522935302</v>
      </c>
      <c r="D371" s="2">
        <f>INDEX(raw_vertexdata!K:K,MATCH(final_elemfixed!E371,raw_vertexdata!L:L,0))</f>
        <v>-0.56288484169549391</v>
      </c>
      <c r="E371">
        <v>370</v>
      </c>
    </row>
    <row r="372" spans="3:5" x14ac:dyDescent="0.3">
      <c r="C372" s="2">
        <f>INDEX(raw_vertexdata!J:J,MATCH(final_elemfixed!E372,raw_vertexdata!L:L,0))</f>
        <v>1.2249795971288855</v>
      </c>
      <c r="D372" s="2">
        <f>INDEX(raw_vertexdata!K:K,MATCH(final_elemfixed!E372,raw_vertexdata!L:L,0))</f>
        <v>-0.74208915826613331</v>
      </c>
      <c r="E372">
        <v>371</v>
      </c>
    </row>
    <row r="373" spans="3:5" x14ac:dyDescent="0.3">
      <c r="C373" s="2">
        <f>INDEX(raw_vertexdata!J:J,MATCH(final_elemfixed!E373,raw_vertexdata!L:L,0))</f>
        <v>1.5020804890213473</v>
      </c>
      <c r="D373" s="2">
        <f>INDEX(raw_vertexdata!K:K,MATCH(final_elemfixed!E373,raw_vertexdata!L:L,0))</f>
        <v>-0.92129347484384394</v>
      </c>
      <c r="E373">
        <v>372</v>
      </c>
    </row>
    <row r="374" spans="3:5" x14ac:dyDescent="0.3">
      <c r="C374" s="2">
        <f>INDEX(raw_vertexdata!J:J,MATCH(final_elemfixed!E374,raw_vertexdata!L:L,0))</f>
        <v>1.8029401758186026</v>
      </c>
      <c r="D374" s="2">
        <f>INDEX(raw_vertexdata!K:K,MATCH(final_elemfixed!E374,raw_vertexdata!L:L,0))</f>
        <v>-1.1103683031967184</v>
      </c>
      <c r="E374">
        <v>373</v>
      </c>
    </row>
    <row r="375" spans="3:5" x14ac:dyDescent="0.3">
      <c r="C375" s="2">
        <f>INDEX(raw_vertexdata!J:J,MATCH(final_elemfixed!E375,raw_vertexdata!L:L,0))</f>
        <v>0.64610682873577252</v>
      </c>
      <c r="D375" s="2">
        <f>INDEX(raw_vertexdata!K:K,MATCH(final_elemfixed!E375,raw_vertexdata!L:L,0))</f>
        <v>-0.32789674587893908</v>
      </c>
      <c r="E375">
        <v>374</v>
      </c>
    </row>
    <row r="376" spans="3:5" x14ac:dyDescent="0.3">
      <c r="C376" s="2">
        <f>INDEX(raw_vertexdata!J:J,MATCH(final_elemfixed!E376,raw_vertexdata!L:L,0))</f>
        <v>0.80170819970604035</v>
      </c>
      <c r="D376" s="2">
        <f>INDEX(raw_vertexdata!K:K,MATCH(final_elemfixed!E376,raw_vertexdata!L:L,0))</f>
        <v>-0.40477848786107107</v>
      </c>
      <c r="E376">
        <v>375</v>
      </c>
    </row>
    <row r="377" spans="3:5" x14ac:dyDescent="0.3">
      <c r="C377" s="2">
        <f>INDEX(raw_vertexdata!J:J,MATCH(final_elemfixed!E377,raw_vertexdata!L:L,0))</f>
        <v>0.95730957070459244</v>
      </c>
      <c r="D377" s="2">
        <f>INDEX(raw_vertexdata!K:K,MATCH(final_elemfixed!E377,raw_vertexdata!L:L,0))</f>
        <v>-0.48166022985734513</v>
      </c>
      <c r="E377">
        <v>376</v>
      </c>
    </row>
    <row r="378" spans="3:5" x14ac:dyDescent="0.3">
      <c r="C378" s="2">
        <f>INDEX(raw_vertexdata!J:J,MATCH(final_elemfixed!E378,raw_vertexdata!L:L,0))</f>
        <v>1.3036531906300681</v>
      </c>
      <c r="D378" s="2">
        <f>INDEX(raw_vertexdata!K:K,MATCH(final_elemfixed!E378,raw_vertexdata!L:L,0))</f>
        <v>-0.65731133918708695</v>
      </c>
      <c r="E378">
        <v>377</v>
      </c>
    </row>
    <row r="379" spans="3:5" x14ac:dyDescent="0.3">
      <c r="C379" s="2">
        <f>INDEX(raw_vertexdata!J:J,MATCH(final_elemfixed!E379,raw_vertexdata!L:L,0))</f>
        <v>1.6499968106333245</v>
      </c>
      <c r="D379" s="2">
        <f>INDEX(raw_vertexdata!K:K,MATCH(final_elemfixed!E379,raw_vertexdata!L:L,0))</f>
        <v>-0.83296244858046886</v>
      </c>
      <c r="E379">
        <v>378</v>
      </c>
    </row>
    <row r="380" spans="3:5" x14ac:dyDescent="0.3">
      <c r="C380" s="2">
        <f>INDEX(raw_vertexdata!J:J,MATCH(final_elemfixed!E380,raw_vertexdata!L:L,0))</f>
        <v>2.0438580203683885</v>
      </c>
      <c r="D380" s="2">
        <f>INDEX(raw_vertexdata!K:K,MATCH(final_elemfixed!E380,raw_vertexdata!L:L,0))</f>
        <v>-1.0283545814605377</v>
      </c>
      <c r="E380">
        <v>379</v>
      </c>
    </row>
    <row r="381" spans="3:5" x14ac:dyDescent="0.3">
      <c r="C381" s="2">
        <f>INDEX(raw_vertexdata!J:J,MATCH(final_elemfixed!E381,raw_vertexdata!L:L,0))</f>
        <v>15.990590055</v>
      </c>
      <c r="D381" s="2">
        <f>INDEX(raw_vertexdata!K:K,MATCH(final_elemfixed!E381,raw_vertexdata!L:L,0))</f>
        <v>3</v>
      </c>
      <c r="E381">
        <v>380</v>
      </c>
    </row>
    <row r="382" spans="3:5" x14ac:dyDescent="0.3">
      <c r="C382" s="2">
        <f>INDEX(raw_vertexdata!J:J,MATCH(final_elemfixed!E382,raw_vertexdata!L:L,0))</f>
        <v>15.990590055</v>
      </c>
      <c r="D382" s="2">
        <f>INDEX(raw_vertexdata!K:K,MATCH(final_elemfixed!E382,raw_vertexdata!L:L,0))</f>
        <v>2</v>
      </c>
      <c r="E382">
        <v>381</v>
      </c>
    </row>
    <row r="383" spans="3:5" x14ac:dyDescent="0.3">
      <c r="C383" s="2">
        <f>INDEX(raw_vertexdata!J:J,MATCH(final_elemfixed!E383,raw_vertexdata!L:L,0))</f>
        <v>15.990590055</v>
      </c>
      <c r="D383" s="2">
        <f>INDEX(raw_vertexdata!K:K,MATCH(final_elemfixed!E383,raw_vertexdata!L:L,0))</f>
        <v>1</v>
      </c>
      <c r="E383">
        <v>382</v>
      </c>
    </row>
    <row r="384" spans="3:5" x14ac:dyDescent="0.3">
      <c r="C384" s="2">
        <f>INDEX(raw_vertexdata!J:J,MATCH(final_elemfixed!E384,raw_vertexdata!L:L,0))</f>
        <v>15.990590055</v>
      </c>
      <c r="D384" s="2">
        <f>INDEX(raw_vertexdata!K:K,MATCH(final_elemfixed!E384,raw_vertexdata!L:L,0))</f>
        <v>0</v>
      </c>
      <c r="E384">
        <v>383</v>
      </c>
    </row>
    <row r="385" spans="3:5" x14ac:dyDescent="0.3">
      <c r="C385" s="2">
        <f>INDEX(raw_vertexdata!J:J,MATCH(final_elemfixed!E385,raw_vertexdata!L:L,0))</f>
        <v>15.990590055</v>
      </c>
      <c r="D385" s="2">
        <f>INDEX(raw_vertexdata!K:K,MATCH(final_elemfixed!E385,raw_vertexdata!L:L,0))</f>
        <v>-1.0000000025</v>
      </c>
      <c r="E385">
        <v>384</v>
      </c>
    </row>
    <row r="386" spans="3:5" x14ac:dyDescent="0.3">
      <c r="C386" s="2">
        <f>INDEX(raw_vertexdata!J:J,MATCH(final_elemfixed!E386,raw_vertexdata!L:L,0))</f>
        <v>15.990590055</v>
      </c>
      <c r="D386" s="2">
        <f>INDEX(raw_vertexdata!K:K,MATCH(final_elemfixed!E386,raw_vertexdata!L:L,0))</f>
        <v>-2.000000005</v>
      </c>
      <c r="E386">
        <v>385</v>
      </c>
    </row>
    <row r="387" spans="3:5" x14ac:dyDescent="0.3">
      <c r="C387" s="2">
        <f>INDEX(raw_vertexdata!J:J,MATCH(final_elemfixed!E387,raw_vertexdata!L:L,0))</f>
        <v>15.990590055</v>
      </c>
      <c r="D387" s="2">
        <f>INDEX(raw_vertexdata!K:K,MATCH(final_elemfixed!E387,raw_vertexdata!L:L,0))</f>
        <v>-3.0000000025000002</v>
      </c>
      <c r="E387">
        <v>386</v>
      </c>
    </row>
    <row r="388" spans="3:5" x14ac:dyDescent="0.3">
      <c r="C388" s="2">
        <f>INDEX(raw_vertexdata!J:J,MATCH(final_elemfixed!E388,raw_vertexdata!L:L,0))</f>
        <v>12.649415101000001</v>
      </c>
      <c r="D388" s="2">
        <f>INDEX(raw_vertexdata!K:K,MATCH(final_elemfixed!E388,raw_vertexdata!L:L,0))</f>
        <v>3</v>
      </c>
      <c r="E388">
        <v>387</v>
      </c>
    </row>
    <row r="389" spans="3:5" x14ac:dyDescent="0.3">
      <c r="C389" s="2">
        <f>INDEX(raw_vertexdata!J:J,MATCH(final_elemfixed!E389,raw_vertexdata!L:L,0))</f>
        <v>12.649415101000001</v>
      </c>
      <c r="D389" s="2">
        <f>INDEX(raw_vertexdata!K:K,MATCH(final_elemfixed!E389,raw_vertexdata!L:L,0))</f>
        <v>2</v>
      </c>
      <c r="E389">
        <v>388</v>
      </c>
    </row>
    <row r="390" spans="3:5" x14ac:dyDescent="0.3">
      <c r="C390" s="2">
        <f>INDEX(raw_vertexdata!J:J,MATCH(final_elemfixed!E390,raw_vertexdata!L:L,0))</f>
        <v>12.649415101000001</v>
      </c>
      <c r="D390" s="2">
        <f>INDEX(raw_vertexdata!K:K,MATCH(final_elemfixed!E390,raw_vertexdata!L:L,0))</f>
        <v>1</v>
      </c>
      <c r="E390">
        <v>389</v>
      </c>
    </row>
    <row r="391" spans="3:5" x14ac:dyDescent="0.3">
      <c r="C391" s="2">
        <f>INDEX(raw_vertexdata!J:J,MATCH(final_elemfixed!E391,raw_vertexdata!L:L,0))</f>
        <v>12.649415101000001</v>
      </c>
      <c r="D391" s="2">
        <f>INDEX(raw_vertexdata!K:K,MATCH(final_elemfixed!E391,raw_vertexdata!L:L,0))</f>
        <v>0</v>
      </c>
      <c r="E391">
        <v>390</v>
      </c>
    </row>
    <row r="392" spans="3:5" x14ac:dyDescent="0.3">
      <c r="C392" s="2">
        <f>INDEX(raw_vertexdata!J:J,MATCH(final_elemfixed!E392,raw_vertexdata!L:L,0))</f>
        <v>12.649415101000001</v>
      </c>
      <c r="D392" s="2">
        <f>INDEX(raw_vertexdata!K:K,MATCH(final_elemfixed!E392,raw_vertexdata!L:L,0))</f>
        <v>-1.0000000045999999</v>
      </c>
      <c r="E392">
        <v>391</v>
      </c>
    </row>
    <row r="393" spans="3:5" x14ac:dyDescent="0.3">
      <c r="C393" s="2">
        <f>INDEX(raw_vertexdata!J:J,MATCH(final_elemfixed!E393,raw_vertexdata!L:L,0))</f>
        <v>12.649415101000001</v>
      </c>
      <c r="D393" s="2">
        <f>INDEX(raw_vertexdata!K:K,MATCH(final_elemfixed!E393,raw_vertexdata!L:L,0))</f>
        <v>-2.0000000091999999</v>
      </c>
      <c r="E393">
        <v>392</v>
      </c>
    </row>
    <row r="394" spans="3:5" x14ac:dyDescent="0.3">
      <c r="C394" s="2">
        <f>INDEX(raw_vertexdata!J:J,MATCH(final_elemfixed!E394,raw_vertexdata!L:L,0))</f>
        <v>12.649415101000001</v>
      </c>
      <c r="D394" s="2">
        <f>INDEX(raw_vertexdata!K:K,MATCH(final_elemfixed!E394,raw_vertexdata!L:L,0))</f>
        <v>-3.0000000045999999</v>
      </c>
      <c r="E394">
        <v>393</v>
      </c>
    </row>
    <row r="395" spans="3:5" x14ac:dyDescent="0.3">
      <c r="C395" s="2">
        <f>INDEX(raw_vertexdata!J:J,MATCH(final_elemfixed!E395,raw_vertexdata!L:L,0))</f>
        <v>9.8651026392999999</v>
      </c>
      <c r="D395" s="2">
        <f>INDEX(raw_vertexdata!K:K,MATCH(final_elemfixed!E395,raw_vertexdata!L:L,0))</f>
        <v>3</v>
      </c>
      <c r="E395">
        <v>394</v>
      </c>
    </row>
    <row r="396" spans="3:5" x14ac:dyDescent="0.3">
      <c r="C396" s="2">
        <f>INDEX(raw_vertexdata!J:J,MATCH(final_elemfixed!E396,raw_vertexdata!L:L,0))</f>
        <v>9.8651026392999999</v>
      </c>
      <c r="D396" s="2">
        <f>INDEX(raw_vertexdata!K:K,MATCH(final_elemfixed!E396,raw_vertexdata!L:L,0))</f>
        <v>2</v>
      </c>
      <c r="E396">
        <v>395</v>
      </c>
    </row>
    <row r="397" spans="3:5" x14ac:dyDescent="0.3">
      <c r="C397" s="2">
        <f>INDEX(raw_vertexdata!J:J,MATCH(final_elemfixed!E397,raw_vertexdata!L:L,0))</f>
        <v>9.8651026392999999</v>
      </c>
      <c r="D397" s="2">
        <f>INDEX(raw_vertexdata!K:K,MATCH(final_elemfixed!E397,raw_vertexdata!L:L,0))</f>
        <v>1</v>
      </c>
      <c r="E397">
        <v>396</v>
      </c>
    </row>
    <row r="398" spans="3:5" x14ac:dyDescent="0.3">
      <c r="C398" s="2">
        <f>INDEX(raw_vertexdata!J:J,MATCH(final_elemfixed!E398,raw_vertexdata!L:L,0))</f>
        <v>9.8651026392999999</v>
      </c>
      <c r="D398" s="2">
        <f>INDEX(raw_vertexdata!K:K,MATCH(final_elemfixed!E398,raw_vertexdata!L:L,0))</f>
        <v>0</v>
      </c>
      <c r="E398">
        <v>397</v>
      </c>
    </row>
    <row r="399" spans="3:5" x14ac:dyDescent="0.3">
      <c r="C399" s="2">
        <f>INDEX(raw_vertexdata!J:J,MATCH(final_elemfixed!E399,raw_vertexdata!L:L,0))</f>
        <v>9.8651026392999999</v>
      </c>
      <c r="D399" s="2">
        <f>INDEX(raw_vertexdata!K:K,MATCH(final_elemfixed!E399,raw_vertexdata!L:L,0))</f>
        <v>-1.0000000063000001</v>
      </c>
      <c r="E399">
        <v>398</v>
      </c>
    </row>
    <row r="400" spans="3:5" x14ac:dyDescent="0.3">
      <c r="C400" s="2">
        <f>INDEX(raw_vertexdata!J:J,MATCH(final_elemfixed!E400,raw_vertexdata!L:L,0))</f>
        <v>9.8651026392999999</v>
      </c>
      <c r="D400" s="2">
        <f>INDEX(raw_vertexdata!K:K,MATCH(final_elemfixed!E400,raw_vertexdata!L:L,0))</f>
        <v>-2.0000000127000002</v>
      </c>
      <c r="E400">
        <v>399</v>
      </c>
    </row>
    <row r="401" spans="3:5" x14ac:dyDescent="0.3">
      <c r="C401" s="2">
        <f>INDEX(raw_vertexdata!J:J,MATCH(final_elemfixed!E401,raw_vertexdata!L:L,0))</f>
        <v>9.8651026392999999</v>
      </c>
      <c r="D401" s="2">
        <f>INDEX(raw_vertexdata!K:K,MATCH(final_elemfixed!E401,raw_vertexdata!L:L,0))</f>
        <v>-3.0000000063000001</v>
      </c>
      <c r="E401">
        <v>400</v>
      </c>
    </row>
    <row r="402" spans="3:5" x14ac:dyDescent="0.3">
      <c r="C402" s="2">
        <f>INDEX(raw_vertexdata!J:J,MATCH(final_elemfixed!E402,raw_vertexdata!L:L,0))</f>
        <v>7.5448422544999998</v>
      </c>
      <c r="D402" s="2">
        <f>INDEX(raw_vertexdata!K:K,MATCH(final_elemfixed!E402,raw_vertexdata!L:L,0))</f>
        <v>3</v>
      </c>
      <c r="E402">
        <v>401</v>
      </c>
    </row>
    <row r="403" spans="3:5" x14ac:dyDescent="0.3">
      <c r="C403" s="2">
        <f>INDEX(raw_vertexdata!J:J,MATCH(final_elemfixed!E403,raw_vertexdata!L:L,0))</f>
        <v>7.5448422544999998</v>
      </c>
      <c r="D403" s="2">
        <f>INDEX(raw_vertexdata!K:K,MATCH(final_elemfixed!E403,raw_vertexdata!L:L,0))</f>
        <v>2</v>
      </c>
      <c r="E403">
        <v>402</v>
      </c>
    </row>
    <row r="404" spans="3:5" x14ac:dyDescent="0.3">
      <c r="C404" s="2">
        <f>INDEX(raw_vertexdata!J:J,MATCH(final_elemfixed!E404,raw_vertexdata!L:L,0))</f>
        <v>7.5448422544999998</v>
      </c>
      <c r="D404" s="2">
        <f>INDEX(raw_vertexdata!K:K,MATCH(final_elemfixed!E404,raw_vertexdata!L:L,0))</f>
        <v>1</v>
      </c>
      <c r="E404">
        <v>403</v>
      </c>
    </row>
    <row r="405" spans="3:5" x14ac:dyDescent="0.3">
      <c r="C405" s="2">
        <f>INDEX(raw_vertexdata!J:J,MATCH(final_elemfixed!E405,raw_vertexdata!L:L,0))</f>
        <v>7.5448422544999998</v>
      </c>
      <c r="D405" s="2">
        <f>INDEX(raw_vertexdata!K:K,MATCH(final_elemfixed!E405,raw_vertexdata!L:L,0))</f>
        <v>0</v>
      </c>
      <c r="E405">
        <v>404</v>
      </c>
    </row>
    <row r="406" spans="3:5" x14ac:dyDescent="0.3">
      <c r="C406" s="2">
        <f>INDEX(raw_vertexdata!J:J,MATCH(final_elemfixed!E406,raw_vertexdata!L:L,0))</f>
        <v>7.5448422544999998</v>
      </c>
      <c r="D406" s="2">
        <f>INDEX(raw_vertexdata!K:K,MATCH(final_elemfixed!E406,raw_vertexdata!L:L,0))</f>
        <v>-1.0000000078</v>
      </c>
      <c r="E406">
        <v>405</v>
      </c>
    </row>
    <row r="407" spans="3:5" x14ac:dyDescent="0.3">
      <c r="C407" s="2">
        <f>INDEX(raw_vertexdata!J:J,MATCH(final_elemfixed!E407,raw_vertexdata!L:L,0))</f>
        <v>7.5448422544999998</v>
      </c>
      <c r="D407" s="2">
        <f>INDEX(raw_vertexdata!K:K,MATCH(final_elemfixed!E407,raw_vertexdata!L:L,0))</f>
        <v>-2.0000000156</v>
      </c>
      <c r="E407">
        <v>406</v>
      </c>
    </row>
    <row r="408" spans="3:5" x14ac:dyDescent="0.3">
      <c r="C408" s="2">
        <f>INDEX(raw_vertexdata!J:J,MATCH(final_elemfixed!E408,raw_vertexdata!L:L,0))</f>
        <v>7.5448422544999998</v>
      </c>
      <c r="D408" s="2">
        <f>INDEX(raw_vertexdata!K:K,MATCH(final_elemfixed!E408,raw_vertexdata!L:L,0))</f>
        <v>-3.0000000078000002</v>
      </c>
      <c r="E408">
        <v>407</v>
      </c>
    </row>
    <row r="409" spans="3:5" x14ac:dyDescent="0.3">
      <c r="C409" s="2">
        <f>INDEX(raw_vertexdata!J:J,MATCH(final_elemfixed!E409,raw_vertexdata!L:L,0))</f>
        <v>5.6112919338999996</v>
      </c>
      <c r="D409" s="2">
        <f>INDEX(raw_vertexdata!K:K,MATCH(final_elemfixed!E409,raw_vertexdata!L:L,0))</f>
        <v>3</v>
      </c>
      <c r="E409">
        <v>408</v>
      </c>
    </row>
    <row r="410" spans="3:5" x14ac:dyDescent="0.3">
      <c r="C410" s="2">
        <f>INDEX(raw_vertexdata!J:J,MATCH(final_elemfixed!E410,raw_vertexdata!L:L,0))</f>
        <v>5.6112919338999996</v>
      </c>
      <c r="D410" s="2">
        <f>INDEX(raw_vertexdata!K:K,MATCH(final_elemfixed!E410,raw_vertexdata!L:L,0))</f>
        <v>2</v>
      </c>
      <c r="E410">
        <v>409</v>
      </c>
    </row>
    <row r="411" spans="3:5" x14ac:dyDescent="0.3">
      <c r="C411" s="2">
        <f>INDEX(raw_vertexdata!J:J,MATCH(final_elemfixed!E411,raw_vertexdata!L:L,0))</f>
        <v>5.6112919338999996</v>
      </c>
      <c r="D411" s="2">
        <f>INDEX(raw_vertexdata!K:K,MATCH(final_elemfixed!E411,raw_vertexdata!L:L,0))</f>
        <v>1</v>
      </c>
      <c r="E411">
        <v>410</v>
      </c>
    </row>
    <row r="412" spans="3:5" x14ac:dyDescent="0.3">
      <c r="C412" s="2">
        <f>INDEX(raw_vertexdata!J:J,MATCH(final_elemfixed!E412,raw_vertexdata!L:L,0))</f>
        <v>5.6112919338999996</v>
      </c>
      <c r="D412" s="2">
        <f>INDEX(raw_vertexdata!K:K,MATCH(final_elemfixed!E412,raw_vertexdata!L:L,0))</f>
        <v>0</v>
      </c>
      <c r="E412">
        <v>411</v>
      </c>
    </row>
    <row r="413" spans="3:5" x14ac:dyDescent="0.3">
      <c r="C413" s="2">
        <f>INDEX(raw_vertexdata!J:J,MATCH(final_elemfixed!E413,raw_vertexdata!L:L,0))</f>
        <v>5.6112919338999996</v>
      </c>
      <c r="D413" s="2">
        <f>INDEX(raw_vertexdata!K:K,MATCH(final_elemfixed!E413,raw_vertexdata!L:L,0))</f>
        <v>-1.0000000090000001</v>
      </c>
      <c r="E413">
        <v>412</v>
      </c>
    </row>
    <row r="414" spans="3:5" x14ac:dyDescent="0.3">
      <c r="C414" s="2">
        <f>INDEX(raw_vertexdata!J:J,MATCH(final_elemfixed!E414,raw_vertexdata!L:L,0))</f>
        <v>5.6112919338999996</v>
      </c>
      <c r="D414" s="2">
        <f>INDEX(raw_vertexdata!K:K,MATCH(final_elemfixed!E414,raw_vertexdata!L:L,0))</f>
        <v>-2.0000000180000002</v>
      </c>
      <c r="E414">
        <v>413</v>
      </c>
    </row>
    <row r="415" spans="3:5" x14ac:dyDescent="0.3">
      <c r="C415" s="2">
        <f>INDEX(raw_vertexdata!J:J,MATCH(final_elemfixed!E415,raw_vertexdata!L:L,0))</f>
        <v>5.6112919338999996</v>
      </c>
      <c r="D415" s="2">
        <f>INDEX(raw_vertexdata!K:K,MATCH(final_elemfixed!E415,raw_vertexdata!L:L,0))</f>
        <v>-3.0000000089999999</v>
      </c>
      <c r="E415">
        <v>414</v>
      </c>
    </row>
    <row r="416" spans="3:5" x14ac:dyDescent="0.3">
      <c r="C416" s="2">
        <f>INDEX(raw_vertexdata!J:J,MATCH(final_elemfixed!E416,raw_vertexdata!L:L,0))</f>
        <v>-0.2974911487654136</v>
      </c>
      <c r="D416" s="2">
        <f>INDEX(raw_vertexdata!K:K,MATCH(final_elemfixed!E416,raw_vertexdata!L:L,0))</f>
        <v>0.47594427234917691</v>
      </c>
      <c r="E416">
        <v>415</v>
      </c>
    </row>
    <row r="417" spans="3:5" x14ac:dyDescent="0.3">
      <c r="C417" s="2">
        <f>INDEX(raw_vertexdata!J:J,MATCH(final_elemfixed!E417,raw_vertexdata!L:L,0))</f>
        <v>-0.23798771205759925</v>
      </c>
      <c r="D417" s="2">
        <f>INDEX(raw_vertexdata!K:K,MATCH(final_elemfixed!E417,raw_vertexdata!L:L,0))</f>
        <v>0.45449614771862146</v>
      </c>
      <c r="E417">
        <v>416</v>
      </c>
    </row>
    <row r="418" spans="3:5" x14ac:dyDescent="0.3">
      <c r="C418" s="2">
        <f>INDEX(raw_vertexdata!J:J,MATCH(final_elemfixed!E418,raw_vertexdata!L:L,0))</f>
        <v>-0.15594067463186956</v>
      </c>
      <c r="D418" s="2">
        <f>INDEX(raw_vertexdata!K:K,MATCH(final_elemfixed!E418,raw_vertexdata!L:L,0))</f>
        <v>0.39961640974625667</v>
      </c>
      <c r="E418">
        <v>417</v>
      </c>
    </row>
    <row r="419" spans="3:5" x14ac:dyDescent="0.3">
      <c r="C419" s="2">
        <f>INDEX(raw_vertexdata!J:J,MATCH(final_elemfixed!E419,raw_vertexdata!L:L,0))</f>
        <v>-7.4917818170413333E-2</v>
      </c>
      <c r="D419" s="2">
        <f>INDEX(raw_vertexdata!K:K,MATCH(final_elemfixed!E419,raw_vertexdata!L:L,0))</f>
        <v>0.34313137656926201</v>
      </c>
      <c r="E419">
        <v>418</v>
      </c>
    </row>
    <row r="420" spans="3:5" x14ac:dyDescent="0.3">
      <c r="C420" s="2">
        <f>INDEX(raw_vertexdata!J:J,MATCH(final_elemfixed!E420,raw_vertexdata!L:L,0))</f>
        <v>-9.6444884018173568E-3</v>
      </c>
      <c r="D420" s="2">
        <f>INDEX(raw_vertexdata!K:K,MATCH(final_elemfixed!E420,raw_vertexdata!L:L,0))</f>
        <v>0.28627863633313883</v>
      </c>
      <c r="E420">
        <v>419</v>
      </c>
    </row>
    <row r="421" spans="3:5" x14ac:dyDescent="0.3">
      <c r="C421" s="2">
        <f>INDEX(raw_vertexdata!J:J,MATCH(final_elemfixed!E421,raw_vertexdata!L:L,0))</f>
        <v>5.3772032112599684E-2</v>
      </c>
      <c r="D421" s="2">
        <f>INDEX(raw_vertexdata!K:K,MATCH(final_elemfixed!E421,raw_vertexdata!L:L,0))</f>
        <v>0.22735044379752359</v>
      </c>
      <c r="E421">
        <v>420</v>
      </c>
    </row>
    <row r="422" spans="3:5" x14ac:dyDescent="0.3">
      <c r="C422" s="2">
        <f>INDEX(raw_vertexdata!J:J,MATCH(final_elemfixed!E422,raw_vertexdata!L:L,0))</f>
        <v>9.6645199671718404E-2</v>
      </c>
      <c r="D422" s="2">
        <f>INDEX(raw_vertexdata!K:K,MATCH(final_elemfixed!E422,raw_vertexdata!L:L,0))</f>
        <v>0.18338917308274152</v>
      </c>
      <c r="E422">
        <v>421</v>
      </c>
    </row>
    <row r="423" spans="3:5" x14ac:dyDescent="0.3">
      <c r="C423" s="2">
        <f>INDEX(raw_vertexdata!J:J,MATCH(final_elemfixed!E423,raw_vertexdata!L:L,0))</f>
        <v>0.13855757377350408</v>
      </c>
      <c r="D423" s="2">
        <f>INDEX(raw_vertexdata!K:K,MATCH(final_elemfixed!E423,raw_vertexdata!L:L,0))</f>
        <v>0.13855757377350394</v>
      </c>
      <c r="E423">
        <v>422</v>
      </c>
    </row>
    <row r="424" spans="3:5" x14ac:dyDescent="0.3">
      <c r="C424" s="2">
        <f>INDEX(raw_vertexdata!J:J,MATCH(final_elemfixed!E424,raw_vertexdata!L:L,0))</f>
        <v>0.17627330255247073</v>
      </c>
      <c r="D424" s="2">
        <f>INDEX(raw_vertexdata!K:K,MATCH(final_elemfixed!E424,raw_vertexdata!L:L,0))</f>
        <v>9.2486582865547257E-2</v>
      </c>
      <c r="E424">
        <v>423</v>
      </c>
    </row>
    <row r="425" spans="3:5" x14ac:dyDescent="0.3">
      <c r="C425" s="2">
        <f>INDEX(raw_vertexdata!J:J,MATCH(final_elemfixed!E425,raw_vertexdata!L:L,0))</f>
        <v>0.21348744660132804</v>
      </c>
      <c r="D425" s="2">
        <f>INDEX(raw_vertexdata!K:K,MATCH(final_elemfixed!E425,raw_vertexdata!L:L,0))</f>
        <v>4.6014198471413296E-2</v>
      </c>
      <c r="E425">
        <v>424</v>
      </c>
    </row>
    <row r="426" spans="3:5" x14ac:dyDescent="0.3">
      <c r="C426" s="2">
        <f>INDEX(raw_vertexdata!J:J,MATCH(final_elemfixed!E426,raw_vertexdata!L:L,0))</f>
        <v>0.25580664899221195</v>
      </c>
      <c r="D426" s="2">
        <f>INDEX(raw_vertexdata!K:K,MATCH(final_elemfixed!E426,raw_vertexdata!L:L,0))</f>
        <v>-1.0708509883463212E-2</v>
      </c>
      <c r="E426">
        <v>425</v>
      </c>
    </row>
    <row r="427" spans="3:5" x14ac:dyDescent="0.3">
      <c r="C427" s="2">
        <f>INDEX(raw_vertexdata!J:J,MATCH(final_elemfixed!E427,raw_vertexdata!L:L,0))</f>
        <v>0.29745663896343005</v>
      </c>
      <c r="D427" s="2">
        <f>INDEX(raw_vertexdata!K:K,MATCH(final_elemfixed!E427,raw_vertexdata!L:L,0))</f>
        <v>-6.7917606332967839E-2</v>
      </c>
      <c r="E427">
        <v>426</v>
      </c>
    </row>
    <row r="428" spans="3:5" x14ac:dyDescent="0.3">
      <c r="C428" s="2">
        <f>INDEX(raw_vertexdata!J:J,MATCH(final_elemfixed!E428,raw_vertexdata!L:L,0))</f>
        <v>0.34722747431158568</v>
      </c>
      <c r="D428" s="2">
        <f>INDEX(raw_vertexdata!K:K,MATCH(final_elemfixed!E428,raw_vertexdata!L:L,0))</f>
        <v>-0.15019041955981799</v>
      </c>
      <c r="E428">
        <v>427</v>
      </c>
    </row>
    <row r="429" spans="3:5" x14ac:dyDescent="0.3">
      <c r="C429" s="2">
        <f>INDEX(raw_vertexdata!J:J,MATCH(final_elemfixed!E429,raw_vertexdata!L:L,0))</f>
        <v>0.39581381300056001</v>
      </c>
      <c r="D429" s="2">
        <f>INDEX(raw_vertexdata!K:K,MATCH(final_elemfixed!E429,raw_vertexdata!L:L,0))</f>
        <v>-0.23324416199664313</v>
      </c>
      <c r="E429">
        <v>428</v>
      </c>
    </row>
    <row r="430" spans="3:5" x14ac:dyDescent="0.3">
      <c r="C430" s="2">
        <f>INDEX(raw_vertexdata!J:J,MATCH(final_elemfixed!E430,raw_vertexdata!L:L,0))</f>
        <v>0.40509667810473199</v>
      </c>
      <c r="D430" s="2">
        <f>INDEX(raw_vertexdata!K:K,MATCH(final_elemfixed!E430,raw_vertexdata!L:L,0))</f>
        <v>-0.27218215157411291</v>
      </c>
      <c r="E430">
        <v>429</v>
      </c>
    </row>
    <row r="431" spans="3:5" x14ac:dyDescent="0.3">
      <c r="C431" s="2">
        <f>INDEX(raw_vertexdata!J:J,MATCH(final_elemfixed!E431,raw_vertexdata!L:L,0))</f>
        <v>0.41413039443790162</v>
      </c>
      <c r="D431" s="2">
        <f>INDEX(raw_vertexdata!K:K,MATCH(final_elemfixed!E431,raw_vertexdata!L:L,0))</f>
        <v>-0.31126582421988414</v>
      </c>
      <c r="E431">
        <v>430</v>
      </c>
    </row>
    <row r="432" spans="3:5" x14ac:dyDescent="0.3">
      <c r="C432" s="2">
        <f>INDEX(raw_vertexdata!J:J,MATCH(final_elemfixed!E432,raw_vertexdata!L:L,0))</f>
        <v>0.31525116917905882</v>
      </c>
      <c r="D432" s="2">
        <f>INDEX(raw_vertexdata!K:K,MATCH(final_elemfixed!E432,raw_vertexdata!L:L,0))</f>
        <v>-0.41093672958262972</v>
      </c>
      <c r="E432">
        <v>431</v>
      </c>
    </row>
    <row r="433" spans="3:5" x14ac:dyDescent="0.3">
      <c r="C433" s="2">
        <f>INDEX(raw_vertexdata!J:J,MATCH(final_elemfixed!E433,raw_vertexdata!L:L,0))</f>
        <v>0.2785287321803257</v>
      </c>
      <c r="D433" s="2">
        <f>INDEX(raw_vertexdata!K:K,MATCH(final_elemfixed!E433,raw_vertexdata!L:L,0))</f>
        <v>-0.3989507512664861</v>
      </c>
      <c r="E433">
        <v>432</v>
      </c>
    </row>
    <row r="434" spans="3:5" x14ac:dyDescent="0.3">
      <c r="C434" s="2">
        <f>INDEX(raw_vertexdata!J:J,MATCH(final_elemfixed!E434,raw_vertexdata!L:L,0))</f>
        <v>0.24181244145060782</v>
      </c>
      <c r="D434" s="2">
        <f>INDEX(raw_vertexdata!K:K,MATCH(final_elemfixed!E434,raw_vertexdata!L:L,0))</f>
        <v>-0.3869583535825461</v>
      </c>
      <c r="E434">
        <v>433</v>
      </c>
    </row>
    <row r="435" spans="3:5" x14ac:dyDescent="0.3">
      <c r="C435" s="2">
        <f>INDEX(raw_vertexdata!J:J,MATCH(final_elemfixed!E435,raw_vertexdata!L:L,0))</f>
        <v>0.16423606009707048</v>
      </c>
      <c r="D435" s="2">
        <f>INDEX(raw_vertexdata!K:K,MATCH(final_elemfixed!E435,raw_vertexdata!L:L,0))</f>
        <v>-0.33294850143416932</v>
      </c>
      <c r="E435">
        <v>434</v>
      </c>
    </row>
    <row r="436" spans="3:5" x14ac:dyDescent="0.3">
      <c r="C436" s="2">
        <f>INDEX(raw_vertexdata!J:J,MATCH(final_elemfixed!E436,raw_vertexdata!L:L,0))</f>
        <v>8.669084788316872E-2</v>
      </c>
      <c r="D436" s="2">
        <f>INDEX(raw_vertexdata!K:K,MATCH(final_elemfixed!E436,raw_vertexdata!L:L,0))</f>
        <v>-0.27890620793377841</v>
      </c>
      <c r="E436">
        <v>435</v>
      </c>
    </row>
    <row r="437" spans="3:5" x14ac:dyDescent="0.3">
      <c r="C437" s="2">
        <f>INDEX(raw_vertexdata!J:J,MATCH(final_elemfixed!E437,raw_vertexdata!L:L,0))</f>
        <v>3.2878398876317105E-2</v>
      </c>
      <c r="D437" s="2">
        <f>INDEX(raw_vertexdata!K:K,MATCH(final_elemfixed!E437,raw_vertexdata!L:L,0))</f>
        <v>-0.23411979314101009</v>
      </c>
      <c r="E437">
        <v>436</v>
      </c>
    </row>
    <row r="438" spans="3:5" x14ac:dyDescent="0.3">
      <c r="C438" s="2">
        <f>INDEX(raw_vertexdata!J:J,MATCH(final_elemfixed!E438,raw_vertexdata!L:L,0))</f>
        <v>-2.1024288722070603E-2</v>
      </c>
      <c r="D438" s="2">
        <f>INDEX(raw_vertexdata!K:K,MATCH(final_elemfixed!E438,raw_vertexdata!L:L,0))</f>
        <v>-0.1894295014682689</v>
      </c>
      <c r="E438">
        <v>437</v>
      </c>
    </row>
    <row r="439" spans="3:5" x14ac:dyDescent="0.3">
      <c r="C439" s="2">
        <f>INDEX(raw_vertexdata!J:J,MATCH(final_elemfixed!E439,raw_vertexdata!L:L,0))</f>
        <v>-6.5983570981609535E-2</v>
      </c>
      <c r="D439" s="2">
        <f>INDEX(raw_vertexdata!K:K,MATCH(final_elemfixed!E439,raw_vertexdata!L:L,0))</f>
        <v>-0.15018320131762913</v>
      </c>
      <c r="E439">
        <v>438</v>
      </c>
    </row>
    <row r="440" spans="3:5" x14ac:dyDescent="0.3">
      <c r="C440" s="2">
        <f>INDEX(raw_vertexdata!J:J,MATCH(final_elemfixed!E440,raw_vertexdata!L:L,0))</f>
        <v>-0.11101576464628798</v>
      </c>
      <c r="D440" s="2">
        <f>INDEX(raw_vertexdata!K:K,MATCH(final_elemfixed!E440,raw_vertexdata!L:L,0))</f>
        <v>-0.11101576464628796</v>
      </c>
      <c r="E440">
        <v>439</v>
      </c>
    </row>
    <row r="441" spans="3:5" x14ac:dyDescent="0.3">
      <c r="C441" s="2">
        <f>INDEX(raw_vertexdata!J:J,MATCH(final_elemfixed!E441,raw_vertexdata!L:L,0))</f>
        <v>-0.15609120958830344</v>
      </c>
      <c r="D441" s="2">
        <f>INDEX(raw_vertexdata!K:K,MATCH(final_elemfixed!E441,raw_vertexdata!L:L,0))</f>
        <v>-6.7687446775981458E-2</v>
      </c>
      <c r="E441">
        <v>440</v>
      </c>
    </row>
    <row r="442" spans="3:5" x14ac:dyDescent="0.3">
      <c r="C442" s="2">
        <f>INDEX(raw_vertexdata!J:J,MATCH(final_elemfixed!E442,raw_vertexdata!L:L,0))</f>
        <v>-0.2012194572808983</v>
      </c>
      <c r="D442" s="2">
        <f>INDEX(raw_vertexdata!K:K,MATCH(final_elemfixed!E442,raw_vertexdata!L:L,0))</f>
        <v>-2.4416473111782001E-2</v>
      </c>
      <c r="E442">
        <v>441</v>
      </c>
    </row>
    <row r="443" spans="3:5" x14ac:dyDescent="0.3">
      <c r="C443" s="2">
        <f>INDEX(raw_vertexdata!J:J,MATCH(final_elemfixed!E443,raw_vertexdata!L:L,0))</f>
        <v>-0.26136286686415389</v>
      </c>
      <c r="D443" s="2">
        <f>INDEX(raw_vertexdata!K:K,MATCH(final_elemfixed!E443,raw_vertexdata!L:L,0))</f>
        <v>3.6036380597625033E-2</v>
      </c>
      <c r="E443">
        <v>442</v>
      </c>
    </row>
    <row r="444" spans="3:5" x14ac:dyDescent="0.3">
      <c r="C444" s="2">
        <f>INDEX(raw_vertexdata!J:J,MATCH(final_elemfixed!E444,raw_vertexdata!L:L,0))</f>
        <v>-0.32160689867575326</v>
      </c>
      <c r="D444" s="2">
        <f>INDEX(raw_vertexdata!K:K,MATCH(final_elemfixed!E444,raw_vertexdata!L:L,0))</f>
        <v>9.6378654275726408E-2</v>
      </c>
      <c r="E444">
        <v>443</v>
      </c>
    </row>
    <row r="445" spans="3:5" x14ac:dyDescent="0.3">
      <c r="C445" s="2">
        <f>INDEX(raw_vertexdata!J:J,MATCH(final_elemfixed!E445,raw_vertexdata!L:L,0))</f>
        <v>-0.38163338110995609</v>
      </c>
      <c r="D445" s="2">
        <f>INDEX(raw_vertexdata!K:K,MATCH(final_elemfixed!E445,raw_vertexdata!L:L,0))</f>
        <v>0.17352950573334763</v>
      </c>
      <c r="E445">
        <v>444</v>
      </c>
    </row>
    <row r="446" spans="3:5" x14ac:dyDescent="0.3">
      <c r="C446" s="2">
        <f>INDEX(raw_vertexdata!J:J,MATCH(final_elemfixed!E446,raw_vertexdata!L:L,0))</f>
        <v>-0.44110104678477646</v>
      </c>
      <c r="D446" s="2">
        <f>INDEX(raw_vertexdata!K:K,MATCH(final_elemfixed!E446,raw_vertexdata!L:L,0))</f>
        <v>0.25125274843479323</v>
      </c>
      <c r="E446">
        <v>445</v>
      </c>
    </row>
    <row r="447" spans="3:5" x14ac:dyDescent="0.3">
      <c r="C447" s="2">
        <f>INDEX(raw_vertexdata!J:J,MATCH(final_elemfixed!E447,raw_vertexdata!L:L,0))</f>
        <v>-0.46629868327908613</v>
      </c>
      <c r="D447" s="2">
        <f>INDEX(raw_vertexdata!K:K,MATCH(final_elemfixed!E447,raw_vertexdata!L:L,0))</f>
        <v>0.30646737091300674</v>
      </c>
      <c r="E447">
        <v>446</v>
      </c>
    </row>
    <row r="448" spans="3:5" x14ac:dyDescent="0.3">
      <c r="C448" s="2">
        <f>INDEX(raw_vertexdata!J:J,MATCH(final_elemfixed!E448,raw_vertexdata!L:L,0))</f>
        <v>-0.4944913894387527</v>
      </c>
      <c r="D448" s="2">
        <f>INDEX(raw_vertexdata!K:K,MATCH(final_elemfixed!E448,raw_vertexdata!L:L,0))</f>
        <v>0.42877035629716859</v>
      </c>
      <c r="E448">
        <v>447</v>
      </c>
    </row>
    <row r="449" spans="3:5" x14ac:dyDescent="0.3">
      <c r="C449" s="2">
        <f>INDEX(raw_vertexdata!J:J,MATCH(final_elemfixed!E449,raw_vertexdata!L:L,0))</f>
        <v>-0.42690426282499766</v>
      </c>
      <c r="D449" s="2">
        <f>INDEX(raw_vertexdata!K:K,MATCH(final_elemfixed!E449,raw_vertexdata!L:L,0))</f>
        <v>0.49781251436780427</v>
      </c>
      <c r="E449">
        <v>448</v>
      </c>
    </row>
    <row r="450" spans="3:5" x14ac:dyDescent="0.3">
      <c r="C450" s="2">
        <f>INDEX(raw_vertexdata!J:J,MATCH(final_elemfixed!E450,raw_vertexdata!L:L,0))</f>
        <v>-0.42811971172446628</v>
      </c>
      <c r="D450" s="2">
        <f>INDEX(raw_vertexdata!K:K,MATCH(final_elemfixed!E450,raw_vertexdata!L:L,0))</f>
        <v>0.77687223744086309</v>
      </c>
      <c r="E450">
        <v>449</v>
      </c>
    </row>
    <row r="451" spans="3:5" x14ac:dyDescent="0.3">
      <c r="C451" s="2">
        <f>INDEX(raw_vertexdata!J:J,MATCH(final_elemfixed!E451,raw_vertexdata!L:L,0))</f>
        <v>-0.31027407379242622</v>
      </c>
      <c r="D451" s="2">
        <f>INDEX(raw_vertexdata!K:K,MATCH(final_elemfixed!E451,raw_vertexdata!L:L,0))</f>
        <v>0.75033769348766344</v>
      </c>
      <c r="E451">
        <v>450</v>
      </c>
    </row>
    <row r="452" spans="3:5" x14ac:dyDescent="0.3">
      <c r="C452" s="2">
        <f>INDEX(raw_vertexdata!J:J,MATCH(final_elemfixed!E452,raw_vertexdata!L:L,0))</f>
        <v>-0.15515426981325514</v>
      </c>
      <c r="D452" s="2">
        <f>INDEX(raw_vertexdata!K:K,MATCH(final_elemfixed!E452,raw_vertexdata!L:L,0))</f>
        <v>0.66272612940954123</v>
      </c>
      <c r="E452">
        <v>451</v>
      </c>
    </row>
    <row r="453" spans="3:5" x14ac:dyDescent="0.3">
      <c r="C453" s="2">
        <f>INDEX(raw_vertexdata!J:J,MATCH(final_elemfixed!E453,raw_vertexdata!L:L,0))</f>
        <v>-3.446584115491102E-5</v>
      </c>
      <c r="D453" s="2">
        <f>INDEX(raw_vertexdata!K:K,MATCH(final_elemfixed!E453,raw_vertexdata!L:L,0))</f>
        <v>0.57511456533849004</v>
      </c>
      <c r="E453">
        <v>452</v>
      </c>
    </row>
    <row r="454" spans="3:5" x14ac:dyDescent="0.3">
      <c r="C454" s="2">
        <f>INDEX(raw_vertexdata!J:J,MATCH(final_elemfixed!E454,raw_vertexdata!L:L,0))</f>
        <v>8.9269112373774689E-2</v>
      </c>
      <c r="D454" s="2">
        <f>INDEX(raw_vertexdata!K:K,MATCH(final_elemfixed!E454,raw_vertexdata!L:L,0))</f>
        <v>0.50282595668701291</v>
      </c>
      <c r="E454">
        <v>453</v>
      </c>
    </row>
    <row r="455" spans="3:5" x14ac:dyDescent="0.3">
      <c r="C455" s="2">
        <f>INDEX(raw_vertexdata!J:J,MATCH(final_elemfixed!E455,raw_vertexdata!L:L,0))</f>
        <v>0.17857269059577552</v>
      </c>
      <c r="D455" s="2">
        <f>INDEX(raw_vertexdata!K:K,MATCH(final_elemfixed!E455,raw_vertexdata!L:L,0))</f>
        <v>0.43053734804260679</v>
      </c>
      <c r="E455">
        <v>454</v>
      </c>
    </row>
    <row r="456" spans="3:5" x14ac:dyDescent="0.3">
      <c r="C456" s="2">
        <f>INDEX(raw_vertexdata!J:J,MATCH(final_elemfixed!E456,raw_vertexdata!L:L,0))</f>
        <v>0.24249281455238028</v>
      </c>
      <c r="D456" s="2">
        <f>INDEX(raw_vertexdata!K:K,MATCH(final_elemfixed!E456,raw_vertexdata!L:L,0))</f>
        <v>0.36847514327862441</v>
      </c>
      <c r="E456">
        <v>455</v>
      </c>
    </row>
    <row r="457" spans="3:5" x14ac:dyDescent="0.3">
      <c r="C457" s="2">
        <f>INDEX(raw_vertexdata!J:J,MATCH(final_elemfixed!E457,raw_vertexdata!L:L,0))</f>
        <v>0.30641293851181362</v>
      </c>
      <c r="D457" s="2">
        <f>INDEX(raw_vertexdata!K:K,MATCH(final_elemfixed!E457,raw_vertexdata!L:L,0))</f>
        <v>0.30641293851181356</v>
      </c>
      <c r="E457">
        <v>456</v>
      </c>
    </row>
    <row r="458" spans="3:5" x14ac:dyDescent="0.3">
      <c r="C458" s="2">
        <f>INDEX(raw_vertexdata!J:J,MATCH(final_elemfixed!E458,raw_vertexdata!L:L,0))</f>
        <v>0.36091379083617131</v>
      </c>
      <c r="D458" s="2">
        <f>INDEX(raw_vertexdata!K:K,MATCH(final_elemfixed!E458,raw_vertexdata!L:L,0))</f>
        <v>0.23920069022980806</v>
      </c>
      <c r="E458">
        <v>457</v>
      </c>
    </row>
    <row r="459" spans="3:5" x14ac:dyDescent="0.3">
      <c r="C459" s="2">
        <f>INDEX(raw_vertexdata!J:J,MATCH(final_elemfixed!E459,raw_vertexdata!L:L,0))</f>
        <v>0.41541464316335758</v>
      </c>
      <c r="D459" s="2">
        <f>INDEX(raw_vertexdata!K:K,MATCH(final_elemfixed!E459,raw_vertexdata!L:L,0))</f>
        <v>0.17198844194497404</v>
      </c>
      <c r="E459">
        <v>458</v>
      </c>
    </row>
    <row r="460" spans="3:5" x14ac:dyDescent="0.3">
      <c r="C460" s="2">
        <f>INDEX(raw_vertexdata!J:J,MATCH(final_elemfixed!E460,raw_vertexdata!L:L,0))</f>
        <v>0.47307431648254711</v>
      </c>
      <c r="D460" s="2">
        <f>INDEX(raw_vertexdata!K:K,MATCH(final_elemfixed!E460,raw_vertexdata!L:L,0))</f>
        <v>8.6004890899152642E-2</v>
      </c>
      <c r="E460">
        <v>459</v>
      </c>
    </row>
    <row r="461" spans="3:5" x14ac:dyDescent="0.3">
      <c r="C461" s="2">
        <f>INDEX(raw_vertexdata!J:J,MATCH(final_elemfixed!E461,raw_vertexdata!L:L,0))</f>
        <v>-0.5343528527982222</v>
      </c>
      <c r="D461" s="2">
        <f>INDEX(raw_vertexdata!K:K,MATCH(final_elemfixed!E461,raw_vertexdata!L:L,0))</f>
        <v>0.94893554706694094</v>
      </c>
      <c r="E461">
        <v>460</v>
      </c>
    </row>
    <row r="462" spans="3:5" x14ac:dyDescent="0.3">
      <c r="C462" s="2">
        <f>INDEX(raw_vertexdata!J:J,MATCH(final_elemfixed!E462,raw_vertexdata!L:L,0))</f>
        <v>-0.38081709906407962</v>
      </c>
      <c r="D462" s="2">
        <f>INDEX(raw_vertexdata!K:K,MATCH(final_elemfixed!E462,raw_vertexdata!L:L,0))</f>
        <v>0.92112414089289663</v>
      </c>
      <c r="E462">
        <v>461</v>
      </c>
    </row>
    <row r="463" spans="3:5" x14ac:dyDescent="0.3">
      <c r="C463" s="2">
        <f>INDEX(raw_vertexdata!J:J,MATCH(final_elemfixed!E463,raw_vertexdata!L:L,0))</f>
        <v>-0.19047851600855545</v>
      </c>
      <c r="D463" s="2">
        <f>INDEX(raw_vertexdata!K:K,MATCH(final_elemfixed!E463,raw_vertexdata!L:L,0))</f>
        <v>0.82972397476586646</v>
      </c>
      <c r="E463">
        <v>462</v>
      </c>
    </row>
    <row r="464" spans="3:5" x14ac:dyDescent="0.3">
      <c r="C464" s="2">
        <f>INDEX(raw_vertexdata!J:J,MATCH(final_elemfixed!E464,raw_vertexdata!L:L,0))</f>
        <v>-1.3993294596020229E-4</v>
      </c>
      <c r="D464" s="2">
        <f>INDEX(raw_vertexdata!K:K,MATCH(final_elemfixed!E464,raw_vertexdata!L:L,0))</f>
        <v>0.73832380864590741</v>
      </c>
      <c r="E464">
        <v>463</v>
      </c>
    </row>
    <row r="465" spans="3:5" x14ac:dyDescent="0.3">
      <c r="C465" s="2">
        <f>INDEX(raw_vertexdata!J:J,MATCH(final_elemfixed!E465,raw_vertexdata!L:L,0))</f>
        <v>0.11631596562684009</v>
      </c>
      <c r="D465" s="2">
        <f>INDEX(raw_vertexdata!K:K,MATCH(final_elemfixed!E465,raw_vertexdata!L:L,0))</f>
        <v>0.64999858420781331</v>
      </c>
      <c r="E465">
        <v>464</v>
      </c>
    </row>
    <row r="466" spans="3:5" x14ac:dyDescent="0.3">
      <c r="C466" s="2">
        <f>INDEX(raw_vertexdata!J:J,MATCH(final_elemfixed!E466,raw_vertexdata!L:L,0))</f>
        <v>0.23277186419964058</v>
      </c>
      <c r="D466" s="2">
        <f>INDEX(raw_vertexdata!K:K,MATCH(final_elemfixed!E466,raw_vertexdata!L:L,0))</f>
        <v>0.56167335976971933</v>
      </c>
      <c r="E466">
        <v>465</v>
      </c>
    </row>
    <row r="467" spans="3:5" x14ac:dyDescent="0.3">
      <c r="C467" s="2">
        <f>INDEX(raw_vertexdata!J:J,MATCH(final_elemfixed!E467,raw_vertexdata!L:L,0))</f>
        <v>0.31673285343718727</v>
      </c>
      <c r="D467" s="2">
        <f>INDEX(raw_vertexdata!K:K,MATCH(final_elemfixed!E467,raw_vertexdata!L:L,0))</f>
        <v>0.48118360122222664</v>
      </c>
      <c r="E467">
        <v>466</v>
      </c>
    </row>
    <row r="468" spans="3:5" x14ac:dyDescent="0.3">
      <c r="C468" s="2">
        <f>INDEX(raw_vertexdata!J:J,MATCH(final_elemfixed!E468,raw_vertexdata!L:L,0))</f>
        <v>0.40069384267473396</v>
      </c>
      <c r="D468" s="2">
        <f>INDEX(raw_vertexdata!K:K,MATCH(final_elemfixed!E468,raw_vertexdata!L:L,0))</f>
        <v>0.4006938426747339</v>
      </c>
      <c r="E468">
        <v>467</v>
      </c>
    </row>
    <row r="469" spans="3:5" x14ac:dyDescent="0.3">
      <c r="C469" s="2">
        <f>INDEX(raw_vertexdata!J:J,MATCH(final_elemfixed!E469,raw_vertexdata!L:L,0))</f>
        <v>0.47169769379146431</v>
      </c>
      <c r="D469" s="2">
        <f>INDEX(raw_vertexdata!K:K,MATCH(final_elemfixed!E469,raw_vertexdata!L:L,0))</f>
        <v>0.31266215419262633</v>
      </c>
      <c r="E469">
        <v>468</v>
      </c>
    </row>
    <row r="470" spans="3:5" x14ac:dyDescent="0.3">
      <c r="C470" s="2">
        <f>INDEX(raw_vertexdata!J:J,MATCH(final_elemfixed!E470,raw_vertexdata!L:L,0))</f>
        <v>0.54270154490819456</v>
      </c>
      <c r="D470" s="2">
        <f>INDEX(raw_vertexdata!K:K,MATCH(final_elemfixed!E470,raw_vertexdata!L:L,0))</f>
        <v>0.22463046571051876</v>
      </c>
      <c r="E470">
        <v>469</v>
      </c>
    </row>
    <row r="471" spans="3:5" x14ac:dyDescent="0.3">
      <c r="C471" s="2">
        <f>INDEX(raw_vertexdata!J:J,MATCH(final_elemfixed!E471,raw_vertexdata!L:L,0))</f>
        <v>0.61348721225253744</v>
      </c>
      <c r="D471" s="2">
        <f>INDEX(raw_vertexdata!K:K,MATCH(final_elemfixed!E471,raw_vertexdata!L:L,0))</f>
        <v>0.11233657269091281</v>
      </c>
      <c r="E471">
        <v>470</v>
      </c>
    </row>
    <row r="472" spans="3:5" x14ac:dyDescent="0.3">
      <c r="C472" s="2">
        <f>INDEX(raw_vertexdata!J:J,MATCH(final_elemfixed!E472,raw_vertexdata!L:L,0))</f>
        <v>-0.77663852971185121</v>
      </c>
      <c r="D472" s="2">
        <f>INDEX(raw_vertexdata!K:K,MATCH(final_elemfixed!E472,raw_vertexdata!L:L,0))</f>
        <v>0.42835889316707138</v>
      </c>
      <c r="E472">
        <v>471</v>
      </c>
    </row>
    <row r="473" spans="3:5" x14ac:dyDescent="0.3">
      <c r="C473" s="2">
        <f>INDEX(raw_vertexdata!J:J,MATCH(final_elemfixed!E473,raw_vertexdata!L:L,0))</f>
        <v>-0.75010871220886932</v>
      </c>
      <c r="D473" s="2">
        <f>INDEX(raw_vertexdata!K:K,MATCH(final_elemfixed!E473,raw_vertexdata!L:L,0))</f>
        <v>0.3107052018527296</v>
      </c>
      <c r="E473">
        <v>472</v>
      </c>
    </row>
    <row r="474" spans="3:5" x14ac:dyDescent="0.3">
      <c r="C474" s="2">
        <f>INDEX(raw_vertexdata!J:J,MATCH(final_elemfixed!E474,raw_vertexdata!L:L,0))</f>
        <v>-0.66269069804943193</v>
      </c>
      <c r="D474" s="2">
        <f>INDEX(raw_vertexdata!K:K,MATCH(final_elemfixed!E474,raw_vertexdata!L:L,0))</f>
        <v>0.15535260092636444</v>
      </c>
      <c r="E474">
        <v>473</v>
      </c>
    </row>
    <row r="475" spans="3:5" x14ac:dyDescent="0.3">
      <c r="C475" s="2">
        <f>INDEX(raw_vertexdata!J:J,MATCH(final_elemfixed!E475,raw_vertexdata!L:L,0))</f>
        <v>-0.57527268388999409</v>
      </c>
      <c r="D475" s="2">
        <f>INDEX(raw_vertexdata!K:K,MATCH(final_elemfixed!E475,raw_vertexdata!L:L,0))</f>
        <v>7.0479443981896118E-17</v>
      </c>
      <c r="E475">
        <v>474</v>
      </c>
    </row>
    <row r="476" spans="3:5" x14ac:dyDescent="0.3">
      <c r="C476" s="2">
        <f>INDEX(raw_vertexdata!J:J,MATCH(final_elemfixed!E476,raw_vertexdata!L:L,0))</f>
        <v>-0.50307356023807226</v>
      </c>
      <c r="D476" s="2">
        <f>INDEX(raw_vertexdata!K:K,MATCH(final_elemfixed!E476,raw_vertexdata!L:L,0))</f>
        <v>-8.9237017659647019E-2</v>
      </c>
      <c r="E476">
        <v>475</v>
      </c>
    </row>
    <row r="477" spans="3:5" x14ac:dyDescent="0.3">
      <c r="C477" s="2">
        <f>INDEX(raw_vertexdata!J:J,MATCH(final_elemfixed!E477,raw_vertexdata!L:L,0))</f>
        <v>-0.43087443660029257</v>
      </c>
      <c r="D477" s="2">
        <f>INDEX(raw_vertexdata!K:K,MATCH(final_elemfixed!E477,raw_vertexdata!L:L,0))</f>
        <v>-0.17847403531929379</v>
      </c>
      <c r="E477">
        <v>476</v>
      </c>
    </row>
    <row r="478" spans="3:5" x14ac:dyDescent="0.3">
      <c r="C478" s="2">
        <f>INDEX(raw_vertexdata!J:J,MATCH(final_elemfixed!E478,raw_vertexdata!L:L,0))</f>
        <v>-0.36864368755181043</v>
      </c>
      <c r="D478" s="2">
        <f>INDEX(raw_vertexdata!K:K,MATCH(final_elemfixed!E478,raw_vertexdata!L:L,0))</f>
        <v>-0.24244348691272527</v>
      </c>
      <c r="E478">
        <v>477</v>
      </c>
    </row>
    <row r="479" spans="3:5" x14ac:dyDescent="0.3">
      <c r="C479" s="2">
        <f>INDEX(raw_vertexdata!J:J,MATCH(final_elemfixed!E479,raw_vertexdata!L:L,0))</f>
        <v>-0.30641293851181367</v>
      </c>
      <c r="D479" s="2">
        <f>INDEX(raw_vertexdata!K:K,MATCH(final_elemfixed!E479,raw_vertexdata!L:L,0))</f>
        <v>-0.30641293851181356</v>
      </c>
      <c r="E479">
        <v>478</v>
      </c>
    </row>
    <row r="480" spans="3:5" x14ac:dyDescent="0.3">
      <c r="C480" s="2">
        <f>INDEX(raw_vertexdata!J:J,MATCH(final_elemfixed!E480,raw_vertexdata!L:L,0))</f>
        <v>-0.23909113479410718</v>
      </c>
      <c r="D480" s="2">
        <f>INDEX(raw_vertexdata!K:K,MATCH(final_elemfixed!E480,raw_vertexdata!L:L,0))</f>
        <v>-0.36106836135424286</v>
      </c>
      <c r="E480">
        <v>479</v>
      </c>
    </row>
    <row r="481" spans="3:5" x14ac:dyDescent="0.3">
      <c r="C481" s="2">
        <f>INDEX(raw_vertexdata!J:J,MATCH(final_elemfixed!E481,raw_vertexdata!L:L,0))</f>
        <v>-0.17176933107781459</v>
      </c>
      <c r="D481" s="2">
        <f>INDEX(raw_vertexdata!K:K,MATCH(final_elemfixed!E481,raw_vertexdata!L:L,0))</f>
        <v>-0.41572378419525835</v>
      </c>
      <c r="E481">
        <v>480</v>
      </c>
    </row>
    <row r="482" spans="3:5" x14ac:dyDescent="0.3">
      <c r="C482" s="2">
        <f>INDEX(raw_vertexdata!J:J,MATCH(final_elemfixed!E482,raw_vertexdata!L:L,0))</f>
        <v>-8.5917412866632487E-2</v>
      </c>
      <c r="D482" s="2">
        <f>INDEX(raw_vertexdata!K:K,MATCH(final_elemfixed!E482,raw_vertexdata!L:L,0))</f>
        <v>-0.47322625528847923</v>
      </c>
      <c r="E482">
        <v>481</v>
      </c>
    </row>
    <row r="483" spans="3:5" x14ac:dyDescent="0.3">
      <c r="C483" s="2">
        <f>INDEX(raw_vertexdata!J:J,MATCH(final_elemfixed!E483,raw_vertexdata!L:L,0))</f>
        <v>-0.94885455033275024</v>
      </c>
      <c r="D483" s="2">
        <f>INDEX(raw_vertexdata!K:K,MATCH(final_elemfixed!E483,raw_vertexdata!L:L,0))</f>
        <v>0.53471826089057073</v>
      </c>
      <c r="E483">
        <v>482</v>
      </c>
    </row>
    <row r="484" spans="3:5" x14ac:dyDescent="0.3">
      <c r="C484" s="2">
        <f>INDEX(raw_vertexdata!J:J,MATCH(final_elemfixed!E484,raw_vertexdata!L:L,0))</f>
        <v>-0.92108129727181132</v>
      </c>
      <c r="D484" s="2">
        <f>INDEX(raw_vertexdata!K:K,MATCH(final_elemfixed!E484,raw_vertexdata!L:L,0))</f>
        <v>0.38152436537562739</v>
      </c>
      <c r="E484">
        <v>483</v>
      </c>
    </row>
    <row r="485" spans="3:5" x14ac:dyDescent="0.3">
      <c r="C485" s="2">
        <f>INDEX(raw_vertexdata!J:J,MATCH(final_elemfixed!E485,raw_vertexdata!L:L,0))</f>
        <v>-0.82995981392684881</v>
      </c>
      <c r="D485" s="2">
        <f>INDEX(raw_vertexdata!K:K,MATCH(final_elemfixed!E485,raw_vertexdata!L:L,0))</f>
        <v>0.19076218268427816</v>
      </c>
      <c r="E485">
        <v>484</v>
      </c>
    </row>
    <row r="486" spans="3:5" x14ac:dyDescent="0.3">
      <c r="C486" s="2">
        <f>INDEX(raw_vertexdata!J:J,MATCH(final_elemfixed!E486,raw_vertexdata!L:L,0))</f>
        <v>-0.73883833057481529</v>
      </c>
      <c r="D486" s="2">
        <f>INDEX(raw_vertexdata!K:K,MATCH(final_elemfixed!E486,raw_vertexdata!L:L,0))</f>
        <v>9.0518663913099922E-17</v>
      </c>
      <c r="E486">
        <v>485</v>
      </c>
    </row>
    <row r="487" spans="3:5" x14ac:dyDescent="0.3">
      <c r="C487" s="2">
        <f>INDEX(raw_vertexdata!J:J,MATCH(final_elemfixed!E487,raw_vertexdata!L:L,0))</f>
        <v>-0.65033854324426432</v>
      </c>
      <c r="D487" s="2">
        <f>INDEX(raw_vertexdata!K:K,MATCH(final_elemfixed!E487,raw_vertexdata!L:L,0))</f>
        <v>-0.11636061628051801</v>
      </c>
      <c r="E487">
        <v>486</v>
      </c>
    </row>
    <row r="488" spans="3:5" x14ac:dyDescent="0.3">
      <c r="C488" s="2">
        <f>INDEX(raw_vertexdata!J:J,MATCH(final_elemfixed!E488,raw_vertexdata!L:L,0))</f>
        <v>-0.56183875590664201</v>
      </c>
      <c r="D488" s="2">
        <f>INDEX(raw_vertexdata!K:K,MATCH(final_elemfixed!E488,raw_vertexdata!L:L,0))</f>
        <v>-0.23272123256810681</v>
      </c>
      <c r="E488">
        <v>487</v>
      </c>
    </row>
    <row r="489" spans="3:5" x14ac:dyDescent="0.3">
      <c r="C489" s="2">
        <f>INDEX(raw_vertexdata!J:J,MATCH(final_elemfixed!E489,raw_vertexdata!L:L,0))</f>
        <v>-0.48126629929068798</v>
      </c>
      <c r="D489" s="2">
        <f>INDEX(raw_vertexdata!K:K,MATCH(final_elemfixed!E489,raw_vertexdata!L:L,0))</f>
        <v>-0.31670753762142051</v>
      </c>
      <c r="E489">
        <v>488</v>
      </c>
    </row>
    <row r="490" spans="3:5" x14ac:dyDescent="0.3">
      <c r="C490" s="2">
        <f>INDEX(raw_vertexdata!J:J,MATCH(final_elemfixed!E490,raw_vertexdata!L:L,0))</f>
        <v>-0.40069384267473401</v>
      </c>
      <c r="D490" s="2">
        <f>INDEX(raw_vertexdata!K:K,MATCH(final_elemfixed!E490,raw_vertexdata!L:L,0))</f>
        <v>-0.4006938426747339</v>
      </c>
      <c r="E490">
        <v>489</v>
      </c>
    </row>
    <row r="491" spans="3:5" x14ac:dyDescent="0.3">
      <c r="C491" s="2">
        <f>INDEX(raw_vertexdata!J:J,MATCH(final_elemfixed!E491,raw_vertexdata!L:L,0))</f>
        <v>-0.31247253136115649</v>
      </c>
      <c r="D491" s="2">
        <f>INDEX(raw_vertexdata!K:K,MATCH(final_elemfixed!E491,raw_vertexdata!L:L,0))</f>
        <v>-0.47187182603467859</v>
      </c>
      <c r="E491">
        <v>490</v>
      </c>
    </row>
    <row r="492" spans="3:5" x14ac:dyDescent="0.3">
      <c r="C492" s="2">
        <f>INDEX(raw_vertexdata!J:J,MATCH(final_elemfixed!E492,raw_vertexdata!L:L,0))</f>
        <v>-0.22425122005465048</v>
      </c>
      <c r="D492" s="2">
        <f>INDEX(raw_vertexdata!K:K,MATCH(final_elemfixed!E492,raw_vertexdata!L:L,0))</f>
        <v>-0.54304980940169401</v>
      </c>
      <c r="E492">
        <v>491</v>
      </c>
    </row>
    <row r="493" spans="3:5" x14ac:dyDescent="0.3">
      <c r="C493" s="2">
        <f>INDEX(raw_vertexdata!J:J,MATCH(final_elemfixed!E493,raw_vertexdata!L:L,0))</f>
        <v>-0.11233208254871034</v>
      </c>
      <c r="D493" s="2">
        <f>INDEX(raw_vertexdata!K:K,MATCH(final_elemfixed!E493,raw_vertexdata!L:L,0))</f>
        <v>-0.61357424841403019</v>
      </c>
      <c r="E493">
        <v>492</v>
      </c>
    </row>
    <row r="494" spans="3:5" x14ac:dyDescent="0.3">
      <c r="C494" s="2">
        <f>INDEX(raw_vertexdata!J:J,MATCH(final_elemfixed!E494,raw_vertexdata!L:L,0))</f>
        <v>0.28626432060279999</v>
      </c>
      <c r="D494" s="2">
        <f>INDEX(raw_vertexdata!K:K,MATCH(final_elemfixed!E494,raw_vertexdata!L:L,0))</f>
        <v>-1.3582949754467331</v>
      </c>
      <c r="E494">
        <v>493</v>
      </c>
    </row>
    <row r="495" spans="3:5" x14ac:dyDescent="0.3">
      <c r="C495" s="2">
        <f>INDEX(raw_vertexdata!J:J,MATCH(final_elemfixed!E495,raw_vertexdata!L:L,0))</f>
        <v>0.19981748645926856</v>
      </c>
      <c r="D495" s="2">
        <f>INDEX(raw_vertexdata!K:K,MATCH(final_elemfixed!E495,raw_vertexdata!L:L,0))</f>
        <v>-0.90210205001090926</v>
      </c>
      <c r="E495">
        <v>494</v>
      </c>
    </row>
    <row r="496" spans="3:5" x14ac:dyDescent="0.3">
      <c r="C496" s="2">
        <f>INDEX(raw_vertexdata!J:J,MATCH(final_elemfixed!E496,raw_vertexdata!L:L,0))</f>
        <v>0.16698161781431103</v>
      </c>
      <c r="D496" s="2">
        <f>INDEX(raw_vertexdata!K:K,MATCH(final_elemfixed!E496,raw_vertexdata!L:L,0))</f>
        <v>-0.74588088751599424</v>
      </c>
      <c r="E496">
        <v>495</v>
      </c>
    </row>
    <row r="497" spans="3:5" x14ac:dyDescent="0.3">
      <c r="C497" s="2">
        <f>INDEX(raw_vertexdata!J:J,MATCH(final_elemfixed!E497,raw_vertexdata!L:L,0))</f>
        <v>0.13414574916935448</v>
      </c>
      <c r="D497" s="2">
        <f>INDEX(raw_vertexdata!K:K,MATCH(final_elemfixed!E497,raw_vertexdata!L:L,0))</f>
        <v>-0.58965972503522124</v>
      </c>
      <c r="E497">
        <v>496</v>
      </c>
    </row>
    <row r="498" spans="3:5" x14ac:dyDescent="0.3">
      <c r="C498" s="2">
        <f>INDEX(raw_vertexdata!J:J,MATCH(final_elemfixed!E498,raw_vertexdata!L:L,0))</f>
        <v>1.3585677990430169</v>
      </c>
      <c r="D498" s="2">
        <f>INDEX(raw_vertexdata!K:K,MATCH(final_elemfixed!E498,raw_vertexdata!L:L,0))</f>
        <v>-0.28621592774911758</v>
      </c>
      <c r="E498">
        <v>497</v>
      </c>
    </row>
    <row r="499" spans="3:5" x14ac:dyDescent="0.3">
      <c r="C499" s="2">
        <f>INDEX(raw_vertexdata!J:J,MATCH(final_elemfixed!E499,raw_vertexdata!L:L,0))</f>
        <v>0.90227610276117909</v>
      </c>
      <c r="D499" s="2">
        <f>INDEX(raw_vertexdata!K:K,MATCH(final_elemfixed!E499,raw_vertexdata!L:L,0))</f>
        <v>-0.20018579923313698</v>
      </c>
      <c r="E499">
        <v>498</v>
      </c>
    </row>
    <row r="500" spans="3:5" x14ac:dyDescent="0.3">
      <c r="C500" s="2">
        <f>INDEX(raw_vertexdata!J:J,MATCH(final_elemfixed!E500,raw_vertexdata!L:L,0))</f>
        <v>0.74598697180481144</v>
      </c>
      <c r="D500" s="2">
        <f>INDEX(raw_vertexdata!K:K,MATCH(final_elemfixed!E500,raw_vertexdata!L:L,0))</f>
        <v>-0.16725856703218112</v>
      </c>
      <c r="E500">
        <v>499</v>
      </c>
    </row>
    <row r="501" spans="3:5" x14ac:dyDescent="0.3">
      <c r="C501" s="2">
        <f>INDEX(raw_vertexdata!J:J,MATCH(final_elemfixed!E501,raw_vertexdata!L:L,0))</f>
        <v>0.58969784084137267</v>
      </c>
      <c r="D501" s="2">
        <f>INDEX(raw_vertexdata!K:K,MATCH(final_elemfixed!E501,raw_vertexdata!L:L,0))</f>
        <v>-0.13433133483829623</v>
      </c>
      <c r="E501">
        <v>500</v>
      </c>
    </row>
    <row r="502" spans="3:5" x14ac:dyDescent="0.3">
      <c r="C502" s="2">
        <f>INDEX(raw_vertexdata!J:J,MATCH(final_elemfixed!E502,raw_vertexdata!L:L,0))</f>
        <v>-0.33445453236660239</v>
      </c>
      <c r="D502" s="2">
        <f>INDEX(raw_vertexdata!K:K,MATCH(final_elemfixed!E502,raw_vertexdata!L:L,0))</f>
        <v>1.4908696226841616</v>
      </c>
      <c r="E502">
        <v>501</v>
      </c>
    </row>
    <row r="503" spans="3:5" x14ac:dyDescent="0.3">
      <c r="C503" s="2">
        <f>INDEX(raw_vertexdata!J:J,MATCH(final_elemfixed!E503,raw_vertexdata!L:L,0))</f>
        <v>-1.2270003245405358E-4</v>
      </c>
      <c r="D503" s="2">
        <f>INDEX(raw_vertexdata!K:K,MATCH(final_elemfixed!E503,raw_vertexdata!L:L,0))</f>
        <v>1.3660307059764578</v>
      </c>
      <c r="E503">
        <v>502</v>
      </c>
    </row>
    <row r="504" spans="3:5" x14ac:dyDescent="0.3">
      <c r="C504" s="2">
        <f>INDEX(raw_vertexdata!J:J,MATCH(final_elemfixed!E504,raw_vertexdata!L:L,0))</f>
        <v>0.23765266693244619</v>
      </c>
      <c r="D504" s="2">
        <f>INDEX(raw_vertexdata!K:K,MATCH(final_elemfixed!E504,raw_vertexdata!L:L,0))</f>
        <v>1.2571398809856458</v>
      </c>
      <c r="E504">
        <v>503</v>
      </c>
    </row>
    <row r="505" spans="3:5" x14ac:dyDescent="0.3">
      <c r="C505" s="2">
        <f>INDEX(raw_vertexdata!J:J,MATCH(final_elemfixed!E505,raw_vertexdata!L:L,0))</f>
        <v>0.4754280338761312</v>
      </c>
      <c r="D505" s="2">
        <f>INDEX(raw_vertexdata!K:K,MATCH(final_elemfixed!E505,raw_vertexdata!L:L,0))</f>
        <v>1.1482490559877645</v>
      </c>
      <c r="E505">
        <v>504</v>
      </c>
    </row>
    <row r="506" spans="3:5" x14ac:dyDescent="0.3">
      <c r="C506" s="2">
        <f>INDEX(raw_vertexdata!J:J,MATCH(final_elemfixed!E506,raw_vertexdata!L:L,0))</f>
        <v>0.66197808561463878</v>
      </c>
      <c r="D506" s="2">
        <f>INDEX(raw_vertexdata!K:K,MATCH(final_elemfixed!E506,raw_vertexdata!L:L,0))</f>
        <v>0.99838859667045554</v>
      </c>
      <c r="E506">
        <v>505</v>
      </c>
    </row>
    <row r="507" spans="3:5" x14ac:dyDescent="0.3">
      <c r="C507" s="2">
        <f>INDEX(raw_vertexdata!J:J,MATCH(final_elemfixed!E507,raw_vertexdata!L:L,0))</f>
        <v>0.8485281374238568</v>
      </c>
      <c r="D507" s="2">
        <f>INDEX(raw_vertexdata!K:K,MATCH(final_elemfixed!E507,raw_vertexdata!L:L,0))</f>
        <v>0.84852813742385724</v>
      </c>
      <c r="E507">
        <v>506</v>
      </c>
    </row>
    <row r="508" spans="3:5" x14ac:dyDescent="0.3">
      <c r="C508" s="2">
        <f>INDEX(raw_vertexdata!J:J,MATCH(final_elemfixed!E508,raw_vertexdata!L:L,0))</f>
        <v>0.992670054623362</v>
      </c>
      <c r="D508" s="2">
        <f>INDEX(raw_vertexdata!K:K,MATCH(final_elemfixed!E508,raw_vertexdata!L:L,0))</f>
        <v>0.65957814110109247</v>
      </c>
      <c r="E508">
        <v>507</v>
      </c>
    </row>
    <row r="509" spans="3:5" x14ac:dyDescent="0.3">
      <c r="C509" s="2">
        <f>INDEX(raw_vertexdata!J:J,MATCH(final_elemfixed!E509,raw_vertexdata!L:L,0))</f>
        <v>1.1368119718935783</v>
      </c>
      <c r="D509" s="2">
        <f>INDEX(raw_vertexdata!K:K,MATCH(final_elemfixed!E509,raw_vertexdata!L:L,0))</f>
        <v>0.47062814484903887</v>
      </c>
      <c r="E509">
        <v>508</v>
      </c>
    </row>
    <row r="510" spans="3:5" x14ac:dyDescent="0.3">
      <c r="C510" s="2">
        <f>INDEX(raw_vertexdata!J:J,MATCH(final_elemfixed!E510,raw_vertexdata!L:L,0))</f>
        <v>1.2358103929206452</v>
      </c>
      <c r="D510" s="2">
        <f>INDEX(raw_vertexdata!K:K,MATCH(final_elemfixed!E510,raw_vertexdata!L:L,0))</f>
        <v>0.23536490475417074</v>
      </c>
      <c r="E510">
        <v>509</v>
      </c>
    </row>
    <row r="511" spans="3:5" x14ac:dyDescent="0.3">
      <c r="C511" s="2">
        <f>INDEX(raw_vertexdata!J:J,MATCH(final_elemfixed!E511,raw_vertexdata!L:L,0))</f>
        <v>-1.4970384740105196</v>
      </c>
      <c r="D511" s="2">
        <f>INDEX(raw_vertexdata!K:K,MATCH(final_elemfixed!E511,raw_vertexdata!L:L,0))</f>
        <v>0.33697711939653729</v>
      </c>
      <c r="E511">
        <v>510</v>
      </c>
    </row>
    <row r="512" spans="3:5" x14ac:dyDescent="0.3">
      <c r="C512" s="2">
        <f>INDEX(raw_vertexdata!J:J,MATCH(final_elemfixed!E512,raw_vertexdata!L:L,0))</f>
        <v>-1.3670074843688822</v>
      </c>
      <c r="D512" s="2">
        <f>INDEX(raw_vertexdata!K:K,MATCH(final_elemfixed!E512,raw_vertexdata!L:L,0))</f>
        <v>1.6747871073230557E-16</v>
      </c>
      <c r="E512">
        <v>511</v>
      </c>
    </row>
    <row r="513" spans="3:5" x14ac:dyDescent="0.3">
      <c r="C513" s="2">
        <f>INDEX(raw_vertexdata!J:J,MATCH(final_elemfixed!E513,raw_vertexdata!L:L,0))</f>
        <v>-1.2577164809785302</v>
      </c>
      <c r="D513" s="2">
        <f>INDEX(raw_vertexdata!K:K,MATCH(final_elemfixed!E513,raw_vertexdata!L:L,0))</f>
        <v>-0.23754672994104128</v>
      </c>
      <c r="E513">
        <v>512</v>
      </c>
    </row>
    <row r="514" spans="3:5" x14ac:dyDescent="0.3">
      <c r="C514" s="2">
        <f>INDEX(raw_vertexdata!J:J,MATCH(final_elemfixed!E514,raw_vertexdata!L:L,0))</f>
        <v>-1.148425477609391</v>
      </c>
      <c r="D514" s="2">
        <f>INDEX(raw_vertexdata!K:K,MATCH(final_elemfixed!E514,raw_vertexdata!L:L,0))</f>
        <v>-0.47509345990329671</v>
      </c>
      <c r="E514">
        <v>513</v>
      </c>
    </row>
    <row r="515" spans="3:5" x14ac:dyDescent="0.3">
      <c r="C515" s="2">
        <f>INDEX(raw_vertexdata!J:J,MATCH(final_elemfixed!E515,raw_vertexdata!L:L,0))</f>
        <v>-0.99847680755551471</v>
      </c>
      <c r="D515" s="2">
        <f>INDEX(raw_vertexdata!K:K,MATCH(final_elemfixed!E515,raw_vertexdata!L:L,0))</f>
        <v>-0.6618107986953965</v>
      </c>
      <c r="E515">
        <v>514</v>
      </c>
    </row>
    <row r="516" spans="3:5" x14ac:dyDescent="0.3">
      <c r="C516" s="2">
        <f>INDEX(raw_vertexdata!J:J,MATCH(final_elemfixed!E516,raw_vertexdata!L:L,0))</f>
        <v>-0.84852813742385724</v>
      </c>
      <c r="D516" s="2">
        <f>INDEX(raw_vertexdata!K:K,MATCH(final_elemfixed!E516,raw_vertexdata!L:L,0))</f>
        <v>-0.84852813742385691</v>
      </c>
      <c r="E516">
        <v>515</v>
      </c>
    </row>
    <row r="517" spans="3:5" x14ac:dyDescent="0.3">
      <c r="C517" s="2">
        <f>INDEX(raw_vertexdata!J:J,MATCH(final_elemfixed!E517,raw_vertexdata!L:L,0))</f>
        <v>-0.65936684210216467</v>
      </c>
      <c r="D517" s="2">
        <f>INDEX(raw_vertexdata!K:K,MATCH(final_elemfixed!E517,raw_vertexdata!L:L,0))</f>
        <v>-0.9928059204608225</v>
      </c>
      <c r="E517">
        <v>516</v>
      </c>
    </row>
    <row r="518" spans="3:5" x14ac:dyDescent="0.3">
      <c r="C518" s="2">
        <f>INDEX(raw_vertexdata!J:J,MATCH(final_elemfixed!E518,raw_vertexdata!L:L,0))</f>
        <v>-0.47020554670976156</v>
      </c>
      <c r="D518" s="2">
        <f>INDEX(raw_vertexdata!K:K,MATCH(final_elemfixed!E518,raw_vertexdata!L:L,0))</f>
        <v>-1.137083703427078</v>
      </c>
      <c r="E518">
        <v>517</v>
      </c>
    </row>
    <row r="519" spans="3:5" x14ac:dyDescent="0.3">
      <c r="C519" s="2">
        <f>INDEX(raw_vertexdata!J:J,MATCH(final_elemfixed!E519,raw_vertexdata!L:L,0))</f>
        <v>-0.23501986840111649</v>
      </c>
      <c r="D519" s="2">
        <f>INDEX(raw_vertexdata!K:K,MATCH(final_elemfixed!E519,raw_vertexdata!L:L,0))</f>
        <v>-1.2359098915351008</v>
      </c>
      <c r="E519">
        <v>518</v>
      </c>
    </row>
    <row r="520" spans="3:5" x14ac:dyDescent="0.3">
      <c r="C520" s="2">
        <f>INDEX(raw_vertexdata!J:J,MATCH(final_elemfixed!E520,raw_vertexdata!L:L,0))</f>
        <v>-2.4696019296685292</v>
      </c>
      <c r="D520" s="2">
        <f>INDEX(raw_vertexdata!K:K,MATCH(final_elemfixed!E520,raw_vertexdata!L:L,0))</f>
        <v>0.51652672017529844</v>
      </c>
      <c r="E520">
        <v>519</v>
      </c>
    </row>
    <row r="521" spans="3:5" x14ac:dyDescent="0.3">
      <c r="C521" s="2">
        <f>INDEX(raw_vertexdata!J:J,MATCH(final_elemfixed!E521,raw_vertexdata!L:L,0))</f>
        <v>-2.4158054957888142</v>
      </c>
      <c r="D521" s="2">
        <f>INDEX(raw_vertexdata!K:K,MATCH(final_elemfixed!E521,raw_vertexdata!L:L,0))</f>
        <v>2.9597203705254186E-16</v>
      </c>
      <c r="E521">
        <v>520</v>
      </c>
    </row>
    <row r="522" spans="3:5" x14ac:dyDescent="0.3">
      <c r="C522" s="2">
        <f>INDEX(raw_vertexdata!J:J,MATCH(final_elemfixed!E522,raw_vertexdata!L:L,0))</f>
        <v>-2.3300926384629412</v>
      </c>
      <c r="D522" s="2">
        <f>INDEX(raw_vertexdata!K:K,MATCH(final_elemfixed!E522,raw_vertexdata!L:L,0))</f>
        <v>-0.45844010547606201</v>
      </c>
      <c r="E522">
        <v>521</v>
      </c>
    </row>
    <row r="523" spans="3:5" x14ac:dyDescent="0.3">
      <c r="C523" s="2">
        <f>INDEX(raw_vertexdata!J:J,MATCH(final_elemfixed!E523,raw_vertexdata!L:L,0))</f>
        <v>-2.1878432388019524</v>
      </c>
      <c r="D523" s="2">
        <f>INDEX(raw_vertexdata!K:K,MATCH(final_elemfixed!E523,raw_vertexdata!L:L,0))</f>
        <v>-0.90563439357125342</v>
      </c>
      <c r="E523">
        <v>522</v>
      </c>
    </row>
    <row r="524" spans="3:5" x14ac:dyDescent="0.3">
      <c r="C524" s="2">
        <f>INDEX(raw_vertexdata!J:J,MATCH(final_elemfixed!E524,raw_vertexdata!L:L,0))</f>
        <v>-1.9487367704955836</v>
      </c>
      <c r="D524" s="2">
        <f>INDEX(raw_vertexdata!K:K,MATCH(final_elemfixed!E524,raw_vertexdata!L:L,0))</f>
        <v>-1.2996803540659971</v>
      </c>
      <c r="E524">
        <v>523</v>
      </c>
    </row>
    <row r="525" spans="3:5" x14ac:dyDescent="0.3">
      <c r="C525" s="2">
        <f>INDEX(raw_vertexdata!J:J,MATCH(final_elemfixed!E525,raw_vertexdata!L:L,0))</f>
        <v>-1.6617009357883872</v>
      </c>
      <c r="D525" s="2">
        <f>INDEX(raw_vertexdata!K:K,MATCH(final_elemfixed!E525,raw_vertexdata!L:L,0))</f>
        <v>-1.6617009357883865</v>
      </c>
      <c r="E525">
        <v>524</v>
      </c>
    </row>
    <row r="526" spans="3:5" x14ac:dyDescent="0.3">
      <c r="C526" s="2">
        <f>INDEX(raw_vertexdata!J:J,MATCH(final_elemfixed!E526,raw_vertexdata!L:L,0))</f>
        <v>-1.299795227621396</v>
      </c>
      <c r="D526" s="2">
        <f>INDEX(raw_vertexdata!K:K,MATCH(final_elemfixed!E526,raw_vertexdata!L:L,0))</f>
        <v>-1.9486726935114471</v>
      </c>
      <c r="E526">
        <v>525</v>
      </c>
    </row>
    <row r="527" spans="3:5" x14ac:dyDescent="0.3">
      <c r="C527" s="2">
        <f>INDEX(raw_vertexdata!J:J,MATCH(final_elemfixed!E527,raw_vertexdata!L:L,0))</f>
        <v>-0.90586414075275667</v>
      </c>
      <c r="D527" s="2">
        <f>INDEX(raw_vertexdata!K:K,MATCH(final_elemfixed!E527,raw_vertexdata!L:L,0))</f>
        <v>-2.1877150849043936</v>
      </c>
      <c r="E527">
        <v>526</v>
      </c>
    </row>
    <row r="528" spans="3:5" x14ac:dyDescent="0.3">
      <c r="C528" s="2">
        <f>INDEX(raw_vertexdata!J:J,MATCH(final_elemfixed!E528,raw_vertexdata!L:L,0))</f>
        <v>-0.45828197525729664</v>
      </c>
      <c r="D528" s="2">
        <f>INDEX(raw_vertexdata!K:K,MATCH(final_elemfixed!E528,raw_vertexdata!L:L,0))</f>
        <v>-2.33012669138202</v>
      </c>
      <c r="E528">
        <v>527</v>
      </c>
    </row>
    <row r="529" spans="3:5" x14ac:dyDescent="0.3">
      <c r="C529" s="2">
        <f>INDEX(raw_vertexdata!J:J,MATCH(final_elemfixed!E529,raw_vertexdata!L:L,0))</f>
        <v>5.4600770388693392E-4</v>
      </c>
      <c r="D529" s="2">
        <f>INDEX(raw_vertexdata!K:K,MATCH(final_elemfixed!E529,raw_vertexdata!L:L,0))</f>
        <v>-2.4160017553265418</v>
      </c>
      <c r="E529">
        <v>528</v>
      </c>
    </row>
    <row r="530" spans="3:5" x14ac:dyDescent="0.3">
      <c r="C530" s="2">
        <f>INDEX(raw_vertexdata!J:J,MATCH(final_elemfixed!E530,raw_vertexdata!L:L,0))</f>
        <v>0.47899106041898376</v>
      </c>
      <c r="D530" s="2">
        <f>INDEX(raw_vertexdata!K:K,MATCH(final_elemfixed!E530,raw_vertexdata!L:L,0))</f>
        <v>-2.3784218710615246</v>
      </c>
      <c r="E530">
        <v>529</v>
      </c>
    </row>
    <row r="531" spans="3:5" x14ac:dyDescent="0.3">
      <c r="C531" s="2">
        <f>INDEX(raw_vertexdata!J:J,MATCH(final_elemfixed!E531,raw_vertexdata!L:L,0))</f>
        <v>2.2525471325946635</v>
      </c>
      <c r="D531" s="2">
        <f>INDEX(raw_vertexdata!K:K,MATCH(final_elemfixed!E531,raw_vertexdata!L:L,0))</f>
        <v>-1.634958216296617</v>
      </c>
      <c r="E531">
        <v>530</v>
      </c>
    </row>
    <row r="532" spans="3:5" x14ac:dyDescent="0.3">
      <c r="C532" s="2">
        <f>INDEX(raw_vertexdata!J:J,MATCH(final_elemfixed!E532,raw_vertexdata!L:L,0))</f>
        <v>2.010685428358113</v>
      </c>
      <c r="D532" s="2">
        <f>INDEX(raw_vertexdata!K:K,MATCH(final_elemfixed!E532,raw_vertexdata!L:L,0))</f>
        <v>-1.6032057336131327</v>
      </c>
      <c r="E532">
        <v>531</v>
      </c>
    </row>
    <row r="533" spans="3:5" x14ac:dyDescent="0.3">
      <c r="C533" s="2">
        <f>INDEX(raw_vertexdata!J:J,MATCH(final_elemfixed!E533,raw_vertexdata!L:L,0))</f>
        <v>1.6349582162966163</v>
      </c>
      <c r="D533" s="2">
        <f>INDEX(raw_vertexdata!K:K,MATCH(final_elemfixed!E533,raw_vertexdata!L:L,0))</f>
        <v>-2.2525471325946644</v>
      </c>
      <c r="E533">
        <v>532</v>
      </c>
    </row>
    <row r="534" spans="3:5" x14ac:dyDescent="0.3">
      <c r="C534" s="2">
        <f>INDEX(raw_vertexdata!J:J,MATCH(final_elemfixed!E534,raw_vertexdata!L:L,0))</f>
        <v>1.6032057336131329</v>
      </c>
      <c r="D534" s="2">
        <f>INDEX(raw_vertexdata!K:K,MATCH(final_elemfixed!E534,raw_vertexdata!L:L,0))</f>
        <v>-2.010685428358113</v>
      </c>
      <c r="E534">
        <v>533</v>
      </c>
    </row>
    <row r="535" spans="3:5" x14ac:dyDescent="0.3">
      <c r="C535" s="2">
        <f>INDEX(raw_vertexdata!J:J,MATCH(final_elemfixed!E535,raw_vertexdata!L:L,0))</f>
        <v>-0.51418863426806716</v>
      </c>
      <c r="D535" s="2">
        <f>INDEX(raw_vertexdata!K:K,MATCH(final_elemfixed!E535,raw_vertexdata!L:L,0))</f>
        <v>2.463686633264524</v>
      </c>
      <c r="E535">
        <v>534</v>
      </c>
    </row>
    <row r="536" spans="3:5" x14ac:dyDescent="0.3">
      <c r="C536" s="2">
        <f>INDEX(raw_vertexdata!J:J,MATCH(final_elemfixed!E536,raw_vertexdata!L:L,0))</f>
        <v>1.4795285891312761E-16</v>
      </c>
      <c r="D536" s="2">
        <f>INDEX(raw_vertexdata!K:K,MATCH(final_elemfixed!E536,raw_vertexdata!L:L,0))</f>
        <v>2.4152641799505505</v>
      </c>
      <c r="E536">
        <v>535</v>
      </c>
    </row>
    <row r="537" spans="3:5" x14ac:dyDescent="0.3">
      <c r="C537" s="2">
        <f>INDEX(raw_vertexdata!J:J,MATCH(final_elemfixed!E537,raw_vertexdata!L:L,0))</f>
        <v>0.45860674056306105</v>
      </c>
      <c r="D537" s="2">
        <f>INDEX(raw_vertexdata!K:K,MATCH(final_elemfixed!E537,raw_vertexdata!L:L,0))</f>
        <v>2.3297321957309785</v>
      </c>
      <c r="E537">
        <v>536</v>
      </c>
    </row>
    <row r="538" spans="3:5" x14ac:dyDescent="0.3">
      <c r="C538" s="2">
        <f>INDEX(raw_vertexdata!J:J,MATCH(final_elemfixed!E538,raw_vertexdata!L:L,0))</f>
        <v>0.9059676635048336</v>
      </c>
      <c r="D538" s="2">
        <f>INDEX(raw_vertexdata!K:K,MATCH(final_elemfixed!E538,raw_vertexdata!L:L,0))</f>
        <v>2.1876636689924438</v>
      </c>
      <c r="E538">
        <v>537</v>
      </c>
    </row>
    <row r="539" spans="3:5" x14ac:dyDescent="0.3">
      <c r="C539" s="2">
        <f>INDEX(raw_vertexdata!J:J,MATCH(final_elemfixed!E539,raw_vertexdata!L:L,0))</f>
        <v>1.2998469890327882</v>
      </c>
      <c r="D539" s="2">
        <f>INDEX(raw_vertexdata!K:K,MATCH(final_elemfixed!E539,raw_vertexdata!L:L,0))</f>
        <v>1.9486469855908291</v>
      </c>
      <c r="E539">
        <v>538</v>
      </c>
    </row>
    <row r="540" spans="3:5" x14ac:dyDescent="0.3">
      <c r="C540" s="2">
        <f>INDEX(raw_vertexdata!J:J,MATCH(final_elemfixed!E540,raw_vertexdata!L:L,0))</f>
        <v>1.661700935788387</v>
      </c>
      <c r="D540" s="2">
        <f>INDEX(raw_vertexdata!K:K,MATCH(final_elemfixed!E540,raw_vertexdata!L:L,0))</f>
        <v>1.6617009357883865</v>
      </c>
      <c r="E540">
        <v>539</v>
      </c>
    </row>
    <row r="541" spans="3:5" x14ac:dyDescent="0.3">
      <c r="C541" s="2">
        <f>INDEX(raw_vertexdata!J:J,MATCH(final_elemfixed!E541,raw_vertexdata!L:L,0))</f>
        <v>1.9486336747511506</v>
      </c>
      <c r="D541" s="2">
        <f>INDEX(raw_vertexdata!K:K,MATCH(final_elemfixed!E541,raw_vertexdata!L:L,0))</f>
        <v>1.2998716816046374</v>
      </c>
      <c r="E541">
        <v>540</v>
      </c>
    </row>
    <row r="542" spans="3:5" x14ac:dyDescent="0.3">
      <c r="C542" s="2">
        <f>INDEX(raw_vertexdata!J:J,MATCH(final_elemfixed!E542,raw_vertexdata!L:L,0))</f>
        <v>2.1876370473130868</v>
      </c>
      <c r="D542" s="2">
        <f>INDEX(raw_vertexdata!K:K,MATCH(final_elemfixed!E542,raw_vertexdata!L:L,0))</f>
        <v>0.90601704864853272</v>
      </c>
      <c r="E542">
        <v>541</v>
      </c>
    </row>
    <row r="543" spans="3:5" x14ac:dyDescent="0.3">
      <c r="C543" s="2">
        <f>INDEX(raw_vertexdata!J:J,MATCH(final_elemfixed!E543,raw_vertexdata!L:L,0))</f>
        <v>2.330038259476594</v>
      </c>
      <c r="D543" s="2">
        <f>INDEX(raw_vertexdata!K:K,MATCH(final_elemfixed!E543,raw_vertexdata!L:L,0))</f>
        <v>0.45866626049854964</v>
      </c>
      <c r="E543">
        <v>542</v>
      </c>
    </row>
    <row r="544" spans="3:5" x14ac:dyDescent="0.3">
      <c r="C544" s="2">
        <f>INDEX(raw_vertexdata!J:J,MATCH(final_elemfixed!E544,raw_vertexdata!L:L,0))</f>
        <v>2.4159029292342753</v>
      </c>
      <c r="D544" s="2">
        <f>INDEX(raw_vertexdata!K:K,MATCH(final_elemfixed!E544,raw_vertexdata!L:L,0))</f>
        <v>6.9654896983612719E-5</v>
      </c>
      <c r="E544">
        <v>543</v>
      </c>
    </row>
    <row r="545" spans="3:12" x14ac:dyDescent="0.3">
      <c r="C545" s="2">
        <f>INDEX(raw_vertexdata!J:J,MATCH(final_elemfixed!E545,raw_vertexdata!L:L,0))</f>
        <v>2.3786076682473176</v>
      </c>
      <c r="D545" s="2">
        <f>INDEX(raw_vertexdata!K:K,MATCH(final_elemfixed!E545,raw_vertexdata!L:L,0))</f>
        <v>-0.47875851117129753</v>
      </c>
      <c r="E545">
        <v>544</v>
      </c>
    </row>
    <row r="546" spans="3:12" x14ac:dyDescent="0.3">
      <c r="C546" s="2">
        <f>INDEX(raw_vertexdata!J:J,MATCH(final_elemfixed!E546,raw_vertexdata!L:L,0))</f>
        <v>-1.3740759332057226</v>
      </c>
      <c r="D546" s="2">
        <f>INDEX(raw_vertexdata!K:K,MATCH(final_elemfixed!E546,raw_vertexdata!L:L,0))</f>
        <v>2.2279682497478097</v>
      </c>
      <c r="E546">
        <v>545</v>
      </c>
    </row>
    <row r="547" spans="3:12" x14ac:dyDescent="0.3">
      <c r="C547" s="2">
        <f>INDEX(raw_vertexdata!J:J,MATCH(final_elemfixed!E547,raw_vertexdata!L:L,0))</f>
        <v>-2.237048294192054</v>
      </c>
      <c r="D547" s="2">
        <f>INDEX(raw_vertexdata!K:K,MATCH(final_elemfixed!E547,raw_vertexdata!L:L,0))</f>
        <v>1.3745199368673382</v>
      </c>
      <c r="E547">
        <v>546</v>
      </c>
    </row>
    <row r="548" spans="3:12" x14ac:dyDescent="0.3">
      <c r="C548" s="2">
        <f>INDEX(raw_vertexdata!J:J,MATCH(final_elemfixed!E548,raw_vertexdata!L:L,0))</f>
        <v>-0.86101358059155697</v>
      </c>
      <c r="D548" s="2">
        <f>INDEX(raw_vertexdata!K:K,MATCH(final_elemfixed!E548,raw_vertexdata!L:L,0))</f>
        <v>1.5412632596186078</v>
      </c>
      <c r="E548">
        <v>547</v>
      </c>
    </row>
    <row r="549" spans="3:12" x14ac:dyDescent="0.3">
      <c r="C549" s="2">
        <f>INDEX(raw_vertexdata!J:J,MATCH(final_elemfixed!E549,raw_vertexdata!L:L,0))</f>
        <v>-1.5503791612285225</v>
      </c>
      <c r="D549" s="2">
        <f>INDEX(raw_vertexdata!K:K,MATCH(final_elemfixed!E549,raw_vertexdata!L:L,0))</f>
        <v>0.86170340165957404</v>
      </c>
      <c r="E549">
        <v>548</v>
      </c>
    </row>
    <row r="550" spans="3:12" x14ac:dyDescent="0.3">
      <c r="C550" s="4">
        <f>raw_elemdata!B2</f>
        <v>504</v>
      </c>
      <c r="D550" s="4"/>
      <c r="E550" s="4"/>
      <c r="F550" s="4"/>
      <c r="G550" s="4"/>
      <c r="H550" s="4"/>
      <c r="I550" s="4"/>
      <c r="J550" s="4"/>
      <c r="K550" s="4"/>
      <c r="L550" s="4"/>
    </row>
    <row r="551" spans="3:12" x14ac:dyDescent="0.3">
      <c r="C551" s="4">
        <v>1</v>
      </c>
      <c r="D551" s="4">
        <f t="array" ref="D551">IF(AND(OR(raw_elemdata!G3=6,raw_elemdata!H3=6,raw_elemdata!I3=6,raw_elemdata!J3=6),OR(raw_elemdata!G3=7,raw_elemdata!H3=7,raw_elemdata!I3=7,raw_elemdata!J3=7)), IF(ISERROR(INDEX(filt_btag7!$B:$B,MATCH(C551&amp;raw_elemdata!C3,filt_btag7!$C:$C&amp;filt_btag7!$B:$B,0))=raw_elemdata!C3), raw_elemdata!C3, INDEX(fix_btag!$BF:$BF,MATCH(raw_elemdata!C3,fix_btag!$BG:$BG,0))), raw_elemdata!C3)</f>
        <v>297</v>
      </c>
      <c r="E551" s="4">
        <f t="array" ref="E551">IF(AND(OR(raw_elemdata!G3=6,raw_elemdata!H3=6,raw_elemdata!I3=6,raw_elemdata!J3=6),OR(raw_elemdata!G3=7,raw_elemdata!H3=7,raw_elemdata!I3=7,raw_elemdata!J3=7)), IF(ISERROR(INDEX(filt_btag7!$B:$B,MATCH(C551&amp;raw_elemdata!D3,filt_btag7!$C:$C&amp;filt_btag7!$B:$B,0))=raw_elemdata!D3), raw_elemdata!D3, INDEX(fix_btag!$BF:$BF,MATCH(raw_elemdata!D3,fix_btag!$BG:$BG,0))), raw_elemdata!D3)</f>
        <v>333</v>
      </c>
      <c r="F551" s="4">
        <f t="array" ref="F551">IF(AND(OR(raw_elemdata!G3=6,raw_elemdata!H3=6,raw_elemdata!I3=6,raw_elemdata!J3=6),OR(raw_elemdata!G3=7,raw_elemdata!H3=7,raw_elemdata!I3=7,raw_elemdata!J3=7)), IF(ISERROR(INDEX(filt_btag7!$B:$B,MATCH(C551&amp;raw_elemdata!E3,filt_btag7!$C:$C&amp;filt_btag7!$B:$B,0))=raw_elemdata!E3), raw_elemdata!E3, INDEX(fix_btag!$BF:$BF,MATCH(raw_elemdata!E3,fix_btag!$BG:$BG,0))), raw_elemdata!E3)</f>
        <v>292</v>
      </c>
      <c r="G551" s="4">
        <f t="array" ref="G551">IF(AND(OR(raw_elemdata!G3=6,raw_elemdata!H3=6,raw_elemdata!I3=6,raw_elemdata!J3=6),OR(raw_elemdata!G3=7,raw_elemdata!H3=7,raw_elemdata!I3=7,raw_elemdata!J3=7)), IF(ISERROR(INDEX(filt_btag7!$B:$B,MATCH(C551&amp;raw_elemdata!F3,filt_btag7!$C:$C&amp;filt_btag7!$B:$B,0))=raw_elemdata!F3), raw_elemdata!F3, INDEX(fix_btag!$BF:$BF,MATCH(raw_elemdata!F3,fix_btag!$BG:$BG,0))), raw_elemdata!F3)</f>
        <v>77</v>
      </c>
      <c r="H551" s="4">
        <f>IF(OR(raw_elemdata!G3=6,raw_elemdata!G3=7),0,raw_elemdata!G3)</f>
        <v>0</v>
      </c>
      <c r="I551" s="4">
        <f>IF(OR(raw_elemdata!H3=6,raw_elemdata!H3=7),0,raw_elemdata!H3)</f>
        <v>0</v>
      </c>
      <c r="J551" s="4">
        <f>IF(OR(raw_elemdata!I3=6,raw_elemdata!I3=7),0,raw_elemdata!I3)</f>
        <v>0</v>
      </c>
      <c r="K551" s="4">
        <f>IF(OR(raw_elemdata!J3=6,raw_elemdata!J3=7),0,raw_elemdata!J3)</f>
        <v>0</v>
      </c>
      <c r="L551" s="4">
        <v>1</v>
      </c>
    </row>
    <row r="552" spans="3:12" s="4" customFormat="1" x14ac:dyDescent="0.3">
      <c r="C552" s="4">
        <v>2</v>
      </c>
      <c r="D552" s="4">
        <f t="array" ref="D552">IF(AND(OR(raw_elemdata!G4=6,raw_elemdata!H4=6,raw_elemdata!I4=6,raw_elemdata!J4=6),OR(raw_elemdata!G4=7,raw_elemdata!H4=7,raw_elemdata!I4=7,raw_elemdata!J4=7)), IF(ISERROR(INDEX(filt_btag7!$B:$B,MATCH(C552&amp;raw_elemdata!C4,filt_btag7!$C:$C&amp;filt_btag7!$B:$B,0))=raw_elemdata!C4), raw_elemdata!C4, INDEX(fix_btag!$BF:$BF,MATCH(raw_elemdata!C4,fix_btag!$BG:$BG,0))), raw_elemdata!C4)</f>
        <v>333</v>
      </c>
      <c r="E552" s="4">
        <f t="array" ref="E552">IF(AND(OR(raw_elemdata!G4=6,raw_elemdata!H4=6,raw_elemdata!I4=6,raw_elemdata!J4=6),OR(raw_elemdata!G4=7,raw_elemdata!H4=7,raw_elemdata!I4=7,raw_elemdata!J4=7)), IF(ISERROR(INDEX(filt_btag7!$B:$B,MATCH(C552&amp;raw_elemdata!D4,filt_btag7!$C:$C&amp;filt_btag7!$B:$B,0))=raw_elemdata!D4), raw_elemdata!D4, INDEX(fix_btag!$BF:$BF,MATCH(raw_elemdata!D4,fix_btag!$BG:$BG,0))), raw_elemdata!D4)</f>
        <v>296</v>
      </c>
      <c r="F552" s="4">
        <f t="array" ref="F552">IF(AND(OR(raw_elemdata!G4=6,raw_elemdata!H4=6,raw_elemdata!I4=6,raw_elemdata!J4=6),OR(raw_elemdata!G4=7,raw_elemdata!H4=7,raw_elemdata!I4=7,raw_elemdata!J4=7)), IF(ISERROR(INDEX(filt_btag7!$B:$B,MATCH(C552&amp;raw_elemdata!E4,filt_btag7!$C:$C&amp;filt_btag7!$B:$B,0))=raw_elemdata!E4), raw_elemdata!E4, INDEX(fix_btag!$BF:$BF,MATCH(raw_elemdata!E4,fix_btag!$BG:$BG,0))), raw_elemdata!E4)</f>
        <v>12</v>
      </c>
      <c r="G552" s="4">
        <f t="array" ref="G552">IF(AND(OR(raw_elemdata!G4=6,raw_elemdata!H4=6,raw_elemdata!I4=6,raw_elemdata!J4=6),OR(raw_elemdata!G4=7,raw_elemdata!H4=7,raw_elemdata!I4=7,raw_elemdata!J4=7)), IF(ISERROR(INDEX(filt_btag7!$B:$B,MATCH(C552&amp;raw_elemdata!F4,filt_btag7!$C:$C&amp;filt_btag7!$B:$B,0))=raw_elemdata!F4), raw_elemdata!F4, INDEX(fix_btag!$BF:$BF,MATCH(raw_elemdata!F4,fix_btag!$BG:$BG,0))), raw_elemdata!F4)</f>
        <v>292</v>
      </c>
      <c r="H552" s="4">
        <f>IF(OR(raw_elemdata!G4=6,raw_elemdata!G4=7),0,raw_elemdata!G4)</f>
        <v>0</v>
      </c>
      <c r="I552" s="4">
        <f>IF(OR(raw_elemdata!H4=6,raw_elemdata!H4=7),0,raw_elemdata!H4)</f>
        <v>0</v>
      </c>
      <c r="J552" s="4">
        <f>IF(OR(raw_elemdata!I4=6,raw_elemdata!I4=7),0,raw_elemdata!I4)</f>
        <v>0</v>
      </c>
      <c r="K552" s="4">
        <f>IF(OR(raw_elemdata!J4=6,raw_elemdata!J4=7),0,raw_elemdata!J4)</f>
        <v>0</v>
      </c>
      <c r="L552" s="4">
        <v>1</v>
      </c>
    </row>
    <row r="553" spans="3:12" s="4" customFormat="1" x14ac:dyDescent="0.3">
      <c r="C553" s="4">
        <v>3</v>
      </c>
      <c r="D553" s="4">
        <f t="array" ref="D553">IF(AND(OR(raw_elemdata!G5=6,raw_elemdata!H5=6,raw_elemdata!I5=6,raw_elemdata!J5=6),OR(raw_elemdata!G5=7,raw_elemdata!H5=7,raw_elemdata!I5=7,raw_elemdata!J5=7)), IF(ISERROR(INDEX(filt_btag7!$B:$B,MATCH(C553&amp;raw_elemdata!C5,filt_btag7!$C:$C&amp;filt_btag7!$B:$B,0))=raw_elemdata!C5), raw_elemdata!C5, INDEX(fix_btag!$BF:$BF,MATCH(raw_elemdata!C5,fix_btag!$BG:$BG,0))), raw_elemdata!C5)</f>
        <v>20</v>
      </c>
      <c r="E553" s="4">
        <f t="array" ref="E553">IF(AND(OR(raw_elemdata!G5=6,raw_elemdata!H5=6,raw_elemdata!I5=6,raw_elemdata!J5=6),OR(raw_elemdata!G5=7,raw_elemdata!H5=7,raw_elemdata!I5=7,raw_elemdata!J5=7)), IF(ISERROR(INDEX(filt_btag7!$B:$B,MATCH(C553&amp;raw_elemdata!D5,filt_btag7!$C:$C&amp;filt_btag7!$B:$B,0))=raw_elemdata!D5), raw_elemdata!D5, INDEX(fix_btag!$BF:$BF,MATCH(raw_elemdata!D5,fix_btag!$BG:$BG,0))), raw_elemdata!D5)</f>
        <v>291</v>
      </c>
      <c r="F553" s="4">
        <f t="array" ref="F553">IF(AND(OR(raw_elemdata!G5=6,raw_elemdata!H5=6,raw_elemdata!I5=6,raw_elemdata!J5=6),OR(raw_elemdata!G5=7,raw_elemdata!H5=7,raw_elemdata!I5=7,raw_elemdata!J5=7)), IF(ISERROR(INDEX(filt_btag7!$B:$B,MATCH(C553&amp;raw_elemdata!E5,filt_btag7!$C:$C&amp;filt_btag7!$B:$B,0))=raw_elemdata!E5), raw_elemdata!E5, INDEX(fix_btag!$BF:$BF,MATCH(raw_elemdata!E5,fix_btag!$BG:$BG,0))), raw_elemdata!E5)</f>
        <v>333</v>
      </c>
      <c r="G553" s="4">
        <f t="array" ref="G553">IF(AND(OR(raw_elemdata!G5=6,raw_elemdata!H5=6,raw_elemdata!I5=6,raw_elemdata!J5=6),OR(raw_elemdata!G5=7,raw_elemdata!H5=7,raw_elemdata!I5=7,raw_elemdata!J5=7)), IF(ISERROR(INDEX(filt_btag7!$B:$B,MATCH(C553&amp;raw_elemdata!F5,filt_btag7!$C:$C&amp;filt_btag7!$B:$B,0))=raw_elemdata!F5), raw_elemdata!F5, INDEX(fix_btag!$BF:$BF,MATCH(raw_elemdata!F5,fix_btag!$BG:$BG,0))), raw_elemdata!F5)</f>
        <v>297</v>
      </c>
      <c r="H553" s="4">
        <f>IF(OR(raw_elemdata!G5=6,raw_elemdata!G5=7),0,raw_elemdata!G5)</f>
        <v>0</v>
      </c>
      <c r="I553" s="4">
        <f>IF(OR(raw_elemdata!H5=6,raw_elemdata!H5=7),0,raw_elemdata!H5)</f>
        <v>0</v>
      </c>
      <c r="J553" s="4">
        <f>IF(OR(raw_elemdata!I5=6,raw_elemdata!I5=7),0,raw_elemdata!I5)</f>
        <v>0</v>
      </c>
      <c r="K553" s="4">
        <f>IF(OR(raw_elemdata!J5=6,raw_elemdata!J5=7),0,raw_elemdata!J5)</f>
        <v>0</v>
      </c>
      <c r="L553" s="4">
        <v>1</v>
      </c>
    </row>
    <row r="554" spans="3:12" s="4" customFormat="1" x14ac:dyDescent="0.3">
      <c r="C554" s="4">
        <v>4</v>
      </c>
      <c r="D554" s="4">
        <f t="array" ref="D554">IF(AND(OR(raw_elemdata!G6=6,raw_elemdata!H6=6,raw_elemdata!I6=6,raw_elemdata!J6=6),OR(raw_elemdata!G6=7,raw_elemdata!H6=7,raw_elemdata!I6=7,raw_elemdata!J6=7)), IF(ISERROR(INDEX(filt_btag7!$B:$B,MATCH(C554&amp;raw_elemdata!C6,filt_btag7!$C:$C&amp;filt_btag7!$B:$B,0))=raw_elemdata!C6), raw_elemdata!C6, INDEX(fix_btag!$BF:$BF,MATCH(raw_elemdata!C6,fix_btag!$BG:$BG,0))), raw_elemdata!C6)</f>
        <v>291</v>
      </c>
      <c r="E554" s="4">
        <f t="array" ref="E554">IF(AND(OR(raw_elemdata!G6=6,raw_elemdata!H6=6,raw_elemdata!I6=6,raw_elemdata!J6=6),OR(raw_elemdata!G6=7,raw_elemdata!H6=7,raw_elemdata!I6=7,raw_elemdata!J6=7)), IF(ISERROR(INDEX(filt_btag7!$B:$B,MATCH(C554&amp;raw_elemdata!D6,filt_btag7!$C:$C&amp;filt_btag7!$B:$B,0))=raw_elemdata!D6), raw_elemdata!D6, INDEX(fix_btag!$BF:$BF,MATCH(raw_elemdata!D6,fix_btag!$BG:$BG,0))), raw_elemdata!D6)</f>
        <v>78</v>
      </c>
      <c r="F554" s="4">
        <f t="array" ref="F554">IF(AND(OR(raw_elemdata!G6=6,raw_elemdata!H6=6,raw_elemdata!I6=6,raw_elemdata!J6=6),OR(raw_elemdata!G6=7,raw_elemdata!H6=7,raw_elemdata!I6=7,raw_elemdata!J6=7)), IF(ISERROR(INDEX(filt_btag7!$B:$B,MATCH(C554&amp;raw_elemdata!E6,filt_btag7!$C:$C&amp;filt_btag7!$B:$B,0))=raw_elemdata!E6), raw_elemdata!E6, INDEX(fix_btag!$BF:$BF,MATCH(raw_elemdata!E6,fix_btag!$BG:$BG,0))), raw_elemdata!E6)</f>
        <v>296</v>
      </c>
      <c r="G554" s="4">
        <f t="array" ref="G554">IF(AND(OR(raw_elemdata!G6=6,raw_elemdata!H6=6,raw_elemdata!I6=6,raw_elemdata!J6=6),OR(raw_elemdata!G6=7,raw_elemdata!H6=7,raw_elemdata!I6=7,raw_elemdata!J6=7)), IF(ISERROR(INDEX(filt_btag7!$B:$B,MATCH(C554&amp;raw_elemdata!F6,filt_btag7!$C:$C&amp;filt_btag7!$B:$B,0))=raw_elemdata!F6), raw_elemdata!F6, INDEX(fix_btag!$BF:$BF,MATCH(raw_elemdata!F6,fix_btag!$BG:$BG,0))), raw_elemdata!F6)</f>
        <v>333</v>
      </c>
      <c r="H554" s="4">
        <f>IF(OR(raw_elemdata!G6=6,raw_elemdata!G6=7),0,raw_elemdata!G6)</f>
        <v>0</v>
      </c>
      <c r="I554" s="4">
        <f>IF(OR(raw_elemdata!H6=6,raw_elemdata!H6=7),0,raw_elemdata!H6)</f>
        <v>0</v>
      </c>
      <c r="J554" s="4">
        <f>IF(OR(raw_elemdata!I6=6,raw_elemdata!I6=7),0,raw_elemdata!I6)</f>
        <v>0</v>
      </c>
      <c r="K554" s="4">
        <f>IF(OR(raw_elemdata!J6=6,raw_elemdata!J6=7),0,raw_elemdata!J6)</f>
        <v>0</v>
      </c>
      <c r="L554" s="4">
        <v>1</v>
      </c>
    </row>
    <row r="555" spans="3:12" s="4" customFormat="1" x14ac:dyDescent="0.3">
      <c r="C555" s="4">
        <v>5</v>
      </c>
      <c r="D555" s="4">
        <f t="array" ref="D555">IF(AND(OR(raw_elemdata!G7=6,raw_elemdata!H7=6,raw_elemdata!I7=6,raw_elemdata!J7=6),OR(raw_elemdata!G7=7,raw_elemdata!H7=7,raw_elemdata!I7=7,raw_elemdata!J7=7)), IF(ISERROR(INDEX(filt_btag7!$B:$B,MATCH(C555&amp;raw_elemdata!C7,filt_btag7!$C:$C&amp;filt_btag7!$B:$B,0))=raw_elemdata!C7), raw_elemdata!C7, INDEX(fix_btag!$BF:$BF,MATCH(raw_elemdata!C7,fix_btag!$BG:$BG,0))), raw_elemdata!C7)</f>
        <v>17</v>
      </c>
      <c r="E555" s="4">
        <f t="array" ref="E555">IF(AND(OR(raw_elemdata!G7=6,raw_elemdata!H7=6,raw_elemdata!I7=6,raw_elemdata!J7=6),OR(raw_elemdata!G7=7,raw_elemdata!H7=7,raw_elemdata!I7=7,raw_elemdata!J7=7)), IF(ISERROR(INDEX(filt_btag7!$B:$B,MATCH(C555&amp;raw_elemdata!D7,filt_btag7!$C:$C&amp;filt_btag7!$B:$B,0))=raw_elemdata!D7), raw_elemdata!D7, INDEX(fix_btag!$BF:$BF,MATCH(raw_elemdata!D7,fix_btag!$BG:$BG,0))), raw_elemdata!D7)</f>
        <v>176</v>
      </c>
      <c r="F555" s="4">
        <f t="array" ref="F555">IF(AND(OR(raw_elemdata!G7=6,raw_elemdata!H7=6,raw_elemdata!I7=6,raw_elemdata!J7=6),OR(raw_elemdata!G7=7,raw_elemdata!H7=7,raw_elemdata!I7=7,raw_elemdata!J7=7)), IF(ISERROR(INDEX(filt_btag7!$B:$B,MATCH(C555&amp;raw_elemdata!E7,filt_btag7!$C:$C&amp;filt_btag7!$B:$B,0))=raw_elemdata!E7), raw_elemdata!E7, INDEX(fix_btag!$BF:$BF,MATCH(raw_elemdata!E7,fix_btag!$BG:$BG,0))), raw_elemdata!E7)</f>
        <v>334</v>
      </c>
      <c r="G555" s="4">
        <f t="array" ref="G555">IF(AND(OR(raw_elemdata!G7=6,raw_elemdata!H7=6,raw_elemdata!I7=6,raw_elemdata!J7=6),OR(raw_elemdata!G7=7,raw_elemdata!H7=7,raw_elemdata!I7=7,raw_elemdata!J7=7)), IF(ISERROR(INDEX(filt_btag7!$B:$B,MATCH(C555&amp;raw_elemdata!F7,filt_btag7!$C:$C&amp;filt_btag7!$B:$B,0))=raw_elemdata!F7), raw_elemdata!F7, INDEX(fix_btag!$BF:$BF,MATCH(raw_elemdata!F7,fix_btag!$BG:$BG,0))), raw_elemdata!F7)</f>
        <v>139</v>
      </c>
      <c r="H555" s="4">
        <f>IF(OR(raw_elemdata!G7=6,raw_elemdata!G7=7),0,raw_elemdata!G7)</f>
        <v>0</v>
      </c>
      <c r="I555" s="4">
        <f>IF(OR(raw_elemdata!H7=6,raw_elemdata!H7=7),0,raw_elemdata!H7)</f>
        <v>0</v>
      </c>
      <c r="J555" s="4">
        <f>IF(OR(raw_elemdata!I7=6,raw_elemdata!I7=7),0,raw_elemdata!I7)</f>
        <v>0</v>
      </c>
      <c r="K555" s="4">
        <f>IF(OR(raw_elemdata!J7=6,raw_elemdata!J7=7),0,raw_elemdata!J7)</f>
        <v>0</v>
      </c>
      <c r="L555" s="4">
        <v>1</v>
      </c>
    </row>
    <row r="556" spans="3:12" s="4" customFormat="1" x14ac:dyDescent="0.3">
      <c r="C556" s="4">
        <v>6</v>
      </c>
      <c r="D556" s="4">
        <f t="array" ref="D556">IF(AND(OR(raw_elemdata!G8=6,raw_elemdata!H8=6,raw_elemdata!I8=6,raw_elemdata!J8=6),OR(raw_elemdata!G8=7,raw_elemdata!H8=7,raw_elemdata!I8=7,raw_elemdata!J8=7)), IF(ISERROR(INDEX(filt_btag7!$B:$B,MATCH(C556&amp;raw_elemdata!C8,filt_btag7!$C:$C&amp;filt_btag7!$B:$B,0))=raw_elemdata!C8), raw_elemdata!C8, INDEX(fix_btag!$BF:$BF,MATCH(raw_elemdata!C8,fix_btag!$BG:$BG,0))), raw_elemdata!C8)</f>
        <v>176</v>
      </c>
      <c r="E556" s="4">
        <f t="array" ref="E556">IF(AND(OR(raw_elemdata!G8=6,raw_elemdata!H8=6,raw_elemdata!I8=6,raw_elemdata!J8=6),OR(raw_elemdata!G8=7,raw_elemdata!H8=7,raw_elemdata!I8=7,raw_elemdata!J8=7)), IF(ISERROR(INDEX(filt_btag7!$B:$B,MATCH(C556&amp;raw_elemdata!D8,filt_btag7!$C:$C&amp;filt_btag7!$B:$B,0))=raw_elemdata!D8), raw_elemdata!D8, INDEX(fix_btag!$BF:$BF,MATCH(raw_elemdata!D8,fix_btag!$BG:$BG,0))), raw_elemdata!D8)</f>
        <v>118</v>
      </c>
      <c r="F556" s="4">
        <f t="array" ref="F556">IF(AND(OR(raw_elemdata!G8=6,raw_elemdata!H8=6,raw_elemdata!I8=6,raw_elemdata!J8=6),OR(raw_elemdata!G8=7,raw_elemdata!H8=7,raw_elemdata!I8=7,raw_elemdata!J8=7)), IF(ISERROR(INDEX(filt_btag7!$B:$B,MATCH(C556&amp;raw_elemdata!E8,filt_btag7!$C:$C&amp;filt_btag7!$B:$B,0))=raw_elemdata!E8), raw_elemdata!E8, INDEX(fix_btag!$BF:$BF,MATCH(raw_elemdata!E8,fix_btag!$BG:$BG,0))), raw_elemdata!E8)</f>
        <v>157</v>
      </c>
      <c r="G556" s="4">
        <f t="array" ref="G556">IF(AND(OR(raw_elemdata!G8=6,raw_elemdata!H8=6,raw_elemdata!I8=6,raw_elemdata!J8=6),OR(raw_elemdata!G8=7,raw_elemdata!H8=7,raw_elemdata!I8=7,raw_elemdata!J8=7)), IF(ISERROR(INDEX(filt_btag7!$B:$B,MATCH(C556&amp;raw_elemdata!F8,filt_btag7!$C:$C&amp;filt_btag7!$B:$B,0))=raw_elemdata!F8), raw_elemdata!F8, INDEX(fix_btag!$BF:$BF,MATCH(raw_elemdata!F8,fix_btag!$BG:$BG,0))), raw_elemdata!F8)</f>
        <v>334</v>
      </c>
      <c r="H556" s="4">
        <f>IF(OR(raw_elemdata!G8=6,raw_elemdata!G8=7),0,raw_elemdata!G8)</f>
        <v>0</v>
      </c>
      <c r="I556" s="4">
        <f>IF(OR(raw_elemdata!H8=6,raw_elemdata!H8=7),0,raw_elemdata!H8)</f>
        <v>0</v>
      </c>
      <c r="J556" s="4">
        <f>IF(OR(raw_elemdata!I8=6,raw_elemdata!I8=7),0,raw_elemdata!I8)</f>
        <v>0</v>
      </c>
      <c r="K556" s="4">
        <f>IF(OR(raw_elemdata!J8=6,raw_elemdata!J8=7),0,raw_elemdata!J8)</f>
        <v>0</v>
      </c>
      <c r="L556" s="4">
        <v>1</v>
      </c>
    </row>
    <row r="557" spans="3:12" s="4" customFormat="1" x14ac:dyDescent="0.3">
      <c r="C557" s="4">
        <v>7</v>
      </c>
      <c r="D557" s="4">
        <f t="array" ref="D557">IF(AND(OR(raw_elemdata!G9=6,raw_elemdata!H9=6,raw_elemdata!I9=6,raw_elemdata!J9=6),OR(raw_elemdata!G9=7,raw_elemdata!H9=7,raw_elemdata!I9=7,raw_elemdata!J9=7)), IF(ISERROR(INDEX(filt_btag7!$B:$B,MATCH(C557&amp;raw_elemdata!C9,filt_btag7!$C:$C&amp;filt_btag7!$B:$B,0))=raw_elemdata!C9), raw_elemdata!C9, INDEX(fix_btag!$BF:$BF,MATCH(raw_elemdata!C9,fix_btag!$BG:$BG,0))), raw_elemdata!C9)</f>
        <v>139</v>
      </c>
      <c r="E557" s="4">
        <f t="array" ref="E557">IF(AND(OR(raw_elemdata!G9=6,raw_elemdata!H9=6,raw_elemdata!I9=6,raw_elemdata!J9=6),OR(raw_elemdata!G9=7,raw_elemdata!H9=7,raw_elemdata!I9=7,raw_elemdata!J9=7)), IF(ISERROR(INDEX(filt_btag7!$B:$B,MATCH(C557&amp;raw_elemdata!D9,filt_btag7!$C:$C&amp;filt_btag7!$B:$B,0))=raw_elemdata!D9), raw_elemdata!D9, INDEX(fix_btag!$BF:$BF,MATCH(raw_elemdata!D9,fix_btag!$BG:$BG,0))), raw_elemdata!D9)</f>
        <v>334</v>
      </c>
      <c r="F557" s="4">
        <f t="array" ref="F557">IF(AND(OR(raw_elemdata!G9=6,raw_elemdata!H9=6,raw_elemdata!I9=6,raw_elemdata!J9=6),OR(raw_elemdata!G9=7,raw_elemdata!H9=7,raw_elemdata!I9=7,raw_elemdata!J9=7)), IF(ISERROR(INDEX(filt_btag7!$B:$B,MATCH(C557&amp;raw_elemdata!E9,filt_btag7!$C:$C&amp;filt_btag7!$B:$B,0))=raw_elemdata!E9), raw_elemdata!E9, INDEX(fix_btag!$BF:$BF,MATCH(raw_elemdata!E9,fix_btag!$BG:$BG,0))), raw_elemdata!E9)</f>
        <v>335</v>
      </c>
      <c r="G557" s="4">
        <f t="array" ref="G557">IF(AND(OR(raw_elemdata!G9=6,raw_elemdata!H9=6,raw_elemdata!I9=6,raw_elemdata!J9=6),OR(raw_elemdata!G9=7,raw_elemdata!H9=7,raw_elemdata!I9=7,raw_elemdata!J9=7)), IF(ISERROR(INDEX(filt_btag7!$B:$B,MATCH(C557&amp;raw_elemdata!F9,filt_btag7!$C:$C&amp;filt_btag7!$B:$B,0))=raw_elemdata!F9), raw_elemdata!F9, INDEX(fix_btag!$BF:$BF,MATCH(raw_elemdata!F9,fix_btag!$BG:$BG,0))), raw_elemdata!F9)</f>
        <v>140</v>
      </c>
      <c r="H557" s="4">
        <f>IF(OR(raw_elemdata!G9=6,raw_elemdata!G9=7),0,raw_elemdata!G9)</f>
        <v>0</v>
      </c>
      <c r="I557" s="4">
        <f>IF(OR(raw_elemdata!H9=6,raw_elemdata!H9=7),0,raw_elemdata!H9)</f>
        <v>0</v>
      </c>
      <c r="J557" s="4">
        <f>IF(OR(raw_elemdata!I9=6,raw_elemdata!I9=7),0,raw_elemdata!I9)</f>
        <v>0</v>
      </c>
      <c r="K557" s="4">
        <f>IF(OR(raw_elemdata!J9=6,raw_elemdata!J9=7),0,raw_elemdata!J9)</f>
        <v>0</v>
      </c>
      <c r="L557" s="4">
        <v>1</v>
      </c>
    </row>
    <row r="558" spans="3:12" s="4" customFormat="1" x14ac:dyDescent="0.3">
      <c r="C558" s="4">
        <v>8</v>
      </c>
      <c r="D558" s="4">
        <f t="array" ref="D558">IF(AND(OR(raw_elemdata!G10=6,raw_elemdata!H10=6,raw_elemdata!I10=6,raw_elemdata!J10=6),OR(raw_elemdata!G10=7,raw_elemdata!H10=7,raw_elemdata!I10=7,raw_elemdata!J10=7)), IF(ISERROR(INDEX(filt_btag7!$B:$B,MATCH(C558&amp;raw_elemdata!C10,filt_btag7!$C:$C&amp;filt_btag7!$B:$B,0))=raw_elemdata!C10), raw_elemdata!C10, INDEX(fix_btag!$BF:$BF,MATCH(raw_elemdata!C10,fix_btag!$BG:$BG,0))), raw_elemdata!C10)</f>
        <v>334</v>
      </c>
      <c r="E558" s="4">
        <f t="array" ref="E558">IF(AND(OR(raw_elemdata!G10=6,raw_elemdata!H10=6,raw_elemdata!I10=6,raw_elemdata!J10=6),OR(raw_elemdata!G10=7,raw_elemdata!H10=7,raw_elemdata!I10=7,raw_elemdata!J10=7)), IF(ISERROR(INDEX(filt_btag7!$B:$B,MATCH(C558&amp;raw_elemdata!D10,filt_btag7!$C:$C&amp;filt_btag7!$B:$B,0))=raw_elemdata!D10), raw_elemdata!D10, INDEX(fix_btag!$BF:$BF,MATCH(raw_elemdata!D10,fix_btag!$BG:$BG,0))), raw_elemdata!D10)</f>
        <v>157</v>
      </c>
      <c r="F558" s="4">
        <f t="array" ref="F558">IF(AND(OR(raw_elemdata!G10=6,raw_elemdata!H10=6,raw_elemdata!I10=6,raw_elemdata!J10=6),OR(raw_elemdata!G10=7,raw_elemdata!H10=7,raw_elemdata!I10=7,raw_elemdata!J10=7)), IF(ISERROR(INDEX(filt_btag7!$B:$B,MATCH(C558&amp;raw_elemdata!E10,filt_btag7!$C:$C&amp;filt_btag7!$B:$B,0))=raw_elemdata!E10), raw_elemdata!E10, INDEX(fix_btag!$BF:$BF,MATCH(raw_elemdata!E10,fix_btag!$BG:$BG,0))), raw_elemdata!E10)</f>
        <v>158</v>
      </c>
      <c r="G558" s="4">
        <f t="array" ref="G558">IF(AND(OR(raw_elemdata!G10=6,raw_elemdata!H10=6,raw_elemdata!I10=6,raw_elemdata!J10=6),OR(raw_elemdata!G10=7,raw_elemdata!H10=7,raw_elemdata!I10=7,raw_elemdata!J10=7)), IF(ISERROR(INDEX(filt_btag7!$B:$B,MATCH(C558&amp;raw_elemdata!F10,filt_btag7!$C:$C&amp;filt_btag7!$B:$B,0))=raw_elemdata!F10), raw_elemdata!F10, INDEX(fix_btag!$BF:$BF,MATCH(raw_elemdata!F10,fix_btag!$BG:$BG,0))), raw_elemdata!F10)</f>
        <v>335</v>
      </c>
      <c r="H558" s="4">
        <f>IF(OR(raw_elemdata!G10=6,raw_elemdata!G10=7),0,raw_elemdata!G10)</f>
        <v>0</v>
      </c>
      <c r="I558" s="4">
        <f>IF(OR(raw_elemdata!H10=6,raw_elemdata!H10=7),0,raw_elemdata!H10)</f>
        <v>0</v>
      </c>
      <c r="J558" s="4">
        <f>IF(OR(raw_elemdata!I10=6,raw_elemdata!I10=7),0,raw_elemdata!I10)</f>
        <v>0</v>
      </c>
      <c r="K558" s="4">
        <f>IF(OR(raw_elemdata!J10=6,raw_elemdata!J10=7),0,raw_elemdata!J10)</f>
        <v>0</v>
      </c>
      <c r="L558" s="4">
        <v>1</v>
      </c>
    </row>
    <row r="559" spans="3:12" s="4" customFormat="1" x14ac:dyDescent="0.3">
      <c r="C559" s="4">
        <v>9</v>
      </c>
      <c r="D559" s="4">
        <f t="array" ref="D559">IF(AND(OR(raw_elemdata!G11=6,raw_elemdata!H11=6,raw_elemdata!I11=6,raw_elemdata!J11=6),OR(raw_elemdata!G11=7,raw_elemdata!H11=7,raw_elemdata!I11=7,raw_elemdata!J11=7)), IF(ISERROR(INDEX(filt_btag7!$B:$B,MATCH(C559&amp;raw_elemdata!C11,filt_btag7!$C:$C&amp;filt_btag7!$B:$B,0))=raw_elemdata!C11), raw_elemdata!C11, INDEX(fix_btag!$BF:$BF,MATCH(raw_elemdata!C11,fix_btag!$BG:$BG,0))), raw_elemdata!C11)</f>
        <v>140</v>
      </c>
      <c r="E559" s="4">
        <f t="array" ref="E559">IF(AND(OR(raw_elemdata!G11=6,raw_elemdata!H11=6,raw_elemdata!I11=6,raw_elemdata!J11=6),OR(raw_elemdata!G11=7,raw_elemdata!H11=7,raw_elemdata!I11=7,raw_elemdata!J11=7)), IF(ISERROR(INDEX(filt_btag7!$B:$B,MATCH(C559&amp;raw_elemdata!D11,filt_btag7!$C:$C&amp;filt_btag7!$B:$B,0))=raw_elemdata!D11), raw_elemdata!D11, INDEX(fix_btag!$BF:$BF,MATCH(raw_elemdata!D11,fix_btag!$BG:$BG,0))), raw_elemdata!D11)</f>
        <v>335</v>
      </c>
      <c r="F559" s="4">
        <f t="array" ref="F559">IF(AND(OR(raw_elemdata!G11=6,raw_elemdata!H11=6,raw_elemdata!I11=6,raw_elemdata!J11=6),OR(raw_elemdata!G11=7,raw_elemdata!H11=7,raw_elemdata!I11=7,raw_elemdata!J11=7)), IF(ISERROR(INDEX(filt_btag7!$B:$B,MATCH(C559&amp;raw_elemdata!E11,filt_btag7!$C:$C&amp;filt_btag7!$B:$B,0))=raw_elemdata!E11), raw_elemdata!E11, INDEX(fix_btag!$BF:$BF,MATCH(raw_elemdata!E11,fix_btag!$BG:$BG,0))), raw_elemdata!E11)</f>
        <v>336</v>
      </c>
      <c r="G559" s="4">
        <f t="array" ref="G559">IF(AND(OR(raw_elemdata!G11=6,raw_elemdata!H11=6,raw_elemdata!I11=6,raw_elemdata!J11=6),OR(raw_elemdata!G11=7,raw_elemdata!H11=7,raw_elemdata!I11=7,raw_elemdata!J11=7)), IF(ISERROR(INDEX(filt_btag7!$B:$B,MATCH(C559&amp;raw_elemdata!F11,filt_btag7!$C:$C&amp;filt_btag7!$B:$B,0))=raw_elemdata!F11), raw_elemdata!F11, INDEX(fix_btag!$BF:$BF,MATCH(raw_elemdata!F11,fix_btag!$BG:$BG,0))), raw_elemdata!F11)</f>
        <v>18</v>
      </c>
      <c r="H559" s="4">
        <f>IF(OR(raw_elemdata!G11=6,raw_elemdata!G11=7),0,raw_elemdata!G11)</f>
        <v>0</v>
      </c>
      <c r="I559" s="4">
        <f>IF(OR(raw_elemdata!H11=6,raw_elemdata!H11=7),0,raw_elemdata!H11)</f>
        <v>0</v>
      </c>
      <c r="J559" s="4">
        <f>IF(OR(raw_elemdata!I11=6,raw_elemdata!I11=7),0,raw_elemdata!I11)</f>
        <v>0</v>
      </c>
      <c r="K559" s="4">
        <f>IF(OR(raw_elemdata!J11=6,raw_elemdata!J11=7),0,raw_elemdata!J11)</f>
        <v>0</v>
      </c>
      <c r="L559" s="4">
        <v>1</v>
      </c>
    </row>
    <row r="560" spans="3:12" s="4" customFormat="1" x14ac:dyDescent="0.3">
      <c r="C560" s="4">
        <v>10</v>
      </c>
      <c r="D560" s="4">
        <f t="array" ref="D560">IF(AND(OR(raw_elemdata!G12=6,raw_elemdata!H12=6,raw_elemdata!I12=6,raw_elemdata!J12=6),OR(raw_elemdata!G12=7,raw_elemdata!H12=7,raw_elemdata!I12=7,raw_elemdata!J12=7)), IF(ISERROR(INDEX(filt_btag7!$B:$B,MATCH(C560&amp;raw_elemdata!C12,filt_btag7!$C:$C&amp;filt_btag7!$B:$B,0))=raw_elemdata!C12), raw_elemdata!C12, INDEX(fix_btag!$BF:$BF,MATCH(raw_elemdata!C12,fix_btag!$BG:$BG,0))), raw_elemdata!C12)</f>
        <v>335</v>
      </c>
      <c r="E560" s="4">
        <f t="array" ref="E560">IF(AND(OR(raw_elemdata!G12=6,raw_elemdata!H12=6,raw_elemdata!I12=6,raw_elemdata!J12=6),OR(raw_elemdata!G12=7,raw_elemdata!H12=7,raw_elemdata!I12=7,raw_elemdata!J12=7)), IF(ISERROR(INDEX(filt_btag7!$B:$B,MATCH(C560&amp;raw_elemdata!D12,filt_btag7!$C:$C&amp;filt_btag7!$B:$B,0))=raw_elemdata!D12), raw_elemdata!D12, INDEX(fix_btag!$BF:$BF,MATCH(raw_elemdata!D12,fix_btag!$BG:$BG,0))), raw_elemdata!D12)</f>
        <v>158</v>
      </c>
      <c r="F560" s="4">
        <f t="array" ref="F560">IF(AND(OR(raw_elemdata!G12=6,raw_elemdata!H12=6,raw_elemdata!I12=6,raw_elemdata!J12=6),OR(raw_elemdata!G12=7,raw_elemdata!H12=7,raw_elemdata!I12=7,raw_elemdata!J12=7)), IF(ISERROR(INDEX(filt_btag7!$B:$B,MATCH(C560&amp;raw_elemdata!E12,filt_btag7!$C:$C&amp;filt_btag7!$B:$B,0))=raw_elemdata!E12), raw_elemdata!E12, INDEX(fix_btag!$BF:$BF,MATCH(raw_elemdata!E12,fix_btag!$BG:$BG,0))), raw_elemdata!E12)</f>
        <v>120</v>
      </c>
      <c r="G560" s="4">
        <f t="array" ref="G560">IF(AND(OR(raw_elemdata!G12=6,raw_elemdata!H12=6,raw_elemdata!I12=6,raw_elemdata!J12=6),OR(raw_elemdata!G12=7,raw_elemdata!H12=7,raw_elemdata!I12=7,raw_elemdata!J12=7)), IF(ISERROR(INDEX(filt_btag7!$B:$B,MATCH(C560&amp;raw_elemdata!F12,filt_btag7!$C:$C&amp;filt_btag7!$B:$B,0))=raw_elemdata!F12), raw_elemdata!F12, INDEX(fix_btag!$BF:$BF,MATCH(raw_elemdata!F12,fix_btag!$BG:$BG,0))), raw_elemdata!F12)</f>
        <v>336</v>
      </c>
      <c r="H560" s="4">
        <f>IF(OR(raw_elemdata!G12=6,raw_elemdata!G12=7),0,raw_elemdata!G12)</f>
        <v>0</v>
      </c>
      <c r="I560" s="4">
        <f>IF(OR(raw_elemdata!H12=6,raw_elemdata!H12=7),0,raw_elemdata!H12)</f>
        <v>0</v>
      </c>
      <c r="J560" s="4">
        <f>IF(OR(raw_elemdata!I12=6,raw_elemdata!I12=7),0,raw_elemdata!I12)</f>
        <v>0</v>
      </c>
      <c r="K560" s="4">
        <f>IF(OR(raw_elemdata!J12=6,raw_elemdata!J12=7),0,raw_elemdata!J12)</f>
        <v>0</v>
      </c>
      <c r="L560" s="4">
        <v>1</v>
      </c>
    </row>
    <row r="561" spans="3:12" s="4" customFormat="1" x14ac:dyDescent="0.3">
      <c r="C561" s="4">
        <v>11</v>
      </c>
      <c r="D561" s="4">
        <f t="array" ref="D561">IF(AND(OR(raw_elemdata!G13=6,raw_elemdata!H13=6,raw_elemdata!I13=6,raw_elemdata!J13=6),OR(raw_elemdata!G13=7,raw_elemdata!H13=7,raw_elemdata!I13=7,raw_elemdata!J13=7)), IF(ISERROR(INDEX(filt_btag7!$B:$B,MATCH(C561&amp;raw_elemdata!C13,filt_btag7!$C:$C&amp;filt_btag7!$B:$B,0))=raw_elemdata!C13), raw_elemdata!C13, INDEX(fix_btag!$BF:$BF,MATCH(raw_elemdata!C13,fix_btag!$BG:$BG,0))), raw_elemdata!C13)</f>
        <v>18</v>
      </c>
      <c r="E561" s="4">
        <f t="array" ref="E561">IF(AND(OR(raw_elemdata!G13=6,raw_elemdata!H13=6,raw_elemdata!I13=6,raw_elemdata!J13=6),OR(raw_elemdata!G13=7,raw_elemdata!H13=7,raw_elemdata!I13=7,raw_elemdata!J13=7)), IF(ISERROR(INDEX(filt_btag7!$B:$B,MATCH(C561&amp;raw_elemdata!D13,filt_btag7!$C:$C&amp;filt_btag7!$B:$B,0))=raw_elemdata!D13), raw_elemdata!D13, INDEX(fix_btag!$BF:$BF,MATCH(raw_elemdata!D13,fix_btag!$BG:$BG,0))), raw_elemdata!D13)</f>
        <v>336</v>
      </c>
      <c r="F561" s="4">
        <f t="array" ref="F561">IF(AND(OR(raw_elemdata!G13=6,raw_elemdata!H13=6,raw_elemdata!I13=6,raw_elemdata!J13=6),OR(raw_elemdata!G13=7,raw_elemdata!H13=7,raw_elemdata!I13=7,raw_elemdata!J13=7)), IF(ISERROR(INDEX(filt_btag7!$B:$B,MATCH(C561&amp;raw_elemdata!E13,filt_btag7!$C:$C&amp;filt_btag7!$B:$B,0))=raw_elemdata!E13), raw_elemdata!E13, INDEX(fix_btag!$BF:$BF,MATCH(raw_elemdata!E13,fix_btag!$BG:$BG,0))), raw_elemdata!E13)</f>
        <v>337</v>
      </c>
      <c r="G561" s="4">
        <f t="array" ref="G561">IF(AND(OR(raw_elemdata!G13=6,raw_elemdata!H13=6,raw_elemdata!I13=6,raw_elemdata!J13=6),OR(raw_elemdata!G13=7,raw_elemdata!H13=7,raw_elemdata!I13=7,raw_elemdata!J13=7)), IF(ISERROR(INDEX(filt_btag7!$B:$B,MATCH(C561&amp;raw_elemdata!F13,filt_btag7!$C:$C&amp;filt_btag7!$B:$B,0))=raw_elemdata!F13), raw_elemdata!F13, INDEX(fix_btag!$BF:$BF,MATCH(raw_elemdata!F13,fix_btag!$BG:$BG,0))), raw_elemdata!F13)</f>
        <v>198</v>
      </c>
      <c r="H561" s="4">
        <f>IF(OR(raw_elemdata!G13=6,raw_elemdata!G13=7),0,raw_elemdata!G13)</f>
        <v>0</v>
      </c>
      <c r="I561" s="4">
        <f>IF(OR(raw_elemdata!H13=6,raw_elemdata!H13=7),0,raw_elemdata!H13)</f>
        <v>0</v>
      </c>
      <c r="J561" s="4">
        <f>IF(OR(raw_elemdata!I13=6,raw_elemdata!I13=7),0,raw_elemdata!I13)</f>
        <v>0</v>
      </c>
      <c r="K561" s="4">
        <f>IF(OR(raw_elemdata!J13=6,raw_elemdata!J13=7),0,raw_elemdata!J13)</f>
        <v>0</v>
      </c>
      <c r="L561" s="4">
        <v>1</v>
      </c>
    </row>
    <row r="562" spans="3:12" s="4" customFormat="1" x14ac:dyDescent="0.3">
      <c r="C562" s="4">
        <v>12</v>
      </c>
      <c r="D562" s="4">
        <f t="array" ref="D562">IF(AND(OR(raw_elemdata!G14=6,raw_elemdata!H14=6,raw_elemdata!I14=6,raw_elemdata!J14=6),OR(raw_elemdata!G14=7,raw_elemdata!H14=7,raw_elemdata!I14=7,raw_elemdata!J14=7)), IF(ISERROR(INDEX(filt_btag7!$B:$B,MATCH(C562&amp;raw_elemdata!C14,filt_btag7!$C:$C&amp;filt_btag7!$B:$B,0))=raw_elemdata!C14), raw_elemdata!C14, INDEX(fix_btag!$BF:$BF,MATCH(raw_elemdata!C14,fix_btag!$BG:$BG,0))), raw_elemdata!C14)</f>
        <v>336</v>
      </c>
      <c r="E562" s="4">
        <f t="array" ref="E562">IF(AND(OR(raw_elemdata!G14=6,raw_elemdata!H14=6,raw_elemdata!I14=6,raw_elemdata!J14=6),OR(raw_elemdata!G14=7,raw_elemdata!H14=7,raw_elemdata!I14=7,raw_elemdata!J14=7)), IF(ISERROR(INDEX(filt_btag7!$B:$B,MATCH(C562&amp;raw_elemdata!D14,filt_btag7!$C:$C&amp;filt_btag7!$B:$B,0))=raw_elemdata!D14), raw_elemdata!D14, INDEX(fix_btag!$BF:$BF,MATCH(raw_elemdata!D14,fix_btag!$BG:$BG,0))), raw_elemdata!D14)</f>
        <v>120</v>
      </c>
      <c r="F562" s="4">
        <f t="array" ref="F562">IF(AND(OR(raw_elemdata!G14=6,raw_elemdata!H14=6,raw_elemdata!I14=6,raw_elemdata!J14=6),OR(raw_elemdata!G14=7,raw_elemdata!H14=7,raw_elemdata!I14=7,raw_elemdata!J14=7)), IF(ISERROR(INDEX(filt_btag7!$B:$B,MATCH(C562&amp;raw_elemdata!E14,filt_btag7!$C:$C&amp;filt_btag7!$B:$B,0))=raw_elemdata!E14), raw_elemdata!E14, INDEX(fix_btag!$BF:$BF,MATCH(raw_elemdata!E14,fix_btag!$BG:$BG,0))), raw_elemdata!E14)</f>
        <v>196</v>
      </c>
      <c r="G562" s="4">
        <f t="array" ref="G562">IF(AND(OR(raw_elemdata!G14=6,raw_elemdata!H14=6,raw_elemdata!I14=6,raw_elemdata!J14=6),OR(raw_elemdata!G14=7,raw_elemdata!H14=7,raw_elemdata!I14=7,raw_elemdata!J14=7)), IF(ISERROR(INDEX(filt_btag7!$B:$B,MATCH(C562&amp;raw_elemdata!F14,filt_btag7!$C:$C&amp;filt_btag7!$B:$B,0))=raw_elemdata!F14), raw_elemdata!F14, INDEX(fix_btag!$BF:$BF,MATCH(raw_elemdata!F14,fix_btag!$BG:$BG,0))), raw_elemdata!F14)</f>
        <v>337</v>
      </c>
      <c r="H562" s="4">
        <f>IF(OR(raw_elemdata!G14=6,raw_elemdata!G14=7),0,raw_elemdata!G14)</f>
        <v>0</v>
      </c>
      <c r="I562" s="4">
        <f>IF(OR(raw_elemdata!H14=6,raw_elemdata!H14=7),0,raw_elemdata!H14)</f>
        <v>0</v>
      </c>
      <c r="J562" s="4">
        <f>IF(OR(raw_elemdata!I14=6,raw_elemdata!I14=7),0,raw_elemdata!I14)</f>
        <v>0</v>
      </c>
      <c r="K562" s="4">
        <f>IF(OR(raw_elemdata!J14=6,raw_elemdata!J14=7),0,raw_elemdata!J14)</f>
        <v>0</v>
      </c>
      <c r="L562" s="4">
        <v>1</v>
      </c>
    </row>
    <row r="563" spans="3:12" s="4" customFormat="1" x14ac:dyDescent="0.3">
      <c r="C563" s="4">
        <v>13</v>
      </c>
      <c r="D563" s="4">
        <f t="array" ref="D563">IF(AND(OR(raw_elemdata!G15=6,raw_elemdata!H15=6,raw_elemdata!I15=6,raw_elemdata!J15=6),OR(raw_elemdata!G15=7,raw_elemdata!H15=7,raw_elemdata!I15=7,raw_elemdata!J15=7)), IF(ISERROR(INDEX(filt_btag7!$B:$B,MATCH(C563&amp;raw_elemdata!C15,filt_btag7!$C:$C&amp;filt_btag7!$B:$B,0))=raw_elemdata!C15), raw_elemdata!C15, INDEX(fix_btag!$BF:$BF,MATCH(raw_elemdata!C15,fix_btag!$BG:$BG,0))), raw_elemdata!C15)</f>
        <v>198</v>
      </c>
      <c r="E563" s="4">
        <f t="array" ref="E563">IF(AND(OR(raw_elemdata!G15=6,raw_elemdata!H15=6,raw_elemdata!I15=6,raw_elemdata!J15=6),OR(raw_elemdata!G15=7,raw_elemdata!H15=7,raw_elemdata!I15=7,raw_elemdata!J15=7)), IF(ISERROR(INDEX(filt_btag7!$B:$B,MATCH(C563&amp;raw_elemdata!D15,filt_btag7!$C:$C&amp;filt_btag7!$B:$B,0))=raw_elemdata!D15), raw_elemdata!D15, INDEX(fix_btag!$BF:$BF,MATCH(raw_elemdata!D15,fix_btag!$BG:$BG,0))), raw_elemdata!D15)</f>
        <v>337</v>
      </c>
      <c r="F563" s="4">
        <f t="array" ref="F563">IF(AND(OR(raw_elemdata!G15=6,raw_elemdata!H15=6,raw_elemdata!I15=6,raw_elemdata!J15=6),OR(raw_elemdata!G15=7,raw_elemdata!H15=7,raw_elemdata!I15=7,raw_elemdata!J15=7)), IF(ISERROR(INDEX(filt_btag7!$B:$B,MATCH(C563&amp;raw_elemdata!E15,filt_btag7!$C:$C&amp;filt_btag7!$B:$B,0))=raw_elemdata!E15), raw_elemdata!E15, INDEX(fix_btag!$BF:$BF,MATCH(raw_elemdata!E15,fix_btag!$BG:$BG,0))), raw_elemdata!E15)</f>
        <v>177</v>
      </c>
      <c r="G563" s="4">
        <f t="array" ref="G563">IF(AND(OR(raw_elemdata!G15=6,raw_elemdata!H15=6,raw_elemdata!I15=6,raw_elemdata!J15=6),OR(raw_elemdata!G15=7,raw_elemdata!H15=7,raw_elemdata!I15=7,raw_elemdata!J15=7)), IF(ISERROR(INDEX(filt_btag7!$B:$B,MATCH(C563&amp;raw_elemdata!F15,filt_btag7!$C:$C&amp;filt_btag7!$B:$B,0))=raw_elemdata!F15), raw_elemdata!F15, INDEX(fix_btag!$BF:$BF,MATCH(raw_elemdata!F15,fix_btag!$BG:$BG,0))), raw_elemdata!F15)</f>
        <v>117</v>
      </c>
      <c r="H563" s="4">
        <f>IF(OR(raw_elemdata!G15=6,raw_elemdata!G15=7),0,raw_elemdata!G15)</f>
        <v>0</v>
      </c>
      <c r="I563" s="4">
        <f>IF(OR(raw_elemdata!H15=6,raw_elemdata!H15=7),0,raw_elemdata!H15)</f>
        <v>0</v>
      </c>
      <c r="J563" s="4">
        <f>IF(OR(raw_elemdata!I15=6,raw_elemdata!I15=7),0,raw_elemdata!I15)</f>
        <v>0</v>
      </c>
      <c r="K563" s="4">
        <f>IF(OR(raw_elemdata!J15=6,raw_elemdata!J15=7),0,raw_elemdata!J15)</f>
        <v>0</v>
      </c>
      <c r="L563" s="4">
        <v>1</v>
      </c>
    </row>
    <row r="564" spans="3:12" s="4" customFormat="1" x14ac:dyDescent="0.3">
      <c r="C564" s="4">
        <v>14</v>
      </c>
      <c r="D564" s="4">
        <f t="array" ref="D564">IF(AND(OR(raw_elemdata!G16=6,raw_elemdata!H16=6,raw_elemdata!I16=6,raw_elemdata!J16=6),OR(raw_elemdata!G16=7,raw_elemdata!H16=7,raw_elemdata!I16=7,raw_elemdata!J16=7)), IF(ISERROR(INDEX(filt_btag7!$B:$B,MATCH(C564&amp;raw_elemdata!C16,filt_btag7!$C:$C&amp;filt_btag7!$B:$B,0))=raw_elemdata!C16), raw_elemdata!C16, INDEX(fix_btag!$BF:$BF,MATCH(raw_elemdata!C16,fix_btag!$BG:$BG,0))), raw_elemdata!C16)</f>
        <v>337</v>
      </c>
      <c r="E564" s="4">
        <f t="array" ref="E564">IF(AND(OR(raw_elemdata!G16=6,raw_elemdata!H16=6,raw_elemdata!I16=6,raw_elemdata!J16=6),OR(raw_elemdata!G16=7,raw_elemdata!H16=7,raw_elemdata!I16=7,raw_elemdata!J16=7)), IF(ISERROR(INDEX(filt_btag7!$B:$B,MATCH(C564&amp;raw_elemdata!D16,filt_btag7!$C:$C&amp;filt_btag7!$B:$B,0))=raw_elemdata!D16), raw_elemdata!D16, INDEX(fix_btag!$BF:$BF,MATCH(raw_elemdata!D16,fix_btag!$BG:$BG,0))), raw_elemdata!D16)</f>
        <v>196</v>
      </c>
      <c r="F564" s="4">
        <f t="array" ref="F564">IF(AND(OR(raw_elemdata!G16=6,raw_elemdata!H16=6,raw_elemdata!I16=6,raw_elemdata!J16=6),OR(raw_elemdata!G16=7,raw_elemdata!H16=7,raw_elemdata!I16=7,raw_elemdata!J16=7)), IF(ISERROR(INDEX(filt_btag7!$B:$B,MATCH(C564&amp;raw_elemdata!E16,filt_btag7!$C:$C&amp;filt_btag7!$B:$B,0))=raw_elemdata!E16), raw_elemdata!E16, INDEX(fix_btag!$BF:$BF,MATCH(raw_elemdata!E16,fix_btag!$BG:$BG,0))), raw_elemdata!E16)</f>
        <v>124</v>
      </c>
      <c r="G564" s="4">
        <f t="array" ref="G564">IF(AND(OR(raw_elemdata!G16=6,raw_elemdata!H16=6,raw_elemdata!I16=6,raw_elemdata!J16=6),OR(raw_elemdata!G16=7,raw_elemdata!H16=7,raw_elemdata!I16=7,raw_elemdata!J16=7)), IF(ISERROR(INDEX(filt_btag7!$B:$B,MATCH(C564&amp;raw_elemdata!F16,filt_btag7!$C:$C&amp;filt_btag7!$B:$B,0))=raw_elemdata!F16), raw_elemdata!F16, INDEX(fix_btag!$BF:$BF,MATCH(raw_elemdata!F16,fix_btag!$BG:$BG,0))), raw_elemdata!F16)</f>
        <v>177</v>
      </c>
      <c r="H564" s="4">
        <f>IF(OR(raw_elemdata!G16=6,raw_elemdata!G16=7),0,raw_elemdata!G16)</f>
        <v>0</v>
      </c>
      <c r="I564" s="4">
        <f>IF(OR(raw_elemdata!H16=6,raw_elemdata!H16=7),0,raw_elemdata!H16)</f>
        <v>0</v>
      </c>
      <c r="J564" s="4">
        <f>IF(OR(raw_elemdata!I16=6,raw_elemdata!I16=7),0,raw_elemdata!I16)</f>
        <v>0</v>
      </c>
      <c r="K564" s="4">
        <f>IF(OR(raw_elemdata!J16=6,raw_elemdata!J16=7),0,raw_elemdata!J16)</f>
        <v>0</v>
      </c>
      <c r="L564" s="4">
        <v>1</v>
      </c>
    </row>
    <row r="565" spans="3:12" s="4" customFormat="1" x14ac:dyDescent="0.3">
      <c r="C565" s="4">
        <v>15</v>
      </c>
      <c r="D565" s="4">
        <f t="array" ref="D565">IF(AND(OR(raw_elemdata!G17=6,raw_elemdata!H17=6,raw_elemdata!I17=6,raw_elemdata!J17=6),OR(raw_elemdata!G17=7,raw_elemdata!H17=7,raw_elemdata!I17=7,raw_elemdata!J17=7)), IF(ISERROR(INDEX(filt_btag7!$B:$B,MATCH(C565&amp;raw_elemdata!C17,filt_btag7!$C:$C&amp;filt_btag7!$B:$B,0))=raw_elemdata!C17), raw_elemdata!C17, INDEX(fix_btag!$BF:$BF,MATCH(raw_elemdata!C17,fix_btag!$BG:$BG,0))), raw_elemdata!C17)</f>
        <v>179</v>
      </c>
      <c r="E565" s="4">
        <f t="array" ref="E565">IF(AND(OR(raw_elemdata!G17=6,raw_elemdata!H17=6,raw_elemdata!I17=6,raw_elemdata!J17=6),OR(raw_elemdata!G17=7,raw_elemdata!H17=7,raw_elemdata!I17=7,raw_elemdata!J17=7)), IF(ISERROR(INDEX(filt_btag7!$B:$B,MATCH(C565&amp;raw_elemdata!D17,filt_btag7!$C:$C&amp;filt_btag7!$B:$B,0))=raw_elemdata!D17), raw_elemdata!D17, INDEX(fix_btag!$BF:$BF,MATCH(raw_elemdata!D17,fix_btag!$BG:$BG,0))), raw_elemdata!D17)</f>
        <v>338</v>
      </c>
      <c r="F565" s="4">
        <f t="array" ref="F565">IF(AND(OR(raw_elemdata!G17=6,raw_elemdata!H17=6,raw_elemdata!I17=6,raw_elemdata!J17=6),OR(raw_elemdata!G17=7,raw_elemdata!H17=7,raw_elemdata!I17=7,raw_elemdata!J17=7)), IF(ISERROR(INDEX(filt_btag7!$B:$B,MATCH(C565&amp;raw_elemdata!E17,filt_btag7!$C:$C&amp;filt_btag7!$B:$B,0))=raw_elemdata!E17), raw_elemdata!E17, INDEX(fix_btag!$BF:$BF,MATCH(raw_elemdata!E17,fix_btag!$BG:$BG,0))), raw_elemdata!E17)</f>
        <v>180</v>
      </c>
      <c r="G565" s="4">
        <f t="array" ref="G565">IF(AND(OR(raw_elemdata!G17=6,raw_elemdata!H17=6,raw_elemdata!I17=6,raw_elemdata!J17=6),OR(raw_elemdata!G17=7,raw_elemdata!H17=7,raw_elemdata!I17=7,raw_elemdata!J17=7)), IF(ISERROR(INDEX(filt_btag7!$B:$B,MATCH(C565&amp;raw_elemdata!F17,filt_btag7!$C:$C&amp;filt_btag7!$B:$B,0))=raw_elemdata!F17), raw_elemdata!F17, INDEX(fix_btag!$BF:$BF,MATCH(raw_elemdata!F17,fix_btag!$BG:$BG,0))), raw_elemdata!F17)</f>
        <v>19</v>
      </c>
      <c r="H565" s="4">
        <f>IF(OR(raw_elemdata!G17=6,raw_elemdata!G17=7),0,raw_elemdata!G17)</f>
        <v>0</v>
      </c>
      <c r="I565" s="4">
        <f>IF(OR(raw_elemdata!H17=6,raw_elemdata!H17=7),0,raw_elemdata!H17)</f>
        <v>0</v>
      </c>
      <c r="J565" s="4">
        <f>IF(OR(raw_elemdata!I17=6,raw_elemdata!I17=7),0,raw_elemdata!I17)</f>
        <v>0</v>
      </c>
      <c r="K565" s="4">
        <f>IF(OR(raw_elemdata!J17=6,raw_elemdata!J17=7),0,raw_elemdata!J17)</f>
        <v>0</v>
      </c>
      <c r="L565" s="4">
        <v>1</v>
      </c>
    </row>
    <row r="566" spans="3:12" s="4" customFormat="1" x14ac:dyDescent="0.3">
      <c r="C566" s="4">
        <v>16</v>
      </c>
      <c r="D566" s="4">
        <f t="array" ref="D566">IF(AND(OR(raw_elemdata!G18=6,raw_elemdata!H18=6,raw_elemdata!I18=6,raw_elemdata!J18=6),OR(raw_elemdata!G18=7,raw_elemdata!H18=7,raw_elemdata!I18=7,raw_elemdata!J18=7)), IF(ISERROR(INDEX(filt_btag7!$B:$B,MATCH(C566&amp;raw_elemdata!C18,filt_btag7!$C:$C&amp;filt_btag7!$B:$B,0))=raw_elemdata!C18), raw_elemdata!C18, INDEX(fix_btag!$BF:$BF,MATCH(raw_elemdata!C18,fix_btag!$BG:$BG,0))), raw_elemdata!C18)</f>
        <v>338</v>
      </c>
      <c r="E566" s="4">
        <f t="array" ref="E566">IF(AND(OR(raw_elemdata!G18=6,raw_elemdata!H18=6,raw_elemdata!I18=6,raw_elemdata!J18=6),OR(raw_elemdata!G18=7,raw_elemdata!H18=7,raw_elemdata!I18=7,raw_elemdata!J18=7)), IF(ISERROR(INDEX(filt_btag7!$B:$B,MATCH(C566&amp;raw_elemdata!D18,filt_btag7!$C:$C&amp;filt_btag7!$B:$B,0))=raw_elemdata!D18), raw_elemdata!D18, INDEX(fix_btag!$BF:$BF,MATCH(raw_elemdata!D18,fix_btag!$BG:$BG,0))), raw_elemdata!D18)</f>
        <v>177</v>
      </c>
      <c r="F566" s="4">
        <f t="array" ref="F566">IF(AND(OR(raw_elemdata!G18=6,raw_elemdata!H18=6,raw_elemdata!I18=6,raw_elemdata!J18=6),OR(raw_elemdata!G18=7,raw_elemdata!H18=7,raw_elemdata!I18=7,raw_elemdata!J18=7)), IF(ISERROR(INDEX(filt_btag7!$B:$B,MATCH(C566&amp;raw_elemdata!E18,filt_btag7!$C:$C&amp;filt_btag7!$B:$B,0))=raw_elemdata!E18), raw_elemdata!E18, INDEX(fix_btag!$BF:$BF,MATCH(raw_elemdata!E18,fix_btag!$BG:$BG,0))), raw_elemdata!E18)</f>
        <v>124</v>
      </c>
      <c r="G566" s="4">
        <f t="array" ref="G566">IF(AND(OR(raw_elemdata!G18=6,raw_elemdata!H18=6,raw_elemdata!I18=6,raw_elemdata!J18=6),OR(raw_elemdata!G18=7,raw_elemdata!H18=7,raw_elemdata!I18=7,raw_elemdata!J18=7)), IF(ISERROR(INDEX(filt_btag7!$B:$B,MATCH(C566&amp;raw_elemdata!F18,filt_btag7!$C:$C&amp;filt_btag7!$B:$B,0))=raw_elemdata!F18), raw_elemdata!F18, INDEX(fix_btag!$BF:$BF,MATCH(raw_elemdata!F18,fix_btag!$BG:$BG,0))), raw_elemdata!F18)</f>
        <v>180</v>
      </c>
      <c r="H566" s="4">
        <f>IF(OR(raw_elemdata!G18=6,raw_elemdata!G18=7),0,raw_elemdata!G18)</f>
        <v>0</v>
      </c>
      <c r="I566" s="4">
        <f>IF(OR(raw_elemdata!H18=6,raw_elemdata!H18=7),0,raw_elemdata!H18)</f>
        <v>0</v>
      </c>
      <c r="J566" s="4">
        <f>IF(OR(raw_elemdata!I18=6,raw_elemdata!I18=7),0,raw_elemdata!I18)</f>
        <v>0</v>
      </c>
      <c r="K566" s="4">
        <f>IF(OR(raw_elemdata!J18=6,raw_elemdata!J18=7),0,raw_elemdata!J18)</f>
        <v>0</v>
      </c>
      <c r="L566" s="4">
        <v>1</v>
      </c>
    </row>
    <row r="567" spans="3:12" s="4" customFormat="1" x14ac:dyDescent="0.3">
      <c r="C567" s="4">
        <v>17</v>
      </c>
      <c r="D567" s="4">
        <f t="array" ref="D567">IF(AND(OR(raw_elemdata!G19=6,raw_elemdata!H19=6,raw_elemdata!I19=6,raw_elemdata!J19=6),OR(raw_elemdata!G19=7,raw_elemdata!H19=7,raw_elemdata!I19=7,raw_elemdata!J19=7)), IF(ISERROR(INDEX(filt_btag7!$B:$B,MATCH(C567&amp;raw_elemdata!C19,filt_btag7!$C:$C&amp;filt_btag7!$B:$B,0))=raw_elemdata!C19), raw_elemdata!C19, INDEX(fix_btag!$BF:$BF,MATCH(raw_elemdata!C19,fix_btag!$BG:$BG,0))), raw_elemdata!C19)</f>
        <v>125</v>
      </c>
      <c r="E567" s="4">
        <f t="array" ref="E567">IF(AND(OR(raw_elemdata!G19=6,raw_elemdata!H19=6,raw_elemdata!I19=6,raw_elemdata!J19=6),OR(raw_elemdata!G19=7,raw_elemdata!H19=7,raw_elemdata!I19=7,raw_elemdata!J19=7)), IF(ISERROR(INDEX(filt_btag7!$B:$B,MATCH(C567&amp;raw_elemdata!D19,filt_btag7!$C:$C&amp;filt_btag7!$B:$B,0))=raw_elemdata!D19), raw_elemdata!D19, INDEX(fix_btag!$BF:$BF,MATCH(raw_elemdata!D19,fix_btag!$BG:$BG,0))), raw_elemdata!D19)</f>
        <v>178</v>
      </c>
      <c r="F567" s="4">
        <f t="array" ref="F567">IF(AND(OR(raw_elemdata!G19=6,raw_elemdata!H19=6,raw_elemdata!I19=6,raw_elemdata!J19=6),OR(raw_elemdata!G19=7,raw_elemdata!H19=7,raw_elemdata!I19=7,raw_elemdata!J19=7)), IF(ISERROR(INDEX(filt_btag7!$B:$B,MATCH(C567&amp;raw_elemdata!E19,filt_btag7!$C:$C&amp;filt_btag7!$B:$B,0))=raw_elemdata!E19), raw_elemdata!E19, INDEX(fix_btag!$BF:$BF,MATCH(raw_elemdata!E19,fix_btag!$BG:$BG,0))), raw_elemdata!E19)</f>
        <v>338</v>
      </c>
      <c r="G567" s="4">
        <f t="array" ref="G567">IF(AND(OR(raw_elemdata!G19=6,raw_elemdata!H19=6,raw_elemdata!I19=6,raw_elemdata!J19=6),OR(raw_elemdata!G19=7,raw_elemdata!H19=7,raw_elemdata!I19=7,raw_elemdata!J19=7)), IF(ISERROR(INDEX(filt_btag7!$B:$B,MATCH(C567&amp;raw_elemdata!F19,filt_btag7!$C:$C&amp;filt_btag7!$B:$B,0))=raw_elemdata!F19), raw_elemdata!F19, INDEX(fix_btag!$BF:$BF,MATCH(raw_elemdata!F19,fix_btag!$BG:$BG,0))), raw_elemdata!F19)</f>
        <v>179</v>
      </c>
      <c r="H567" s="4">
        <f>IF(OR(raw_elemdata!G19=6,raw_elemdata!G19=7),0,raw_elemdata!G19)</f>
        <v>0</v>
      </c>
      <c r="I567" s="4">
        <f>IF(OR(raw_elemdata!H19=6,raw_elemdata!H19=7),0,raw_elemdata!H19)</f>
        <v>0</v>
      </c>
      <c r="J567" s="4">
        <f>IF(OR(raw_elemdata!I19=6,raw_elemdata!I19=7),0,raw_elemdata!I19)</f>
        <v>0</v>
      </c>
      <c r="K567" s="4">
        <f>IF(OR(raw_elemdata!J19=6,raw_elemdata!J19=7),0,raw_elemdata!J19)</f>
        <v>0</v>
      </c>
      <c r="L567" s="4">
        <v>1</v>
      </c>
    </row>
    <row r="568" spans="3:12" s="4" customFormat="1" x14ac:dyDescent="0.3">
      <c r="C568" s="4">
        <v>18</v>
      </c>
      <c r="D568" s="4">
        <f t="array" ref="D568">IF(AND(OR(raw_elemdata!G20=6,raw_elemdata!H20=6,raw_elemdata!I20=6,raw_elemdata!J20=6),OR(raw_elemdata!G20=7,raw_elemdata!H20=7,raw_elemdata!I20=7,raw_elemdata!J20=7)), IF(ISERROR(INDEX(filt_btag7!$B:$B,MATCH(C568&amp;raw_elemdata!C20,filt_btag7!$C:$C&amp;filt_btag7!$B:$B,0))=raw_elemdata!C20), raw_elemdata!C20, INDEX(fix_btag!$BF:$BF,MATCH(raw_elemdata!C20,fix_btag!$BG:$BG,0))), raw_elemdata!C20)</f>
        <v>178</v>
      </c>
      <c r="E568" s="4">
        <f t="array" ref="E568">IF(AND(OR(raw_elemdata!G20=6,raw_elemdata!H20=6,raw_elemdata!I20=6,raw_elemdata!J20=6),OR(raw_elemdata!G20=7,raw_elemdata!H20=7,raw_elemdata!I20=7,raw_elemdata!J20=7)), IF(ISERROR(INDEX(filt_btag7!$B:$B,MATCH(C568&amp;raw_elemdata!D20,filt_btag7!$C:$C&amp;filt_btag7!$B:$B,0))=raw_elemdata!D20), raw_elemdata!D20, INDEX(fix_btag!$BF:$BF,MATCH(raw_elemdata!D20,fix_btag!$BG:$BG,0))), raw_elemdata!D20)</f>
        <v>117</v>
      </c>
      <c r="F568" s="4">
        <f t="array" ref="F568">IF(AND(OR(raw_elemdata!G20=6,raw_elemdata!H20=6,raw_elemdata!I20=6,raw_elemdata!J20=6),OR(raw_elemdata!G20=7,raw_elemdata!H20=7,raw_elemdata!I20=7,raw_elemdata!J20=7)), IF(ISERROR(INDEX(filt_btag7!$B:$B,MATCH(C568&amp;raw_elemdata!E20,filt_btag7!$C:$C&amp;filt_btag7!$B:$B,0))=raw_elemdata!E20), raw_elemdata!E20, INDEX(fix_btag!$BF:$BF,MATCH(raw_elemdata!E20,fix_btag!$BG:$BG,0))), raw_elemdata!E20)</f>
        <v>177</v>
      </c>
      <c r="G568" s="4">
        <f t="array" ref="G568">IF(AND(OR(raw_elemdata!G20=6,raw_elemdata!H20=6,raw_elemdata!I20=6,raw_elemdata!J20=6),OR(raw_elemdata!G20=7,raw_elemdata!H20=7,raw_elemdata!I20=7,raw_elemdata!J20=7)), IF(ISERROR(INDEX(filt_btag7!$B:$B,MATCH(C568&amp;raw_elemdata!F20,filt_btag7!$C:$C&amp;filt_btag7!$B:$B,0))=raw_elemdata!F20), raw_elemdata!F20, INDEX(fix_btag!$BF:$BF,MATCH(raw_elemdata!F20,fix_btag!$BG:$BG,0))), raw_elemdata!F20)</f>
        <v>338</v>
      </c>
      <c r="H568" s="4">
        <f>IF(OR(raw_elemdata!G20=6,raw_elemdata!G20=7),0,raw_elemdata!G20)</f>
        <v>0</v>
      </c>
      <c r="I568" s="4">
        <f>IF(OR(raw_elemdata!H20=6,raw_elemdata!H20=7),0,raw_elemdata!H20)</f>
        <v>0</v>
      </c>
      <c r="J568" s="4">
        <f>IF(OR(raw_elemdata!I20=6,raw_elemdata!I20=7),0,raw_elemdata!I20)</f>
        <v>0</v>
      </c>
      <c r="K568" s="4">
        <f>IF(OR(raw_elemdata!J20=6,raw_elemdata!J20=7),0,raw_elemdata!J20)</f>
        <v>0</v>
      </c>
      <c r="L568" s="4">
        <v>1</v>
      </c>
    </row>
    <row r="569" spans="3:12" s="4" customFormat="1" x14ac:dyDescent="0.3">
      <c r="C569" s="4">
        <v>19</v>
      </c>
      <c r="D569" s="4">
        <f t="array" ref="D569">IF(AND(OR(raw_elemdata!G21=6,raw_elemdata!H21=6,raw_elemdata!I21=6,raw_elemdata!J21=6),OR(raw_elemdata!G21=7,raw_elemdata!H21=7,raw_elemdata!I21=7,raw_elemdata!J21=7)), IF(ISERROR(INDEX(filt_btag7!$B:$B,MATCH(C569&amp;raw_elemdata!C21,filt_btag7!$C:$C&amp;filt_btag7!$B:$B,0))=raw_elemdata!C21), raw_elemdata!C21, INDEX(fix_btag!$BF:$BF,MATCH(raw_elemdata!C21,fix_btag!$BG:$BG,0))), raw_elemdata!C21)</f>
        <v>119</v>
      </c>
      <c r="E569" s="4">
        <f t="array" ref="E569">IF(AND(OR(raw_elemdata!G21=6,raw_elemdata!H21=6,raw_elemdata!I21=6,raw_elemdata!J21=6),OR(raw_elemdata!G21=7,raw_elemdata!H21=7,raw_elemdata!I21=7,raw_elemdata!J21=7)), IF(ISERROR(INDEX(filt_btag7!$B:$B,MATCH(C569&amp;raw_elemdata!D21,filt_btag7!$C:$C&amp;filt_btag7!$B:$B,0))=raw_elemdata!D21), raw_elemdata!D21, INDEX(fix_btag!$BF:$BF,MATCH(raw_elemdata!D21,fix_btag!$BG:$BG,0))), raw_elemdata!D21)</f>
        <v>173</v>
      </c>
      <c r="F569" s="4">
        <f t="array" ref="F569">IF(AND(OR(raw_elemdata!G21=6,raw_elemdata!H21=6,raw_elemdata!I21=6,raw_elemdata!J21=6),OR(raw_elemdata!G21=7,raw_elemdata!H21=7,raw_elemdata!I21=7,raw_elemdata!J21=7)), IF(ISERROR(INDEX(filt_btag7!$B:$B,MATCH(C569&amp;raw_elemdata!E21,filt_btag7!$C:$C&amp;filt_btag7!$B:$B,0))=raw_elemdata!E21), raw_elemdata!E21, INDEX(fix_btag!$BF:$BF,MATCH(raw_elemdata!E21,fix_btag!$BG:$BG,0))), raw_elemdata!E21)</f>
        <v>339</v>
      </c>
      <c r="G569" s="4">
        <f t="array" ref="G569">IF(AND(OR(raw_elemdata!G21=6,raw_elemdata!H21=6,raw_elemdata!I21=6,raw_elemdata!J21=6),OR(raw_elemdata!G21=7,raw_elemdata!H21=7,raw_elemdata!I21=7,raw_elemdata!J21=7)), IF(ISERROR(INDEX(filt_btag7!$B:$B,MATCH(C569&amp;raw_elemdata!F21,filt_btag7!$C:$C&amp;filt_btag7!$B:$B,0))=raw_elemdata!F21), raw_elemdata!F21, INDEX(fix_btag!$BF:$BF,MATCH(raw_elemdata!F21,fix_btag!$BG:$BG,0))), raw_elemdata!F21)</f>
        <v>155</v>
      </c>
      <c r="H569" s="4">
        <f>IF(OR(raw_elemdata!G21=6,raw_elemdata!G21=7),0,raw_elemdata!G21)</f>
        <v>0</v>
      </c>
      <c r="I569" s="4">
        <f>IF(OR(raw_elemdata!H21=6,raw_elemdata!H21=7),0,raw_elemdata!H21)</f>
        <v>0</v>
      </c>
      <c r="J569" s="4">
        <f>IF(OR(raw_elemdata!I21=6,raw_elemdata!I21=7),0,raw_elemdata!I21)</f>
        <v>0</v>
      </c>
      <c r="K569" s="4">
        <f>IF(OR(raw_elemdata!J21=6,raw_elemdata!J21=7),0,raw_elemdata!J21)</f>
        <v>0</v>
      </c>
      <c r="L569" s="4">
        <v>1</v>
      </c>
    </row>
    <row r="570" spans="3:12" s="4" customFormat="1" x14ac:dyDescent="0.3">
      <c r="C570" s="4">
        <v>20</v>
      </c>
      <c r="D570" s="4">
        <f t="array" ref="D570">IF(AND(OR(raw_elemdata!G22=6,raw_elemdata!H22=6,raw_elemdata!I22=6,raw_elemdata!J22=6),OR(raw_elemdata!G22=7,raw_elemdata!H22=7,raw_elemdata!I22=7,raw_elemdata!J22=7)), IF(ISERROR(INDEX(filt_btag7!$B:$B,MATCH(C570&amp;raw_elemdata!C22,filt_btag7!$C:$C&amp;filt_btag7!$B:$B,0))=raw_elemdata!C22), raw_elemdata!C22, INDEX(fix_btag!$BF:$BF,MATCH(raw_elemdata!C22,fix_btag!$BG:$BG,0))), raw_elemdata!C22)</f>
        <v>173</v>
      </c>
      <c r="E570" s="4">
        <f t="array" ref="E570">IF(AND(OR(raw_elemdata!G22=6,raw_elemdata!H22=6,raw_elemdata!I22=6,raw_elemdata!J22=6),OR(raw_elemdata!G22=7,raw_elemdata!H22=7,raw_elemdata!I22=7,raw_elemdata!J22=7)), IF(ISERROR(INDEX(filt_btag7!$B:$B,MATCH(C570&amp;raw_elemdata!D22,filt_btag7!$C:$C&amp;filt_btag7!$B:$B,0))=raw_elemdata!D22), raw_elemdata!D22, INDEX(fix_btag!$BF:$BF,MATCH(raw_elemdata!D22,fix_btag!$BG:$BG,0))), raw_elemdata!D22)</f>
        <v>17</v>
      </c>
      <c r="F570" s="4">
        <f t="array" ref="F570">IF(AND(OR(raw_elemdata!G22=6,raw_elemdata!H22=6,raw_elemdata!I22=6,raw_elemdata!J22=6),OR(raw_elemdata!G22=7,raw_elemdata!H22=7,raw_elemdata!I22=7,raw_elemdata!J22=7)), IF(ISERROR(INDEX(filt_btag7!$B:$B,MATCH(C570&amp;raw_elemdata!E22,filt_btag7!$C:$C&amp;filt_btag7!$B:$B,0))=raw_elemdata!E22), raw_elemdata!E22, INDEX(fix_btag!$BF:$BF,MATCH(raw_elemdata!E22,fix_btag!$BG:$BG,0))), raw_elemdata!E22)</f>
        <v>139</v>
      </c>
      <c r="G570" s="4">
        <f t="array" ref="G570">IF(AND(OR(raw_elemdata!G22=6,raw_elemdata!H22=6,raw_elemdata!I22=6,raw_elemdata!J22=6),OR(raw_elemdata!G22=7,raw_elemdata!H22=7,raw_elemdata!I22=7,raw_elemdata!J22=7)), IF(ISERROR(INDEX(filt_btag7!$B:$B,MATCH(C570&amp;raw_elemdata!F22,filt_btag7!$C:$C&amp;filt_btag7!$B:$B,0))=raw_elemdata!F22), raw_elemdata!F22, INDEX(fix_btag!$BF:$BF,MATCH(raw_elemdata!F22,fix_btag!$BG:$BG,0))), raw_elemdata!F22)</f>
        <v>339</v>
      </c>
      <c r="H570" s="4">
        <f>IF(OR(raw_elemdata!G22=6,raw_elemdata!G22=7),0,raw_elemdata!G22)</f>
        <v>0</v>
      </c>
      <c r="I570" s="4">
        <f>IF(OR(raw_elemdata!H22=6,raw_elemdata!H22=7),0,raw_elemdata!H22)</f>
        <v>0</v>
      </c>
      <c r="J570" s="4">
        <f>IF(OR(raw_elemdata!I22=6,raw_elemdata!I22=7),0,raw_elemdata!I22)</f>
        <v>0</v>
      </c>
      <c r="K570" s="4">
        <f>IF(OR(raw_elemdata!J22=6,raw_elemdata!J22=7),0,raw_elemdata!J22)</f>
        <v>0</v>
      </c>
      <c r="L570" s="4">
        <v>1</v>
      </c>
    </row>
    <row r="571" spans="3:12" s="4" customFormat="1" x14ac:dyDescent="0.3">
      <c r="C571" s="4">
        <v>21</v>
      </c>
      <c r="D571" s="4">
        <f t="array" ref="D571">IF(AND(OR(raw_elemdata!G23=6,raw_elemdata!H23=6,raw_elemdata!I23=6,raw_elemdata!J23=6),OR(raw_elemdata!G23=7,raw_elemdata!H23=7,raw_elemdata!I23=7,raw_elemdata!J23=7)), IF(ISERROR(INDEX(filt_btag7!$B:$B,MATCH(C571&amp;raw_elemdata!C23,filt_btag7!$C:$C&amp;filt_btag7!$B:$B,0))=raw_elemdata!C23), raw_elemdata!C23, INDEX(fix_btag!$BF:$BF,MATCH(raw_elemdata!C23,fix_btag!$BG:$BG,0))), raw_elemdata!C23)</f>
        <v>155</v>
      </c>
      <c r="E571" s="4">
        <f t="array" ref="E571">IF(AND(OR(raw_elemdata!G23=6,raw_elemdata!H23=6,raw_elemdata!I23=6,raw_elemdata!J23=6),OR(raw_elemdata!G23=7,raw_elemdata!H23=7,raw_elemdata!I23=7,raw_elemdata!J23=7)), IF(ISERROR(INDEX(filt_btag7!$B:$B,MATCH(C571&amp;raw_elemdata!D23,filt_btag7!$C:$C&amp;filt_btag7!$B:$B,0))=raw_elemdata!D23), raw_elemdata!D23, INDEX(fix_btag!$BF:$BF,MATCH(raw_elemdata!D23,fix_btag!$BG:$BG,0))), raw_elemdata!D23)</f>
        <v>339</v>
      </c>
      <c r="F571" s="4">
        <f t="array" ref="F571">IF(AND(OR(raw_elemdata!G23=6,raw_elemdata!H23=6,raw_elemdata!I23=6,raw_elemdata!J23=6),OR(raw_elemdata!G23=7,raw_elemdata!H23=7,raw_elemdata!I23=7,raw_elemdata!J23=7)), IF(ISERROR(INDEX(filt_btag7!$B:$B,MATCH(C571&amp;raw_elemdata!E23,filt_btag7!$C:$C&amp;filt_btag7!$B:$B,0))=raw_elemdata!E23), raw_elemdata!E23, INDEX(fix_btag!$BF:$BF,MATCH(raw_elemdata!E23,fix_btag!$BG:$BG,0))), raw_elemdata!E23)</f>
        <v>340</v>
      </c>
      <c r="G571" s="4">
        <f t="array" ref="G571">IF(AND(OR(raw_elemdata!G23=6,raw_elemdata!H23=6,raw_elemdata!I23=6,raw_elemdata!J23=6),OR(raw_elemdata!G23=7,raw_elemdata!H23=7,raw_elemdata!I23=7,raw_elemdata!J23=7)), IF(ISERROR(INDEX(filt_btag7!$B:$B,MATCH(C571&amp;raw_elemdata!F23,filt_btag7!$C:$C&amp;filt_btag7!$B:$B,0))=raw_elemdata!F23), raw_elemdata!F23, INDEX(fix_btag!$BF:$BF,MATCH(raw_elemdata!F23,fix_btag!$BG:$BG,0))), raw_elemdata!F23)</f>
        <v>156</v>
      </c>
      <c r="H571" s="4">
        <f>IF(OR(raw_elemdata!G23=6,raw_elemdata!G23=7),0,raw_elemdata!G23)</f>
        <v>0</v>
      </c>
      <c r="I571" s="4">
        <f>IF(OR(raw_elemdata!H23=6,raw_elemdata!H23=7),0,raw_elemdata!H23)</f>
        <v>0</v>
      </c>
      <c r="J571" s="4">
        <f>IF(OR(raw_elemdata!I23=6,raw_elemdata!I23=7),0,raw_elemdata!I23)</f>
        <v>0</v>
      </c>
      <c r="K571" s="4">
        <f>IF(OR(raw_elemdata!J23=6,raw_elemdata!J23=7),0,raw_elemdata!J23)</f>
        <v>0</v>
      </c>
      <c r="L571" s="4">
        <v>1</v>
      </c>
    </row>
    <row r="572" spans="3:12" s="4" customFormat="1" x14ac:dyDescent="0.3">
      <c r="C572" s="4">
        <v>22</v>
      </c>
      <c r="D572" s="4">
        <f t="array" ref="D572">IF(AND(OR(raw_elemdata!G24=6,raw_elemdata!H24=6,raw_elemdata!I24=6,raw_elemdata!J24=6),OR(raw_elemdata!G24=7,raw_elemdata!H24=7,raw_elemdata!I24=7,raw_elemdata!J24=7)), IF(ISERROR(INDEX(filt_btag7!$B:$B,MATCH(C572&amp;raw_elemdata!C24,filt_btag7!$C:$C&amp;filt_btag7!$B:$B,0))=raw_elemdata!C24), raw_elemdata!C24, INDEX(fix_btag!$BF:$BF,MATCH(raw_elemdata!C24,fix_btag!$BG:$BG,0))), raw_elemdata!C24)</f>
        <v>339</v>
      </c>
      <c r="E572" s="4">
        <f t="array" ref="E572">IF(AND(OR(raw_elemdata!G24=6,raw_elemdata!H24=6,raw_elemdata!I24=6,raw_elemdata!J24=6),OR(raw_elemdata!G24=7,raw_elemdata!H24=7,raw_elemdata!I24=7,raw_elemdata!J24=7)), IF(ISERROR(INDEX(filt_btag7!$B:$B,MATCH(C572&amp;raw_elemdata!D24,filt_btag7!$C:$C&amp;filt_btag7!$B:$B,0))=raw_elemdata!D24), raw_elemdata!D24, INDEX(fix_btag!$BF:$BF,MATCH(raw_elemdata!D24,fix_btag!$BG:$BG,0))), raw_elemdata!D24)</f>
        <v>139</v>
      </c>
      <c r="F572" s="4">
        <f t="array" ref="F572">IF(AND(OR(raw_elemdata!G24=6,raw_elemdata!H24=6,raw_elemdata!I24=6,raw_elemdata!J24=6),OR(raw_elemdata!G24=7,raw_elemdata!H24=7,raw_elemdata!I24=7,raw_elemdata!J24=7)), IF(ISERROR(INDEX(filt_btag7!$B:$B,MATCH(C572&amp;raw_elemdata!E24,filt_btag7!$C:$C&amp;filt_btag7!$B:$B,0))=raw_elemdata!E24), raw_elemdata!E24, INDEX(fix_btag!$BF:$BF,MATCH(raw_elemdata!E24,fix_btag!$BG:$BG,0))), raw_elemdata!E24)</f>
        <v>140</v>
      </c>
      <c r="G572" s="4">
        <f t="array" ref="G572">IF(AND(OR(raw_elemdata!G24=6,raw_elemdata!H24=6,raw_elemdata!I24=6,raw_elemdata!J24=6),OR(raw_elemdata!G24=7,raw_elemdata!H24=7,raw_elemdata!I24=7,raw_elemdata!J24=7)), IF(ISERROR(INDEX(filt_btag7!$B:$B,MATCH(C572&amp;raw_elemdata!F24,filt_btag7!$C:$C&amp;filt_btag7!$B:$B,0))=raw_elemdata!F24), raw_elemdata!F24, INDEX(fix_btag!$BF:$BF,MATCH(raw_elemdata!F24,fix_btag!$BG:$BG,0))), raw_elemdata!F24)</f>
        <v>340</v>
      </c>
      <c r="H572" s="4">
        <f>IF(OR(raw_elemdata!G24=6,raw_elemdata!G24=7),0,raw_elemdata!G24)</f>
        <v>0</v>
      </c>
      <c r="I572" s="4">
        <f>IF(OR(raw_elemdata!H24=6,raw_elemdata!H24=7),0,raw_elemdata!H24)</f>
        <v>0</v>
      </c>
      <c r="J572" s="4">
        <f>IF(OR(raw_elemdata!I24=6,raw_elemdata!I24=7),0,raw_elemdata!I24)</f>
        <v>0</v>
      </c>
      <c r="K572" s="4">
        <f>IF(OR(raw_elemdata!J24=6,raw_elemdata!J24=7),0,raw_elemdata!J24)</f>
        <v>0</v>
      </c>
      <c r="L572" s="4">
        <v>1</v>
      </c>
    </row>
    <row r="573" spans="3:12" s="4" customFormat="1" x14ac:dyDescent="0.3">
      <c r="C573" s="4">
        <v>23</v>
      </c>
      <c r="D573" s="4">
        <f t="array" ref="D573">IF(AND(OR(raw_elemdata!G25=6,raw_elemdata!H25=6,raw_elemdata!I25=6,raw_elemdata!J25=6),OR(raw_elemdata!G25=7,raw_elemdata!H25=7,raw_elemdata!I25=7,raw_elemdata!J25=7)), IF(ISERROR(INDEX(filt_btag7!$B:$B,MATCH(C573&amp;raw_elemdata!C25,filt_btag7!$C:$C&amp;filt_btag7!$B:$B,0))=raw_elemdata!C25), raw_elemdata!C25, INDEX(fix_btag!$BF:$BF,MATCH(raw_elemdata!C25,fix_btag!$BG:$BG,0))), raw_elemdata!C25)</f>
        <v>156</v>
      </c>
      <c r="E573" s="4">
        <f t="array" ref="E573">IF(AND(OR(raw_elemdata!G25=6,raw_elemdata!H25=6,raw_elemdata!I25=6,raw_elemdata!J25=6),OR(raw_elemdata!G25=7,raw_elemdata!H25=7,raw_elemdata!I25=7,raw_elemdata!J25=7)), IF(ISERROR(INDEX(filt_btag7!$B:$B,MATCH(C573&amp;raw_elemdata!D25,filt_btag7!$C:$C&amp;filt_btag7!$B:$B,0))=raw_elemdata!D25), raw_elemdata!D25, INDEX(fix_btag!$BF:$BF,MATCH(raw_elemdata!D25,fix_btag!$BG:$BG,0))), raw_elemdata!D25)</f>
        <v>340</v>
      </c>
      <c r="F573" s="4">
        <f t="array" ref="F573">IF(AND(OR(raw_elemdata!G25=6,raw_elemdata!H25=6,raw_elemdata!I25=6,raw_elemdata!J25=6),OR(raw_elemdata!G25=7,raw_elemdata!H25=7,raw_elemdata!I25=7,raw_elemdata!J25=7)), IF(ISERROR(INDEX(filt_btag7!$B:$B,MATCH(C573&amp;raw_elemdata!E25,filt_btag7!$C:$C&amp;filt_btag7!$B:$B,0))=raw_elemdata!E25), raw_elemdata!E25, INDEX(fix_btag!$BF:$BF,MATCH(raw_elemdata!E25,fix_btag!$BG:$BG,0))), raw_elemdata!E25)</f>
        <v>341</v>
      </c>
      <c r="G573" s="4">
        <f t="array" ref="G573">IF(AND(OR(raw_elemdata!G25=6,raw_elemdata!H25=6,raw_elemdata!I25=6,raw_elemdata!J25=6),OR(raw_elemdata!G25=7,raw_elemdata!H25=7,raw_elemdata!I25=7,raw_elemdata!J25=7)), IF(ISERROR(INDEX(filt_btag7!$B:$B,MATCH(C573&amp;raw_elemdata!F25,filt_btag7!$C:$C&amp;filt_btag7!$B:$B,0))=raw_elemdata!F25), raw_elemdata!F25, INDEX(fix_btag!$BF:$BF,MATCH(raw_elemdata!F25,fix_btag!$BG:$BG,0))), raw_elemdata!F25)</f>
        <v>121</v>
      </c>
      <c r="H573" s="4">
        <f>IF(OR(raw_elemdata!G25=6,raw_elemdata!G25=7),0,raw_elemdata!G25)</f>
        <v>0</v>
      </c>
      <c r="I573" s="4">
        <f>IF(OR(raw_elemdata!H25=6,raw_elemdata!H25=7),0,raw_elemdata!H25)</f>
        <v>0</v>
      </c>
      <c r="J573" s="4">
        <f>IF(OR(raw_elemdata!I25=6,raw_elemdata!I25=7),0,raw_elemdata!I25)</f>
        <v>0</v>
      </c>
      <c r="K573" s="4">
        <f>IF(OR(raw_elemdata!J25=6,raw_elemdata!J25=7),0,raw_elemdata!J25)</f>
        <v>0</v>
      </c>
      <c r="L573" s="4">
        <v>1</v>
      </c>
    </row>
    <row r="574" spans="3:12" s="4" customFormat="1" x14ac:dyDescent="0.3">
      <c r="C574" s="4">
        <v>24</v>
      </c>
      <c r="D574" s="4">
        <f t="array" ref="D574">IF(AND(OR(raw_elemdata!G26=6,raw_elemdata!H26=6,raw_elemdata!I26=6,raw_elemdata!J26=6),OR(raw_elemdata!G26=7,raw_elemdata!H26=7,raw_elemdata!I26=7,raw_elemdata!J26=7)), IF(ISERROR(INDEX(filt_btag7!$B:$B,MATCH(C574&amp;raw_elemdata!C26,filt_btag7!$C:$C&amp;filt_btag7!$B:$B,0))=raw_elemdata!C26), raw_elemdata!C26, INDEX(fix_btag!$BF:$BF,MATCH(raw_elemdata!C26,fix_btag!$BG:$BG,0))), raw_elemdata!C26)</f>
        <v>340</v>
      </c>
      <c r="E574" s="4">
        <f t="array" ref="E574">IF(AND(OR(raw_elemdata!G26=6,raw_elemdata!H26=6,raw_elemdata!I26=6,raw_elemdata!J26=6),OR(raw_elemdata!G26=7,raw_elemdata!H26=7,raw_elemdata!I26=7,raw_elemdata!J26=7)), IF(ISERROR(INDEX(filt_btag7!$B:$B,MATCH(C574&amp;raw_elemdata!D26,filt_btag7!$C:$C&amp;filt_btag7!$B:$B,0))=raw_elemdata!D26), raw_elemdata!D26, INDEX(fix_btag!$BF:$BF,MATCH(raw_elemdata!D26,fix_btag!$BG:$BG,0))), raw_elemdata!D26)</f>
        <v>140</v>
      </c>
      <c r="F574" s="4">
        <f t="array" ref="F574">IF(AND(OR(raw_elemdata!G26=6,raw_elemdata!H26=6,raw_elemdata!I26=6,raw_elemdata!J26=6),OR(raw_elemdata!G26=7,raw_elemdata!H26=7,raw_elemdata!I26=7,raw_elemdata!J26=7)), IF(ISERROR(INDEX(filt_btag7!$B:$B,MATCH(C574&amp;raw_elemdata!E26,filt_btag7!$C:$C&amp;filt_btag7!$B:$B,0))=raw_elemdata!E26), raw_elemdata!E26, INDEX(fix_btag!$BF:$BF,MATCH(raw_elemdata!E26,fix_btag!$BG:$BG,0))), raw_elemdata!E26)</f>
        <v>18</v>
      </c>
      <c r="G574" s="4">
        <f t="array" ref="G574">IF(AND(OR(raw_elemdata!G26=6,raw_elemdata!H26=6,raw_elemdata!I26=6,raw_elemdata!J26=6),OR(raw_elemdata!G26=7,raw_elemdata!H26=7,raw_elemdata!I26=7,raw_elemdata!J26=7)), IF(ISERROR(INDEX(filt_btag7!$B:$B,MATCH(C574&amp;raw_elemdata!F26,filt_btag7!$C:$C&amp;filt_btag7!$B:$B,0))=raw_elemdata!F26), raw_elemdata!F26, INDEX(fix_btag!$BF:$BF,MATCH(raw_elemdata!F26,fix_btag!$BG:$BG,0))), raw_elemdata!F26)</f>
        <v>341</v>
      </c>
      <c r="H574" s="4">
        <f>IF(OR(raw_elemdata!G26=6,raw_elemdata!G26=7),0,raw_elemdata!G26)</f>
        <v>0</v>
      </c>
      <c r="I574" s="4">
        <f>IF(OR(raw_elemdata!H26=6,raw_elemdata!H26=7),0,raw_elemdata!H26)</f>
        <v>0</v>
      </c>
      <c r="J574" s="4">
        <f>IF(OR(raw_elemdata!I26=6,raw_elemdata!I26=7),0,raw_elemdata!I26)</f>
        <v>0</v>
      </c>
      <c r="K574" s="4">
        <f>IF(OR(raw_elemdata!J26=6,raw_elemdata!J26=7),0,raw_elemdata!J26)</f>
        <v>0</v>
      </c>
      <c r="L574" s="4">
        <v>1</v>
      </c>
    </row>
    <row r="575" spans="3:12" s="4" customFormat="1" x14ac:dyDescent="0.3">
      <c r="C575" s="4">
        <v>25</v>
      </c>
      <c r="D575" s="4">
        <f t="array" ref="D575">IF(AND(OR(raw_elemdata!G27=6,raw_elemdata!H27=6,raw_elemdata!I27=6,raw_elemdata!J27=6),OR(raw_elemdata!G27=7,raw_elemdata!H27=7,raw_elemdata!I27=7,raw_elemdata!J27=7)), IF(ISERROR(INDEX(filt_btag7!$B:$B,MATCH(C575&amp;raw_elemdata!C27,filt_btag7!$C:$C&amp;filt_btag7!$B:$B,0))=raw_elemdata!C27), raw_elemdata!C27, INDEX(fix_btag!$BF:$BF,MATCH(raw_elemdata!C27,fix_btag!$BG:$BG,0))), raw_elemdata!C27)</f>
        <v>121</v>
      </c>
      <c r="E575" s="4">
        <f t="array" ref="E575">IF(AND(OR(raw_elemdata!G27=6,raw_elemdata!H27=6,raw_elemdata!I27=6,raw_elemdata!J27=6),OR(raw_elemdata!G27=7,raw_elemdata!H27=7,raw_elemdata!I27=7,raw_elemdata!J27=7)), IF(ISERROR(INDEX(filt_btag7!$B:$B,MATCH(C575&amp;raw_elemdata!D27,filt_btag7!$C:$C&amp;filt_btag7!$B:$B,0))=raw_elemdata!D27), raw_elemdata!D27, INDEX(fix_btag!$BF:$BF,MATCH(raw_elemdata!D27,fix_btag!$BG:$BG,0))), raw_elemdata!D27)</f>
        <v>341</v>
      </c>
      <c r="F575" s="4">
        <f t="array" ref="F575">IF(AND(OR(raw_elemdata!G27=6,raw_elemdata!H27=6,raw_elemdata!I27=6,raw_elemdata!J27=6),OR(raw_elemdata!G27=7,raw_elemdata!H27=7,raw_elemdata!I27=7,raw_elemdata!J27=7)), IF(ISERROR(INDEX(filt_btag7!$B:$B,MATCH(C575&amp;raw_elemdata!E27,filt_btag7!$C:$C&amp;filt_btag7!$B:$B,0))=raw_elemdata!E27), raw_elemdata!E27, INDEX(fix_btag!$BF:$BF,MATCH(raw_elemdata!E27,fix_btag!$BG:$BG,0))), raw_elemdata!E27)</f>
        <v>342</v>
      </c>
      <c r="G575" s="4">
        <f t="array" ref="G575">IF(AND(OR(raw_elemdata!G27=6,raw_elemdata!H27=6,raw_elemdata!I27=6,raw_elemdata!J27=6),OR(raw_elemdata!G27=7,raw_elemdata!H27=7,raw_elemdata!I27=7,raw_elemdata!J27=7)), IF(ISERROR(INDEX(filt_btag7!$B:$B,MATCH(C575&amp;raw_elemdata!F27,filt_btag7!$C:$C&amp;filt_btag7!$B:$B,0))=raw_elemdata!F27), raw_elemdata!F27, INDEX(fix_btag!$BF:$BF,MATCH(raw_elemdata!F27,fix_btag!$BG:$BG,0))), raw_elemdata!F27)</f>
        <v>195</v>
      </c>
      <c r="H575" s="4">
        <f>IF(OR(raw_elemdata!G27=6,raw_elemdata!G27=7),0,raw_elemdata!G27)</f>
        <v>0</v>
      </c>
      <c r="I575" s="4">
        <f>IF(OR(raw_elemdata!H27=6,raw_elemdata!H27=7),0,raw_elemdata!H27)</f>
        <v>0</v>
      </c>
      <c r="J575" s="4">
        <f>IF(OR(raw_elemdata!I27=6,raw_elemdata!I27=7),0,raw_elemdata!I27)</f>
        <v>0</v>
      </c>
      <c r="K575" s="4">
        <f>IF(OR(raw_elemdata!J27=6,raw_elemdata!J27=7),0,raw_elemdata!J27)</f>
        <v>0</v>
      </c>
      <c r="L575" s="4">
        <v>1</v>
      </c>
    </row>
    <row r="576" spans="3:12" s="4" customFormat="1" x14ac:dyDescent="0.3">
      <c r="C576" s="4">
        <v>26</v>
      </c>
      <c r="D576" s="4">
        <f t="array" ref="D576">IF(AND(OR(raw_elemdata!G28=6,raw_elemdata!H28=6,raw_elemdata!I28=6,raw_elemdata!J28=6),OR(raw_elemdata!G28=7,raw_elemdata!H28=7,raw_elemdata!I28=7,raw_elemdata!J28=7)), IF(ISERROR(INDEX(filt_btag7!$B:$B,MATCH(C576&amp;raw_elemdata!C28,filt_btag7!$C:$C&amp;filt_btag7!$B:$B,0))=raw_elemdata!C28), raw_elemdata!C28, INDEX(fix_btag!$BF:$BF,MATCH(raw_elemdata!C28,fix_btag!$BG:$BG,0))), raw_elemdata!C28)</f>
        <v>341</v>
      </c>
      <c r="E576" s="4">
        <f t="array" ref="E576">IF(AND(OR(raw_elemdata!G28=6,raw_elemdata!H28=6,raw_elemdata!I28=6,raw_elemdata!J28=6),OR(raw_elemdata!G28=7,raw_elemdata!H28=7,raw_elemdata!I28=7,raw_elemdata!J28=7)), IF(ISERROR(INDEX(filt_btag7!$B:$B,MATCH(C576&amp;raw_elemdata!D28,filt_btag7!$C:$C&amp;filt_btag7!$B:$B,0))=raw_elemdata!D28), raw_elemdata!D28, INDEX(fix_btag!$BF:$BF,MATCH(raw_elemdata!D28,fix_btag!$BG:$BG,0))), raw_elemdata!D28)</f>
        <v>18</v>
      </c>
      <c r="F576" s="4">
        <f t="array" ref="F576">IF(AND(OR(raw_elemdata!G28=6,raw_elemdata!H28=6,raw_elemdata!I28=6,raw_elemdata!J28=6),OR(raw_elemdata!G28=7,raw_elemdata!H28=7,raw_elemdata!I28=7,raw_elemdata!J28=7)), IF(ISERROR(INDEX(filt_btag7!$B:$B,MATCH(C576&amp;raw_elemdata!E28,filt_btag7!$C:$C&amp;filt_btag7!$B:$B,0))=raw_elemdata!E28), raw_elemdata!E28, INDEX(fix_btag!$BF:$BF,MATCH(raw_elemdata!E28,fix_btag!$BG:$BG,0))), raw_elemdata!E28)</f>
        <v>198</v>
      </c>
      <c r="G576" s="4">
        <f t="array" ref="G576">IF(AND(OR(raw_elemdata!G28=6,raw_elemdata!H28=6,raw_elemdata!I28=6,raw_elemdata!J28=6),OR(raw_elemdata!G28=7,raw_elemdata!H28=7,raw_elemdata!I28=7,raw_elemdata!J28=7)), IF(ISERROR(INDEX(filt_btag7!$B:$B,MATCH(C576&amp;raw_elemdata!F28,filt_btag7!$C:$C&amp;filt_btag7!$B:$B,0))=raw_elemdata!F28), raw_elemdata!F28, INDEX(fix_btag!$BF:$BF,MATCH(raw_elemdata!F28,fix_btag!$BG:$BG,0))), raw_elemdata!F28)</f>
        <v>342</v>
      </c>
      <c r="H576" s="4">
        <f>IF(OR(raw_elemdata!G28=6,raw_elemdata!G28=7),0,raw_elemdata!G28)</f>
        <v>0</v>
      </c>
      <c r="I576" s="4">
        <f>IF(OR(raw_elemdata!H28=6,raw_elemdata!H28=7),0,raw_elemdata!H28)</f>
        <v>0</v>
      </c>
      <c r="J576" s="4">
        <f>IF(OR(raw_elemdata!I28=6,raw_elemdata!I28=7),0,raw_elemdata!I28)</f>
        <v>0</v>
      </c>
      <c r="K576" s="4">
        <f>IF(OR(raw_elemdata!J28=6,raw_elemdata!J28=7),0,raw_elemdata!J28)</f>
        <v>0</v>
      </c>
      <c r="L576" s="4">
        <v>1</v>
      </c>
    </row>
    <row r="577" spans="3:12" s="4" customFormat="1" x14ac:dyDescent="0.3">
      <c r="C577" s="4">
        <v>27</v>
      </c>
      <c r="D577" s="4">
        <f t="array" ref="D577">IF(AND(OR(raw_elemdata!G29=6,raw_elemdata!H29=6,raw_elemdata!I29=6,raw_elemdata!J29=6),OR(raw_elemdata!G29=7,raw_elemdata!H29=7,raw_elemdata!I29=7,raw_elemdata!J29=7)), IF(ISERROR(INDEX(filt_btag7!$B:$B,MATCH(C577&amp;raw_elemdata!C29,filt_btag7!$C:$C&amp;filt_btag7!$B:$B,0))=raw_elemdata!C29), raw_elemdata!C29, INDEX(fix_btag!$BF:$BF,MATCH(raw_elemdata!C29,fix_btag!$BG:$BG,0))), raw_elemdata!C29)</f>
        <v>195</v>
      </c>
      <c r="E577" s="4">
        <f t="array" ref="E577">IF(AND(OR(raw_elemdata!G29=6,raw_elemdata!H29=6,raw_elemdata!I29=6,raw_elemdata!J29=6),OR(raw_elemdata!G29=7,raw_elemdata!H29=7,raw_elemdata!I29=7,raw_elemdata!J29=7)), IF(ISERROR(INDEX(filt_btag7!$B:$B,MATCH(C577&amp;raw_elemdata!D29,filt_btag7!$C:$C&amp;filt_btag7!$B:$B,0))=raw_elemdata!D29), raw_elemdata!D29, INDEX(fix_btag!$BF:$BF,MATCH(raw_elemdata!D29,fix_btag!$BG:$BG,0))), raw_elemdata!D29)</f>
        <v>342</v>
      </c>
      <c r="F577" s="4">
        <f t="array" ref="F577">IF(AND(OR(raw_elemdata!G29=6,raw_elemdata!H29=6,raw_elemdata!I29=6,raw_elemdata!J29=6),OR(raw_elemdata!G29=7,raw_elemdata!H29=7,raw_elemdata!I29=7,raw_elemdata!J29=7)), IF(ISERROR(INDEX(filt_btag7!$B:$B,MATCH(C577&amp;raw_elemdata!E29,filt_btag7!$C:$C&amp;filt_btag7!$B:$B,0))=raw_elemdata!E29), raw_elemdata!E29, INDEX(fix_btag!$BF:$BF,MATCH(raw_elemdata!E29,fix_btag!$BG:$BG,0))), raw_elemdata!E29)</f>
        <v>178</v>
      </c>
      <c r="G577" s="4">
        <f t="array" ref="G577">IF(AND(OR(raw_elemdata!G29=6,raw_elemdata!H29=6,raw_elemdata!I29=6,raw_elemdata!J29=6),OR(raw_elemdata!G29=7,raw_elemdata!H29=7,raw_elemdata!I29=7,raw_elemdata!J29=7)), IF(ISERROR(INDEX(filt_btag7!$B:$B,MATCH(C577&amp;raw_elemdata!F29,filt_btag7!$C:$C&amp;filt_btag7!$B:$B,0))=raw_elemdata!F29), raw_elemdata!F29, INDEX(fix_btag!$BF:$BF,MATCH(raw_elemdata!F29,fix_btag!$BG:$BG,0))), raw_elemdata!F29)</f>
        <v>125</v>
      </c>
      <c r="H577" s="4">
        <f>IF(OR(raw_elemdata!G29=6,raw_elemdata!G29=7),0,raw_elemdata!G29)</f>
        <v>0</v>
      </c>
      <c r="I577" s="4">
        <f>IF(OR(raw_elemdata!H29=6,raw_elemdata!H29=7),0,raw_elemdata!H29)</f>
        <v>0</v>
      </c>
      <c r="J577" s="4">
        <f>IF(OR(raw_elemdata!I29=6,raw_elemdata!I29=7),0,raw_elemdata!I29)</f>
        <v>0</v>
      </c>
      <c r="K577" s="4">
        <f>IF(OR(raw_elemdata!J29=6,raw_elemdata!J29=7),0,raw_elemdata!J29)</f>
        <v>0</v>
      </c>
      <c r="L577" s="4">
        <v>1</v>
      </c>
    </row>
    <row r="578" spans="3:12" s="4" customFormat="1" x14ac:dyDescent="0.3">
      <c r="C578" s="4">
        <v>28</v>
      </c>
      <c r="D578" s="4">
        <f t="array" ref="D578">IF(AND(OR(raw_elemdata!G30=6,raw_elemdata!H30=6,raw_elemdata!I30=6,raw_elemdata!J30=6),OR(raw_elemdata!G30=7,raw_elemdata!H30=7,raw_elemdata!I30=7,raw_elemdata!J30=7)), IF(ISERROR(INDEX(filt_btag7!$B:$B,MATCH(C578&amp;raw_elemdata!C30,filt_btag7!$C:$C&amp;filt_btag7!$B:$B,0))=raw_elemdata!C30), raw_elemdata!C30, INDEX(fix_btag!$BF:$BF,MATCH(raw_elemdata!C30,fix_btag!$BG:$BG,0))), raw_elemdata!C30)</f>
        <v>342</v>
      </c>
      <c r="E578" s="4">
        <f t="array" ref="E578">IF(AND(OR(raw_elemdata!G30=6,raw_elemdata!H30=6,raw_elemdata!I30=6,raw_elemdata!J30=6),OR(raw_elemdata!G30=7,raw_elemdata!H30=7,raw_elemdata!I30=7,raw_elemdata!J30=7)), IF(ISERROR(INDEX(filt_btag7!$B:$B,MATCH(C578&amp;raw_elemdata!D30,filt_btag7!$C:$C&amp;filt_btag7!$B:$B,0))=raw_elemdata!D30), raw_elemdata!D30, INDEX(fix_btag!$BF:$BF,MATCH(raw_elemdata!D30,fix_btag!$BG:$BG,0))), raw_elemdata!D30)</f>
        <v>198</v>
      </c>
      <c r="F578" s="4">
        <f t="array" ref="F578">IF(AND(OR(raw_elemdata!G30=6,raw_elemdata!H30=6,raw_elemdata!I30=6,raw_elemdata!J30=6),OR(raw_elemdata!G30=7,raw_elemdata!H30=7,raw_elemdata!I30=7,raw_elemdata!J30=7)), IF(ISERROR(INDEX(filt_btag7!$B:$B,MATCH(C578&amp;raw_elemdata!E30,filt_btag7!$C:$C&amp;filt_btag7!$B:$B,0))=raw_elemdata!E30), raw_elemdata!E30, INDEX(fix_btag!$BF:$BF,MATCH(raw_elemdata!E30,fix_btag!$BG:$BG,0))), raw_elemdata!E30)</f>
        <v>117</v>
      </c>
      <c r="G578" s="4">
        <f t="array" ref="G578">IF(AND(OR(raw_elemdata!G30=6,raw_elemdata!H30=6,raw_elemdata!I30=6,raw_elemdata!J30=6),OR(raw_elemdata!G30=7,raw_elemdata!H30=7,raw_elemdata!I30=7,raw_elemdata!J30=7)), IF(ISERROR(INDEX(filt_btag7!$B:$B,MATCH(C578&amp;raw_elemdata!F30,filt_btag7!$C:$C&amp;filt_btag7!$B:$B,0))=raw_elemdata!F30), raw_elemdata!F30, INDEX(fix_btag!$BF:$BF,MATCH(raw_elemdata!F30,fix_btag!$BG:$BG,0))), raw_elemdata!F30)</f>
        <v>178</v>
      </c>
      <c r="H578" s="4">
        <f>IF(OR(raw_elemdata!G30=6,raw_elemdata!G30=7),0,raw_elemdata!G30)</f>
        <v>0</v>
      </c>
      <c r="I578" s="4">
        <f>IF(OR(raw_elemdata!H30=6,raw_elemdata!H30=7),0,raw_elemdata!H30)</f>
        <v>0</v>
      </c>
      <c r="J578" s="4">
        <f>IF(OR(raw_elemdata!I30=6,raw_elemdata!I30=7),0,raw_elemdata!I30)</f>
        <v>0</v>
      </c>
      <c r="K578" s="4">
        <f>IF(OR(raw_elemdata!J30=6,raw_elemdata!J30=7),0,raw_elemdata!J30)</f>
        <v>0</v>
      </c>
      <c r="L578" s="4">
        <v>1</v>
      </c>
    </row>
    <row r="579" spans="3:12" s="4" customFormat="1" x14ac:dyDescent="0.3">
      <c r="C579" s="4">
        <v>29</v>
      </c>
      <c r="D579" s="4">
        <f t="array" ref="D579">IF(AND(OR(raw_elemdata!G31=6,raw_elemdata!H31=6,raw_elemdata!I31=6,raw_elemdata!J31=6),OR(raw_elemdata!G31=7,raw_elemdata!H31=7,raw_elemdata!I31=7,raw_elemdata!J31=7)), IF(ISERROR(INDEX(filt_btag7!$B:$B,MATCH(C579&amp;raw_elemdata!C31,filt_btag7!$C:$C&amp;filt_btag7!$B:$B,0))=raw_elemdata!C31), raw_elemdata!C31, INDEX(fix_btag!$BF:$BF,MATCH(raw_elemdata!C31,fix_btag!$BG:$BG,0))), raw_elemdata!C31)</f>
        <v>299</v>
      </c>
      <c r="E579" s="4">
        <f t="array" ref="E579">IF(AND(OR(raw_elemdata!G31=6,raw_elemdata!H31=6,raw_elemdata!I31=6,raw_elemdata!J31=6),OR(raw_elemdata!G31=7,raw_elemdata!H31=7,raw_elemdata!I31=7,raw_elemdata!J31=7)), IF(ISERROR(INDEX(filt_btag7!$B:$B,MATCH(C579&amp;raw_elemdata!D31,filt_btag7!$C:$C&amp;filt_btag7!$B:$B,0))=raw_elemdata!D31), raw_elemdata!D31, INDEX(fix_btag!$BF:$BF,MATCH(raw_elemdata!D31,fix_btag!$BG:$BG,0))), raw_elemdata!D31)</f>
        <v>343</v>
      </c>
      <c r="F579" s="4">
        <f t="array" ref="F579">IF(AND(OR(raw_elemdata!G31=6,raw_elemdata!H31=6,raw_elemdata!I31=6,raw_elemdata!J31=6),OR(raw_elemdata!G31=7,raw_elemdata!H31=7,raw_elemdata!I31=7,raw_elemdata!J31=7)), IF(ISERROR(INDEX(filt_btag7!$B:$B,MATCH(C579&amp;raw_elemdata!E31,filt_btag7!$C:$C&amp;filt_btag7!$B:$B,0))=raw_elemdata!E31), raw_elemdata!E31, INDEX(fix_btag!$BF:$BF,MATCH(raw_elemdata!E31,fix_btag!$BG:$BG,0))), raw_elemdata!E31)</f>
        <v>289</v>
      </c>
      <c r="G579" s="4">
        <f t="array" ref="G579">IF(AND(OR(raw_elemdata!G31=6,raw_elemdata!H31=6,raw_elemdata!I31=6,raw_elemdata!J31=6),OR(raw_elemdata!G31=7,raw_elemdata!H31=7,raw_elemdata!I31=7,raw_elemdata!J31=7)), IF(ISERROR(INDEX(filt_btag7!$B:$B,MATCH(C579&amp;raw_elemdata!F31,filt_btag7!$C:$C&amp;filt_btag7!$B:$B,0))=raw_elemdata!F31), raw_elemdata!F31, INDEX(fix_btag!$BF:$BF,MATCH(raw_elemdata!F31,fix_btag!$BG:$BG,0))), raw_elemdata!F31)</f>
        <v>135</v>
      </c>
      <c r="H579" s="4">
        <f>IF(OR(raw_elemdata!G31=6,raw_elemdata!G31=7),0,raw_elemdata!G31)</f>
        <v>0</v>
      </c>
      <c r="I579" s="4">
        <f>IF(OR(raw_elemdata!H31=6,raw_elemdata!H31=7),0,raw_elemdata!H31)</f>
        <v>0</v>
      </c>
      <c r="J579" s="4">
        <f>IF(OR(raw_elemdata!I31=6,raw_elemdata!I31=7),0,raw_elemdata!I31)</f>
        <v>0</v>
      </c>
      <c r="K579" s="4">
        <f>IF(OR(raw_elemdata!J31=6,raw_elemdata!J31=7),0,raw_elemdata!J31)</f>
        <v>0</v>
      </c>
      <c r="L579" s="4">
        <v>1</v>
      </c>
    </row>
    <row r="580" spans="3:12" s="4" customFormat="1" x14ac:dyDescent="0.3">
      <c r="C580" s="4">
        <v>30</v>
      </c>
      <c r="D580" s="4">
        <f t="array" ref="D580">IF(AND(OR(raw_elemdata!G32=6,raw_elemdata!H32=6,raw_elemdata!I32=6,raw_elemdata!J32=6),OR(raw_elemdata!G32=7,raw_elemdata!H32=7,raw_elemdata!I32=7,raw_elemdata!J32=7)), IF(ISERROR(INDEX(filt_btag7!$B:$B,MATCH(C580&amp;raw_elemdata!C32,filt_btag7!$C:$C&amp;filt_btag7!$B:$B,0))=raw_elemdata!C32), raw_elemdata!C32, INDEX(fix_btag!$BF:$BF,MATCH(raw_elemdata!C32,fix_btag!$BG:$BG,0))), raw_elemdata!C32)</f>
        <v>343</v>
      </c>
      <c r="E580" s="4">
        <f t="array" ref="E580">IF(AND(OR(raw_elemdata!G32=6,raw_elemdata!H32=6,raw_elemdata!I32=6,raw_elemdata!J32=6),OR(raw_elemdata!G32=7,raw_elemdata!H32=7,raw_elemdata!I32=7,raw_elemdata!J32=7)), IF(ISERROR(INDEX(filt_btag7!$B:$B,MATCH(C580&amp;raw_elemdata!D32,filt_btag7!$C:$C&amp;filt_btag7!$B:$B,0))=raw_elemdata!D32), raw_elemdata!D32, INDEX(fix_btag!$BF:$BF,MATCH(raw_elemdata!D32,fix_btag!$BG:$BG,0))), raw_elemdata!D32)</f>
        <v>298</v>
      </c>
      <c r="F580" s="4">
        <f t="array" ref="F580">IF(AND(OR(raw_elemdata!G32=6,raw_elemdata!H32=6,raw_elemdata!I32=6,raw_elemdata!J32=6),OR(raw_elemdata!G32=7,raw_elemdata!H32=7,raw_elemdata!I32=7,raw_elemdata!J32=7)), IF(ISERROR(INDEX(filt_btag7!$B:$B,MATCH(C580&amp;raw_elemdata!E32,filt_btag7!$C:$C&amp;filt_btag7!$B:$B,0))=raw_elemdata!E32), raw_elemdata!E32, INDEX(fix_btag!$BF:$BF,MATCH(raw_elemdata!E32,fix_btag!$BG:$BG,0))), raw_elemdata!E32)</f>
        <v>136</v>
      </c>
      <c r="G580" s="4">
        <f t="array" ref="G580">IF(AND(OR(raw_elemdata!G32=6,raw_elemdata!H32=6,raw_elemdata!I32=6,raw_elemdata!J32=6),OR(raw_elemdata!G32=7,raw_elemdata!H32=7,raw_elemdata!I32=7,raw_elemdata!J32=7)), IF(ISERROR(INDEX(filt_btag7!$B:$B,MATCH(C580&amp;raw_elemdata!F32,filt_btag7!$C:$C&amp;filt_btag7!$B:$B,0))=raw_elemdata!F32), raw_elemdata!F32, INDEX(fix_btag!$BF:$BF,MATCH(raw_elemdata!F32,fix_btag!$BG:$BG,0))), raw_elemdata!F32)</f>
        <v>289</v>
      </c>
      <c r="H580" s="4">
        <f>IF(OR(raw_elemdata!G32=6,raw_elemdata!G32=7),0,raw_elemdata!G32)</f>
        <v>0</v>
      </c>
      <c r="I580" s="4">
        <f>IF(OR(raw_elemdata!H32=6,raw_elemdata!H32=7),0,raw_elemdata!H32)</f>
        <v>0</v>
      </c>
      <c r="J580" s="4">
        <f>IF(OR(raw_elemdata!I32=6,raw_elemdata!I32=7),0,raw_elemdata!I32)</f>
        <v>0</v>
      </c>
      <c r="K580" s="4">
        <f>IF(OR(raw_elemdata!J32=6,raw_elemdata!J32=7),0,raw_elemdata!J32)</f>
        <v>0</v>
      </c>
      <c r="L580" s="4">
        <v>1</v>
      </c>
    </row>
    <row r="581" spans="3:12" s="4" customFormat="1" x14ac:dyDescent="0.3">
      <c r="C581" s="4">
        <v>31</v>
      </c>
      <c r="D581" s="4">
        <f t="array" ref="D581">IF(AND(OR(raw_elemdata!G33=6,raw_elemdata!H33=6,raw_elemdata!I33=6,raw_elemdata!J33=6),OR(raw_elemdata!G33=7,raw_elemdata!H33=7,raw_elemdata!I33=7,raw_elemdata!J33=7)), IF(ISERROR(INDEX(filt_btag7!$B:$B,MATCH(C581&amp;raw_elemdata!C33,filt_btag7!$C:$C&amp;filt_btag7!$B:$B,0))=raw_elemdata!C33), raw_elemdata!C33, INDEX(fix_btag!$BF:$BF,MATCH(raw_elemdata!C33,fix_btag!$BG:$BG,0))), raw_elemdata!C33)</f>
        <v>134</v>
      </c>
      <c r="E581" s="4">
        <f t="array" ref="E581">IF(AND(OR(raw_elemdata!G33=6,raw_elemdata!H33=6,raw_elemdata!I33=6,raw_elemdata!J33=6),OR(raw_elemdata!G33=7,raw_elemdata!H33=7,raw_elemdata!I33=7,raw_elemdata!J33=7)), IF(ISERROR(INDEX(filt_btag7!$B:$B,MATCH(C581&amp;raw_elemdata!D33,filt_btag7!$C:$C&amp;filt_btag7!$B:$B,0))=raw_elemdata!D33), raw_elemdata!D33, INDEX(fix_btag!$BF:$BF,MATCH(raw_elemdata!D33,fix_btag!$BG:$BG,0))), raw_elemdata!D33)</f>
        <v>290</v>
      </c>
      <c r="F581" s="4">
        <f t="array" ref="F581">IF(AND(OR(raw_elemdata!G33=6,raw_elemdata!H33=6,raw_elemdata!I33=6,raw_elemdata!J33=6),OR(raw_elemdata!G33=7,raw_elemdata!H33=7,raw_elemdata!I33=7,raw_elemdata!J33=7)), IF(ISERROR(INDEX(filt_btag7!$B:$B,MATCH(C581&amp;raw_elemdata!E33,filt_btag7!$C:$C&amp;filt_btag7!$B:$B,0))=raw_elemdata!E33), raw_elemdata!E33, INDEX(fix_btag!$BF:$BF,MATCH(raw_elemdata!E33,fix_btag!$BG:$BG,0))), raw_elemdata!E33)</f>
        <v>343</v>
      </c>
      <c r="G581" s="4">
        <f t="array" ref="G581">IF(AND(OR(raw_elemdata!G33=6,raw_elemdata!H33=6,raw_elemdata!I33=6,raw_elemdata!J33=6),OR(raw_elemdata!G33=7,raw_elemdata!H33=7,raw_elemdata!I33=7,raw_elemdata!J33=7)), IF(ISERROR(INDEX(filt_btag7!$B:$B,MATCH(C581&amp;raw_elemdata!F33,filt_btag7!$C:$C&amp;filt_btag7!$B:$B,0))=raw_elemdata!F33), raw_elemdata!F33, INDEX(fix_btag!$BF:$BF,MATCH(raw_elemdata!F33,fix_btag!$BG:$BG,0))), raw_elemdata!F33)</f>
        <v>299</v>
      </c>
      <c r="H581" s="4">
        <f>IF(OR(raw_elemdata!G33=6,raw_elemdata!G33=7),0,raw_elemdata!G33)</f>
        <v>0</v>
      </c>
      <c r="I581" s="4">
        <f>IF(OR(raw_elemdata!H33=6,raw_elemdata!H33=7),0,raw_elemdata!H33)</f>
        <v>0</v>
      </c>
      <c r="J581" s="4">
        <f>IF(OR(raw_elemdata!I33=6,raw_elemdata!I33=7),0,raw_elemdata!I33)</f>
        <v>0</v>
      </c>
      <c r="K581" s="4">
        <f>IF(OR(raw_elemdata!J33=6,raw_elemdata!J33=7),0,raw_elemdata!J33)</f>
        <v>0</v>
      </c>
      <c r="L581" s="4">
        <v>1</v>
      </c>
    </row>
    <row r="582" spans="3:12" s="4" customFormat="1" x14ac:dyDescent="0.3">
      <c r="C582" s="4">
        <v>32</v>
      </c>
      <c r="D582" s="4">
        <f t="array" ref="D582">IF(AND(OR(raw_elemdata!G34=6,raw_elemdata!H34=6,raw_elemdata!I34=6,raw_elemdata!J34=6),OR(raw_elemdata!G34=7,raw_elemdata!H34=7,raw_elemdata!I34=7,raw_elemdata!J34=7)), IF(ISERROR(INDEX(filt_btag7!$B:$B,MATCH(C582&amp;raw_elemdata!C34,filt_btag7!$C:$C&amp;filt_btag7!$B:$B,0))=raw_elemdata!C34), raw_elemdata!C34, INDEX(fix_btag!$BF:$BF,MATCH(raw_elemdata!C34,fix_btag!$BG:$BG,0))), raw_elemdata!C34)</f>
        <v>290</v>
      </c>
      <c r="E582" s="4">
        <f t="array" ref="E582">IF(AND(OR(raw_elemdata!G34=6,raw_elemdata!H34=6,raw_elemdata!I34=6,raw_elemdata!J34=6),OR(raw_elemdata!G34=7,raw_elemdata!H34=7,raw_elemdata!I34=7,raw_elemdata!J34=7)), IF(ISERROR(INDEX(filt_btag7!$B:$B,MATCH(C582&amp;raw_elemdata!D34,filt_btag7!$C:$C&amp;filt_btag7!$B:$B,0))=raw_elemdata!D34), raw_elemdata!D34, INDEX(fix_btag!$BF:$BF,MATCH(raw_elemdata!D34,fix_btag!$BG:$BG,0))), raw_elemdata!D34)</f>
        <v>133</v>
      </c>
      <c r="F582" s="4">
        <f t="array" ref="F582">IF(AND(OR(raw_elemdata!G34=6,raw_elemdata!H34=6,raw_elemdata!I34=6,raw_elemdata!J34=6),OR(raw_elemdata!G34=7,raw_elemdata!H34=7,raw_elemdata!I34=7,raw_elemdata!J34=7)), IF(ISERROR(INDEX(filt_btag7!$B:$B,MATCH(C582&amp;raw_elemdata!E34,filt_btag7!$C:$C&amp;filt_btag7!$B:$B,0))=raw_elemdata!E34), raw_elemdata!E34, INDEX(fix_btag!$BF:$BF,MATCH(raw_elemdata!E34,fix_btag!$BG:$BG,0))), raw_elemdata!E34)</f>
        <v>298</v>
      </c>
      <c r="G582" s="4">
        <f t="array" ref="G582">IF(AND(OR(raw_elemdata!G34=6,raw_elemdata!H34=6,raw_elemdata!I34=6,raw_elemdata!J34=6),OR(raw_elemdata!G34=7,raw_elemdata!H34=7,raw_elemdata!I34=7,raw_elemdata!J34=7)), IF(ISERROR(INDEX(filt_btag7!$B:$B,MATCH(C582&amp;raw_elemdata!F34,filt_btag7!$C:$C&amp;filt_btag7!$B:$B,0))=raw_elemdata!F34), raw_elemdata!F34, INDEX(fix_btag!$BF:$BF,MATCH(raw_elemdata!F34,fix_btag!$BG:$BG,0))), raw_elemdata!F34)</f>
        <v>343</v>
      </c>
      <c r="H582" s="4">
        <f>IF(OR(raw_elemdata!G34=6,raw_elemdata!G34=7),0,raw_elemdata!G34)</f>
        <v>0</v>
      </c>
      <c r="I582" s="4">
        <f>IF(OR(raw_elemdata!H34=6,raw_elemdata!H34=7),0,raw_elemdata!H34)</f>
        <v>0</v>
      </c>
      <c r="J582" s="4">
        <f>IF(OR(raw_elemdata!I34=6,raw_elemdata!I34=7),0,raw_elemdata!I34)</f>
        <v>0</v>
      </c>
      <c r="K582" s="4">
        <f>IF(OR(raw_elemdata!J34=6,raw_elemdata!J34=7),0,raw_elemdata!J34)</f>
        <v>0</v>
      </c>
      <c r="L582" s="4">
        <v>1</v>
      </c>
    </row>
    <row r="583" spans="3:12" s="4" customFormat="1" x14ac:dyDescent="0.3">
      <c r="C583" s="4">
        <v>33</v>
      </c>
      <c r="D583" s="4">
        <f t="array" ref="D583">IF(AND(OR(raw_elemdata!G35=6,raw_elemdata!H35=6,raw_elemdata!I35=6,raw_elemdata!J35=6),OR(raw_elemdata!G35=7,raw_elemdata!H35=7,raw_elemdata!I35=7,raw_elemdata!J35=7)), IF(ISERROR(INDEX(filt_btag7!$B:$B,MATCH(C583&amp;raw_elemdata!C35,filt_btag7!$C:$C&amp;filt_btag7!$B:$B,0))=raw_elemdata!C35), raw_elemdata!C35, INDEX(fix_btag!$BF:$BF,MATCH(raw_elemdata!C35,fix_btag!$BG:$BG,0))), raw_elemdata!C35)</f>
        <v>145</v>
      </c>
      <c r="E583" s="4">
        <f t="array" ref="E583">IF(AND(OR(raw_elemdata!G35=6,raw_elemdata!H35=6,raw_elemdata!I35=6,raw_elemdata!J35=6),OR(raw_elemdata!G35=7,raw_elemdata!H35=7,raw_elemdata!I35=7,raw_elemdata!J35=7)), IF(ISERROR(INDEX(filt_btag7!$B:$B,MATCH(C583&amp;raw_elemdata!D35,filt_btag7!$C:$C&amp;filt_btag7!$B:$B,0))=raw_elemdata!D35), raw_elemdata!D35, INDEX(fix_btag!$BF:$BF,MATCH(raw_elemdata!D35,fix_btag!$BG:$BG,0))), raw_elemdata!D35)</f>
        <v>344</v>
      </c>
      <c r="F583" s="4">
        <f t="array" ref="F583">IF(AND(OR(raw_elemdata!G35=6,raw_elemdata!H35=6,raw_elemdata!I35=6,raw_elemdata!J35=6),OR(raw_elemdata!G35=7,raw_elemdata!H35=7,raw_elemdata!I35=7,raw_elemdata!J35=7)), IF(ISERROR(INDEX(filt_btag7!$B:$B,MATCH(C583&amp;raw_elemdata!E35,filt_btag7!$C:$C&amp;filt_btag7!$B:$B,0))=raw_elemdata!E35), raw_elemdata!E35, INDEX(fix_btag!$BF:$BF,MATCH(raw_elemdata!E35,fix_btag!$BG:$BG,0))), raw_elemdata!E35)</f>
        <v>171</v>
      </c>
      <c r="G583" s="4">
        <f t="array" ref="G583">IF(AND(OR(raw_elemdata!G35=6,raw_elemdata!H35=6,raw_elemdata!I35=6,raw_elemdata!J35=6),OR(raw_elemdata!G35=7,raw_elemdata!H35=7,raw_elemdata!I35=7,raw_elemdata!J35=7)), IF(ISERROR(INDEX(filt_btag7!$B:$B,MATCH(C583&amp;raw_elemdata!F35,filt_btag7!$C:$C&amp;filt_btag7!$B:$B,0))=raw_elemdata!F35), raw_elemdata!F35, INDEX(fix_btag!$BF:$BF,MATCH(raw_elemdata!F35,fix_btag!$BG:$BG,0))), raw_elemdata!F35)</f>
        <v>34</v>
      </c>
      <c r="H583" s="4">
        <f>IF(OR(raw_elemdata!G35=6,raw_elemdata!G35=7),0,raw_elemdata!G35)</f>
        <v>0</v>
      </c>
      <c r="I583" s="4">
        <f>IF(OR(raw_elemdata!H35=6,raw_elemdata!H35=7),0,raw_elemdata!H35)</f>
        <v>0</v>
      </c>
      <c r="J583" s="4">
        <f>IF(OR(raw_elemdata!I35=6,raw_elemdata!I35=7),0,raw_elemdata!I35)</f>
        <v>0</v>
      </c>
      <c r="K583" s="4">
        <f>IF(OR(raw_elemdata!J35=6,raw_elemdata!J35=7),0,raw_elemdata!J35)</f>
        <v>0</v>
      </c>
      <c r="L583" s="4">
        <v>1</v>
      </c>
    </row>
    <row r="584" spans="3:12" s="4" customFormat="1" x14ac:dyDescent="0.3">
      <c r="C584" s="4">
        <v>34</v>
      </c>
      <c r="D584" s="4">
        <f t="array" ref="D584">IF(AND(OR(raw_elemdata!G36=6,raw_elemdata!H36=6,raw_elemdata!I36=6,raw_elemdata!J36=6),OR(raw_elemdata!G36=7,raw_elemdata!H36=7,raw_elemdata!I36=7,raw_elemdata!J36=7)), IF(ISERROR(INDEX(filt_btag7!$B:$B,MATCH(C584&amp;raw_elemdata!C36,filt_btag7!$C:$C&amp;filt_btag7!$B:$B,0))=raw_elemdata!C36), raw_elemdata!C36, INDEX(fix_btag!$BF:$BF,MATCH(raw_elemdata!C36,fix_btag!$BG:$BG,0))), raw_elemdata!C36)</f>
        <v>344</v>
      </c>
      <c r="E584" s="4">
        <f t="array" ref="E584">IF(AND(OR(raw_elemdata!G36=6,raw_elemdata!H36=6,raw_elemdata!I36=6,raw_elemdata!J36=6),OR(raw_elemdata!G36=7,raw_elemdata!H36=7,raw_elemdata!I36=7,raw_elemdata!J36=7)), IF(ISERROR(INDEX(filt_btag7!$B:$B,MATCH(C584&amp;raw_elemdata!D36,filt_btag7!$C:$C&amp;filt_btag7!$B:$B,0))=raw_elemdata!D36), raw_elemdata!D36, INDEX(fix_btag!$BF:$BF,MATCH(raw_elemdata!D36,fix_btag!$BG:$BG,0))), raw_elemdata!D36)</f>
        <v>350</v>
      </c>
      <c r="F584" s="4">
        <f t="array" ref="F584">IF(AND(OR(raw_elemdata!G36=6,raw_elemdata!H36=6,raw_elemdata!I36=6,raw_elemdata!J36=6),OR(raw_elemdata!G36=7,raw_elemdata!H36=7,raw_elemdata!I36=7,raw_elemdata!J36=7)), IF(ISERROR(INDEX(filt_btag7!$B:$B,MATCH(C584&amp;raw_elemdata!E36,filt_btag7!$C:$C&amp;filt_btag7!$B:$B,0))=raw_elemdata!E36), raw_elemdata!E36, INDEX(fix_btag!$BF:$BF,MATCH(raw_elemdata!E36,fix_btag!$BG:$BG,0))), raw_elemdata!E36)</f>
        <v>172</v>
      </c>
      <c r="G584" s="4">
        <f t="array" ref="G584">IF(AND(OR(raw_elemdata!G36=6,raw_elemdata!H36=6,raw_elemdata!I36=6,raw_elemdata!J36=6),OR(raw_elemdata!G36=7,raw_elemdata!H36=7,raw_elemdata!I36=7,raw_elemdata!J36=7)), IF(ISERROR(INDEX(filt_btag7!$B:$B,MATCH(C584&amp;raw_elemdata!F36,filt_btag7!$C:$C&amp;filt_btag7!$B:$B,0))=raw_elemdata!F36), raw_elemdata!F36, INDEX(fix_btag!$BF:$BF,MATCH(raw_elemdata!F36,fix_btag!$BG:$BG,0))), raw_elemdata!F36)</f>
        <v>171</v>
      </c>
      <c r="H584" s="4">
        <f>IF(OR(raw_elemdata!G36=6,raw_elemdata!G36=7),0,raw_elemdata!G36)</f>
        <v>0</v>
      </c>
      <c r="I584" s="4">
        <f>IF(OR(raw_elemdata!H36=6,raw_elemdata!H36=7),0,raw_elemdata!H36)</f>
        <v>0</v>
      </c>
      <c r="J584" s="4">
        <f>IF(OR(raw_elemdata!I36=6,raw_elemdata!I36=7),0,raw_elemdata!I36)</f>
        <v>0</v>
      </c>
      <c r="K584" s="4">
        <f>IF(OR(raw_elemdata!J36=6,raw_elemdata!J36=7),0,raw_elemdata!J36)</f>
        <v>0</v>
      </c>
      <c r="L584" s="4">
        <v>1</v>
      </c>
    </row>
    <row r="585" spans="3:12" s="4" customFormat="1" x14ac:dyDescent="0.3">
      <c r="C585" s="4">
        <v>35</v>
      </c>
      <c r="D585" s="4">
        <f t="array" ref="D585">IF(AND(OR(raw_elemdata!G37=6,raw_elemdata!H37=6,raw_elemdata!I37=6,raw_elemdata!J37=6),OR(raw_elemdata!G37=7,raw_elemdata!H37=7,raw_elemdata!I37=7,raw_elemdata!J37=7)), IF(ISERROR(INDEX(filt_btag7!$B:$B,MATCH(C585&amp;raw_elemdata!C37,filt_btag7!$C:$C&amp;filt_btag7!$B:$B,0))=raw_elemdata!C37), raw_elemdata!C37, INDEX(fix_btag!$BF:$BF,MATCH(raw_elemdata!C37,fix_btag!$BG:$BG,0))), raw_elemdata!C37)</f>
        <v>350</v>
      </c>
      <c r="E585" s="4">
        <f t="array" ref="E585">IF(AND(OR(raw_elemdata!G37=6,raw_elemdata!H37=6,raw_elemdata!I37=6,raw_elemdata!J37=6),OR(raw_elemdata!G37=7,raw_elemdata!H37=7,raw_elemdata!I37=7,raw_elemdata!J37=7)), IF(ISERROR(INDEX(filt_btag7!$B:$B,MATCH(C585&amp;raw_elemdata!D37,filt_btag7!$C:$C&amp;filt_btag7!$B:$B,0))=raw_elemdata!D37), raw_elemdata!D37, INDEX(fix_btag!$BF:$BF,MATCH(raw_elemdata!D37,fix_btag!$BG:$BG,0))), raw_elemdata!D37)</f>
        <v>141</v>
      </c>
      <c r="F585" s="4">
        <f t="array" ref="F585">IF(AND(OR(raw_elemdata!G37=6,raw_elemdata!H37=6,raw_elemdata!I37=6,raw_elemdata!J37=6),OR(raw_elemdata!G37=7,raw_elemdata!H37=7,raw_elemdata!I37=7,raw_elemdata!J37=7)), IF(ISERROR(INDEX(filt_btag7!$B:$B,MATCH(C585&amp;raw_elemdata!E37,filt_btag7!$C:$C&amp;filt_btag7!$B:$B,0))=raw_elemdata!E37), raw_elemdata!E37, INDEX(fix_btag!$BF:$BF,MATCH(raw_elemdata!E37,fix_btag!$BG:$BG,0))), raw_elemdata!E37)</f>
        <v>77</v>
      </c>
      <c r="G585" s="4">
        <f t="array" ref="G585">IF(AND(OR(raw_elemdata!G37=6,raw_elemdata!H37=6,raw_elemdata!I37=6,raw_elemdata!J37=6),OR(raw_elemdata!G37=7,raw_elemdata!H37=7,raw_elemdata!I37=7,raw_elemdata!J37=7)), IF(ISERROR(INDEX(filt_btag7!$B:$B,MATCH(C585&amp;raw_elemdata!F37,filt_btag7!$C:$C&amp;filt_btag7!$B:$B,0))=raw_elemdata!F37), raw_elemdata!F37, INDEX(fix_btag!$BF:$BF,MATCH(raw_elemdata!F37,fix_btag!$BG:$BG,0))), raw_elemdata!F37)</f>
        <v>172</v>
      </c>
      <c r="H585" s="4">
        <f>IF(OR(raw_elemdata!G37=6,raw_elemdata!G37=7),0,raw_elemdata!G37)</f>
        <v>0</v>
      </c>
      <c r="I585" s="4">
        <f>IF(OR(raw_elemdata!H37=6,raw_elemdata!H37=7),0,raw_elemdata!H37)</f>
        <v>0</v>
      </c>
      <c r="J585" s="4">
        <f>IF(OR(raw_elemdata!I37=6,raw_elemdata!I37=7),0,raw_elemdata!I37)</f>
        <v>0</v>
      </c>
      <c r="K585" s="4">
        <f>IF(OR(raw_elemdata!J37=6,raw_elemdata!J37=7),0,raw_elemdata!J37)</f>
        <v>0</v>
      </c>
      <c r="L585" s="4">
        <v>1</v>
      </c>
    </row>
    <row r="586" spans="3:12" s="4" customFormat="1" x14ac:dyDescent="0.3">
      <c r="C586" s="4">
        <v>36</v>
      </c>
      <c r="D586" s="4">
        <f t="array" ref="D586">IF(AND(OR(raw_elemdata!G38=6,raw_elemdata!H38=6,raw_elemdata!I38=6,raw_elemdata!J38=6),OR(raw_elemdata!G38=7,raw_elemdata!H38=7,raw_elemdata!I38=7,raw_elemdata!J38=7)), IF(ISERROR(INDEX(filt_btag7!$B:$B,MATCH(C586&amp;raw_elemdata!C38,filt_btag7!$C:$C&amp;filt_btag7!$B:$B,0))=raw_elemdata!C38), raw_elemdata!C38, INDEX(fix_btag!$BF:$BF,MATCH(raw_elemdata!C38,fix_btag!$BG:$BG,0))), raw_elemdata!C38)</f>
        <v>146</v>
      </c>
      <c r="E586" s="4">
        <f t="array" ref="E586">IF(AND(OR(raw_elemdata!G38=6,raw_elemdata!H38=6,raw_elemdata!I38=6,raw_elemdata!J38=6),OR(raw_elemdata!G38=7,raw_elemdata!H38=7,raw_elemdata!I38=7,raw_elemdata!J38=7)), IF(ISERROR(INDEX(filt_btag7!$B:$B,MATCH(C586&amp;raw_elemdata!D38,filt_btag7!$C:$C&amp;filt_btag7!$B:$B,0))=raw_elemdata!D38), raw_elemdata!D38, INDEX(fix_btag!$BF:$BF,MATCH(raw_elemdata!D38,fix_btag!$BG:$BG,0))), raw_elemdata!D38)</f>
        <v>345</v>
      </c>
      <c r="F586" s="4">
        <f t="array" ref="F586">IF(AND(OR(raw_elemdata!G38=6,raw_elemdata!H38=6,raw_elemdata!I38=6,raw_elemdata!J38=6),OR(raw_elemdata!G38=7,raw_elemdata!H38=7,raw_elemdata!I38=7,raw_elemdata!J38=7)), IF(ISERROR(INDEX(filt_btag7!$B:$B,MATCH(C586&amp;raw_elemdata!E38,filt_btag7!$C:$C&amp;filt_btag7!$B:$B,0))=raw_elemdata!E38), raw_elemdata!E38, INDEX(fix_btag!$BF:$BF,MATCH(raw_elemdata!E38,fix_btag!$BG:$BG,0))), raw_elemdata!E38)</f>
        <v>344</v>
      </c>
      <c r="G586" s="4">
        <f t="array" ref="G586">IF(AND(OR(raw_elemdata!G38=6,raw_elemdata!H38=6,raw_elemdata!I38=6,raw_elemdata!J38=6),OR(raw_elemdata!G38=7,raw_elemdata!H38=7,raw_elemdata!I38=7,raw_elemdata!J38=7)), IF(ISERROR(INDEX(filt_btag7!$B:$B,MATCH(C586&amp;raw_elemdata!F38,filt_btag7!$C:$C&amp;filt_btag7!$B:$B,0))=raw_elemdata!F38), raw_elemdata!F38, INDEX(fix_btag!$BF:$BF,MATCH(raw_elemdata!F38,fix_btag!$BG:$BG,0))), raw_elemdata!F38)</f>
        <v>145</v>
      </c>
      <c r="H586" s="4">
        <f>IF(OR(raw_elemdata!G38=6,raw_elemdata!G38=7),0,raw_elemdata!G38)</f>
        <v>0</v>
      </c>
      <c r="I586" s="4">
        <f>IF(OR(raw_elemdata!H38=6,raw_elemdata!H38=7),0,raw_elemdata!H38)</f>
        <v>0</v>
      </c>
      <c r="J586" s="4">
        <f>IF(OR(raw_elemdata!I38=6,raw_elemdata!I38=7),0,raw_elemdata!I38)</f>
        <v>0</v>
      </c>
      <c r="K586" s="4">
        <f>IF(OR(raw_elemdata!J38=6,raw_elemdata!J38=7),0,raw_elemdata!J38)</f>
        <v>0</v>
      </c>
      <c r="L586" s="4">
        <v>1</v>
      </c>
    </row>
    <row r="587" spans="3:12" s="4" customFormat="1" x14ac:dyDescent="0.3">
      <c r="C587" s="4">
        <v>37</v>
      </c>
      <c r="D587" s="4">
        <f t="array" ref="D587">IF(AND(OR(raw_elemdata!G39=6,raw_elemdata!H39=6,raw_elemdata!I39=6,raw_elemdata!J39=6),OR(raw_elemdata!G39=7,raw_elemdata!H39=7,raw_elemdata!I39=7,raw_elemdata!J39=7)), IF(ISERROR(INDEX(filt_btag7!$B:$B,MATCH(C587&amp;raw_elemdata!C39,filt_btag7!$C:$C&amp;filt_btag7!$B:$B,0))=raw_elemdata!C39), raw_elemdata!C39, INDEX(fix_btag!$BF:$BF,MATCH(raw_elemdata!C39,fix_btag!$BG:$BG,0))), raw_elemdata!C39)</f>
        <v>345</v>
      </c>
      <c r="E587" s="4">
        <f t="array" ref="E587">IF(AND(OR(raw_elemdata!G39=6,raw_elemdata!H39=6,raw_elemdata!I39=6,raw_elemdata!J39=6),OR(raw_elemdata!G39=7,raw_elemdata!H39=7,raw_elemdata!I39=7,raw_elemdata!J39=7)), IF(ISERROR(INDEX(filt_btag7!$B:$B,MATCH(C587&amp;raw_elemdata!D39,filt_btag7!$C:$C&amp;filt_btag7!$B:$B,0))=raw_elemdata!D39), raw_elemdata!D39, INDEX(fix_btag!$BF:$BF,MATCH(raw_elemdata!D39,fix_btag!$BG:$BG,0))), raw_elemdata!D39)</f>
        <v>351</v>
      </c>
      <c r="F587" s="4">
        <f t="array" ref="F587">IF(AND(OR(raw_elemdata!G39=6,raw_elemdata!H39=6,raw_elemdata!I39=6,raw_elemdata!J39=6),OR(raw_elemdata!G39=7,raw_elemdata!H39=7,raw_elemdata!I39=7,raw_elemdata!J39=7)), IF(ISERROR(INDEX(filt_btag7!$B:$B,MATCH(C587&amp;raw_elemdata!E39,filt_btag7!$C:$C&amp;filt_btag7!$B:$B,0))=raw_elemdata!E39), raw_elemdata!E39, INDEX(fix_btag!$BF:$BF,MATCH(raw_elemdata!E39,fix_btag!$BG:$BG,0))), raw_elemdata!E39)</f>
        <v>350</v>
      </c>
      <c r="G587" s="4">
        <f t="array" ref="G587">IF(AND(OR(raw_elemdata!G39=6,raw_elemdata!H39=6,raw_elemdata!I39=6,raw_elemdata!J39=6),OR(raw_elemdata!G39=7,raw_elemdata!H39=7,raw_elemdata!I39=7,raw_elemdata!J39=7)), IF(ISERROR(INDEX(filt_btag7!$B:$B,MATCH(C587&amp;raw_elemdata!F39,filt_btag7!$C:$C&amp;filt_btag7!$B:$B,0))=raw_elemdata!F39), raw_elemdata!F39, INDEX(fix_btag!$BF:$BF,MATCH(raw_elemdata!F39,fix_btag!$BG:$BG,0))), raw_elemdata!F39)</f>
        <v>344</v>
      </c>
      <c r="H587" s="4">
        <f>IF(OR(raw_elemdata!G39=6,raw_elemdata!G39=7),0,raw_elemdata!G39)</f>
        <v>0</v>
      </c>
      <c r="I587" s="4">
        <f>IF(OR(raw_elemdata!H39=6,raw_elemdata!H39=7),0,raw_elemdata!H39)</f>
        <v>0</v>
      </c>
      <c r="J587" s="4">
        <f>IF(OR(raw_elemdata!I39=6,raw_elemdata!I39=7),0,raw_elemdata!I39)</f>
        <v>0</v>
      </c>
      <c r="K587" s="4">
        <f>IF(OR(raw_elemdata!J39=6,raw_elemdata!J39=7),0,raw_elemdata!J39)</f>
        <v>0</v>
      </c>
      <c r="L587" s="4">
        <v>1</v>
      </c>
    </row>
    <row r="588" spans="3:12" s="4" customFormat="1" x14ac:dyDescent="0.3">
      <c r="C588" s="4">
        <v>38</v>
      </c>
      <c r="D588" s="4">
        <f t="array" ref="D588">IF(AND(OR(raw_elemdata!G40=6,raw_elemdata!H40=6,raw_elemdata!I40=6,raw_elemdata!J40=6),OR(raw_elemdata!G40=7,raw_elemdata!H40=7,raw_elemdata!I40=7,raw_elemdata!J40=7)), IF(ISERROR(INDEX(filt_btag7!$B:$B,MATCH(C588&amp;raw_elemdata!C40,filt_btag7!$C:$C&amp;filt_btag7!$B:$B,0))=raw_elemdata!C40), raw_elemdata!C40, INDEX(fix_btag!$BF:$BF,MATCH(raw_elemdata!C40,fix_btag!$BG:$BG,0))), raw_elemdata!C40)</f>
        <v>351</v>
      </c>
      <c r="E588" s="4">
        <f t="array" ref="E588">IF(AND(OR(raw_elemdata!G40=6,raw_elemdata!H40=6,raw_elemdata!I40=6,raw_elemdata!J40=6),OR(raw_elemdata!G40=7,raw_elemdata!H40=7,raw_elemdata!I40=7,raw_elemdata!J40=7)), IF(ISERROR(INDEX(filt_btag7!$B:$B,MATCH(C588&amp;raw_elemdata!D40,filt_btag7!$C:$C&amp;filt_btag7!$B:$B,0))=raw_elemdata!D40), raw_elemdata!D40, INDEX(fix_btag!$BF:$BF,MATCH(raw_elemdata!D40,fix_btag!$BG:$BG,0))), raw_elemdata!D40)</f>
        <v>142</v>
      </c>
      <c r="F588" s="4">
        <f t="array" ref="F588">IF(AND(OR(raw_elemdata!G40=6,raw_elemdata!H40=6,raw_elemdata!I40=6,raw_elemdata!J40=6),OR(raw_elemdata!G40=7,raw_elemdata!H40=7,raw_elemdata!I40=7,raw_elemdata!J40=7)), IF(ISERROR(INDEX(filt_btag7!$B:$B,MATCH(C588&amp;raw_elemdata!E40,filt_btag7!$C:$C&amp;filt_btag7!$B:$B,0))=raw_elemdata!E40), raw_elemdata!E40, INDEX(fix_btag!$BF:$BF,MATCH(raw_elemdata!E40,fix_btag!$BG:$BG,0))), raw_elemdata!E40)</f>
        <v>141</v>
      </c>
      <c r="G588" s="4">
        <f t="array" ref="G588">IF(AND(OR(raw_elemdata!G40=6,raw_elemdata!H40=6,raw_elemdata!I40=6,raw_elemdata!J40=6),OR(raw_elemdata!G40=7,raw_elemdata!H40=7,raw_elemdata!I40=7,raw_elemdata!J40=7)), IF(ISERROR(INDEX(filt_btag7!$B:$B,MATCH(C588&amp;raw_elemdata!F40,filt_btag7!$C:$C&amp;filt_btag7!$B:$B,0))=raw_elemdata!F40), raw_elemdata!F40, INDEX(fix_btag!$BF:$BF,MATCH(raw_elemdata!F40,fix_btag!$BG:$BG,0))), raw_elemdata!F40)</f>
        <v>350</v>
      </c>
      <c r="H588" s="4">
        <f>IF(OR(raw_elemdata!G40=6,raw_elemdata!G40=7),0,raw_elemdata!G40)</f>
        <v>0</v>
      </c>
      <c r="I588" s="4">
        <f>IF(OR(raw_elemdata!H40=6,raw_elemdata!H40=7),0,raw_elemdata!H40)</f>
        <v>0</v>
      </c>
      <c r="J588" s="4">
        <f>IF(OR(raw_elemdata!I40=6,raw_elemdata!I40=7),0,raw_elemdata!I40)</f>
        <v>0</v>
      </c>
      <c r="K588" s="4">
        <f>IF(OR(raw_elemdata!J40=6,raw_elemdata!J40=7),0,raw_elemdata!J40)</f>
        <v>0</v>
      </c>
      <c r="L588" s="4">
        <v>1</v>
      </c>
    </row>
    <row r="589" spans="3:12" s="4" customFormat="1" x14ac:dyDescent="0.3">
      <c r="C589" s="4">
        <v>39</v>
      </c>
      <c r="D589" s="4">
        <f t="array" ref="D589">IF(AND(OR(raw_elemdata!G41=6,raw_elemdata!H41=6,raw_elemdata!I41=6,raw_elemdata!J41=6),OR(raw_elemdata!G41=7,raw_elemdata!H41=7,raw_elemdata!I41=7,raw_elemdata!J41=7)), IF(ISERROR(INDEX(filt_btag7!$B:$B,MATCH(C589&amp;raw_elemdata!C41,filt_btag7!$C:$C&amp;filt_btag7!$B:$B,0))=raw_elemdata!C41), raw_elemdata!C41, INDEX(fix_btag!$BF:$BF,MATCH(raw_elemdata!C41,fix_btag!$BG:$BG,0))), raw_elemdata!C41)</f>
        <v>35</v>
      </c>
      <c r="E589" s="4">
        <f t="array" ref="E589">IF(AND(OR(raw_elemdata!G41=6,raw_elemdata!H41=6,raw_elemdata!I41=6,raw_elemdata!J41=6),OR(raw_elemdata!G41=7,raw_elemdata!H41=7,raw_elemdata!I41=7,raw_elemdata!J41=7)), IF(ISERROR(INDEX(filt_btag7!$B:$B,MATCH(C589&amp;raw_elemdata!D41,filt_btag7!$C:$C&amp;filt_btag7!$B:$B,0))=raw_elemdata!D41), raw_elemdata!D41, INDEX(fix_btag!$BF:$BF,MATCH(raw_elemdata!D41,fix_btag!$BG:$BG,0))), raw_elemdata!D41)</f>
        <v>346</v>
      </c>
      <c r="F589" s="4">
        <f t="array" ref="F589">IF(AND(OR(raw_elemdata!G41=6,raw_elemdata!H41=6,raw_elemdata!I41=6,raw_elemdata!J41=6),OR(raw_elemdata!G41=7,raw_elemdata!H41=7,raw_elemdata!I41=7,raw_elemdata!J41=7)), IF(ISERROR(INDEX(filt_btag7!$B:$B,MATCH(C589&amp;raw_elemdata!E41,filt_btag7!$C:$C&amp;filt_btag7!$B:$B,0))=raw_elemdata!E41), raw_elemdata!E41, INDEX(fix_btag!$BF:$BF,MATCH(raw_elemdata!E41,fix_btag!$BG:$BG,0))), raw_elemdata!E41)</f>
        <v>345</v>
      </c>
      <c r="G589" s="4">
        <f t="array" ref="G589">IF(AND(OR(raw_elemdata!G41=6,raw_elemdata!H41=6,raw_elemdata!I41=6,raw_elemdata!J41=6),OR(raw_elemdata!G41=7,raw_elemdata!H41=7,raw_elemdata!I41=7,raw_elemdata!J41=7)), IF(ISERROR(INDEX(filt_btag7!$B:$B,MATCH(C589&amp;raw_elemdata!F41,filt_btag7!$C:$C&amp;filt_btag7!$B:$B,0))=raw_elemdata!F41), raw_elemdata!F41, INDEX(fix_btag!$BF:$BF,MATCH(raw_elemdata!F41,fix_btag!$BG:$BG,0))), raw_elemdata!F41)</f>
        <v>146</v>
      </c>
      <c r="H589" s="4">
        <f>IF(OR(raw_elemdata!G41=6,raw_elemdata!G41=7),0,raw_elemdata!G41)</f>
        <v>0</v>
      </c>
      <c r="I589" s="4">
        <f>IF(OR(raw_elemdata!H41=6,raw_elemdata!H41=7),0,raw_elemdata!H41)</f>
        <v>0</v>
      </c>
      <c r="J589" s="4">
        <f>IF(OR(raw_elemdata!I41=6,raw_elemdata!I41=7),0,raw_elemdata!I41)</f>
        <v>0</v>
      </c>
      <c r="K589" s="4">
        <f>IF(OR(raw_elemdata!J41=6,raw_elemdata!J41=7),0,raw_elemdata!J41)</f>
        <v>0</v>
      </c>
      <c r="L589" s="4">
        <v>1</v>
      </c>
    </row>
    <row r="590" spans="3:12" s="4" customFormat="1" x14ac:dyDescent="0.3">
      <c r="C590" s="4">
        <v>40</v>
      </c>
      <c r="D590" s="4">
        <f t="array" ref="D590">IF(AND(OR(raw_elemdata!G42=6,raw_elemdata!H42=6,raw_elemdata!I42=6,raw_elemdata!J42=6),OR(raw_elemdata!G42=7,raw_elemdata!H42=7,raw_elemdata!I42=7,raw_elemdata!J42=7)), IF(ISERROR(INDEX(filt_btag7!$B:$B,MATCH(C590&amp;raw_elemdata!C42,filt_btag7!$C:$C&amp;filt_btag7!$B:$B,0))=raw_elemdata!C42), raw_elemdata!C42, INDEX(fix_btag!$BF:$BF,MATCH(raw_elemdata!C42,fix_btag!$BG:$BG,0))), raw_elemdata!C42)</f>
        <v>346</v>
      </c>
      <c r="E590" s="4">
        <f t="array" ref="E590">IF(AND(OR(raw_elemdata!G42=6,raw_elemdata!H42=6,raw_elemdata!I42=6,raw_elemdata!J42=6),OR(raw_elemdata!G42=7,raw_elemdata!H42=7,raw_elemdata!I42=7,raw_elemdata!J42=7)), IF(ISERROR(INDEX(filt_btag7!$B:$B,MATCH(C590&amp;raw_elemdata!D42,filt_btag7!$C:$C&amp;filt_btag7!$B:$B,0))=raw_elemdata!D42), raw_elemdata!D42, INDEX(fix_btag!$BF:$BF,MATCH(raw_elemdata!D42,fix_btag!$BG:$BG,0))), raw_elemdata!D42)</f>
        <v>352</v>
      </c>
      <c r="F590" s="4">
        <f t="array" ref="F590">IF(AND(OR(raw_elemdata!G42=6,raw_elemdata!H42=6,raw_elemdata!I42=6,raw_elemdata!J42=6),OR(raw_elemdata!G42=7,raw_elemdata!H42=7,raw_elemdata!I42=7,raw_elemdata!J42=7)), IF(ISERROR(INDEX(filt_btag7!$B:$B,MATCH(C590&amp;raw_elemdata!E42,filt_btag7!$C:$C&amp;filt_btag7!$B:$B,0))=raw_elemdata!E42), raw_elemdata!E42, INDEX(fix_btag!$BF:$BF,MATCH(raw_elemdata!E42,fix_btag!$BG:$BG,0))), raw_elemdata!E42)</f>
        <v>351</v>
      </c>
      <c r="G590" s="4">
        <f t="array" ref="G590">IF(AND(OR(raw_elemdata!G42=6,raw_elemdata!H42=6,raw_elemdata!I42=6,raw_elemdata!J42=6),OR(raw_elemdata!G42=7,raw_elemdata!H42=7,raw_elemdata!I42=7,raw_elemdata!J42=7)), IF(ISERROR(INDEX(filt_btag7!$B:$B,MATCH(C590&amp;raw_elemdata!F42,filt_btag7!$C:$C&amp;filt_btag7!$B:$B,0))=raw_elemdata!F42), raw_elemdata!F42, INDEX(fix_btag!$BF:$BF,MATCH(raw_elemdata!F42,fix_btag!$BG:$BG,0))), raw_elemdata!F42)</f>
        <v>345</v>
      </c>
      <c r="H590" s="4">
        <f>IF(OR(raw_elemdata!G42=6,raw_elemdata!G42=7),0,raw_elemdata!G42)</f>
        <v>0</v>
      </c>
      <c r="I590" s="4">
        <f>IF(OR(raw_elemdata!H42=6,raw_elemdata!H42=7),0,raw_elemdata!H42)</f>
        <v>0</v>
      </c>
      <c r="J590" s="4">
        <f>IF(OR(raw_elemdata!I42=6,raw_elemdata!I42=7),0,raw_elemdata!I42)</f>
        <v>0</v>
      </c>
      <c r="K590" s="4">
        <f>IF(OR(raw_elemdata!J42=6,raw_elemdata!J42=7),0,raw_elemdata!J42)</f>
        <v>0</v>
      </c>
      <c r="L590" s="4">
        <v>1</v>
      </c>
    </row>
    <row r="591" spans="3:12" s="4" customFormat="1" x14ac:dyDescent="0.3">
      <c r="C591" s="4">
        <v>41</v>
      </c>
      <c r="D591" s="4">
        <f t="array" ref="D591">IF(AND(OR(raw_elemdata!G43=6,raw_elemdata!H43=6,raw_elemdata!I43=6,raw_elemdata!J43=6),OR(raw_elemdata!G43=7,raw_elemdata!H43=7,raw_elemdata!I43=7,raw_elemdata!J43=7)), IF(ISERROR(INDEX(filt_btag7!$B:$B,MATCH(C591&amp;raw_elemdata!C43,filt_btag7!$C:$C&amp;filt_btag7!$B:$B,0))=raw_elemdata!C43), raw_elemdata!C43, INDEX(fix_btag!$BF:$BF,MATCH(raw_elemdata!C43,fix_btag!$BG:$BG,0))), raw_elemdata!C43)</f>
        <v>352</v>
      </c>
      <c r="E591" s="4">
        <f t="array" ref="E591">IF(AND(OR(raw_elemdata!G43=6,raw_elemdata!H43=6,raw_elemdata!I43=6,raw_elemdata!J43=6),OR(raw_elemdata!G43=7,raw_elemdata!H43=7,raw_elemdata!I43=7,raw_elemdata!J43=7)), IF(ISERROR(INDEX(filt_btag7!$B:$B,MATCH(C591&amp;raw_elemdata!D43,filt_btag7!$C:$C&amp;filt_btag7!$B:$B,0))=raw_elemdata!D43), raw_elemdata!D43, INDEX(fix_btag!$BF:$BF,MATCH(raw_elemdata!D43,fix_btag!$BG:$BG,0))), raw_elemdata!D43)</f>
        <v>131</v>
      </c>
      <c r="F591" s="4">
        <f t="array" ref="F591">IF(AND(OR(raw_elemdata!G43=6,raw_elemdata!H43=6,raw_elemdata!I43=6,raw_elemdata!J43=6),OR(raw_elemdata!G43=7,raw_elemdata!H43=7,raw_elemdata!I43=7,raw_elemdata!J43=7)), IF(ISERROR(INDEX(filt_btag7!$B:$B,MATCH(C591&amp;raw_elemdata!E43,filt_btag7!$C:$C&amp;filt_btag7!$B:$B,0))=raw_elemdata!E43), raw_elemdata!E43, INDEX(fix_btag!$BF:$BF,MATCH(raw_elemdata!E43,fix_btag!$BG:$BG,0))), raw_elemdata!E43)</f>
        <v>142</v>
      </c>
      <c r="G591" s="4">
        <f t="array" ref="G591">IF(AND(OR(raw_elemdata!G43=6,raw_elemdata!H43=6,raw_elemdata!I43=6,raw_elemdata!J43=6),OR(raw_elemdata!G43=7,raw_elemdata!H43=7,raw_elemdata!I43=7,raw_elemdata!J43=7)), IF(ISERROR(INDEX(filt_btag7!$B:$B,MATCH(C591&amp;raw_elemdata!F43,filt_btag7!$C:$C&amp;filt_btag7!$B:$B,0))=raw_elemdata!F43), raw_elemdata!F43, INDEX(fix_btag!$BF:$BF,MATCH(raw_elemdata!F43,fix_btag!$BG:$BG,0))), raw_elemdata!F43)</f>
        <v>351</v>
      </c>
      <c r="H591" s="4">
        <f>IF(OR(raw_elemdata!G43=6,raw_elemdata!G43=7),0,raw_elemdata!G43)</f>
        <v>0</v>
      </c>
      <c r="I591" s="4">
        <f>IF(OR(raw_elemdata!H43=6,raw_elemdata!H43=7),0,raw_elemdata!H43)</f>
        <v>0</v>
      </c>
      <c r="J591" s="4">
        <f>IF(OR(raw_elemdata!I43=6,raw_elemdata!I43=7),0,raw_elemdata!I43)</f>
        <v>0</v>
      </c>
      <c r="K591" s="4">
        <f>IF(OR(raw_elemdata!J43=6,raw_elemdata!J43=7),0,raw_elemdata!J43)</f>
        <v>0</v>
      </c>
      <c r="L591" s="4">
        <v>1</v>
      </c>
    </row>
    <row r="592" spans="3:12" s="4" customFormat="1" x14ac:dyDescent="0.3">
      <c r="C592" s="4">
        <v>42</v>
      </c>
      <c r="D592" s="4">
        <f t="array" ref="D592">IF(AND(OR(raw_elemdata!G44=6,raw_elemdata!H44=6,raw_elemdata!I44=6,raw_elemdata!J44=6),OR(raw_elemdata!G44=7,raw_elemdata!H44=7,raw_elemdata!I44=7,raw_elemdata!J44=7)), IF(ISERROR(INDEX(filt_btag7!$B:$B,MATCH(C592&amp;raw_elemdata!C44,filt_btag7!$C:$C&amp;filt_btag7!$B:$B,0))=raw_elemdata!C44), raw_elemdata!C44, INDEX(fix_btag!$BF:$BF,MATCH(raw_elemdata!C44,fix_btag!$BG:$BG,0))), raw_elemdata!C44)</f>
        <v>192</v>
      </c>
      <c r="E592" s="4">
        <f t="array" ref="E592">IF(AND(OR(raw_elemdata!G44=6,raw_elemdata!H44=6,raw_elemdata!I44=6,raw_elemdata!J44=6),OR(raw_elemdata!G44=7,raw_elemdata!H44=7,raw_elemdata!I44=7,raw_elemdata!J44=7)), IF(ISERROR(INDEX(filt_btag7!$B:$B,MATCH(C592&amp;raw_elemdata!D44,filt_btag7!$C:$C&amp;filt_btag7!$B:$B,0))=raw_elemdata!D44), raw_elemdata!D44, INDEX(fix_btag!$BF:$BF,MATCH(raw_elemdata!D44,fix_btag!$BG:$BG,0))), raw_elemdata!D44)</f>
        <v>347</v>
      </c>
      <c r="F592" s="4">
        <f t="array" ref="F592">IF(AND(OR(raw_elemdata!G44=6,raw_elemdata!H44=6,raw_elemdata!I44=6,raw_elemdata!J44=6),OR(raw_elemdata!G44=7,raw_elemdata!H44=7,raw_elemdata!I44=7,raw_elemdata!J44=7)), IF(ISERROR(INDEX(filt_btag7!$B:$B,MATCH(C592&amp;raw_elemdata!E44,filt_btag7!$C:$C&amp;filt_btag7!$B:$B,0))=raw_elemdata!E44), raw_elemdata!E44, INDEX(fix_btag!$BF:$BF,MATCH(raw_elemdata!E44,fix_btag!$BG:$BG,0))), raw_elemdata!E44)</f>
        <v>346</v>
      </c>
      <c r="G592" s="4">
        <f t="array" ref="G592">IF(AND(OR(raw_elemdata!G44=6,raw_elemdata!H44=6,raw_elemdata!I44=6,raw_elemdata!J44=6),OR(raw_elemdata!G44=7,raw_elemdata!H44=7,raw_elemdata!I44=7,raw_elemdata!J44=7)), IF(ISERROR(INDEX(filt_btag7!$B:$B,MATCH(C592&amp;raw_elemdata!F44,filt_btag7!$C:$C&amp;filt_btag7!$B:$B,0))=raw_elemdata!F44), raw_elemdata!F44, INDEX(fix_btag!$BF:$BF,MATCH(raw_elemdata!F44,fix_btag!$BG:$BG,0))), raw_elemdata!F44)</f>
        <v>35</v>
      </c>
      <c r="H592" s="4">
        <f>IF(OR(raw_elemdata!G44=6,raw_elemdata!G44=7),0,raw_elemdata!G44)</f>
        <v>0</v>
      </c>
      <c r="I592" s="4">
        <f>IF(OR(raw_elemdata!H44=6,raw_elemdata!H44=7),0,raw_elemdata!H44)</f>
        <v>0</v>
      </c>
      <c r="J592" s="4">
        <f>IF(OR(raw_elemdata!I44=6,raw_elemdata!I44=7),0,raw_elemdata!I44)</f>
        <v>0</v>
      </c>
      <c r="K592" s="4">
        <f>IF(OR(raw_elemdata!J44=6,raw_elemdata!J44=7),0,raw_elemdata!J44)</f>
        <v>0</v>
      </c>
      <c r="L592" s="4">
        <v>1</v>
      </c>
    </row>
    <row r="593" spans="3:12" s="4" customFormat="1" x14ac:dyDescent="0.3">
      <c r="C593" s="4">
        <v>43</v>
      </c>
      <c r="D593" s="4">
        <f t="array" ref="D593">IF(AND(OR(raw_elemdata!G45=6,raw_elemdata!H45=6,raw_elemdata!I45=6,raw_elemdata!J45=6),OR(raw_elemdata!G45=7,raw_elemdata!H45=7,raw_elemdata!I45=7,raw_elemdata!J45=7)), IF(ISERROR(INDEX(filt_btag7!$B:$B,MATCH(C593&amp;raw_elemdata!C45,filt_btag7!$C:$C&amp;filt_btag7!$B:$B,0))=raw_elemdata!C45), raw_elemdata!C45, INDEX(fix_btag!$BF:$BF,MATCH(raw_elemdata!C45,fix_btag!$BG:$BG,0))), raw_elemdata!C45)</f>
        <v>347</v>
      </c>
      <c r="E593" s="4">
        <f t="array" ref="E593">IF(AND(OR(raw_elemdata!G45=6,raw_elemdata!H45=6,raw_elemdata!I45=6,raw_elemdata!J45=6),OR(raw_elemdata!G45=7,raw_elemdata!H45=7,raw_elemdata!I45=7,raw_elemdata!J45=7)), IF(ISERROR(INDEX(filt_btag7!$B:$B,MATCH(C593&amp;raw_elemdata!D45,filt_btag7!$C:$C&amp;filt_btag7!$B:$B,0))=raw_elemdata!D45), raw_elemdata!D45, INDEX(fix_btag!$BF:$BF,MATCH(raw_elemdata!D45,fix_btag!$BG:$BG,0))), raw_elemdata!D45)</f>
        <v>353</v>
      </c>
      <c r="F593" s="4">
        <f t="array" ref="F593">IF(AND(OR(raw_elemdata!G45=6,raw_elemdata!H45=6,raw_elemdata!I45=6,raw_elemdata!J45=6),OR(raw_elemdata!G45=7,raw_elemdata!H45=7,raw_elemdata!I45=7,raw_elemdata!J45=7)), IF(ISERROR(INDEX(filt_btag7!$B:$B,MATCH(C593&amp;raw_elemdata!E45,filt_btag7!$C:$C&amp;filt_btag7!$B:$B,0))=raw_elemdata!E45), raw_elemdata!E45, INDEX(fix_btag!$BF:$BF,MATCH(raw_elemdata!E45,fix_btag!$BG:$BG,0))), raw_elemdata!E45)</f>
        <v>352</v>
      </c>
      <c r="G593" s="4">
        <f t="array" ref="G593">IF(AND(OR(raw_elemdata!G45=6,raw_elemdata!H45=6,raw_elemdata!I45=6,raw_elemdata!J45=6),OR(raw_elemdata!G45=7,raw_elemdata!H45=7,raw_elemdata!I45=7,raw_elemdata!J45=7)), IF(ISERROR(INDEX(filt_btag7!$B:$B,MATCH(C593&amp;raw_elemdata!F45,filt_btag7!$C:$C&amp;filt_btag7!$B:$B,0))=raw_elemdata!F45), raw_elemdata!F45, INDEX(fix_btag!$BF:$BF,MATCH(raw_elemdata!F45,fix_btag!$BG:$BG,0))), raw_elemdata!F45)</f>
        <v>346</v>
      </c>
      <c r="H593" s="4">
        <f>IF(OR(raw_elemdata!G45=6,raw_elemdata!G45=7),0,raw_elemdata!G45)</f>
        <v>0</v>
      </c>
      <c r="I593" s="4">
        <f>IF(OR(raw_elemdata!H45=6,raw_elemdata!H45=7),0,raw_elemdata!H45)</f>
        <v>0</v>
      </c>
      <c r="J593" s="4">
        <f>IF(OR(raw_elemdata!I45=6,raw_elemdata!I45=7),0,raw_elemdata!I45)</f>
        <v>0</v>
      </c>
      <c r="K593" s="4">
        <f>IF(OR(raw_elemdata!J45=6,raw_elemdata!J45=7),0,raw_elemdata!J45)</f>
        <v>0</v>
      </c>
      <c r="L593" s="4">
        <v>1</v>
      </c>
    </row>
    <row r="594" spans="3:12" s="4" customFormat="1" x14ac:dyDescent="0.3">
      <c r="C594" s="4">
        <v>44</v>
      </c>
      <c r="D594" s="4">
        <f t="array" ref="D594">IF(AND(OR(raw_elemdata!G46=6,raw_elemdata!H46=6,raw_elemdata!I46=6,raw_elemdata!J46=6),OR(raw_elemdata!G46=7,raw_elemdata!H46=7,raw_elemdata!I46=7,raw_elemdata!J46=7)), IF(ISERROR(INDEX(filt_btag7!$B:$B,MATCH(C594&amp;raw_elemdata!C46,filt_btag7!$C:$C&amp;filt_btag7!$B:$B,0))=raw_elemdata!C46), raw_elemdata!C46, INDEX(fix_btag!$BF:$BF,MATCH(raw_elemdata!C46,fix_btag!$BG:$BG,0))), raw_elemdata!C46)</f>
        <v>353</v>
      </c>
      <c r="E594" s="4">
        <f t="array" ref="E594">IF(AND(OR(raw_elemdata!G46=6,raw_elemdata!H46=6,raw_elemdata!I46=6,raw_elemdata!J46=6),OR(raw_elemdata!G46=7,raw_elemdata!H46=7,raw_elemdata!I46=7,raw_elemdata!J46=7)), IF(ISERROR(INDEX(filt_btag7!$B:$B,MATCH(C594&amp;raw_elemdata!D46,filt_btag7!$C:$C&amp;filt_btag7!$B:$B,0))=raw_elemdata!D46), raw_elemdata!D46, INDEX(fix_btag!$BF:$BF,MATCH(raw_elemdata!D46,fix_btag!$BG:$BG,0))), raw_elemdata!D46)</f>
        <v>189</v>
      </c>
      <c r="F594" s="4">
        <f t="array" ref="F594">IF(AND(OR(raw_elemdata!G46=6,raw_elemdata!H46=6,raw_elemdata!I46=6,raw_elemdata!J46=6),OR(raw_elemdata!G46=7,raw_elemdata!H46=7,raw_elemdata!I46=7,raw_elemdata!J46=7)), IF(ISERROR(INDEX(filt_btag7!$B:$B,MATCH(C594&amp;raw_elemdata!E46,filt_btag7!$C:$C&amp;filt_btag7!$B:$B,0))=raw_elemdata!E46), raw_elemdata!E46, INDEX(fix_btag!$BF:$BF,MATCH(raw_elemdata!E46,fix_btag!$BG:$BG,0))), raw_elemdata!E46)</f>
        <v>131</v>
      </c>
      <c r="G594" s="4">
        <f t="array" ref="G594">IF(AND(OR(raw_elemdata!G46=6,raw_elemdata!H46=6,raw_elemdata!I46=6,raw_elemdata!J46=6),OR(raw_elemdata!G46=7,raw_elemdata!H46=7,raw_elemdata!I46=7,raw_elemdata!J46=7)), IF(ISERROR(INDEX(filt_btag7!$B:$B,MATCH(C594&amp;raw_elemdata!F46,filt_btag7!$C:$C&amp;filt_btag7!$B:$B,0))=raw_elemdata!F46), raw_elemdata!F46, INDEX(fix_btag!$BF:$BF,MATCH(raw_elemdata!F46,fix_btag!$BG:$BG,0))), raw_elemdata!F46)</f>
        <v>352</v>
      </c>
      <c r="H594" s="4">
        <f>IF(OR(raw_elemdata!G46=6,raw_elemdata!G46=7),0,raw_elemdata!G46)</f>
        <v>0</v>
      </c>
      <c r="I594" s="4">
        <f>IF(OR(raw_elemdata!H46=6,raw_elemdata!H46=7),0,raw_elemdata!H46)</f>
        <v>0</v>
      </c>
      <c r="J594" s="4">
        <f>IF(OR(raw_elemdata!I46=6,raw_elemdata!I46=7),0,raw_elemdata!I46)</f>
        <v>0</v>
      </c>
      <c r="K594" s="4">
        <f>IF(OR(raw_elemdata!J46=6,raw_elemdata!J46=7),0,raw_elemdata!J46)</f>
        <v>0</v>
      </c>
      <c r="L594" s="4">
        <v>1</v>
      </c>
    </row>
    <row r="595" spans="3:12" s="4" customFormat="1" x14ac:dyDescent="0.3">
      <c r="C595" s="4">
        <v>45</v>
      </c>
      <c r="D595" s="4">
        <f t="array" ref="D595">IF(AND(OR(raw_elemdata!G47=6,raw_elemdata!H47=6,raw_elemdata!I47=6,raw_elemdata!J47=6),OR(raw_elemdata!G47=7,raw_elemdata!H47=7,raw_elemdata!I47=7,raw_elemdata!J47=7)), IF(ISERROR(INDEX(filt_btag7!$B:$B,MATCH(C595&amp;raw_elemdata!C47,filt_btag7!$C:$C&amp;filt_btag7!$B:$B,0))=raw_elemdata!C47), raw_elemdata!C47, INDEX(fix_btag!$BF:$BF,MATCH(raw_elemdata!C47,fix_btag!$BG:$BG,0))), raw_elemdata!C47)</f>
        <v>36</v>
      </c>
      <c r="E595" s="4">
        <f t="array" ref="E595">IF(AND(OR(raw_elemdata!G47=6,raw_elemdata!H47=6,raw_elemdata!I47=6,raw_elemdata!J47=6),OR(raw_elemdata!G47=7,raw_elemdata!H47=7,raw_elemdata!I47=7,raw_elemdata!J47=7)), IF(ISERROR(INDEX(filt_btag7!$B:$B,MATCH(C595&amp;raw_elemdata!D47,filt_btag7!$C:$C&amp;filt_btag7!$B:$B,0))=raw_elemdata!D47), raw_elemdata!D47, INDEX(fix_btag!$BF:$BF,MATCH(raw_elemdata!D47,fix_btag!$BG:$BG,0))), raw_elemdata!D47)</f>
        <v>348</v>
      </c>
      <c r="F595" s="4">
        <f t="array" ref="F595">IF(AND(OR(raw_elemdata!G47=6,raw_elemdata!H47=6,raw_elemdata!I47=6,raw_elemdata!J47=6),OR(raw_elemdata!G47=7,raw_elemdata!H47=7,raw_elemdata!I47=7,raw_elemdata!J47=7)), IF(ISERROR(INDEX(filt_btag7!$B:$B,MATCH(C595&amp;raw_elemdata!E47,filt_btag7!$C:$C&amp;filt_btag7!$B:$B,0))=raw_elemdata!E47), raw_elemdata!E47, INDEX(fix_btag!$BF:$BF,MATCH(raw_elemdata!E47,fix_btag!$BG:$BG,0))), raw_elemdata!E47)</f>
        <v>347</v>
      </c>
      <c r="G595" s="4">
        <f t="array" ref="G595">IF(AND(OR(raw_elemdata!G47=6,raw_elemdata!H47=6,raw_elemdata!I47=6,raw_elemdata!J47=6),OR(raw_elemdata!G47=7,raw_elemdata!H47=7,raw_elemdata!I47=7,raw_elemdata!J47=7)), IF(ISERROR(INDEX(filt_btag7!$B:$B,MATCH(C595&amp;raw_elemdata!F47,filt_btag7!$C:$C&amp;filt_btag7!$B:$B,0))=raw_elemdata!F47), raw_elemdata!F47, INDEX(fix_btag!$BF:$BF,MATCH(raw_elemdata!F47,fix_btag!$BG:$BG,0))), raw_elemdata!F47)</f>
        <v>192</v>
      </c>
      <c r="H595" s="4">
        <f>IF(OR(raw_elemdata!G47=6,raw_elemdata!G47=7),0,raw_elemdata!G47)</f>
        <v>0</v>
      </c>
      <c r="I595" s="4">
        <f>IF(OR(raw_elemdata!H47=6,raw_elemdata!H47=7),0,raw_elemdata!H47)</f>
        <v>0</v>
      </c>
      <c r="J595" s="4">
        <f>IF(OR(raw_elemdata!I47=6,raw_elemdata!I47=7),0,raw_elemdata!I47)</f>
        <v>0</v>
      </c>
      <c r="K595" s="4">
        <f>IF(OR(raw_elemdata!J47=6,raw_elemdata!J47=7),0,raw_elemdata!J47)</f>
        <v>0</v>
      </c>
      <c r="L595" s="4">
        <v>1</v>
      </c>
    </row>
    <row r="596" spans="3:12" s="4" customFormat="1" x14ac:dyDescent="0.3">
      <c r="C596" s="4">
        <v>46</v>
      </c>
      <c r="D596" s="4">
        <f t="array" ref="D596">IF(AND(OR(raw_elemdata!G48=6,raw_elemdata!H48=6,raw_elemdata!I48=6,raw_elemdata!J48=6),OR(raw_elemdata!G48=7,raw_elemdata!H48=7,raw_elemdata!I48=7,raw_elemdata!J48=7)), IF(ISERROR(INDEX(filt_btag7!$B:$B,MATCH(C596&amp;raw_elemdata!C48,filt_btag7!$C:$C&amp;filt_btag7!$B:$B,0))=raw_elemdata!C48), raw_elemdata!C48, INDEX(fix_btag!$BF:$BF,MATCH(raw_elemdata!C48,fix_btag!$BG:$BG,0))), raw_elemdata!C48)</f>
        <v>348</v>
      </c>
      <c r="E596" s="4">
        <f t="array" ref="E596">IF(AND(OR(raw_elemdata!G48=6,raw_elemdata!H48=6,raw_elemdata!I48=6,raw_elemdata!J48=6),OR(raw_elemdata!G48=7,raw_elemdata!H48=7,raw_elemdata!I48=7,raw_elemdata!J48=7)), IF(ISERROR(INDEX(filt_btag7!$B:$B,MATCH(C596&amp;raw_elemdata!D48,filt_btag7!$C:$C&amp;filt_btag7!$B:$B,0))=raw_elemdata!D48), raw_elemdata!D48, INDEX(fix_btag!$BF:$BF,MATCH(raw_elemdata!D48,fix_btag!$BG:$BG,0))), raw_elemdata!D48)</f>
        <v>354</v>
      </c>
      <c r="F596" s="4">
        <f t="array" ref="F596">IF(AND(OR(raw_elemdata!G48=6,raw_elemdata!H48=6,raw_elemdata!I48=6,raw_elemdata!J48=6),OR(raw_elemdata!G48=7,raw_elemdata!H48=7,raw_elemdata!I48=7,raw_elemdata!J48=7)), IF(ISERROR(INDEX(filt_btag7!$B:$B,MATCH(C596&amp;raw_elemdata!E48,filt_btag7!$C:$C&amp;filt_btag7!$B:$B,0))=raw_elemdata!E48), raw_elemdata!E48, INDEX(fix_btag!$BF:$BF,MATCH(raw_elemdata!E48,fix_btag!$BG:$BG,0))), raw_elemdata!E48)</f>
        <v>353</v>
      </c>
      <c r="G596" s="4">
        <f t="array" ref="G596">IF(AND(OR(raw_elemdata!G48=6,raw_elemdata!H48=6,raw_elemdata!I48=6,raw_elemdata!J48=6),OR(raw_elemdata!G48=7,raw_elemdata!H48=7,raw_elemdata!I48=7,raw_elemdata!J48=7)), IF(ISERROR(INDEX(filt_btag7!$B:$B,MATCH(C596&amp;raw_elemdata!F48,filt_btag7!$C:$C&amp;filt_btag7!$B:$B,0))=raw_elemdata!F48), raw_elemdata!F48, INDEX(fix_btag!$BF:$BF,MATCH(raw_elemdata!F48,fix_btag!$BG:$BG,0))), raw_elemdata!F48)</f>
        <v>347</v>
      </c>
      <c r="H596" s="4">
        <f>IF(OR(raw_elemdata!G48=6,raw_elemdata!G48=7),0,raw_elemdata!G48)</f>
        <v>0</v>
      </c>
      <c r="I596" s="4">
        <f>IF(OR(raw_elemdata!H48=6,raw_elemdata!H48=7),0,raw_elemdata!H48)</f>
        <v>0</v>
      </c>
      <c r="J596" s="4">
        <f>IF(OR(raw_elemdata!I48=6,raw_elemdata!I48=7),0,raw_elemdata!I48)</f>
        <v>0</v>
      </c>
      <c r="K596" s="4">
        <f>IF(OR(raw_elemdata!J48=6,raw_elemdata!J48=7),0,raw_elemdata!J48)</f>
        <v>0</v>
      </c>
      <c r="L596" s="4">
        <v>1</v>
      </c>
    </row>
    <row r="597" spans="3:12" s="4" customFormat="1" x14ac:dyDescent="0.3">
      <c r="C597" s="4">
        <v>47</v>
      </c>
      <c r="D597" s="4">
        <f t="array" ref="D597">IF(AND(OR(raw_elemdata!G49=6,raw_elemdata!H49=6,raw_elemdata!I49=6,raw_elemdata!J49=6),OR(raw_elemdata!G49=7,raw_elemdata!H49=7,raw_elemdata!I49=7,raw_elemdata!J49=7)), IF(ISERROR(INDEX(filt_btag7!$B:$B,MATCH(C597&amp;raw_elemdata!C49,filt_btag7!$C:$C&amp;filt_btag7!$B:$B,0))=raw_elemdata!C49), raw_elemdata!C49, INDEX(fix_btag!$BF:$BF,MATCH(raw_elemdata!C49,fix_btag!$BG:$BG,0))), raw_elemdata!C49)</f>
        <v>354</v>
      </c>
      <c r="E597" s="4">
        <f t="array" ref="E597">IF(AND(OR(raw_elemdata!G49=6,raw_elemdata!H49=6,raw_elemdata!I49=6,raw_elemdata!J49=6),OR(raw_elemdata!G49=7,raw_elemdata!H49=7,raw_elemdata!I49=7,raw_elemdata!J49=7)), IF(ISERROR(INDEX(filt_btag7!$B:$B,MATCH(C597&amp;raw_elemdata!D49,filt_btag7!$C:$C&amp;filt_btag7!$B:$B,0))=raw_elemdata!D49), raw_elemdata!D49, INDEX(fix_btag!$BF:$BF,MATCH(raw_elemdata!D49,fix_btag!$BG:$BG,0))), raw_elemdata!D49)</f>
        <v>137</v>
      </c>
      <c r="F597" s="4">
        <f t="array" ref="F597">IF(AND(OR(raw_elemdata!G49=6,raw_elemdata!H49=6,raw_elemdata!I49=6,raw_elemdata!J49=6),OR(raw_elemdata!G49=7,raw_elemdata!H49=7,raw_elemdata!I49=7,raw_elemdata!J49=7)), IF(ISERROR(INDEX(filt_btag7!$B:$B,MATCH(C597&amp;raw_elemdata!E49,filt_btag7!$C:$C&amp;filt_btag7!$B:$B,0))=raw_elemdata!E49), raw_elemdata!E49, INDEX(fix_btag!$BF:$BF,MATCH(raw_elemdata!E49,fix_btag!$BG:$BG,0))), raw_elemdata!E49)</f>
        <v>189</v>
      </c>
      <c r="G597" s="4">
        <f t="array" ref="G597">IF(AND(OR(raw_elemdata!G49=6,raw_elemdata!H49=6,raw_elemdata!I49=6,raw_elemdata!J49=6),OR(raw_elemdata!G49=7,raw_elemdata!H49=7,raw_elemdata!I49=7,raw_elemdata!J49=7)), IF(ISERROR(INDEX(filt_btag7!$B:$B,MATCH(C597&amp;raw_elemdata!F49,filt_btag7!$C:$C&amp;filt_btag7!$B:$B,0))=raw_elemdata!F49), raw_elemdata!F49, INDEX(fix_btag!$BF:$BF,MATCH(raw_elemdata!F49,fix_btag!$BG:$BG,0))), raw_elemdata!F49)</f>
        <v>353</v>
      </c>
      <c r="H597" s="4">
        <f>IF(OR(raw_elemdata!G49=6,raw_elemdata!G49=7),0,raw_elemdata!G49)</f>
        <v>0</v>
      </c>
      <c r="I597" s="4">
        <f>IF(OR(raw_elemdata!H49=6,raw_elemdata!H49=7),0,raw_elemdata!H49)</f>
        <v>0</v>
      </c>
      <c r="J597" s="4">
        <f>IF(OR(raw_elemdata!I49=6,raw_elemdata!I49=7),0,raw_elemdata!I49)</f>
        <v>0</v>
      </c>
      <c r="K597" s="4">
        <f>IF(OR(raw_elemdata!J49=6,raw_elemdata!J49=7),0,raw_elemdata!J49)</f>
        <v>0</v>
      </c>
      <c r="L597" s="4">
        <v>1</v>
      </c>
    </row>
    <row r="598" spans="3:12" s="4" customFormat="1" x14ac:dyDescent="0.3">
      <c r="C598" s="4">
        <v>48</v>
      </c>
      <c r="D598" s="4">
        <f t="array" ref="D598">IF(AND(OR(raw_elemdata!G50=6,raw_elemdata!H50=6,raw_elemdata!I50=6,raw_elemdata!J50=6),OR(raw_elemdata!G50=7,raw_elemdata!H50=7,raw_elemdata!I50=7,raw_elemdata!J50=7)), IF(ISERROR(INDEX(filt_btag7!$B:$B,MATCH(C598&amp;raw_elemdata!C50,filt_btag7!$C:$C&amp;filt_btag7!$B:$B,0))=raw_elemdata!C50), raw_elemdata!C50, INDEX(fix_btag!$BF:$BF,MATCH(raw_elemdata!C50,fix_btag!$BG:$BG,0))), raw_elemdata!C50)</f>
        <v>186</v>
      </c>
      <c r="E598" s="4">
        <f t="array" ref="E598">IF(AND(OR(raw_elemdata!G50=6,raw_elemdata!H50=6,raw_elemdata!I50=6,raw_elemdata!J50=6),OR(raw_elemdata!G50=7,raw_elemdata!H50=7,raw_elemdata!I50=7,raw_elemdata!J50=7)), IF(ISERROR(INDEX(filt_btag7!$B:$B,MATCH(C598&amp;raw_elemdata!D50,filt_btag7!$C:$C&amp;filt_btag7!$B:$B,0))=raw_elemdata!D50), raw_elemdata!D50, INDEX(fix_btag!$BF:$BF,MATCH(raw_elemdata!D50,fix_btag!$BG:$BG,0))), raw_elemdata!D50)</f>
        <v>349</v>
      </c>
      <c r="F598" s="4">
        <f t="array" ref="F598">IF(AND(OR(raw_elemdata!G50=6,raw_elemdata!H50=6,raw_elemdata!I50=6,raw_elemdata!J50=6),OR(raw_elemdata!G50=7,raw_elemdata!H50=7,raw_elemdata!I50=7,raw_elemdata!J50=7)), IF(ISERROR(INDEX(filt_btag7!$B:$B,MATCH(C598&amp;raw_elemdata!E50,filt_btag7!$C:$C&amp;filt_btag7!$B:$B,0))=raw_elemdata!E50), raw_elemdata!E50, INDEX(fix_btag!$BF:$BF,MATCH(raw_elemdata!E50,fix_btag!$BG:$BG,0))), raw_elemdata!E50)</f>
        <v>348</v>
      </c>
      <c r="G598" s="4">
        <f t="array" ref="G598">IF(AND(OR(raw_elemdata!G50=6,raw_elemdata!H50=6,raw_elemdata!I50=6,raw_elemdata!J50=6),OR(raw_elemdata!G50=7,raw_elemdata!H50=7,raw_elemdata!I50=7,raw_elemdata!J50=7)), IF(ISERROR(INDEX(filt_btag7!$B:$B,MATCH(C598&amp;raw_elemdata!F50,filt_btag7!$C:$C&amp;filt_btag7!$B:$B,0))=raw_elemdata!F50), raw_elemdata!F50, INDEX(fix_btag!$BF:$BF,MATCH(raw_elemdata!F50,fix_btag!$BG:$BG,0))), raw_elemdata!F50)</f>
        <v>36</v>
      </c>
      <c r="H598" s="4">
        <f>IF(OR(raw_elemdata!G50=6,raw_elemdata!G50=7),0,raw_elemdata!G50)</f>
        <v>0</v>
      </c>
      <c r="I598" s="4">
        <f>IF(OR(raw_elemdata!H50=6,raw_elemdata!H50=7),0,raw_elemdata!H50)</f>
        <v>0</v>
      </c>
      <c r="J598" s="4">
        <f>IF(OR(raw_elemdata!I50=6,raw_elemdata!I50=7),0,raw_elemdata!I50)</f>
        <v>0</v>
      </c>
      <c r="K598" s="4">
        <f>IF(OR(raw_elemdata!J50=6,raw_elemdata!J50=7),0,raw_elemdata!J50)</f>
        <v>0</v>
      </c>
      <c r="L598" s="4">
        <v>1</v>
      </c>
    </row>
    <row r="599" spans="3:12" s="4" customFormat="1" x14ac:dyDescent="0.3">
      <c r="C599" s="4">
        <v>49</v>
      </c>
      <c r="D599" s="4">
        <f t="array" ref="D599">IF(AND(OR(raw_elemdata!G51=6,raw_elemdata!H51=6,raw_elemdata!I51=6,raw_elemdata!J51=6),OR(raw_elemdata!G51=7,raw_elemdata!H51=7,raw_elemdata!I51=7,raw_elemdata!J51=7)), IF(ISERROR(INDEX(filt_btag7!$B:$B,MATCH(C599&amp;raw_elemdata!C51,filt_btag7!$C:$C&amp;filt_btag7!$B:$B,0))=raw_elemdata!C51), raw_elemdata!C51, INDEX(fix_btag!$BF:$BF,MATCH(raw_elemdata!C51,fix_btag!$BG:$BG,0))), raw_elemdata!C51)</f>
        <v>349</v>
      </c>
      <c r="E599" s="4">
        <f t="array" ref="E599">IF(AND(OR(raw_elemdata!G51=6,raw_elemdata!H51=6,raw_elemdata!I51=6,raw_elemdata!J51=6),OR(raw_elemdata!G51=7,raw_elemdata!H51=7,raw_elemdata!I51=7,raw_elemdata!J51=7)), IF(ISERROR(INDEX(filt_btag7!$B:$B,MATCH(C599&amp;raw_elemdata!D51,filt_btag7!$C:$C&amp;filt_btag7!$B:$B,0))=raw_elemdata!D51), raw_elemdata!D51, INDEX(fix_btag!$BF:$BF,MATCH(raw_elemdata!D51,fix_btag!$BG:$BG,0))), raw_elemdata!D51)</f>
        <v>355</v>
      </c>
      <c r="F599" s="4">
        <f t="array" ref="F599">IF(AND(OR(raw_elemdata!G51=6,raw_elemdata!H51=6,raw_elemdata!I51=6,raw_elemdata!J51=6),OR(raw_elemdata!G51=7,raw_elemdata!H51=7,raw_elemdata!I51=7,raw_elemdata!J51=7)), IF(ISERROR(INDEX(filt_btag7!$B:$B,MATCH(C599&amp;raw_elemdata!E51,filt_btag7!$C:$C&amp;filt_btag7!$B:$B,0))=raw_elemdata!E51), raw_elemdata!E51, INDEX(fix_btag!$BF:$BF,MATCH(raw_elemdata!E51,fix_btag!$BG:$BG,0))), raw_elemdata!E51)</f>
        <v>354</v>
      </c>
      <c r="G599" s="4">
        <f t="array" ref="G599">IF(AND(OR(raw_elemdata!G51=6,raw_elemdata!H51=6,raw_elemdata!I51=6,raw_elemdata!J51=6),OR(raw_elemdata!G51=7,raw_elemdata!H51=7,raw_elemdata!I51=7,raw_elemdata!J51=7)), IF(ISERROR(INDEX(filt_btag7!$B:$B,MATCH(C599&amp;raw_elemdata!F51,filt_btag7!$C:$C&amp;filt_btag7!$B:$B,0))=raw_elemdata!F51), raw_elemdata!F51, INDEX(fix_btag!$BF:$BF,MATCH(raw_elemdata!F51,fix_btag!$BG:$BG,0))), raw_elemdata!F51)</f>
        <v>348</v>
      </c>
      <c r="H599" s="4">
        <f>IF(OR(raw_elemdata!G51=6,raw_elemdata!G51=7),0,raw_elemdata!G51)</f>
        <v>0</v>
      </c>
      <c r="I599" s="4">
        <f>IF(OR(raw_elemdata!H51=6,raw_elemdata!H51=7),0,raw_elemdata!H51)</f>
        <v>0</v>
      </c>
      <c r="J599" s="4">
        <f>IF(OR(raw_elemdata!I51=6,raw_elemdata!I51=7),0,raw_elemdata!I51)</f>
        <v>0</v>
      </c>
      <c r="K599" s="4">
        <f>IF(OR(raw_elemdata!J51=6,raw_elemdata!J51=7),0,raw_elemdata!J51)</f>
        <v>0</v>
      </c>
      <c r="L599" s="4">
        <v>1</v>
      </c>
    </row>
    <row r="600" spans="3:12" s="4" customFormat="1" x14ac:dyDescent="0.3">
      <c r="C600" s="4">
        <v>50</v>
      </c>
      <c r="D600" s="4">
        <f t="array" ref="D600">IF(AND(OR(raw_elemdata!G52=6,raw_elemdata!H52=6,raw_elemdata!I52=6,raw_elemdata!J52=6),OR(raw_elemdata!G52=7,raw_elemdata!H52=7,raw_elemdata!I52=7,raw_elemdata!J52=7)), IF(ISERROR(INDEX(filt_btag7!$B:$B,MATCH(C600&amp;raw_elemdata!C52,filt_btag7!$C:$C&amp;filt_btag7!$B:$B,0))=raw_elemdata!C52), raw_elemdata!C52, INDEX(fix_btag!$BF:$BF,MATCH(raw_elemdata!C52,fix_btag!$BG:$BG,0))), raw_elemdata!C52)</f>
        <v>355</v>
      </c>
      <c r="E600" s="4">
        <f t="array" ref="E600">IF(AND(OR(raw_elemdata!G52=6,raw_elemdata!H52=6,raw_elemdata!I52=6,raw_elemdata!J52=6),OR(raw_elemdata!G52=7,raw_elemdata!H52=7,raw_elemdata!I52=7,raw_elemdata!J52=7)), IF(ISERROR(INDEX(filt_btag7!$B:$B,MATCH(C600&amp;raw_elemdata!D52,filt_btag7!$C:$C&amp;filt_btag7!$B:$B,0))=raw_elemdata!D52), raw_elemdata!D52, INDEX(fix_btag!$BF:$BF,MATCH(raw_elemdata!D52,fix_btag!$BG:$BG,0))), raw_elemdata!D52)</f>
        <v>183</v>
      </c>
      <c r="F600" s="4">
        <f t="array" ref="F600">IF(AND(OR(raw_elemdata!G52=6,raw_elemdata!H52=6,raw_elemdata!I52=6,raw_elemdata!J52=6),OR(raw_elemdata!G52=7,raw_elemdata!H52=7,raw_elemdata!I52=7,raw_elemdata!J52=7)), IF(ISERROR(INDEX(filt_btag7!$B:$B,MATCH(C600&amp;raw_elemdata!E52,filt_btag7!$C:$C&amp;filt_btag7!$B:$B,0))=raw_elemdata!E52), raw_elemdata!E52, INDEX(fix_btag!$BF:$BF,MATCH(raw_elemdata!E52,fix_btag!$BG:$BG,0))), raw_elemdata!E52)</f>
        <v>137</v>
      </c>
      <c r="G600" s="4">
        <f t="array" ref="G600">IF(AND(OR(raw_elemdata!G52=6,raw_elemdata!H52=6,raw_elemdata!I52=6,raw_elemdata!J52=6),OR(raw_elemdata!G52=7,raw_elemdata!H52=7,raw_elemdata!I52=7,raw_elemdata!J52=7)), IF(ISERROR(INDEX(filt_btag7!$B:$B,MATCH(C600&amp;raw_elemdata!F52,filt_btag7!$C:$C&amp;filt_btag7!$B:$B,0))=raw_elemdata!F52), raw_elemdata!F52, INDEX(fix_btag!$BF:$BF,MATCH(raw_elemdata!F52,fix_btag!$BG:$BG,0))), raw_elemdata!F52)</f>
        <v>354</v>
      </c>
      <c r="H600" s="4">
        <f>IF(OR(raw_elemdata!G52=6,raw_elemdata!G52=7),0,raw_elemdata!G52)</f>
        <v>0</v>
      </c>
      <c r="I600" s="4">
        <f>IF(OR(raw_elemdata!H52=6,raw_elemdata!H52=7),0,raw_elemdata!H52)</f>
        <v>0</v>
      </c>
      <c r="J600" s="4">
        <f>IF(OR(raw_elemdata!I52=6,raw_elemdata!I52=7),0,raw_elemdata!I52)</f>
        <v>0</v>
      </c>
      <c r="K600" s="4">
        <f>IF(OR(raw_elemdata!J52=6,raw_elemdata!J52=7),0,raw_elemdata!J52)</f>
        <v>0</v>
      </c>
      <c r="L600" s="4">
        <v>1</v>
      </c>
    </row>
    <row r="601" spans="3:12" s="4" customFormat="1" x14ac:dyDescent="0.3">
      <c r="C601" s="4">
        <v>51</v>
      </c>
      <c r="D601" s="4">
        <f t="array" ref="D601">IF(AND(OR(raw_elemdata!G53=6,raw_elemdata!H53=6,raw_elemdata!I53=6,raw_elemdata!J53=6),OR(raw_elemdata!G53=7,raw_elemdata!H53=7,raw_elemdata!I53=7,raw_elemdata!J53=7)), IF(ISERROR(INDEX(filt_btag7!$B:$B,MATCH(C601&amp;raw_elemdata!C53,filt_btag7!$C:$C&amp;filt_btag7!$B:$B,0))=raw_elemdata!C53), raw_elemdata!C53, INDEX(fix_btag!$BF:$BF,MATCH(raw_elemdata!C53,fix_btag!$BG:$BG,0))), raw_elemdata!C53)</f>
        <v>37</v>
      </c>
      <c r="E601" s="4">
        <f t="array" ref="E601">IF(AND(OR(raw_elemdata!G53=6,raw_elemdata!H53=6,raw_elemdata!I53=6,raw_elemdata!J53=6),OR(raw_elemdata!G53=7,raw_elemdata!H53=7,raw_elemdata!I53=7,raw_elemdata!J53=7)), IF(ISERROR(INDEX(filt_btag7!$B:$B,MATCH(C601&amp;raw_elemdata!D53,filt_btag7!$C:$C&amp;filt_btag7!$B:$B,0))=raw_elemdata!D53), raw_elemdata!D53, INDEX(fix_btag!$BF:$BF,MATCH(raw_elemdata!D53,fix_btag!$BG:$BG,0))), raw_elemdata!D53)</f>
        <v>170</v>
      </c>
      <c r="F601" s="4">
        <f t="array" ref="F601">IF(AND(OR(raw_elemdata!G53=6,raw_elemdata!H53=6,raw_elemdata!I53=6,raw_elemdata!J53=6),OR(raw_elemdata!G53=7,raw_elemdata!H53=7,raw_elemdata!I53=7,raw_elemdata!J53=7)), IF(ISERROR(INDEX(filt_btag7!$B:$B,MATCH(C601&amp;raw_elemdata!E53,filt_btag7!$C:$C&amp;filt_btag7!$B:$B,0))=raw_elemdata!E53), raw_elemdata!E53, INDEX(fix_btag!$BF:$BF,MATCH(raw_elemdata!E53,fix_btag!$BG:$BG,0))), raw_elemdata!E53)</f>
        <v>349</v>
      </c>
      <c r="G601" s="4">
        <f t="array" ref="G601">IF(AND(OR(raw_elemdata!G53=6,raw_elemdata!H53=6,raw_elemdata!I53=6,raw_elemdata!J53=6),OR(raw_elemdata!G53=7,raw_elemdata!H53=7,raw_elemdata!I53=7,raw_elemdata!J53=7)), IF(ISERROR(INDEX(filt_btag7!$B:$B,MATCH(C601&amp;raw_elemdata!F53,filt_btag7!$C:$C&amp;filt_btag7!$B:$B,0))=raw_elemdata!F53), raw_elemdata!F53, INDEX(fix_btag!$BF:$BF,MATCH(raw_elemdata!F53,fix_btag!$BG:$BG,0))), raw_elemdata!F53)</f>
        <v>186</v>
      </c>
      <c r="H601" s="4">
        <f>IF(OR(raw_elemdata!G53=6,raw_elemdata!G53=7),0,raw_elemdata!G53)</f>
        <v>0</v>
      </c>
      <c r="I601" s="4">
        <f>IF(OR(raw_elemdata!H53=6,raw_elemdata!H53=7),0,raw_elemdata!H53)</f>
        <v>0</v>
      </c>
      <c r="J601" s="4">
        <f>IF(OR(raw_elemdata!I53=6,raw_elemdata!I53=7),0,raw_elemdata!I53)</f>
        <v>0</v>
      </c>
      <c r="K601" s="4">
        <f>IF(OR(raw_elemdata!J53=6,raw_elemdata!J53=7),0,raw_elemdata!J53)</f>
        <v>0</v>
      </c>
      <c r="L601" s="4">
        <v>1</v>
      </c>
    </row>
    <row r="602" spans="3:12" s="4" customFormat="1" x14ac:dyDescent="0.3">
      <c r="C602" s="4">
        <v>52</v>
      </c>
      <c r="D602" s="4">
        <f t="array" ref="D602">IF(AND(OR(raw_elemdata!G54=6,raw_elemdata!H54=6,raw_elemdata!I54=6,raw_elemdata!J54=6),OR(raw_elemdata!G54=7,raw_elemdata!H54=7,raw_elemdata!I54=7,raw_elemdata!J54=7)), IF(ISERROR(INDEX(filt_btag7!$B:$B,MATCH(C602&amp;raw_elemdata!C54,filt_btag7!$C:$C&amp;filt_btag7!$B:$B,0))=raw_elemdata!C54), raw_elemdata!C54, INDEX(fix_btag!$BF:$BF,MATCH(raw_elemdata!C54,fix_btag!$BG:$BG,0))), raw_elemdata!C54)</f>
        <v>170</v>
      </c>
      <c r="E602" s="4">
        <f t="array" ref="E602">IF(AND(OR(raw_elemdata!G54=6,raw_elemdata!H54=6,raw_elemdata!I54=6,raw_elemdata!J54=6),OR(raw_elemdata!G54=7,raw_elemdata!H54=7,raw_elemdata!I54=7,raw_elemdata!J54=7)), IF(ISERROR(INDEX(filt_btag7!$B:$B,MATCH(C602&amp;raw_elemdata!D54,filt_btag7!$C:$C&amp;filt_btag7!$B:$B,0))=raw_elemdata!D54), raw_elemdata!D54, INDEX(fix_btag!$BF:$BF,MATCH(raw_elemdata!D54,fix_btag!$BG:$BG,0))), raw_elemdata!D54)</f>
        <v>169</v>
      </c>
      <c r="F602" s="4">
        <f t="array" ref="F602">IF(AND(OR(raw_elemdata!G54=6,raw_elemdata!H54=6,raw_elemdata!I54=6,raw_elemdata!J54=6),OR(raw_elemdata!G54=7,raw_elemdata!H54=7,raw_elemdata!I54=7,raw_elemdata!J54=7)), IF(ISERROR(INDEX(filt_btag7!$B:$B,MATCH(C602&amp;raw_elemdata!E54,filt_btag7!$C:$C&amp;filt_btag7!$B:$B,0))=raw_elemdata!E54), raw_elemdata!E54, INDEX(fix_btag!$BF:$BF,MATCH(raw_elemdata!E54,fix_btag!$BG:$BG,0))), raw_elemdata!E54)</f>
        <v>355</v>
      </c>
      <c r="G602" s="4">
        <f t="array" ref="G602">IF(AND(OR(raw_elemdata!G54=6,raw_elemdata!H54=6,raw_elemdata!I54=6,raw_elemdata!J54=6),OR(raw_elemdata!G54=7,raw_elemdata!H54=7,raw_elemdata!I54=7,raw_elemdata!J54=7)), IF(ISERROR(INDEX(filt_btag7!$B:$B,MATCH(C602&amp;raw_elemdata!F54,filt_btag7!$C:$C&amp;filt_btag7!$B:$B,0))=raw_elemdata!F54), raw_elemdata!F54, INDEX(fix_btag!$BF:$BF,MATCH(raw_elemdata!F54,fix_btag!$BG:$BG,0))), raw_elemdata!F54)</f>
        <v>349</v>
      </c>
      <c r="H602" s="4">
        <f>IF(OR(raw_elemdata!G54=6,raw_elemdata!G54=7),0,raw_elemdata!G54)</f>
        <v>0</v>
      </c>
      <c r="I602" s="4">
        <f>IF(OR(raw_elemdata!H54=6,raw_elemdata!H54=7),0,raw_elemdata!H54)</f>
        <v>0</v>
      </c>
      <c r="J602" s="4">
        <f>IF(OR(raw_elemdata!I54=6,raw_elemdata!I54=7),0,raw_elemdata!I54)</f>
        <v>0</v>
      </c>
      <c r="K602" s="4">
        <f>IF(OR(raw_elemdata!J54=6,raw_elemdata!J54=7),0,raw_elemdata!J54)</f>
        <v>0</v>
      </c>
      <c r="L602" s="4">
        <v>1</v>
      </c>
    </row>
    <row r="603" spans="3:12" s="4" customFormat="1" x14ac:dyDescent="0.3">
      <c r="C603" s="4">
        <v>53</v>
      </c>
      <c r="D603" s="4">
        <f t="array" ref="D603">IF(AND(OR(raw_elemdata!G55=6,raw_elemdata!H55=6,raw_elemdata!I55=6,raw_elemdata!J55=6),OR(raw_elemdata!G55=7,raw_elemdata!H55=7,raw_elemdata!I55=7,raw_elemdata!J55=7)), IF(ISERROR(INDEX(filt_btag7!$B:$B,MATCH(C603&amp;raw_elemdata!C55,filt_btag7!$C:$C&amp;filt_btag7!$B:$B,0))=raw_elemdata!C55), raw_elemdata!C55, INDEX(fix_btag!$BF:$BF,MATCH(raw_elemdata!C55,fix_btag!$BG:$BG,0))), raw_elemdata!C55)</f>
        <v>169</v>
      </c>
      <c r="E603" s="4">
        <f t="array" ref="E603">IF(AND(OR(raw_elemdata!G55=6,raw_elemdata!H55=6,raw_elemdata!I55=6,raw_elemdata!J55=6),OR(raw_elemdata!G55=7,raw_elemdata!H55=7,raw_elemdata!I55=7,raw_elemdata!J55=7)), IF(ISERROR(INDEX(filt_btag7!$B:$B,MATCH(C603&amp;raw_elemdata!D55,filt_btag7!$C:$C&amp;filt_btag7!$B:$B,0))=raw_elemdata!D55), raw_elemdata!D55, INDEX(fix_btag!$BF:$BF,MATCH(raw_elemdata!D55,fix_btag!$BG:$BG,0))), raw_elemdata!D55)</f>
        <v>136</v>
      </c>
      <c r="F603" s="4">
        <f t="array" ref="F603">IF(AND(OR(raw_elemdata!G55=6,raw_elemdata!H55=6,raw_elemdata!I55=6,raw_elemdata!J55=6),OR(raw_elemdata!G55=7,raw_elemdata!H55=7,raw_elemdata!I55=7,raw_elemdata!J55=7)), IF(ISERROR(INDEX(filt_btag7!$B:$B,MATCH(C603&amp;raw_elemdata!E55,filt_btag7!$C:$C&amp;filt_btag7!$B:$B,0))=raw_elemdata!E55), raw_elemdata!E55, INDEX(fix_btag!$BF:$BF,MATCH(raw_elemdata!E55,fix_btag!$BG:$BG,0))), raw_elemdata!E55)</f>
        <v>183</v>
      </c>
      <c r="G603" s="4">
        <f t="array" ref="G603">IF(AND(OR(raw_elemdata!G55=6,raw_elemdata!H55=6,raw_elemdata!I55=6,raw_elemdata!J55=6),OR(raw_elemdata!G55=7,raw_elemdata!H55=7,raw_elemdata!I55=7,raw_elemdata!J55=7)), IF(ISERROR(INDEX(filt_btag7!$B:$B,MATCH(C603&amp;raw_elemdata!F55,filt_btag7!$C:$C&amp;filt_btag7!$B:$B,0))=raw_elemdata!F55), raw_elemdata!F55, INDEX(fix_btag!$BF:$BF,MATCH(raw_elemdata!F55,fix_btag!$BG:$BG,0))), raw_elemdata!F55)</f>
        <v>355</v>
      </c>
      <c r="H603" s="4">
        <f>IF(OR(raw_elemdata!G55=6,raw_elemdata!G55=7),0,raw_elemdata!G55)</f>
        <v>0</v>
      </c>
      <c r="I603" s="4">
        <f>IF(OR(raw_elemdata!H55=6,raw_elemdata!H55=7),0,raw_elemdata!H55)</f>
        <v>0</v>
      </c>
      <c r="J603" s="4">
        <f>IF(OR(raw_elemdata!I55=6,raw_elemdata!I55=7),0,raw_elemdata!I55)</f>
        <v>0</v>
      </c>
      <c r="K603" s="4">
        <f>IF(OR(raw_elemdata!J55=6,raw_elemdata!J55=7),0,raw_elemdata!J55)</f>
        <v>0</v>
      </c>
      <c r="L603" s="4">
        <v>1</v>
      </c>
    </row>
    <row r="604" spans="3:12" s="4" customFormat="1" x14ac:dyDescent="0.3">
      <c r="C604" s="4">
        <v>54</v>
      </c>
      <c r="D604" s="4">
        <f t="array" ref="D604">IF(AND(OR(raw_elemdata!G56=6,raw_elemdata!H56=6,raw_elemdata!I56=6,raw_elemdata!J56=6),OR(raw_elemdata!G56=7,raw_elemdata!H56=7,raw_elemdata!I56=7,raw_elemdata!J56=7)), IF(ISERROR(INDEX(filt_btag7!$B:$B,MATCH(C604&amp;raw_elemdata!C56,filt_btag7!$C:$C&amp;filt_btag7!$B:$B,0))=raw_elemdata!C56), raw_elemdata!C56, INDEX(fix_btag!$BF:$BF,MATCH(raw_elemdata!C56,fix_btag!$BG:$BG,0))), raw_elemdata!C56)</f>
        <v>141</v>
      </c>
      <c r="E604" s="4">
        <f t="array" ref="E604">IF(AND(OR(raw_elemdata!G56=6,raw_elemdata!H56=6,raw_elemdata!I56=6,raw_elemdata!J56=6),OR(raw_elemdata!G56=7,raw_elemdata!H56=7,raw_elemdata!I56=7,raw_elemdata!J56=7)), IF(ISERROR(INDEX(filt_btag7!$B:$B,MATCH(C604&amp;raw_elemdata!D56,filt_btag7!$C:$C&amp;filt_btag7!$B:$B,0))=raw_elemdata!D56), raw_elemdata!D56, INDEX(fix_btag!$BF:$BF,MATCH(raw_elemdata!D56,fix_btag!$BG:$BG,0))), raw_elemdata!D56)</f>
        <v>356</v>
      </c>
      <c r="F604" s="4">
        <f t="array" ref="F604">IF(AND(OR(raw_elemdata!G56=6,raw_elemdata!H56=6,raw_elemdata!I56=6,raw_elemdata!J56=6),OR(raw_elemdata!G56=7,raw_elemdata!H56=7,raw_elemdata!I56=7,raw_elemdata!J56=7)), IF(ISERROR(INDEX(filt_btag7!$B:$B,MATCH(C604&amp;raw_elemdata!E56,filt_btag7!$C:$C&amp;filt_btag7!$B:$B,0))=raw_elemdata!E56), raw_elemdata!E56, INDEX(fix_btag!$BF:$BF,MATCH(raw_elemdata!E56,fix_btag!$BG:$BG,0))), raw_elemdata!E56)</f>
        <v>297</v>
      </c>
      <c r="G604" s="4">
        <f t="array" ref="G604">IF(AND(OR(raw_elemdata!G56=6,raw_elemdata!H56=6,raw_elemdata!I56=6,raw_elemdata!J56=6),OR(raw_elemdata!G56=7,raw_elemdata!H56=7,raw_elemdata!I56=7,raw_elemdata!J56=7)), IF(ISERROR(INDEX(filt_btag7!$B:$B,MATCH(C604&amp;raw_elemdata!F56,filt_btag7!$C:$C&amp;filt_btag7!$B:$B,0))=raw_elemdata!F56), raw_elemdata!F56, INDEX(fix_btag!$BF:$BF,MATCH(raw_elemdata!F56,fix_btag!$BG:$BG,0))), raw_elemdata!F56)</f>
        <v>77</v>
      </c>
      <c r="H604" s="4">
        <f>IF(OR(raw_elemdata!G56=6,raw_elemdata!G56=7),0,raw_elemdata!G56)</f>
        <v>0</v>
      </c>
      <c r="I604" s="4">
        <f>IF(OR(raw_elemdata!H56=6,raw_elemdata!H56=7),0,raw_elemdata!H56)</f>
        <v>0</v>
      </c>
      <c r="J604" s="4">
        <f>IF(OR(raw_elemdata!I56=6,raw_elemdata!I56=7),0,raw_elemdata!I56)</f>
        <v>0</v>
      </c>
      <c r="K604" s="4">
        <f>IF(OR(raw_elemdata!J56=6,raw_elemdata!J56=7),0,raw_elemdata!J56)</f>
        <v>0</v>
      </c>
      <c r="L604" s="4">
        <v>1</v>
      </c>
    </row>
    <row r="605" spans="3:12" s="4" customFormat="1" x14ac:dyDescent="0.3">
      <c r="C605" s="4">
        <v>55</v>
      </c>
      <c r="D605" s="4">
        <f t="array" ref="D605">IF(AND(OR(raw_elemdata!G57=6,raw_elemdata!H57=6,raw_elemdata!I57=6,raw_elemdata!J57=6),OR(raw_elemdata!G57=7,raw_elemdata!H57=7,raw_elemdata!I57=7,raw_elemdata!J57=7)), IF(ISERROR(INDEX(filt_btag7!$B:$B,MATCH(C605&amp;raw_elemdata!C57,filt_btag7!$C:$C&amp;filt_btag7!$B:$B,0))=raw_elemdata!C57), raw_elemdata!C57, INDEX(fix_btag!$BF:$BF,MATCH(raw_elemdata!C57,fix_btag!$BG:$BG,0))), raw_elemdata!C57)</f>
        <v>356</v>
      </c>
      <c r="E605" s="4">
        <f t="array" ref="E605">IF(AND(OR(raw_elemdata!G57=6,raw_elemdata!H57=6,raw_elemdata!I57=6,raw_elemdata!J57=6),OR(raw_elemdata!G57=7,raw_elemdata!H57=7,raw_elemdata!I57=7,raw_elemdata!J57=7)), IF(ISERROR(INDEX(filt_btag7!$B:$B,MATCH(C605&amp;raw_elemdata!D57,filt_btag7!$C:$C&amp;filt_btag7!$B:$B,0))=raw_elemdata!D57), raw_elemdata!D57, INDEX(fix_btag!$BF:$BF,MATCH(raw_elemdata!D57,fix_btag!$BG:$BG,0))), raw_elemdata!D57)</f>
        <v>147</v>
      </c>
      <c r="F605" s="4">
        <f t="array" ref="F605">IF(AND(OR(raw_elemdata!G57=6,raw_elemdata!H57=6,raw_elemdata!I57=6,raw_elemdata!J57=6),OR(raw_elemdata!G57=7,raw_elemdata!H57=7,raw_elemdata!I57=7,raw_elemdata!J57=7)), IF(ISERROR(INDEX(filt_btag7!$B:$B,MATCH(C605&amp;raw_elemdata!E57,filt_btag7!$C:$C&amp;filt_btag7!$B:$B,0))=raw_elemdata!E57), raw_elemdata!E57, INDEX(fix_btag!$BF:$BF,MATCH(raw_elemdata!E57,fix_btag!$BG:$BG,0))), raw_elemdata!E57)</f>
        <v>20</v>
      </c>
      <c r="G605" s="4">
        <f t="array" ref="G605">IF(AND(OR(raw_elemdata!G57=6,raw_elemdata!H57=6,raw_elemdata!I57=6,raw_elemdata!J57=6),OR(raw_elemdata!G57=7,raw_elemdata!H57=7,raw_elemdata!I57=7,raw_elemdata!J57=7)), IF(ISERROR(INDEX(filt_btag7!$B:$B,MATCH(C605&amp;raw_elemdata!F57,filt_btag7!$C:$C&amp;filt_btag7!$B:$B,0))=raw_elemdata!F57), raw_elemdata!F57, INDEX(fix_btag!$BF:$BF,MATCH(raw_elemdata!F57,fix_btag!$BG:$BG,0))), raw_elemdata!F57)</f>
        <v>297</v>
      </c>
      <c r="H605" s="4">
        <f>IF(OR(raw_elemdata!G57=6,raw_elemdata!G57=7),0,raw_elemdata!G57)</f>
        <v>0</v>
      </c>
      <c r="I605" s="4">
        <f>IF(OR(raw_elemdata!H57=6,raw_elemdata!H57=7),0,raw_elemdata!H57)</f>
        <v>0</v>
      </c>
      <c r="J605" s="4">
        <f>IF(OR(raw_elemdata!I57=6,raw_elemdata!I57=7),0,raw_elemdata!I57)</f>
        <v>0</v>
      </c>
      <c r="K605" s="4">
        <f>IF(OR(raw_elemdata!J57=6,raw_elemdata!J57=7),0,raw_elemdata!J57)</f>
        <v>0</v>
      </c>
      <c r="L605" s="4">
        <v>1</v>
      </c>
    </row>
    <row r="606" spans="3:12" s="4" customFormat="1" x14ac:dyDescent="0.3">
      <c r="C606" s="4">
        <v>56</v>
      </c>
      <c r="D606" s="4">
        <f t="array" ref="D606">IF(AND(OR(raw_elemdata!G58=6,raw_elemdata!H58=6,raw_elemdata!I58=6,raw_elemdata!J58=6),OR(raw_elemdata!G58=7,raw_elemdata!H58=7,raw_elemdata!I58=7,raw_elemdata!J58=7)), IF(ISERROR(INDEX(filt_btag7!$B:$B,MATCH(C606&amp;raw_elemdata!C58,filt_btag7!$C:$C&amp;filt_btag7!$B:$B,0))=raw_elemdata!C58), raw_elemdata!C58, INDEX(fix_btag!$BF:$BF,MATCH(raw_elemdata!C58,fix_btag!$BG:$BG,0))), raw_elemdata!C58)</f>
        <v>142</v>
      </c>
      <c r="E606" s="4">
        <f t="array" ref="E606">IF(AND(OR(raw_elemdata!G58=6,raw_elemdata!H58=6,raw_elemdata!I58=6,raw_elemdata!J58=6),OR(raw_elemdata!G58=7,raw_elemdata!H58=7,raw_elemdata!I58=7,raw_elemdata!J58=7)), IF(ISERROR(INDEX(filt_btag7!$B:$B,MATCH(C606&amp;raw_elemdata!D58,filt_btag7!$C:$C&amp;filt_btag7!$B:$B,0))=raw_elemdata!D58), raw_elemdata!D58, INDEX(fix_btag!$BF:$BF,MATCH(raw_elemdata!D58,fix_btag!$BG:$BG,0))), raw_elemdata!D58)</f>
        <v>357</v>
      </c>
      <c r="F606" s="4">
        <f t="array" ref="F606">IF(AND(OR(raw_elemdata!G58=6,raw_elemdata!H58=6,raw_elemdata!I58=6,raw_elemdata!J58=6),OR(raw_elemdata!G58=7,raw_elemdata!H58=7,raw_elemdata!I58=7,raw_elemdata!J58=7)), IF(ISERROR(INDEX(filt_btag7!$B:$B,MATCH(C606&amp;raw_elemdata!E58,filt_btag7!$C:$C&amp;filt_btag7!$B:$B,0))=raw_elemdata!E58), raw_elemdata!E58, INDEX(fix_btag!$BF:$BF,MATCH(raw_elemdata!E58,fix_btag!$BG:$BG,0))), raw_elemdata!E58)</f>
        <v>356</v>
      </c>
      <c r="G606" s="4">
        <f t="array" ref="G606">IF(AND(OR(raw_elemdata!G58=6,raw_elemdata!H58=6,raw_elemdata!I58=6,raw_elemdata!J58=6),OR(raw_elemdata!G58=7,raw_elemdata!H58=7,raw_elemdata!I58=7,raw_elemdata!J58=7)), IF(ISERROR(INDEX(filt_btag7!$B:$B,MATCH(C606&amp;raw_elemdata!F58,filt_btag7!$C:$C&amp;filt_btag7!$B:$B,0))=raw_elemdata!F58), raw_elemdata!F58, INDEX(fix_btag!$BF:$BF,MATCH(raw_elemdata!F58,fix_btag!$BG:$BG,0))), raw_elemdata!F58)</f>
        <v>141</v>
      </c>
      <c r="H606" s="4">
        <f>IF(OR(raw_elemdata!G58=6,raw_elemdata!G58=7),0,raw_elemdata!G58)</f>
        <v>0</v>
      </c>
      <c r="I606" s="4">
        <f>IF(OR(raw_elemdata!H58=6,raw_elemdata!H58=7),0,raw_elemdata!H58)</f>
        <v>0</v>
      </c>
      <c r="J606" s="4">
        <f>IF(OR(raw_elemdata!I58=6,raw_elemdata!I58=7),0,raw_elemdata!I58)</f>
        <v>0</v>
      </c>
      <c r="K606" s="4">
        <f>IF(OR(raw_elemdata!J58=6,raw_elemdata!J58=7),0,raw_elemdata!J58)</f>
        <v>0</v>
      </c>
      <c r="L606" s="4">
        <v>1</v>
      </c>
    </row>
    <row r="607" spans="3:12" s="4" customFormat="1" x14ac:dyDescent="0.3">
      <c r="C607" s="4">
        <v>57</v>
      </c>
      <c r="D607" s="4">
        <f t="array" ref="D607">IF(AND(OR(raw_elemdata!G59=6,raw_elemdata!H59=6,raw_elemdata!I59=6,raw_elemdata!J59=6),OR(raw_elemdata!G59=7,raw_elemdata!H59=7,raw_elemdata!I59=7,raw_elemdata!J59=7)), IF(ISERROR(INDEX(filt_btag7!$B:$B,MATCH(C607&amp;raw_elemdata!C59,filt_btag7!$C:$C&amp;filt_btag7!$B:$B,0))=raw_elemdata!C59), raw_elemdata!C59, INDEX(fix_btag!$BF:$BF,MATCH(raw_elemdata!C59,fix_btag!$BG:$BG,0))), raw_elemdata!C59)</f>
        <v>357</v>
      </c>
      <c r="E607" s="4">
        <f t="array" ref="E607">IF(AND(OR(raw_elemdata!G59=6,raw_elemdata!H59=6,raw_elemdata!I59=6,raw_elemdata!J59=6),OR(raw_elemdata!G59=7,raw_elemdata!H59=7,raw_elemdata!I59=7,raw_elemdata!J59=7)), IF(ISERROR(INDEX(filt_btag7!$B:$B,MATCH(C607&amp;raw_elemdata!D59,filt_btag7!$C:$C&amp;filt_btag7!$B:$B,0))=raw_elemdata!D59), raw_elemdata!D59, INDEX(fix_btag!$BF:$BF,MATCH(raw_elemdata!D59,fix_btag!$BG:$BG,0))), raw_elemdata!D59)</f>
        <v>148</v>
      </c>
      <c r="F607" s="4">
        <f t="array" ref="F607">IF(AND(OR(raw_elemdata!G59=6,raw_elemdata!H59=6,raw_elemdata!I59=6,raw_elemdata!J59=6),OR(raw_elemdata!G59=7,raw_elemdata!H59=7,raw_elemdata!I59=7,raw_elemdata!J59=7)), IF(ISERROR(INDEX(filt_btag7!$B:$B,MATCH(C607&amp;raw_elemdata!E59,filt_btag7!$C:$C&amp;filt_btag7!$B:$B,0))=raw_elemdata!E59), raw_elemdata!E59, INDEX(fix_btag!$BF:$BF,MATCH(raw_elemdata!E59,fix_btag!$BG:$BG,0))), raw_elemdata!E59)</f>
        <v>147</v>
      </c>
      <c r="G607" s="4">
        <f t="array" ref="G607">IF(AND(OR(raw_elemdata!G59=6,raw_elemdata!H59=6,raw_elemdata!I59=6,raw_elemdata!J59=6),OR(raw_elemdata!G59=7,raw_elemdata!H59=7,raw_elemdata!I59=7,raw_elemdata!J59=7)), IF(ISERROR(INDEX(filt_btag7!$B:$B,MATCH(C607&amp;raw_elemdata!F59,filt_btag7!$C:$C&amp;filt_btag7!$B:$B,0))=raw_elemdata!F59), raw_elemdata!F59, INDEX(fix_btag!$BF:$BF,MATCH(raw_elemdata!F59,fix_btag!$BG:$BG,0))), raw_elemdata!F59)</f>
        <v>356</v>
      </c>
      <c r="H607" s="4">
        <f>IF(OR(raw_elemdata!G59=6,raw_elemdata!G59=7),0,raw_elemdata!G59)</f>
        <v>0</v>
      </c>
      <c r="I607" s="4">
        <f>IF(OR(raw_elemdata!H59=6,raw_elemdata!H59=7),0,raw_elemdata!H59)</f>
        <v>0</v>
      </c>
      <c r="J607" s="4">
        <f>IF(OR(raw_elemdata!I59=6,raw_elemdata!I59=7),0,raw_elemdata!I59)</f>
        <v>0</v>
      </c>
      <c r="K607" s="4">
        <f>IF(OR(raw_elemdata!J59=6,raw_elemdata!J59=7),0,raw_elemdata!J59)</f>
        <v>0</v>
      </c>
      <c r="L607" s="4">
        <v>1</v>
      </c>
    </row>
    <row r="608" spans="3:12" s="4" customFormat="1" x14ac:dyDescent="0.3">
      <c r="C608" s="4">
        <v>58</v>
      </c>
      <c r="D608" s="4">
        <f t="array" ref="D608">IF(AND(OR(raw_elemdata!G60=6,raw_elemdata!H60=6,raw_elemdata!I60=6,raw_elemdata!J60=6),OR(raw_elemdata!G60=7,raw_elemdata!H60=7,raw_elemdata!I60=7,raw_elemdata!J60=7)), IF(ISERROR(INDEX(filt_btag7!$B:$B,MATCH(C608&amp;raw_elemdata!C60,filt_btag7!$C:$C&amp;filt_btag7!$B:$B,0))=raw_elemdata!C60), raw_elemdata!C60, INDEX(fix_btag!$BF:$BF,MATCH(raw_elemdata!C60,fix_btag!$BG:$BG,0))), raw_elemdata!C60)</f>
        <v>131</v>
      </c>
      <c r="E608" s="4">
        <f t="array" ref="E608">IF(AND(OR(raw_elemdata!G60=6,raw_elemdata!H60=6,raw_elemdata!I60=6,raw_elemdata!J60=6),OR(raw_elemdata!G60=7,raw_elemdata!H60=7,raw_elemdata!I60=7,raw_elemdata!J60=7)), IF(ISERROR(INDEX(filt_btag7!$B:$B,MATCH(C608&amp;raw_elemdata!D60,filt_btag7!$C:$C&amp;filt_btag7!$B:$B,0))=raw_elemdata!D60), raw_elemdata!D60, INDEX(fix_btag!$BF:$BF,MATCH(raw_elemdata!D60,fix_btag!$BG:$BG,0))), raw_elemdata!D60)</f>
        <v>358</v>
      </c>
      <c r="F608" s="4">
        <f t="array" ref="F608">IF(AND(OR(raw_elemdata!G60=6,raw_elemdata!H60=6,raw_elemdata!I60=6,raw_elemdata!J60=6),OR(raw_elemdata!G60=7,raw_elemdata!H60=7,raw_elemdata!I60=7,raw_elemdata!J60=7)), IF(ISERROR(INDEX(filt_btag7!$B:$B,MATCH(C608&amp;raw_elemdata!E60,filt_btag7!$C:$C&amp;filt_btag7!$B:$B,0))=raw_elemdata!E60), raw_elemdata!E60, INDEX(fix_btag!$BF:$BF,MATCH(raw_elemdata!E60,fix_btag!$BG:$BG,0))), raw_elemdata!E60)</f>
        <v>357</v>
      </c>
      <c r="G608" s="4">
        <f t="array" ref="G608">IF(AND(OR(raw_elemdata!G60=6,raw_elemdata!H60=6,raw_elemdata!I60=6,raw_elemdata!J60=6),OR(raw_elemdata!G60=7,raw_elemdata!H60=7,raw_elemdata!I60=7,raw_elemdata!J60=7)), IF(ISERROR(INDEX(filt_btag7!$B:$B,MATCH(C608&amp;raw_elemdata!F60,filt_btag7!$C:$C&amp;filt_btag7!$B:$B,0))=raw_elemdata!F60), raw_elemdata!F60, INDEX(fix_btag!$BF:$BF,MATCH(raw_elemdata!F60,fix_btag!$BG:$BG,0))), raw_elemdata!F60)</f>
        <v>142</v>
      </c>
      <c r="H608" s="4">
        <f>IF(OR(raw_elemdata!G60=6,raw_elemdata!G60=7),0,raw_elemdata!G60)</f>
        <v>0</v>
      </c>
      <c r="I608" s="4">
        <f>IF(OR(raw_elemdata!H60=6,raw_elemdata!H60=7),0,raw_elemdata!H60)</f>
        <v>0</v>
      </c>
      <c r="J608" s="4">
        <f>IF(OR(raw_elemdata!I60=6,raw_elemdata!I60=7),0,raw_elemdata!I60)</f>
        <v>0</v>
      </c>
      <c r="K608" s="4">
        <f>IF(OR(raw_elemdata!J60=6,raw_elemdata!J60=7),0,raw_elemdata!J60)</f>
        <v>0</v>
      </c>
      <c r="L608" s="4">
        <v>1</v>
      </c>
    </row>
    <row r="609" spans="3:12" s="4" customFormat="1" x14ac:dyDescent="0.3">
      <c r="C609" s="4">
        <v>59</v>
      </c>
      <c r="D609" s="4">
        <f t="array" ref="D609">IF(AND(OR(raw_elemdata!G61=6,raw_elemdata!H61=6,raw_elemdata!I61=6,raw_elemdata!J61=6),OR(raw_elemdata!G61=7,raw_elemdata!H61=7,raw_elemdata!I61=7,raw_elemdata!J61=7)), IF(ISERROR(INDEX(filt_btag7!$B:$B,MATCH(C609&amp;raw_elemdata!C61,filt_btag7!$C:$C&amp;filt_btag7!$B:$B,0))=raw_elemdata!C61), raw_elemdata!C61, INDEX(fix_btag!$BF:$BF,MATCH(raw_elemdata!C61,fix_btag!$BG:$BG,0))), raw_elemdata!C61)</f>
        <v>358</v>
      </c>
      <c r="E609" s="4">
        <f t="array" ref="E609">IF(AND(OR(raw_elemdata!G61=6,raw_elemdata!H61=6,raw_elemdata!I61=6,raw_elemdata!J61=6),OR(raw_elemdata!G61=7,raw_elemdata!H61=7,raw_elemdata!I61=7,raw_elemdata!J61=7)), IF(ISERROR(INDEX(filt_btag7!$B:$B,MATCH(C609&amp;raw_elemdata!D61,filt_btag7!$C:$C&amp;filt_btag7!$B:$B,0))=raw_elemdata!D61), raw_elemdata!D61, INDEX(fix_btag!$BF:$BF,MATCH(raw_elemdata!D61,fix_btag!$BG:$BG,0))), raw_elemdata!D61)</f>
        <v>21</v>
      </c>
      <c r="F609" s="4">
        <f t="array" ref="F609">IF(AND(OR(raw_elemdata!G61=6,raw_elemdata!H61=6,raw_elemdata!I61=6,raw_elemdata!J61=6),OR(raw_elemdata!G61=7,raw_elemdata!H61=7,raw_elemdata!I61=7,raw_elemdata!J61=7)), IF(ISERROR(INDEX(filt_btag7!$B:$B,MATCH(C609&amp;raw_elemdata!E61,filt_btag7!$C:$C&amp;filt_btag7!$B:$B,0))=raw_elemdata!E61), raw_elemdata!E61, INDEX(fix_btag!$BF:$BF,MATCH(raw_elemdata!E61,fix_btag!$BG:$BG,0))), raw_elemdata!E61)</f>
        <v>148</v>
      </c>
      <c r="G609" s="4">
        <f t="array" ref="G609">IF(AND(OR(raw_elemdata!G61=6,raw_elemdata!H61=6,raw_elemdata!I61=6,raw_elemdata!J61=6),OR(raw_elemdata!G61=7,raw_elemdata!H61=7,raw_elemdata!I61=7,raw_elemdata!J61=7)), IF(ISERROR(INDEX(filt_btag7!$B:$B,MATCH(C609&amp;raw_elemdata!F61,filt_btag7!$C:$C&amp;filt_btag7!$B:$B,0))=raw_elemdata!F61), raw_elemdata!F61, INDEX(fix_btag!$BF:$BF,MATCH(raw_elemdata!F61,fix_btag!$BG:$BG,0))), raw_elemdata!F61)</f>
        <v>357</v>
      </c>
      <c r="H609" s="4">
        <f>IF(OR(raw_elemdata!G61=6,raw_elemdata!G61=7),0,raw_elemdata!G61)</f>
        <v>0</v>
      </c>
      <c r="I609" s="4">
        <f>IF(OR(raw_elemdata!H61=6,raw_elemdata!H61=7),0,raw_elemdata!H61)</f>
        <v>0</v>
      </c>
      <c r="J609" s="4">
        <f>IF(OR(raw_elemdata!I61=6,raw_elemdata!I61=7),0,raw_elemdata!I61)</f>
        <v>0</v>
      </c>
      <c r="K609" s="4">
        <f>IF(OR(raw_elemdata!J61=6,raw_elemdata!J61=7),0,raw_elemdata!J61)</f>
        <v>0</v>
      </c>
      <c r="L609" s="4">
        <v>1</v>
      </c>
    </row>
    <row r="610" spans="3:12" s="4" customFormat="1" x14ac:dyDescent="0.3">
      <c r="C610" s="4">
        <v>60</v>
      </c>
      <c r="D610" s="4">
        <f t="array" ref="D610">IF(AND(OR(raw_elemdata!G62=6,raw_elemdata!H62=6,raw_elemdata!I62=6,raw_elemdata!J62=6),OR(raw_elemdata!G62=7,raw_elemdata!H62=7,raw_elemdata!I62=7,raw_elemdata!J62=7)), IF(ISERROR(INDEX(filt_btag7!$B:$B,MATCH(C610&amp;raw_elemdata!C62,filt_btag7!$C:$C&amp;filt_btag7!$B:$B,0))=raw_elemdata!C62), raw_elemdata!C62, INDEX(fix_btag!$BF:$BF,MATCH(raw_elemdata!C62,fix_btag!$BG:$BG,0))), raw_elemdata!C62)</f>
        <v>189</v>
      </c>
      <c r="E610" s="4">
        <f t="array" ref="E610">IF(AND(OR(raw_elemdata!G62=6,raw_elemdata!H62=6,raw_elemdata!I62=6,raw_elemdata!J62=6),OR(raw_elemdata!G62=7,raw_elemdata!H62=7,raw_elemdata!I62=7,raw_elemdata!J62=7)), IF(ISERROR(INDEX(filt_btag7!$B:$B,MATCH(C610&amp;raw_elemdata!D62,filt_btag7!$C:$C&amp;filt_btag7!$B:$B,0))=raw_elemdata!D62), raw_elemdata!D62, INDEX(fix_btag!$BF:$BF,MATCH(raw_elemdata!D62,fix_btag!$BG:$BG,0))), raw_elemdata!D62)</f>
        <v>359</v>
      </c>
      <c r="F610" s="4">
        <f t="array" ref="F610">IF(AND(OR(raw_elemdata!G62=6,raw_elemdata!H62=6,raw_elemdata!I62=6,raw_elemdata!J62=6),OR(raw_elemdata!G62=7,raw_elemdata!H62=7,raw_elemdata!I62=7,raw_elemdata!J62=7)), IF(ISERROR(INDEX(filt_btag7!$B:$B,MATCH(C610&amp;raw_elemdata!E62,filt_btag7!$C:$C&amp;filt_btag7!$B:$B,0))=raw_elemdata!E62), raw_elemdata!E62, INDEX(fix_btag!$BF:$BF,MATCH(raw_elemdata!E62,fix_btag!$BG:$BG,0))), raw_elemdata!E62)</f>
        <v>358</v>
      </c>
      <c r="G610" s="4">
        <f t="array" ref="G610">IF(AND(OR(raw_elemdata!G62=6,raw_elemdata!H62=6,raw_elemdata!I62=6,raw_elemdata!J62=6),OR(raw_elemdata!G62=7,raw_elemdata!H62=7,raw_elemdata!I62=7,raw_elemdata!J62=7)), IF(ISERROR(INDEX(filt_btag7!$B:$B,MATCH(C610&amp;raw_elemdata!F62,filt_btag7!$C:$C&amp;filt_btag7!$B:$B,0))=raw_elemdata!F62), raw_elemdata!F62, INDEX(fix_btag!$BF:$BF,MATCH(raw_elemdata!F62,fix_btag!$BG:$BG,0))), raw_elemdata!F62)</f>
        <v>131</v>
      </c>
      <c r="H610" s="4">
        <f>IF(OR(raw_elemdata!G62=6,raw_elemdata!G62=7),0,raw_elemdata!G62)</f>
        <v>0</v>
      </c>
      <c r="I610" s="4">
        <f>IF(OR(raw_elemdata!H62=6,raw_elemdata!H62=7),0,raw_elemdata!H62)</f>
        <v>0</v>
      </c>
      <c r="J610" s="4">
        <f>IF(OR(raw_elemdata!I62=6,raw_elemdata!I62=7),0,raw_elemdata!I62)</f>
        <v>0</v>
      </c>
      <c r="K610" s="4">
        <f>IF(OR(raw_elemdata!J62=6,raw_elemdata!J62=7),0,raw_elemdata!J62)</f>
        <v>0</v>
      </c>
      <c r="L610" s="4">
        <v>1</v>
      </c>
    </row>
    <row r="611" spans="3:12" s="4" customFormat="1" x14ac:dyDescent="0.3">
      <c r="C611" s="4">
        <v>61</v>
      </c>
      <c r="D611" s="4">
        <f t="array" ref="D611">IF(AND(OR(raw_elemdata!G63=6,raw_elemdata!H63=6,raw_elemdata!I63=6,raw_elemdata!J63=6),OR(raw_elemdata!G63=7,raw_elemdata!H63=7,raw_elemdata!I63=7,raw_elemdata!J63=7)), IF(ISERROR(INDEX(filt_btag7!$B:$B,MATCH(C611&amp;raw_elemdata!C63,filt_btag7!$C:$C&amp;filt_btag7!$B:$B,0))=raw_elemdata!C63), raw_elemdata!C63, INDEX(fix_btag!$BF:$BF,MATCH(raw_elemdata!C63,fix_btag!$BG:$BG,0))), raw_elemdata!C63)</f>
        <v>359</v>
      </c>
      <c r="E611" s="4">
        <f t="array" ref="E611">IF(AND(OR(raw_elemdata!G63=6,raw_elemdata!H63=6,raw_elemdata!I63=6,raw_elemdata!J63=6),OR(raw_elemdata!G63=7,raw_elemdata!H63=7,raw_elemdata!I63=7,raw_elemdata!J63=7)), IF(ISERROR(INDEX(filt_btag7!$B:$B,MATCH(C611&amp;raw_elemdata!D63,filt_btag7!$C:$C&amp;filt_btag7!$B:$B,0))=raw_elemdata!D63), raw_elemdata!D63, INDEX(fix_btag!$BF:$BF,MATCH(raw_elemdata!D63,fix_btag!$BG:$BG,0))), raw_elemdata!D63)</f>
        <v>190</v>
      </c>
      <c r="F611" s="4">
        <f t="array" ref="F611">IF(AND(OR(raw_elemdata!G63=6,raw_elemdata!H63=6,raw_elemdata!I63=6,raw_elemdata!J63=6),OR(raw_elemdata!G63=7,raw_elemdata!H63=7,raw_elemdata!I63=7,raw_elemdata!J63=7)), IF(ISERROR(INDEX(filt_btag7!$B:$B,MATCH(C611&amp;raw_elemdata!E63,filt_btag7!$C:$C&amp;filt_btag7!$B:$B,0))=raw_elemdata!E63), raw_elemdata!E63, INDEX(fix_btag!$BF:$BF,MATCH(raw_elemdata!E63,fix_btag!$BG:$BG,0))), raw_elemdata!E63)</f>
        <v>21</v>
      </c>
      <c r="G611" s="4">
        <f t="array" ref="G611">IF(AND(OR(raw_elemdata!G63=6,raw_elemdata!H63=6,raw_elemdata!I63=6,raw_elemdata!J63=6),OR(raw_elemdata!G63=7,raw_elemdata!H63=7,raw_elemdata!I63=7,raw_elemdata!J63=7)), IF(ISERROR(INDEX(filt_btag7!$B:$B,MATCH(C611&amp;raw_elemdata!F63,filt_btag7!$C:$C&amp;filt_btag7!$B:$B,0))=raw_elemdata!F63), raw_elemdata!F63, INDEX(fix_btag!$BF:$BF,MATCH(raw_elemdata!F63,fix_btag!$BG:$BG,0))), raw_elemdata!F63)</f>
        <v>358</v>
      </c>
      <c r="H611" s="4">
        <f>IF(OR(raw_elemdata!G63=6,raw_elemdata!G63=7),0,raw_elemdata!G63)</f>
        <v>0</v>
      </c>
      <c r="I611" s="4">
        <f>IF(OR(raw_elemdata!H63=6,raw_elemdata!H63=7),0,raw_elemdata!H63)</f>
        <v>0</v>
      </c>
      <c r="J611" s="4">
        <f>IF(OR(raw_elemdata!I63=6,raw_elemdata!I63=7),0,raw_elemdata!I63)</f>
        <v>0</v>
      </c>
      <c r="K611" s="4">
        <f>IF(OR(raw_elemdata!J63=6,raw_elemdata!J63=7),0,raw_elemdata!J63)</f>
        <v>0</v>
      </c>
      <c r="L611" s="4">
        <v>1</v>
      </c>
    </row>
    <row r="612" spans="3:12" s="4" customFormat="1" x14ac:dyDescent="0.3">
      <c r="C612" s="4">
        <v>62</v>
      </c>
      <c r="D612" s="4">
        <f t="array" ref="D612">IF(AND(OR(raw_elemdata!G64=6,raw_elemdata!H64=6,raw_elemdata!I64=6,raw_elemdata!J64=6),OR(raw_elemdata!G64=7,raw_elemdata!H64=7,raw_elemdata!I64=7,raw_elemdata!J64=7)), IF(ISERROR(INDEX(filt_btag7!$B:$B,MATCH(C612&amp;raw_elemdata!C64,filt_btag7!$C:$C&amp;filt_btag7!$B:$B,0))=raw_elemdata!C64), raw_elemdata!C64, INDEX(fix_btag!$BF:$BF,MATCH(raw_elemdata!C64,fix_btag!$BG:$BG,0))), raw_elemdata!C64)</f>
        <v>137</v>
      </c>
      <c r="E612" s="4">
        <f t="array" ref="E612">IF(AND(OR(raw_elemdata!G64=6,raw_elemdata!H64=6,raw_elemdata!I64=6,raw_elemdata!J64=6),OR(raw_elemdata!G64=7,raw_elemdata!H64=7,raw_elemdata!I64=7,raw_elemdata!J64=7)), IF(ISERROR(INDEX(filt_btag7!$B:$B,MATCH(C612&amp;raw_elemdata!D64,filt_btag7!$C:$C&amp;filt_btag7!$B:$B,0))=raw_elemdata!D64), raw_elemdata!D64, INDEX(fix_btag!$BF:$BF,MATCH(raw_elemdata!D64,fix_btag!$BG:$BG,0))), raw_elemdata!D64)</f>
        <v>360</v>
      </c>
      <c r="F612" s="4">
        <f t="array" ref="F612">IF(AND(OR(raw_elemdata!G64=6,raw_elemdata!H64=6,raw_elemdata!I64=6,raw_elemdata!J64=6),OR(raw_elemdata!G64=7,raw_elemdata!H64=7,raw_elemdata!I64=7,raw_elemdata!J64=7)), IF(ISERROR(INDEX(filt_btag7!$B:$B,MATCH(C612&amp;raw_elemdata!E64,filt_btag7!$C:$C&amp;filt_btag7!$B:$B,0))=raw_elemdata!E64), raw_elemdata!E64, INDEX(fix_btag!$BF:$BF,MATCH(raw_elemdata!E64,fix_btag!$BG:$BG,0))), raw_elemdata!E64)</f>
        <v>359</v>
      </c>
      <c r="G612" s="4">
        <f t="array" ref="G612">IF(AND(OR(raw_elemdata!G64=6,raw_elemdata!H64=6,raw_elemdata!I64=6,raw_elemdata!J64=6),OR(raw_elemdata!G64=7,raw_elemdata!H64=7,raw_elemdata!I64=7,raw_elemdata!J64=7)), IF(ISERROR(INDEX(filt_btag7!$B:$B,MATCH(C612&amp;raw_elemdata!F64,filt_btag7!$C:$C&amp;filt_btag7!$B:$B,0))=raw_elemdata!F64), raw_elemdata!F64, INDEX(fix_btag!$BF:$BF,MATCH(raw_elemdata!F64,fix_btag!$BG:$BG,0))), raw_elemdata!F64)</f>
        <v>189</v>
      </c>
      <c r="H612" s="4">
        <f>IF(OR(raw_elemdata!G64=6,raw_elemdata!G64=7),0,raw_elemdata!G64)</f>
        <v>0</v>
      </c>
      <c r="I612" s="4">
        <f>IF(OR(raw_elemdata!H64=6,raw_elemdata!H64=7),0,raw_elemdata!H64)</f>
        <v>0</v>
      </c>
      <c r="J612" s="4">
        <f>IF(OR(raw_elemdata!I64=6,raw_elemdata!I64=7),0,raw_elemdata!I64)</f>
        <v>0</v>
      </c>
      <c r="K612" s="4">
        <f>IF(OR(raw_elemdata!J64=6,raw_elemdata!J64=7),0,raw_elemdata!J64)</f>
        <v>0</v>
      </c>
      <c r="L612" s="4">
        <v>1</v>
      </c>
    </row>
    <row r="613" spans="3:12" s="4" customFormat="1" x14ac:dyDescent="0.3">
      <c r="C613" s="4">
        <v>63</v>
      </c>
      <c r="D613" s="4">
        <f t="array" ref="D613">IF(AND(OR(raw_elemdata!G65=6,raw_elemdata!H65=6,raw_elemdata!I65=6,raw_elemdata!J65=6),OR(raw_elemdata!G65=7,raw_elemdata!H65=7,raw_elemdata!I65=7,raw_elemdata!J65=7)), IF(ISERROR(INDEX(filt_btag7!$B:$B,MATCH(C613&amp;raw_elemdata!C65,filt_btag7!$C:$C&amp;filt_btag7!$B:$B,0))=raw_elemdata!C65), raw_elemdata!C65, INDEX(fix_btag!$BF:$BF,MATCH(raw_elemdata!C65,fix_btag!$BG:$BG,0))), raw_elemdata!C65)</f>
        <v>360</v>
      </c>
      <c r="E613" s="4">
        <f t="array" ref="E613">IF(AND(OR(raw_elemdata!G65=6,raw_elemdata!H65=6,raw_elemdata!I65=6,raw_elemdata!J65=6),OR(raw_elemdata!G65=7,raw_elemdata!H65=7,raw_elemdata!I65=7,raw_elemdata!J65=7)), IF(ISERROR(INDEX(filt_btag7!$B:$B,MATCH(C613&amp;raw_elemdata!D65,filt_btag7!$C:$C&amp;filt_btag7!$B:$B,0))=raw_elemdata!D65), raw_elemdata!D65, INDEX(fix_btag!$BF:$BF,MATCH(raw_elemdata!D65,fix_btag!$BG:$BG,0))), raw_elemdata!D65)</f>
        <v>132</v>
      </c>
      <c r="F613" s="4">
        <f t="array" ref="F613">IF(AND(OR(raw_elemdata!G65=6,raw_elemdata!H65=6,raw_elemdata!I65=6,raw_elemdata!J65=6),OR(raw_elemdata!G65=7,raw_elemdata!H65=7,raw_elemdata!I65=7,raw_elemdata!J65=7)), IF(ISERROR(INDEX(filt_btag7!$B:$B,MATCH(C613&amp;raw_elemdata!E65,filt_btag7!$C:$C&amp;filt_btag7!$B:$B,0))=raw_elemdata!E65), raw_elemdata!E65, INDEX(fix_btag!$BF:$BF,MATCH(raw_elemdata!E65,fix_btag!$BG:$BG,0))), raw_elemdata!E65)</f>
        <v>190</v>
      </c>
      <c r="G613" s="4">
        <f t="array" ref="G613">IF(AND(OR(raw_elemdata!G65=6,raw_elemdata!H65=6,raw_elemdata!I65=6,raw_elemdata!J65=6),OR(raw_elemdata!G65=7,raw_elemdata!H65=7,raw_elemdata!I65=7,raw_elemdata!J65=7)), IF(ISERROR(INDEX(filt_btag7!$B:$B,MATCH(C613&amp;raw_elemdata!F65,filt_btag7!$C:$C&amp;filt_btag7!$B:$B,0))=raw_elemdata!F65), raw_elemdata!F65, INDEX(fix_btag!$BF:$BF,MATCH(raw_elemdata!F65,fix_btag!$BG:$BG,0))), raw_elemdata!F65)</f>
        <v>359</v>
      </c>
      <c r="H613" s="4">
        <f>IF(OR(raw_elemdata!G65=6,raw_elemdata!G65=7),0,raw_elemdata!G65)</f>
        <v>0</v>
      </c>
      <c r="I613" s="4">
        <f>IF(OR(raw_elemdata!H65=6,raw_elemdata!H65=7),0,raw_elemdata!H65)</f>
        <v>0</v>
      </c>
      <c r="J613" s="4">
        <f>IF(OR(raw_elemdata!I65=6,raw_elemdata!I65=7),0,raw_elemdata!I65)</f>
        <v>0</v>
      </c>
      <c r="K613" s="4">
        <f>IF(OR(raw_elemdata!J65=6,raw_elemdata!J65=7),0,raw_elemdata!J65)</f>
        <v>0</v>
      </c>
      <c r="L613" s="4">
        <v>1</v>
      </c>
    </row>
    <row r="614" spans="3:12" s="4" customFormat="1" x14ac:dyDescent="0.3">
      <c r="C614" s="4">
        <v>64</v>
      </c>
      <c r="D614" s="4">
        <f t="array" ref="D614">IF(AND(OR(raw_elemdata!G66=6,raw_elemdata!H66=6,raw_elemdata!I66=6,raw_elemdata!J66=6),OR(raw_elemdata!G66=7,raw_elemdata!H66=7,raw_elemdata!I66=7,raw_elemdata!J66=7)), IF(ISERROR(INDEX(filt_btag7!$B:$B,MATCH(C614&amp;raw_elemdata!C66,filt_btag7!$C:$C&amp;filt_btag7!$B:$B,0))=raw_elemdata!C66), raw_elemdata!C66, INDEX(fix_btag!$BF:$BF,MATCH(raw_elemdata!C66,fix_btag!$BG:$BG,0))), raw_elemdata!C66)</f>
        <v>183</v>
      </c>
      <c r="E614" s="4">
        <f t="array" ref="E614">IF(AND(OR(raw_elemdata!G66=6,raw_elemdata!H66=6,raw_elemdata!I66=6,raw_elemdata!J66=6),OR(raw_elemdata!G66=7,raw_elemdata!H66=7,raw_elemdata!I66=7,raw_elemdata!J66=7)), IF(ISERROR(INDEX(filt_btag7!$B:$B,MATCH(C614&amp;raw_elemdata!D66,filt_btag7!$C:$C&amp;filt_btag7!$B:$B,0))=raw_elemdata!D66), raw_elemdata!D66, INDEX(fix_btag!$BF:$BF,MATCH(raw_elemdata!D66,fix_btag!$BG:$BG,0))), raw_elemdata!D66)</f>
        <v>361</v>
      </c>
      <c r="F614" s="4">
        <f t="array" ref="F614">IF(AND(OR(raw_elemdata!G66=6,raw_elemdata!H66=6,raw_elemdata!I66=6,raw_elemdata!J66=6),OR(raw_elemdata!G66=7,raw_elemdata!H66=7,raw_elemdata!I66=7,raw_elemdata!J66=7)), IF(ISERROR(INDEX(filt_btag7!$B:$B,MATCH(C614&amp;raw_elemdata!E66,filt_btag7!$C:$C&amp;filt_btag7!$B:$B,0))=raw_elemdata!E66), raw_elemdata!E66, INDEX(fix_btag!$BF:$BF,MATCH(raw_elemdata!E66,fix_btag!$BG:$BG,0))), raw_elemdata!E66)</f>
        <v>360</v>
      </c>
      <c r="G614" s="4">
        <f t="array" ref="G614">IF(AND(OR(raw_elemdata!G66=6,raw_elemdata!H66=6,raw_elemdata!I66=6,raw_elemdata!J66=6),OR(raw_elemdata!G66=7,raw_elemdata!H66=7,raw_elemdata!I66=7,raw_elemdata!J66=7)), IF(ISERROR(INDEX(filt_btag7!$B:$B,MATCH(C614&amp;raw_elemdata!F66,filt_btag7!$C:$C&amp;filt_btag7!$B:$B,0))=raw_elemdata!F66), raw_elemdata!F66, INDEX(fix_btag!$BF:$BF,MATCH(raw_elemdata!F66,fix_btag!$BG:$BG,0))), raw_elemdata!F66)</f>
        <v>137</v>
      </c>
      <c r="H614" s="4">
        <f>IF(OR(raw_elemdata!G66=6,raw_elemdata!G66=7),0,raw_elemdata!G66)</f>
        <v>0</v>
      </c>
      <c r="I614" s="4">
        <f>IF(OR(raw_elemdata!H66=6,raw_elemdata!H66=7),0,raw_elemdata!H66)</f>
        <v>0</v>
      </c>
      <c r="J614" s="4">
        <f>IF(OR(raw_elemdata!I66=6,raw_elemdata!I66=7),0,raw_elemdata!I66)</f>
        <v>0</v>
      </c>
      <c r="K614" s="4">
        <f>IF(OR(raw_elemdata!J66=6,raw_elemdata!J66=7),0,raw_elemdata!J66)</f>
        <v>0</v>
      </c>
      <c r="L614" s="4">
        <v>1</v>
      </c>
    </row>
    <row r="615" spans="3:12" s="4" customFormat="1" x14ac:dyDescent="0.3">
      <c r="C615" s="4">
        <v>65</v>
      </c>
      <c r="D615" s="4">
        <f t="array" ref="D615">IF(AND(OR(raw_elemdata!G67=6,raw_elemdata!H67=6,raw_elemdata!I67=6,raw_elemdata!J67=6),OR(raw_elemdata!G67=7,raw_elemdata!H67=7,raw_elemdata!I67=7,raw_elemdata!J67=7)), IF(ISERROR(INDEX(filt_btag7!$B:$B,MATCH(C615&amp;raw_elemdata!C67,filt_btag7!$C:$C&amp;filt_btag7!$B:$B,0))=raw_elemdata!C67), raw_elemdata!C67, INDEX(fix_btag!$BF:$BF,MATCH(raw_elemdata!C67,fix_btag!$BG:$BG,0))), raw_elemdata!C67)</f>
        <v>361</v>
      </c>
      <c r="E615" s="4">
        <f t="array" ref="E615">IF(AND(OR(raw_elemdata!G67=6,raw_elemdata!H67=6,raw_elemdata!I67=6,raw_elemdata!J67=6),OR(raw_elemdata!G67=7,raw_elemdata!H67=7,raw_elemdata!I67=7,raw_elemdata!J67=7)), IF(ISERROR(INDEX(filt_btag7!$B:$B,MATCH(C615&amp;raw_elemdata!D67,filt_btag7!$C:$C&amp;filt_btag7!$B:$B,0))=raw_elemdata!D67), raw_elemdata!D67, INDEX(fix_btag!$BF:$BF,MATCH(raw_elemdata!D67,fix_btag!$BG:$BG,0))), raw_elemdata!D67)</f>
        <v>184</v>
      </c>
      <c r="F615" s="4">
        <f t="array" ref="F615">IF(AND(OR(raw_elemdata!G67=6,raw_elemdata!H67=6,raw_elemdata!I67=6,raw_elemdata!J67=6),OR(raw_elemdata!G67=7,raw_elemdata!H67=7,raw_elemdata!I67=7,raw_elemdata!J67=7)), IF(ISERROR(INDEX(filt_btag7!$B:$B,MATCH(C615&amp;raw_elemdata!E67,filt_btag7!$C:$C&amp;filt_btag7!$B:$B,0))=raw_elemdata!E67), raw_elemdata!E67, INDEX(fix_btag!$BF:$BF,MATCH(raw_elemdata!E67,fix_btag!$BG:$BG,0))), raw_elemdata!E67)</f>
        <v>132</v>
      </c>
      <c r="G615" s="4">
        <f t="array" ref="G615">IF(AND(OR(raw_elemdata!G67=6,raw_elemdata!H67=6,raw_elemdata!I67=6,raw_elemdata!J67=6),OR(raw_elemdata!G67=7,raw_elemdata!H67=7,raw_elemdata!I67=7,raw_elemdata!J67=7)), IF(ISERROR(INDEX(filt_btag7!$B:$B,MATCH(C615&amp;raw_elemdata!F67,filt_btag7!$C:$C&amp;filt_btag7!$B:$B,0))=raw_elemdata!F67), raw_elemdata!F67, INDEX(fix_btag!$BF:$BF,MATCH(raw_elemdata!F67,fix_btag!$BG:$BG,0))), raw_elemdata!F67)</f>
        <v>360</v>
      </c>
      <c r="H615" s="4">
        <f>IF(OR(raw_elemdata!G67=6,raw_elemdata!G67=7),0,raw_elemdata!G67)</f>
        <v>0</v>
      </c>
      <c r="I615" s="4">
        <f>IF(OR(raw_elemdata!H67=6,raw_elemdata!H67=7),0,raw_elemdata!H67)</f>
        <v>0</v>
      </c>
      <c r="J615" s="4">
        <f>IF(OR(raw_elemdata!I67=6,raw_elemdata!I67=7),0,raw_elemdata!I67)</f>
        <v>0</v>
      </c>
      <c r="K615" s="4">
        <f>IF(OR(raw_elemdata!J67=6,raw_elemdata!J67=7),0,raw_elemdata!J67)</f>
        <v>0</v>
      </c>
      <c r="L615" s="4">
        <v>1</v>
      </c>
    </row>
    <row r="616" spans="3:12" s="4" customFormat="1" x14ac:dyDescent="0.3">
      <c r="C616" s="4">
        <v>66</v>
      </c>
      <c r="D616" s="4">
        <f t="array" ref="D616">IF(AND(OR(raw_elemdata!G68=6,raw_elemdata!H68=6,raw_elemdata!I68=6,raw_elemdata!J68=6),OR(raw_elemdata!G68=7,raw_elemdata!H68=7,raw_elemdata!I68=7,raw_elemdata!J68=7)), IF(ISERROR(INDEX(filt_btag7!$B:$B,MATCH(C616&amp;raw_elemdata!C68,filt_btag7!$C:$C&amp;filt_btag7!$B:$B,0))=raw_elemdata!C68), raw_elemdata!C68, INDEX(fix_btag!$BF:$BF,MATCH(raw_elemdata!C68,fix_btag!$BG:$BG,0))), raw_elemdata!C68)</f>
        <v>136</v>
      </c>
      <c r="E616" s="4">
        <f t="array" ref="E616">IF(AND(OR(raw_elemdata!G68=6,raw_elemdata!H68=6,raw_elemdata!I68=6,raw_elemdata!J68=6),OR(raw_elemdata!G68=7,raw_elemdata!H68=7,raw_elemdata!I68=7,raw_elemdata!J68=7)), IF(ISERROR(INDEX(filt_btag7!$B:$B,MATCH(C616&amp;raw_elemdata!D68,filt_btag7!$C:$C&amp;filt_btag7!$B:$B,0))=raw_elemdata!D68), raw_elemdata!D68, INDEX(fix_btag!$BF:$BF,MATCH(raw_elemdata!D68,fix_btag!$BG:$BG,0))), raw_elemdata!D68)</f>
        <v>298</v>
      </c>
      <c r="F616" s="4">
        <f t="array" ref="F616">IF(AND(OR(raw_elemdata!G68=6,raw_elemdata!H68=6,raw_elemdata!I68=6,raw_elemdata!J68=6),OR(raw_elemdata!G68=7,raw_elemdata!H68=7,raw_elemdata!I68=7,raw_elemdata!J68=7)), IF(ISERROR(INDEX(filt_btag7!$B:$B,MATCH(C616&amp;raw_elemdata!E68,filt_btag7!$C:$C&amp;filt_btag7!$B:$B,0))=raw_elemdata!E68), raw_elemdata!E68, INDEX(fix_btag!$BF:$BF,MATCH(raw_elemdata!E68,fix_btag!$BG:$BG,0))), raw_elemdata!E68)</f>
        <v>361</v>
      </c>
      <c r="G616" s="4">
        <f t="array" ref="G616">IF(AND(OR(raw_elemdata!G68=6,raw_elemdata!H68=6,raw_elemdata!I68=6,raw_elemdata!J68=6),OR(raw_elemdata!G68=7,raw_elemdata!H68=7,raw_elemdata!I68=7,raw_elemdata!J68=7)), IF(ISERROR(INDEX(filt_btag7!$B:$B,MATCH(C616&amp;raw_elemdata!F68,filt_btag7!$C:$C&amp;filt_btag7!$B:$B,0))=raw_elemdata!F68), raw_elemdata!F68, INDEX(fix_btag!$BF:$BF,MATCH(raw_elemdata!F68,fix_btag!$BG:$BG,0))), raw_elemdata!F68)</f>
        <v>183</v>
      </c>
      <c r="H616" s="4">
        <f>IF(OR(raw_elemdata!G68=6,raw_elemdata!G68=7),0,raw_elemdata!G68)</f>
        <v>0</v>
      </c>
      <c r="I616" s="4">
        <f>IF(OR(raw_elemdata!H68=6,raw_elemdata!H68=7),0,raw_elemdata!H68)</f>
        <v>0</v>
      </c>
      <c r="J616" s="4">
        <f>IF(OR(raw_elemdata!I68=6,raw_elemdata!I68=7),0,raw_elemdata!I68)</f>
        <v>0</v>
      </c>
      <c r="K616" s="4">
        <f>IF(OR(raw_elemdata!J68=6,raw_elemdata!J68=7),0,raw_elemdata!J68)</f>
        <v>0</v>
      </c>
      <c r="L616" s="4">
        <v>1</v>
      </c>
    </row>
    <row r="617" spans="3:12" s="4" customFormat="1" x14ac:dyDescent="0.3">
      <c r="C617" s="4">
        <v>67</v>
      </c>
      <c r="D617" s="4">
        <f t="array" ref="D617">IF(AND(OR(raw_elemdata!G69=6,raw_elemdata!H69=6,raw_elemdata!I69=6,raw_elemdata!J69=6),OR(raw_elemdata!G69=7,raw_elemdata!H69=7,raw_elemdata!I69=7,raw_elemdata!J69=7)), IF(ISERROR(INDEX(filt_btag7!$B:$B,MATCH(C617&amp;raw_elemdata!C69,filt_btag7!$C:$C&amp;filt_btag7!$B:$B,0))=raw_elemdata!C69), raw_elemdata!C69, INDEX(fix_btag!$BF:$BF,MATCH(raw_elemdata!C69,fix_btag!$BG:$BG,0))), raw_elemdata!C69)</f>
        <v>298</v>
      </c>
      <c r="E617" s="4">
        <f t="array" ref="E617">IF(AND(OR(raw_elemdata!G69=6,raw_elemdata!H69=6,raw_elemdata!I69=6,raw_elemdata!J69=6),OR(raw_elemdata!G69=7,raw_elemdata!H69=7,raw_elemdata!I69=7,raw_elemdata!J69=7)), IF(ISERROR(INDEX(filt_btag7!$B:$B,MATCH(C617&amp;raw_elemdata!D69,filt_btag7!$C:$C&amp;filt_btag7!$B:$B,0))=raw_elemdata!D69), raw_elemdata!D69, INDEX(fix_btag!$BF:$BF,MATCH(raw_elemdata!D69,fix_btag!$BG:$BG,0))), raw_elemdata!D69)</f>
        <v>133</v>
      </c>
      <c r="F617" s="4">
        <f t="array" ref="F617">IF(AND(OR(raw_elemdata!G69=6,raw_elemdata!H69=6,raw_elemdata!I69=6,raw_elemdata!J69=6),OR(raw_elemdata!G69=7,raw_elemdata!H69=7,raw_elemdata!I69=7,raw_elemdata!J69=7)), IF(ISERROR(INDEX(filt_btag7!$B:$B,MATCH(C617&amp;raw_elemdata!E69,filt_btag7!$C:$C&amp;filt_btag7!$B:$B,0))=raw_elemdata!E69), raw_elemdata!E69, INDEX(fix_btag!$BF:$BF,MATCH(raw_elemdata!E69,fix_btag!$BG:$BG,0))), raw_elemdata!E69)</f>
        <v>184</v>
      </c>
      <c r="G617" s="4">
        <f t="array" ref="G617">IF(AND(OR(raw_elemdata!G69=6,raw_elemdata!H69=6,raw_elemdata!I69=6,raw_elemdata!J69=6),OR(raw_elemdata!G69=7,raw_elemdata!H69=7,raw_elemdata!I69=7,raw_elemdata!J69=7)), IF(ISERROR(INDEX(filt_btag7!$B:$B,MATCH(C617&amp;raw_elemdata!F69,filt_btag7!$C:$C&amp;filt_btag7!$B:$B,0))=raw_elemdata!F69), raw_elemdata!F69, INDEX(fix_btag!$BF:$BF,MATCH(raw_elemdata!F69,fix_btag!$BG:$BG,0))), raw_elemdata!F69)</f>
        <v>361</v>
      </c>
      <c r="H617" s="4">
        <f>IF(OR(raw_elemdata!G69=6,raw_elemdata!G69=7),0,raw_elemdata!G69)</f>
        <v>0</v>
      </c>
      <c r="I617" s="4">
        <f>IF(OR(raw_elemdata!H69=6,raw_elemdata!H69=7),0,raw_elemdata!H69)</f>
        <v>0</v>
      </c>
      <c r="J617" s="4">
        <f>IF(OR(raw_elemdata!I69=6,raw_elemdata!I69=7),0,raw_elemdata!I69)</f>
        <v>0</v>
      </c>
      <c r="K617" s="4">
        <f>IF(OR(raw_elemdata!J69=6,raw_elemdata!J69=7),0,raw_elemdata!J69)</f>
        <v>0</v>
      </c>
      <c r="L617" s="4">
        <v>1</v>
      </c>
    </row>
    <row r="618" spans="3:12" s="4" customFormat="1" x14ac:dyDescent="0.3">
      <c r="C618" s="4">
        <v>68</v>
      </c>
      <c r="D618" s="4">
        <f t="array" ref="D618">IF(AND(OR(raw_elemdata!G70=6,raw_elemdata!H70=6,raw_elemdata!I70=6,raw_elemdata!J70=6),OR(raw_elemdata!G70=7,raw_elemdata!H70=7,raw_elemdata!I70=7,raw_elemdata!J70=7)), IF(ISERROR(INDEX(filt_btag7!$B:$B,MATCH(C618&amp;raw_elemdata!C70,filt_btag7!$C:$C&amp;filt_btag7!$B:$B,0))=raw_elemdata!C70), raw_elemdata!C70, INDEX(fix_btag!$BF:$BF,MATCH(raw_elemdata!C70,fix_btag!$BG:$BG,0))), raw_elemdata!C70)</f>
        <v>147</v>
      </c>
      <c r="E618" s="4">
        <f t="array" ref="E618">IF(AND(OR(raw_elemdata!G70=6,raw_elemdata!H70=6,raw_elemdata!I70=6,raw_elemdata!J70=6),OR(raw_elemdata!G70=7,raw_elemdata!H70=7,raw_elemdata!I70=7,raw_elemdata!J70=7)), IF(ISERROR(INDEX(filt_btag7!$B:$B,MATCH(C618&amp;raw_elemdata!D70,filt_btag7!$C:$C&amp;filt_btag7!$B:$B,0))=raw_elemdata!D70), raw_elemdata!D70, INDEX(fix_btag!$BF:$BF,MATCH(raw_elemdata!D70,fix_btag!$BG:$BG,0))), raw_elemdata!D70)</f>
        <v>362</v>
      </c>
      <c r="F618" s="4">
        <f t="array" ref="F618">IF(AND(OR(raw_elemdata!G70=6,raw_elemdata!H70=6,raw_elemdata!I70=6,raw_elemdata!J70=6),OR(raw_elemdata!G70=7,raw_elemdata!H70=7,raw_elemdata!I70=7,raw_elemdata!J70=7)), IF(ISERROR(INDEX(filt_btag7!$B:$B,MATCH(C618&amp;raw_elemdata!E70,filt_btag7!$C:$C&amp;filt_btag7!$B:$B,0))=raw_elemdata!E70), raw_elemdata!E70, INDEX(fix_btag!$BF:$BF,MATCH(raw_elemdata!E70,fix_btag!$BG:$BG,0))), raw_elemdata!E70)</f>
        <v>291</v>
      </c>
      <c r="G618" s="4">
        <f t="array" ref="G618">IF(AND(OR(raw_elemdata!G70=6,raw_elemdata!H70=6,raw_elemdata!I70=6,raw_elemdata!J70=6),OR(raw_elemdata!G70=7,raw_elemdata!H70=7,raw_elemdata!I70=7,raw_elemdata!J70=7)), IF(ISERROR(INDEX(filt_btag7!$B:$B,MATCH(C618&amp;raw_elemdata!F70,filt_btag7!$C:$C&amp;filt_btag7!$B:$B,0))=raw_elemdata!F70), raw_elemdata!F70, INDEX(fix_btag!$BF:$BF,MATCH(raw_elemdata!F70,fix_btag!$BG:$BG,0))), raw_elemdata!F70)</f>
        <v>20</v>
      </c>
      <c r="H618" s="4">
        <f>IF(OR(raw_elemdata!G70=6,raw_elemdata!G70=7),0,raw_elemdata!G70)</f>
        <v>0</v>
      </c>
      <c r="I618" s="4">
        <f>IF(OR(raw_elemdata!H70=6,raw_elemdata!H70=7),0,raw_elemdata!H70)</f>
        <v>0</v>
      </c>
      <c r="J618" s="4">
        <f>IF(OR(raw_elemdata!I70=6,raw_elemdata!I70=7),0,raw_elemdata!I70)</f>
        <v>0</v>
      </c>
      <c r="K618" s="4">
        <f>IF(OR(raw_elemdata!J70=6,raw_elemdata!J70=7),0,raw_elemdata!J70)</f>
        <v>0</v>
      </c>
      <c r="L618" s="4">
        <v>1</v>
      </c>
    </row>
    <row r="619" spans="3:12" s="4" customFormat="1" x14ac:dyDescent="0.3">
      <c r="C619" s="4">
        <v>69</v>
      </c>
      <c r="D619" s="4">
        <f t="array" ref="D619">IF(AND(OR(raw_elemdata!G71=6,raw_elemdata!H71=6,raw_elemdata!I71=6,raw_elemdata!J71=6),OR(raw_elemdata!G71=7,raw_elemdata!H71=7,raw_elemdata!I71=7,raw_elemdata!J71=7)), IF(ISERROR(INDEX(filt_btag7!$B:$B,MATCH(C619&amp;raw_elemdata!C71,filt_btag7!$C:$C&amp;filt_btag7!$B:$B,0))=raw_elemdata!C71), raw_elemdata!C71, INDEX(fix_btag!$BF:$BF,MATCH(raw_elemdata!C71,fix_btag!$BG:$BG,0))), raw_elemdata!C71)</f>
        <v>362</v>
      </c>
      <c r="E619" s="4">
        <f t="array" ref="E619">IF(AND(OR(raw_elemdata!G71=6,raw_elemdata!H71=6,raw_elemdata!I71=6,raw_elemdata!J71=6),OR(raw_elemdata!G71=7,raw_elemdata!H71=7,raw_elemdata!I71=7,raw_elemdata!J71=7)), IF(ISERROR(INDEX(filt_btag7!$B:$B,MATCH(C619&amp;raw_elemdata!D71,filt_btag7!$C:$C&amp;filt_btag7!$B:$B,0))=raw_elemdata!D71), raw_elemdata!D71, INDEX(fix_btag!$BF:$BF,MATCH(raw_elemdata!D71,fix_btag!$BG:$BG,0))), raw_elemdata!D71)</f>
        <v>143</v>
      </c>
      <c r="F619" s="4">
        <f t="array" ref="F619">IF(AND(OR(raw_elemdata!G71=6,raw_elemdata!H71=6,raw_elemdata!I71=6,raw_elemdata!J71=6),OR(raw_elemdata!G71=7,raw_elemdata!H71=7,raw_elemdata!I71=7,raw_elemdata!J71=7)), IF(ISERROR(INDEX(filt_btag7!$B:$B,MATCH(C619&amp;raw_elemdata!E71,filt_btag7!$C:$C&amp;filt_btag7!$B:$B,0))=raw_elemdata!E71), raw_elemdata!E71, INDEX(fix_btag!$BF:$BF,MATCH(raw_elemdata!E71,fix_btag!$BG:$BG,0))), raw_elemdata!E71)</f>
        <v>78</v>
      </c>
      <c r="G619" s="4">
        <f t="array" ref="G619">IF(AND(OR(raw_elemdata!G71=6,raw_elemdata!H71=6,raw_elemdata!I71=6,raw_elemdata!J71=6),OR(raw_elemdata!G71=7,raw_elemdata!H71=7,raw_elemdata!I71=7,raw_elemdata!J71=7)), IF(ISERROR(INDEX(filt_btag7!$B:$B,MATCH(C619&amp;raw_elemdata!F71,filt_btag7!$C:$C&amp;filt_btag7!$B:$B,0))=raw_elemdata!F71), raw_elemdata!F71, INDEX(fix_btag!$BF:$BF,MATCH(raw_elemdata!F71,fix_btag!$BG:$BG,0))), raw_elemdata!F71)</f>
        <v>291</v>
      </c>
      <c r="H619" s="4">
        <f>IF(OR(raw_elemdata!G71=6,raw_elemdata!G71=7),0,raw_elemdata!G71)</f>
        <v>0</v>
      </c>
      <c r="I619" s="4">
        <f>IF(OR(raw_elemdata!H71=6,raw_elemdata!H71=7),0,raw_elemdata!H71)</f>
        <v>0</v>
      </c>
      <c r="J619" s="4">
        <f>IF(OR(raw_elemdata!I71=6,raw_elemdata!I71=7),0,raw_elemdata!I71)</f>
        <v>0</v>
      </c>
      <c r="K619" s="4">
        <f>IF(OR(raw_elemdata!J71=6,raw_elemdata!J71=7),0,raw_elemdata!J71)</f>
        <v>0</v>
      </c>
      <c r="L619" s="4">
        <v>1</v>
      </c>
    </row>
    <row r="620" spans="3:12" s="4" customFormat="1" x14ac:dyDescent="0.3">
      <c r="C620" s="4">
        <v>70</v>
      </c>
      <c r="D620" s="4">
        <f t="array" ref="D620">IF(AND(OR(raw_elemdata!G72=6,raw_elemdata!H72=6,raw_elemdata!I72=6,raw_elemdata!J72=6),OR(raw_elemdata!G72=7,raw_elemdata!H72=7,raw_elemdata!I72=7,raw_elemdata!J72=7)), IF(ISERROR(INDEX(filt_btag7!$B:$B,MATCH(C620&amp;raw_elemdata!C72,filt_btag7!$C:$C&amp;filt_btag7!$B:$B,0))=raw_elemdata!C72), raw_elemdata!C72, INDEX(fix_btag!$BF:$BF,MATCH(raw_elemdata!C72,fix_btag!$BG:$BG,0))), raw_elemdata!C72)</f>
        <v>148</v>
      </c>
      <c r="E620" s="4">
        <f t="array" ref="E620">IF(AND(OR(raw_elemdata!G72=6,raw_elemdata!H72=6,raw_elemdata!I72=6,raw_elemdata!J72=6),OR(raw_elemdata!G72=7,raw_elemdata!H72=7,raw_elemdata!I72=7,raw_elemdata!J72=7)), IF(ISERROR(INDEX(filt_btag7!$B:$B,MATCH(C620&amp;raw_elemdata!D72,filt_btag7!$C:$C&amp;filt_btag7!$B:$B,0))=raw_elemdata!D72), raw_elemdata!D72, INDEX(fix_btag!$BF:$BF,MATCH(raw_elemdata!D72,fix_btag!$BG:$BG,0))), raw_elemdata!D72)</f>
        <v>363</v>
      </c>
      <c r="F620" s="4">
        <f t="array" ref="F620">IF(AND(OR(raw_elemdata!G72=6,raw_elemdata!H72=6,raw_elemdata!I72=6,raw_elemdata!J72=6),OR(raw_elemdata!G72=7,raw_elemdata!H72=7,raw_elemdata!I72=7,raw_elemdata!J72=7)), IF(ISERROR(INDEX(filt_btag7!$B:$B,MATCH(C620&amp;raw_elemdata!E72,filt_btag7!$C:$C&amp;filt_btag7!$B:$B,0))=raw_elemdata!E72), raw_elemdata!E72, INDEX(fix_btag!$BF:$BF,MATCH(raw_elemdata!E72,fix_btag!$BG:$BG,0))), raw_elemdata!E72)</f>
        <v>362</v>
      </c>
      <c r="G620" s="4">
        <f t="array" ref="G620">IF(AND(OR(raw_elemdata!G72=6,raw_elemdata!H72=6,raw_elemdata!I72=6,raw_elemdata!J72=6),OR(raw_elemdata!G72=7,raw_elemdata!H72=7,raw_elemdata!I72=7,raw_elemdata!J72=7)), IF(ISERROR(INDEX(filt_btag7!$B:$B,MATCH(C620&amp;raw_elemdata!F72,filt_btag7!$C:$C&amp;filt_btag7!$B:$B,0))=raw_elemdata!F72), raw_elemdata!F72, INDEX(fix_btag!$BF:$BF,MATCH(raw_elemdata!F72,fix_btag!$BG:$BG,0))), raw_elemdata!F72)</f>
        <v>147</v>
      </c>
      <c r="H620" s="4">
        <f>IF(OR(raw_elemdata!G72=6,raw_elemdata!G72=7),0,raw_elemdata!G72)</f>
        <v>0</v>
      </c>
      <c r="I620" s="4">
        <f>IF(OR(raw_elemdata!H72=6,raw_elemdata!H72=7),0,raw_elemdata!H72)</f>
        <v>0</v>
      </c>
      <c r="J620" s="4">
        <f>IF(OR(raw_elemdata!I72=6,raw_elemdata!I72=7),0,raw_elemdata!I72)</f>
        <v>0</v>
      </c>
      <c r="K620" s="4">
        <f>IF(OR(raw_elemdata!J72=6,raw_elemdata!J72=7),0,raw_elemdata!J72)</f>
        <v>0</v>
      </c>
      <c r="L620" s="4">
        <v>1</v>
      </c>
    </row>
    <row r="621" spans="3:12" s="4" customFormat="1" x14ac:dyDescent="0.3">
      <c r="C621" s="4">
        <v>71</v>
      </c>
      <c r="D621" s="4">
        <f t="array" ref="D621">IF(AND(OR(raw_elemdata!G73=6,raw_elemdata!H73=6,raw_elemdata!I73=6,raw_elemdata!J73=6),OR(raw_elemdata!G73=7,raw_elemdata!H73=7,raw_elemdata!I73=7,raw_elemdata!J73=7)), IF(ISERROR(INDEX(filt_btag7!$B:$B,MATCH(C621&amp;raw_elemdata!C73,filt_btag7!$C:$C&amp;filt_btag7!$B:$B,0))=raw_elemdata!C73), raw_elemdata!C73, INDEX(fix_btag!$BF:$BF,MATCH(raw_elemdata!C73,fix_btag!$BG:$BG,0))), raw_elemdata!C73)</f>
        <v>363</v>
      </c>
      <c r="E621" s="4">
        <f t="array" ref="E621">IF(AND(OR(raw_elemdata!G73=6,raw_elemdata!H73=6,raw_elemdata!I73=6,raw_elemdata!J73=6),OR(raw_elemdata!G73=7,raw_elemdata!H73=7,raw_elemdata!I73=7,raw_elemdata!J73=7)), IF(ISERROR(INDEX(filt_btag7!$B:$B,MATCH(C621&amp;raw_elemdata!D73,filt_btag7!$C:$C&amp;filt_btag7!$B:$B,0))=raw_elemdata!D73), raw_elemdata!D73, INDEX(fix_btag!$BF:$BF,MATCH(raw_elemdata!D73,fix_btag!$BG:$BG,0))), raw_elemdata!D73)</f>
        <v>144</v>
      </c>
      <c r="F621" s="4">
        <f t="array" ref="F621">IF(AND(OR(raw_elemdata!G73=6,raw_elemdata!H73=6,raw_elemdata!I73=6,raw_elemdata!J73=6),OR(raw_elemdata!G73=7,raw_elemdata!H73=7,raw_elemdata!I73=7,raw_elemdata!J73=7)), IF(ISERROR(INDEX(filt_btag7!$B:$B,MATCH(C621&amp;raw_elemdata!E73,filt_btag7!$C:$C&amp;filt_btag7!$B:$B,0))=raw_elemdata!E73), raw_elemdata!E73, INDEX(fix_btag!$BF:$BF,MATCH(raw_elemdata!E73,fix_btag!$BG:$BG,0))), raw_elemdata!E73)</f>
        <v>143</v>
      </c>
      <c r="G621" s="4">
        <f t="array" ref="G621">IF(AND(OR(raw_elemdata!G73=6,raw_elemdata!H73=6,raw_elemdata!I73=6,raw_elemdata!J73=6),OR(raw_elemdata!G73=7,raw_elemdata!H73=7,raw_elemdata!I73=7,raw_elemdata!J73=7)), IF(ISERROR(INDEX(filt_btag7!$B:$B,MATCH(C621&amp;raw_elemdata!F73,filt_btag7!$C:$C&amp;filt_btag7!$B:$B,0))=raw_elemdata!F73), raw_elemdata!F73, INDEX(fix_btag!$BF:$BF,MATCH(raw_elemdata!F73,fix_btag!$BG:$BG,0))), raw_elemdata!F73)</f>
        <v>362</v>
      </c>
      <c r="H621" s="4">
        <f>IF(OR(raw_elemdata!G73=6,raw_elemdata!G73=7),0,raw_elemdata!G73)</f>
        <v>0</v>
      </c>
      <c r="I621" s="4">
        <f>IF(OR(raw_elemdata!H73=6,raw_elemdata!H73=7),0,raw_elemdata!H73)</f>
        <v>0</v>
      </c>
      <c r="J621" s="4">
        <f>IF(OR(raw_elemdata!I73=6,raw_elemdata!I73=7),0,raw_elemdata!I73)</f>
        <v>0</v>
      </c>
      <c r="K621" s="4">
        <f>IF(OR(raw_elemdata!J73=6,raw_elemdata!J73=7),0,raw_elemdata!J73)</f>
        <v>0</v>
      </c>
      <c r="L621" s="4">
        <v>1</v>
      </c>
    </row>
    <row r="622" spans="3:12" s="4" customFormat="1" x14ac:dyDescent="0.3">
      <c r="C622" s="4">
        <v>72</v>
      </c>
      <c r="D622" s="4">
        <f t="array" ref="D622">IF(AND(OR(raw_elemdata!G74=6,raw_elemdata!H74=6,raw_elemdata!I74=6,raw_elemdata!J74=6),OR(raw_elemdata!G74=7,raw_elemdata!H74=7,raw_elemdata!I74=7,raw_elemdata!J74=7)), IF(ISERROR(INDEX(filt_btag7!$B:$B,MATCH(C622&amp;raw_elemdata!C74,filt_btag7!$C:$C&amp;filt_btag7!$B:$B,0))=raw_elemdata!C74), raw_elemdata!C74, INDEX(fix_btag!$BF:$BF,MATCH(raw_elemdata!C74,fix_btag!$BG:$BG,0))), raw_elemdata!C74)</f>
        <v>21</v>
      </c>
      <c r="E622" s="4">
        <f t="array" ref="E622">IF(AND(OR(raw_elemdata!G74=6,raw_elemdata!H74=6,raw_elemdata!I74=6,raw_elemdata!J74=6),OR(raw_elemdata!G74=7,raw_elemdata!H74=7,raw_elemdata!I74=7,raw_elemdata!J74=7)), IF(ISERROR(INDEX(filt_btag7!$B:$B,MATCH(C622&amp;raw_elemdata!D74,filt_btag7!$C:$C&amp;filt_btag7!$B:$B,0))=raw_elemdata!D74), raw_elemdata!D74, INDEX(fix_btag!$BF:$BF,MATCH(raw_elemdata!D74,fix_btag!$BG:$BG,0))), raw_elemdata!D74)</f>
        <v>364</v>
      </c>
      <c r="F622" s="4">
        <f t="array" ref="F622">IF(AND(OR(raw_elemdata!G74=6,raw_elemdata!H74=6,raw_elemdata!I74=6,raw_elemdata!J74=6),OR(raw_elemdata!G74=7,raw_elemdata!H74=7,raw_elemdata!I74=7,raw_elemdata!J74=7)), IF(ISERROR(INDEX(filt_btag7!$B:$B,MATCH(C622&amp;raw_elemdata!E74,filt_btag7!$C:$C&amp;filt_btag7!$B:$B,0))=raw_elemdata!E74), raw_elemdata!E74, INDEX(fix_btag!$BF:$BF,MATCH(raw_elemdata!E74,fix_btag!$BG:$BG,0))), raw_elemdata!E74)</f>
        <v>363</v>
      </c>
      <c r="G622" s="4">
        <f t="array" ref="G622">IF(AND(OR(raw_elemdata!G74=6,raw_elemdata!H74=6,raw_elemdata!I74=6,raw_elemdata!J74=6),OR(raw_elemdata!G74=7,raw_elemdata!H74=7,raw_elemdata!I74=7,raw_elemdata!J74=7)), IF(ISERROR(INDEX(filt_btag7!$B:$B,MATCH(C622&amp;raw_elemdata!F74,filt_btag7!$C:$C&amp;filt_btag7!$B:$B,0))=raw_elemdata!F74), raw_elemdata!F74, INDEX(fix_btag!$BF:$BF,MATCH(raw_elemdata!F74,fix_btag!$BG:$BG,0))), raw_elemdata!F74)</f>
        <v>148</v>
      </c>
      <c r="H622" s="4">
        <f>IF(OR(raw_elemdata!G74=6,raw_elemdata!G74=7),0,raw_elemdata!G74)</f>
        <v>0</v>
      </c>
      <c r="I622" s="4">
        <f>IF(OR(raw_elemdata!H74=6,raw_elemdata!H74=7),0,raw_elemdata!H74)</f>
        <v>0</v>
      </c>
      <c r="J622" s="4">
        <f>IF(OR(raw_elemdata!I74=6,raw_elemdata!I74=7),0,raw_elemdata!I74)</f>
        <v>0</v>
      </c>
      <c r="K622" s="4">
        <f>IF(OR(raw_elemdata!J74=6,raw_elemdata!J74=7),0,raw_elemdata!J74)</f>
        <v>0</v>
      </c>
      <c r="L622" s="4">
        <v>1</v>
      </c>
    </row>
    <row r="623" spans="3:12" s="4" customFormat="1" x14ac:dyDescent="0.3">
      <c r="C623" s="4">
        <v>73</v>
      </c>
      <c r="D623" s="4">
        <f t="array" ref="D623">IF(AND(OR(raw_elemdata!G75=6,raw_elemdata!H75=6,raw_elemdata!I75=6,raw_elemdata!J75=6),OR(raw_elemdata!G75=7,raw_elemdata!H75=7,raw_elemdata!I75=7,raw_elemdata!J75=7)), IF(ISERROR(INDEX(filt_btag7!$B:$B,MATCH(C623&amp;raw_elemdata!C75,filt_btag7!$C:$C&amp;filt_btag7!$B:$B,0))=raw_elemdata!C75), raw_elemdata!C75, INDEX(fix_btag!$BF:$BF,MATCH(raw_elemdata!C75,fix_btag!$BG:$BG,0))), raw_elemdata!C75)</f>
        <v>364</v>
      </c>
      <c r="E623" s="4">
        <f t="array" ref="E623">IF(AND(OR(raw_elemdata!G75=6,raw_elemdata!H75=6,raw_elemdata!I75=6,raw_elemdata!J75=6),OR(raw_elemdata!G75=7,raw_elemdata!H75=7,raw_elemdata!I75=7,raw_elemdata!J75=7)), IF(ISERROR(INDEX(filt_btag7!$B:$B,MATCH(C623&amp;raw_elemdata!D75,filt_btag7!$C:$C&amp;filt_btag7!$B:$B,0))=raw_elemdata!D75), raw_elemdata!D75, INDEX(fix_btag!$BF:$BF,MATCH(raw_elemdata!D75,fix_btag!$BG:$BG,0))), raw_elemdata!D75)</f>
        <v>130</v>
      </c>
      <c r="F623" s="4">
        <f t="array" ref="F623">IF(AND(OR(raw_elemdata!G75=6,raw_elemdata!H75=6,raw_elemdata!I75=6,raw_elemdata!J75=6),OR(raw_elemdata!G75=7,raw_elemdata!H75=7,raw_elemdata!I75=7,raw_elemdata!J75=7)), IF(ISERROR(INDEX(filt_btag7!$B:$B,MATCH(C623&amp;raw_elemdata!E75,filt_btag7!$C:$C&amp;filt_btag7!$B:$B,0))=raw_elemdata!E75), raw_elemdata!E75, INDEX(fix_btag!$BF:$BF,MATCH(raw_elemdata!E75,fix_btag!$BG:$BG,0))), raw_elemdata!E75)</f>
        <v>144</v>
      </c>
      <c r="G623" s="4">
        <f t="array" ref="G623">IF(AND(OR(raw_elemdata!G75=6,raw_elemdata!H75=6,raw_elemdata!I75=6,raw_elemdata!J75=6),OR(raw_elemdata!G75=7,raw_elemdata!H75=7,raw_elemdata!I75=7,raw_elemdata!J75=7)), IF(ISERROR(INDEX(filt_btag7!$B:$B,MATCH(C623&amp;raw_elemdata!F75,filt_btag7!$C:$C&amp;filt_btag7!$B:$B,0))=raw_elemdata!F75), raw_elemdata!F75, INDEX(fix_btag!$BF:$BF,MATCH(raw_elemdata!F75,fix_btag!$BG:$BG,0))), raw_elemdata!F75)</f>
        <v>363</v>
      </c>
      <c r="H623" s="4">
        <f>IF(OR(raw_elemdata!G75=6,raw_elemdata!G75=7),0,raw_elemdata!G75)</f>
        <v>0</v>
      </c>
      <c r="I623" s="4">
        <f>IF(OR(raw_elemdata!H75=6,raw_elemdata!H75=7),0,raw_elemdata!H75)</f>
        <v>0</v>
      </c>
      <c r="J623" s="4">
        <f>IF(OR(raw_elemdata!I75=6,raw_elemdata!I75=7),0,raw_elemdata!I75)</f>
        <v>0</v>
      </c>
      <c r="K623" s="4">
        <f>IF(OR(raw_elemdata!J75=6,raw_elemdata!J75=7),0,raw_elemdata!J75)</f>
        <v>0</v>
      </c>
      <c r="L623" s="4">
        <v>1</v>
      </c>
    </row>
    <row r="624" spans="3:12" s="4" customFormat="1" x14ac:dyDescent="0.3">
      <c r="C624" s="4">
        <v>74</v>
      </c>
      <c r="D624" s="4">
        <f t="array" ref="D624">IF(AND(OR(raw_elemdata!G76=6,raw_elemdata!H76=6,raw_elemdata!I76=6,raw_elemdata!J76=6),OR(raw_elemdata!G76=7,raw_elemdata!H76=7,raw_elemdata!I76=7,raw_elemdata!J76=7)), IF(ISERROR(INDEX(filt_btag7!$B:$B,MATCH(C624&amp;raw_elemdata!C76,filt_btag7!$C:$C&amp;filt_btag7!$B:$B,0))=raw_elemdata!C76), raw_elemdata!C76, INDEX(fix_btag!$BF:$BF,MATCH(raw_elemdata!C76,fix_btag!$BG:$BG,0))), raw_elemdata!C76)</f>
        <v>190</v>
      </c>
      <c r="E624" s="4">
        <f t="array" ref="E624">IF(AND(OR(raw_elemdata!G76=6,raw_elemdata!H76=6,raw_elemdata!I76=6,raw_elemdata!J76=6),OR(raw_elemdata!G76=7,raw_elemdata!H76=7,raw_elemdata!I76=7,raw_elemdata!J76=7)), IF(ISERROR(INDEX(filt_btag7!$B:$B,MATCH(C624&amp;raw_elemdata!D76,filt_btag7!$C:$C&amp;filt_btag7!$B:$B,0))=raw_elemdata!D76), raw_elemdata!D76, INDEX(fix_btag!$BF:$BF,MATCH(raw_elemdata!D76,fix_btag!$BG:$BG,0))), raw_elemdata!D76)</f>
        <v>365</v>
      </c>
      <c r="F624" s="4">
        <f t="array" ref="F624">IF(AND(OR(raw_elemdata!G76=6,raw_elemdata!H76=6,raw_elemdata!I76=6,raw_elemdata!J76=6),OR(raw_elemdata!G76=7,raw_elemdata!H76=7,raw_elemdata!I76=7,raw_elemdata!J76=7)), IF(ISERROR(INDEX(filt_btag7!$B:$B,MATCH(C624&amp;raw_elemdata!E76,filt_btag7!$C:$C&amp;filt_btag7!$B:$B,0))=raw_elemdata!E76), raw_elemdata!E76, INDEX(fix_btag!$BF:$BF,MATCH(raw_elemdata!E76,fix_btag!$BG:$BG,0))), raw_elemdata!E76)</f>
        <v>364</v>
      </c>
      <c r="G624" s="4">
        <f t="array" ref="G624">IF(AND(OR(raw_elemdata!G76=6,raw_elemdata!H76=6,raw_elemdata!I76=6,raw_elemdata!J76=6),OR(raw_elemdata!G76=7,raw_elemdata!H76=7,raw_elemdata!I76=7,raw_elemdata!J76=7)), IF(ISERROR(INDEX(filt_btag7!$B:$B,MATCH(C624&amp;raw_elemdata!F76,filt_btag7!$C:$C&amp;filt_btag7!$B:$B,0))=raw_elemdata!F76), raw_elemdata!F76, INDEX(fix_btag!$BF:$BF,MATCH(raw_elemdata!F76,fix_btag!$BG:$BG,0))), raw_elemdata!F76)</f>
        <v>21</v>
      </c>
      <c r="H624" s="4">
        <f>IF(OR(raw_elemdata!G76=6,raw_elemdata!G76=7),0,raw_elemdata!G76)</f>
        <v>0</v>
      </c>
      <c r="I624" s="4">
        <f>IF(OR(raw_elemdata!H76=6,raw_elemdata!H76=7),0,raw_elemdata!H76)</f>
        <v>0</v>
      </c>
      <c r="J624" s="4">
        <f>IF(OR(raw_elemdata!I76=6,raw_elemdata!I76=7),0,raw_elemdata!I76)</f>
        <v>0</v>
      </c>
      <c r="K624" s="4">
        <f>IF(OR(raw_elemdata!J76=6,raw_elemdata!J76=7),0,raw_elemdata!J76)</f>
        <v>0</v>
      </c>
      <c r="L624" s="4">
        <v>1</v>
      </c>
    </row>
    <row r="625" spans="3:12" s="4" customFormat="1" x14ac:dyDescent="0.3">
      <c r="C625" s="4">
        <v>75</v>
      </c>
      <c r="D625" s="4">
        <f t="array" ref="D625">IF(AND(OR(raw_elemdata!G77=6,raw_elemdata!H77=6,raw_elemdata!I77=6,raw_elemdata!J77=6),OR(raw_elemdata!G77=7,raw_elemdata!H77=7,raw_elemdata!I77=7,raw_elemdata!J77=7)), IF(ISERROR(INDEX(filt_btag7!$B:$B,MATCH(C625&amp;raw_elemdata!C77,filt_btag7!$C:$C&amp;filt_btag7!$B:$B,0))=raw_elemdata!C77), raw_elemdata!C77, INDEX(fix_btag!$BF:$BF,MATCH(raw_elemdata!C77,fix_btag!$BG:$BG,0))), raw_elemdata!C77)</f>
        <v>365</v>
      </c>
      <c r="E625" s="4">
        <f t="array" ref="E625">IF(AND(OR(raw_elemdata!G77=6,raw_elemdata!H77=6,raw_elemdata!I77=6,raw_elemdata!J77=6),OR(raw_elemdata!G77=7,raw_elemdata!H77=7,raw_elemdata!I77=7,raw_elemdata!J77=7)), IF(ISERROR(INDEX(filt_btag7!$B:$B,MATCH(C625&amp;raw_elemdata!D77,filt_btag7!$C:$C&amp;filt_btag7!$B:$B,0))=raw_elemdata!D77), raw_elemdata!D77, INDEX(fix_btag!$BF:$BF,MATCH(raw_elemdata!D77,fix_btag!$BG:$BG,0))), raw_elemdata!D77)</f>
        <v>188</v>
      </c>
      <c r="F625" s="4">
        <f t="array" ref="F625">IF(AND(OR(raw_elemdata!G77=6,raw_elemdata!H77=6,raw_elemdata!I77=6,raw_elemdata!J77=6),OR(raw_elemdata!G77=7,raw_elemdata!H77=7,raw_elemdata!I77=7,raw_elemdata!J77=7)), IF(ISERROR(INDEX(filt_btag7!$B:$B,MATCH(C625&amp;raw_elemdata!E77,filt_btag7!$C:$C&amp;filt_btag7!$B:$B,0))=raw_elemdata!E77), raw_elemdata!E77, INDEX(fix_btag!$BF:$BF,MATCH(raw_elemdata!E77,fix_btag!$BG:$BG,0))), raw_elemdata!E77)</f>
        <v>130</v>
      </c>
      <c r="G625" s="4">
        <f t="array" ref="G625">IF(AND(OR(raw_elemdata!G77=6,raw_elemdata!H77=6,raw_elemdata!I77=6,raw_elemdata!J77=6),OR(raw_elemdata!G77=7,raw_elemdata!H77=7,raw_elemdata!I77=7,raw_elemdata!J77=7)), IF(ISERROR(INDEX(filt_btag7!$B:$B,MATCH(C625&amp;raw_elemdata!F77,filt_btag7!$C:$C&amp;filt_btag7!$B:$B,0))=raw_elemdata!F77), raw_elemdata!F77, INDEX(fix_btag!$BF:$BF,MATCH(raw_elemdata!F77,fix_btag!$BG:$BG,0))), raw_elemdata!F77)</f>
        <v>364</v>
      </c>
      <c r="H625" s="4">
        <f>IF(OR(raw_elemdata!G77=6,raw_elemdata!G77=7),0,raw_elemdata!G77)</f>
        <v>0</v>
      </c>
      <c r="I625" s="4">
        <f>IF(OR(raw_elemdata!H77=6,raw_elemdata!H77=7),0,raw_elemdata!H77)</f>
        <v>0</v>
      </c>
      <c r="J625" s="4">
        <f>IF(OR(raw_elemdata!I77=6,raw_elemdata!I77=7),0,raw_elemdata!I77)</f>
        <v>0</v>
      </c>
      <c r="K625" s="4">
        <f>IF(OR(raw_elemdata!J77=6,raw_elemdata!J77=7),0,raw_elemdata!J77)</f>
        <v>0</v>
      </c>
      <c r="L625" s="4">
        <v>1</v>
      </c>
    </row>
    <row r="626" spans="3:12" s="4" customFormat="1" x14ac:dyDescent="0.3">
      <c r="C626" s="4">
        <v>76</v>
      </c>
      <c r="D626" s="4">
        <f t="array" ref="D626">IF(AND(OR(raw_elemdata!G78=6,raw_elemdata!H78=6,raw_elemdata!I78=6,raw_elemdata!J78=6),OR(raw_elemdata!G78=7,raw_elemdata!H78=7,raw_elemdata!I78=7,raw_elemdata!J78=7)), IF(ISERROR(INDEX(filt_btag7!$B:$B,MATCH(C626&amp;raw_elemdata!C78,filt_btag7!$C:$C&amp;filt_btag7!$B:$B,0))=raw_elemdata!C78), raw_elemdata!C78, INDEX(fix_btag!$BF:$BF,MATCH(raw_elemdata!C78,fix_btag!$BG:$BG,0))), raw_elemdata!C78)</f>
        <v>132</v>
      </c>
      <c r="E626" s="4">
        <f t="array" ref="E626">IF(AND(OR(raw_elemdata!G78=6,raw_elemdata!H78=6,raw_elemdata!I78=6,raw_elemdata!J78=6),OR(raw_elemdata!G78=7,raw_elemdata!H78=7,raw_elemdata!I78=7,raw_elemdata!J78=7)), IF(ISERROR(INDEX(filt_btag7!$B:$B,MATCH(C626&amp;raw_elemdata!D78,filt_btag7!$C:$C&amp;filt_btag7!$B:$B,0))=raw_elemdata!D78), raw_elemdata!D78, INDEX(fix_btag!$BF:$BF,MATCH(raw_elemdata!D78,fix_btag!$BG:$BG,0))), raw_elemdata!D78)</f>
        <v>366</v>
      </c>
      <c r="F626" s="4">
        <f t="array" ref="F626">IF(AND(OR(raw_elemdata!G78=6,raw_elemdata!H78=6,raw_elemdata!I78=6,raw_elemdata!J78=6),OR(raw_elemdata!G78=7,raw_elemdata!H78=7,raw_elemdata!I78=7,raw_elemdata!J78=7)), IF(ISERROR(INDEX(filt_btag7!$B:$B,MATCH(C626&amp;raw_elemdata!E78,filt_btag7!$C:$C&amp;filt_btag7!$B:$B,0))=raw_elemdata!E78), raw_elemdata!E78, INDEX(fix_btag!$BF:$BF,MATCH(raw_elemdata!E78,fix_btag!$BG:$BG,0))), raw_elemdata!E78)</f>
        <v>365</v>
      </c>
      <c r="G626" s="4">
        <f t="array" ref="G626">IF(AND(OR(raw_elemdata!G78=6,raw_elemdata!H78=6,raw_elemdata!I78=6,raw_elemdata!J78=6),OR(raw_elemdata!G78=7,raw_elemdata!H78=7,raw_elemdata!I78=7,raw_elemdata!J78=7)), IF(ISERROR(INDEX(filt_btag7!$B:$B,MATCH(C626&amp;raw_elemdata!F78,filt_btag7!$C:$C&amp;filt_btag7!$B:$B,0))=raw_elemdata!F78), raw_elemdata!F78, INDEX(fix_btag!$BF:$BF,MATCH(raw_elemdata!F78,fix_btag!$BG:$BG,0))), raw_elemdata!F78)</f>
        <v>190</v>
      </c>
      <c r="H626" s="4">
        <f>IF(OR(raw_elemdata!G78=6,raw_elemdata!G78=7),0,raw_elemdata!G78)</f>
        <v>0</v>
      </c>
      <c r="I626" s="4">
        <f>IF(OR(raw_elemdata!H78=6,raw_elemdata!H78=7),0,raw_elemdata!H78)</f>
        <v>0</v>
      </c>
      <c r="J626" s="4">
        <f>IF(OR(raw_elemdata!I78=6,raw_elemdata!I78=7),0,raw_elemdata!I78)</f>
        <v>0</v>
      </c>
      <c r="K626" s="4">
        <f>IF(OR(raw_elemdata!J78=6,raw_elemdata!J78=7),0,raw_elemdata!J78)</f>
        <v>0</v>
      </c>
      <c r="L626" s="4">
        <v>1</v>
      </c>
    </row>
    <row r="627" spans="3:12" s="4" customFormat="1" x14ac:dyDescent="0.3">
      <c r="C627" s="4">
        <v>77</v>
      </c>
      <c r="D627" s="4">
        <f t="array" ref="D627">IF(AND(OR(raw_elemdata!G79=6,raw_elemdata!H79=6,raw_elemdata!I79=6,raw_elemdata!J79=6),OR(raw_elemdata!G79=7,raw_elemdata!H79=7,raw_elemdata!I79=7,raw_elemdata!J79=7)), IF(ISERROR(INDEX(filt_btag7!$B:$B,MATCH(C627&amp;raw_elemdata!C79,filt_btag7!$C:$C&amp;filt_btag7!$B:$B,0))=raw_elemdata!C79), raw_elemdata!C79, INDEX(fix_btag!$BF:$BF,MATCH(raw_elemdata!C79,fix_btag!$BG:$BG,0))), raw_elemdata!C79)</f>
        <v>366</v>
      </c>
      <c r="E627" s="4">
        <f t="array" ref="E627">IF(AND(OR(raw_elemdata!G79=6,raw_elemdata!H79=6,raw_elemdata!I79=6,raw_elemdata!J79=6),OR(raw_elemdata!G79=7,raw_elemdata!H79=7,raw_elemdata!I79=7,raw_elemdata!J79=7)), IF(ISERROR(INDEX(filt_btag7!$B:$B,MATCH(C627&amp;raw_elemdata!D79,filt_btag7!$C:$C&amp;filt_btag7!$B:$B,0))=raw_elemdata!D79), raw_elemdata!D79, INDEX(fix_btag!$BF:$BF,MATCH(raw_elemdata!D79,fix_btag!$BG:$BG,0))), raw_elemdata!D79)</f>
        <v>138</v>
      </c>
      <c r="F627" s="4">
        <f t="array" ref="F627">IF(AND(OR(raw_elemdata!G79=6,raw_elemdata!H79=6,raw_elemdata!I79=6,raw_elemdata!J79=6),OR(raw_elemdata!G79=7,raw_elemdata!H79=7,raw_elemdata!I79=7,raw_elemdata!J79=7)), IF(ISERROR(INDEX(filt_btag7!$B:$B,MATCH(C627&amp;raw_elemdata!E79,filt_btag7!$C:$C&amp;filt_btag7!$B:$B,0))=raw_elemdata!E79), raw_elemdata!E79, INDEX(fix_btag!$BF:$BF,MATCH(raw_elemdata!E79,fix_btag!$BG:$BG,0))), raw_elemdata!E79)</f>
        <v>188</v>
      </c>
      <c r="G627" s="4">
        <f t="array" ref="G627">IF(AND(OR(raw_elemdata!G79=6,raw_elemdata!H79=6,raw_elemdata!I79=6,raw_elemdata!J79=6),OR(raw_elemdata!G79=7,raw_elemdata!H79=7,raw_elemdata!I79=7,raw_elemdata!J79=7)), IF(ISERROR(INDEX(filt_btag7!$B:$B,MATCH(C627&amp;raw_elemdata!F79,filt_btag7!$C:$C&amp;filt_btag7!$B:$B,0))=raw_elemdata!F79), raw_elemdata!F79, INDEX(fix_btag!$BF:$BF,MATCH(raw_elemdata!F79,fix_btag!$BG:$BG,0))), raw_elemdata!F79)</f>
        <v>365</v>
      </c>
      <c r="H627" s="4">
        <f>IF(OR(raw_elemdata!G79=6,raw_elemdata!G79=7),0,raw_elemdata!G79)</f>
        <v>0</v>
      </c>
      <c r="I627" s="4">
        <f>IF(OR(raw_elemdata!H79=6,raw_elemdata!H79=7),0,raw_elemdata!H79)</f>
        <v>0</v>
      </c>
      <c r="J627" s="4">
        <f>IF(OR(raw_elemdata!I79=6,raw_elemdata!I79=7),0,raw_elemdata!I79)</f>
        <v>0</v>
      </c>
      <c r="K627" s="4">
        <f>IF(OR(raw_elemdata!J79=6,raw_elemdata!J79=7),0,raw_elemdata!J79)</f>
        <v>0</v>
      </c>
      <c r="L627" s="4">
        <v>1</v>
      </c>
    </row>
    <row r="628" spans="3:12" s="4" customFormat="1" x14ac:dyDescent="0.3">
      <c r="C628" s="4">
        <v>78</v>
      </c>
      <c r="D628" s="4">
        <f t="array" ref="D628">IF(AND(OR(raw_elemdata!G80=6,raw_elemdata!H80=6,raw_elemdata!I80=6,raw_elemdata!J80=6),OR(raw_elemdata!G80=7,raw_elemdata!H80=7,raw_elemdata!I80=7,raw_elemdata!J80=7)), IF(ISERROR(INDEX(filt_btag7!$B:$B,MATCH(C628&amp;raw_elemdata!C80,filt_btag7!$C:$C&amp;filt_btag7!$B:$B,0))=raw_elemdata!C80), raw_elemdata!C80, INDEX(fix_btag!$BF:$BF,MATCH(raw_elemdata!C80,fix_btag!$BG:$BG,0))), raw_elemdata!C80)</f>
        <v>184</v>
      </c>
      <c r="E628" s="4">
        <f t="array" ref="E628">IF(AND(OR(raw_elemdata!G80=6,raw_elemdata!H80=6,raw_elemdata!I80=6,raw_elemdata!J80=6),OR(raw_elemdata!G80=7,raw_elemdata!H80=7,raw_elemdata!I80=7,raw_elemdata!J80=7)), IF(ISERROR(INDEX(filt_btag7!$B:$B,MATCH(C628&amp;raw_elemdata!D80,filt_btag7!$C:$C&amp;filt_btag7!$B:$B,0))=raw_elemdata!D80), raw_elemdata!D80, INDEX(fix_btag!$BF:$BF,MATCH(raw_elemdata!D80,fix_btag!$BG:$BG,0))), raw_elemdata!D80)</f>
        <v>367</v>
      </c>
      <c r="F628" s="4">
        <f t="array" ref="F628">IF(AND(OR(raw_elemdata!G80=6,raw_elemdata!H80=6,raw_elemdata!I80=6,raw_elemdata!J80=6),OR(raw_elemdata!G80=7,raw_elemdata!H80=7,raw_elemdata!I80=7,raw_elemdata!J80=7)), IF(ISERROR(INDEX(filt_btag7!$B:$B,MATCH(C628&amp;raw_elemdata!E80,filt_btag7!$C:$C&amp;filt_btag7!$B:$B,0))=raw_elemdata!E80), raw_elemdata!E80, INDEX(fix_btag!$BF:$BF,MATCH(raw_elemdata!E80,fix_btag!$BG:$BG,0))), raw_elemdata!E80)</f>
        <v>366</v>
      </c>
      <c r="G628" s="4">
        <f t="array" ref="G628">IF(AND(OR(raw_elemdata!G80=6,raw_elemdata!H80=6,raw_elemdata!I80=6,raw_elemdata!J80=6),OR(raw_elemdata!G80=7,raw_elemdata!H80=7,raw_elemdata!I80=7,raw_elemdata!J80=7)), IF(ISERROR(INDEX(filt_btag7!$B:$B,MATCH(C628&amp;raw_elemdata!F80,filt_btag7!$C:$C&amp;filt_btag7!$B:$B,0))=raw_elemdata!F80), raw_elemdata!F80, INDEX(fix_btag!$BF:$BF,MATCH(raw_elemdata!F80,fix_btag!$BG:$BG,0))), raw_elemdata!F80)</f>
        <v>132</v>
      </c>
      <c r="H628" s="4">
        <f>IF(OR(raw_elemdata!G80=6,raw_elemdata!G80=7),0,raw_elemdata!G80)</f>
        <v>0</v>
      </c>
      <c r="I628" s="4">
        <f>IF(OR(raw_elemdata!H80=6,raw_elemdata!H80=7),0,raw_elemdata!H80)</f>
        <v>0</v>
      </c>
      <c r="J628" s="4">
        <f>IF(OR(raw_elemdata!I80=6,raw_elemdata!I80=7),0,raw_elemdata!I80)</f>
        <v>0</v>
      </c>
      <c r="K628" s="4">
        <f>IF(OR(raw_elemdata!J80=6,raw_elemdata!J80=7),0,raw_elemdata!J80)</f>
        <v>0</v>
      </c>
      <c r="L628" s="4">
        <v>1</v>
      </c>
    </row>
    <row r="629" spans="3:12" s="4" customFormat="1" x14ac:dyDescent="0.3">
      <c r="C629" s="4">
        <v>79</v>
      </c>
      <c r="D629" s="4">
        <f t="array" ref="D629">IF(AND(OR(raw_elemdata!G81=6,raw_elemdata!H81=6,raw_elemdata!I81=6,raw_elemdata!J81=6),OR(raw_elemdata!G81=7,raw_elemdata!H81=7,raw_elemdata!I81=7,raw_elemdata!J81=7)), IF(ISERROR(INDEX(filt_btag7!$B:$B,MATCH(C629&amp;raw_elemdata!C81,filt_btag7!$C:$C&amp;filt_btag7!$B:$B,0))=raw_elemdata!C81), raw_elemdata!C81, INDEX(fix_btag!$BF:$BF,MATCH(raw_elemdata!C81,fix_btag!$BG:$BG,0))), raw_elemdata!C81)</f>
        <v>367</v>
      </c>
      <c r="E629" s="4">
        <f t="array" ref="E629">IF(AND(OR(raw_elemdata!G81=6,raw_elemdata!H81=6,raw_elemdata!I81=6,raw_elemdata!J81=6),OR(raw_elemdata!G81=7,raw_elemdata!H81=7,raw_elemdata!I81=7,raw_elemdata!J81=7)), IF(ISERROR(INDEX(filt_btag7!$B:$B,MATCH(C629&amp;raw_elemdata!D81,filt_btag7!$C:$C&amp;filt_btag7!$B:$B,0))=raw_elemdata!D81), raw_elemdata!D81, INDEX(fix_btag!$BF:$BF,MATCH(raw_elemdata!D81,fix_btag!$BG:$BG,0))), raw_elemdata!D81)</f>
        <v>185</v>
      </c>
      <c r="F629" s="4">
        <f t="array" ref="F629">IF(AND(OR(raw_elemdata!G81=6,raw_elemdata!H81=6,raw_elemdata!I81=6,raw_elemdata!J81=6),OR(raw_elemdata!G81=7,raw_elemdata!H81=7,raw_elemdata!I81=7,raw_elemdata!J81=7)), IF(ISERROR(INDEX(filt_btag7!$B:$B,MATCH(C629&amp;raw_elemdata!E81,filt_btag7!$C:$C&amp;filt_btag7!$B:$B,0))=raw_elemdata!E81), raw_elemdata!E81, INDEX(fix_btag!$BF:$BF,MATCH(raw_elemdata!E81,fix_btag!$BG:$BG,0))), raw_elemdata!E81)</f>
        <v>138</v>
      </c>
      <c r="G629" s="4">
        <f t="array" ref="G629">IF(AND(OR(raw_elemdata!G81=6,raw_elemdata!H81=6,raw_elemdata!I81=6,raw_elemdata!J81=6),OR(raw_elemdata!G81=7,raw_elemdata!H81=7,raw_elemdata!I81=7,raw_elemdata!J81=7)), IF(ISERROR(INDEX(filt_btag7!$B:$B,MATCH(C629&amp;raw_elemdata!F81,filt_btag7!$C:$C&amp;filt_btag7!$B:$B,0))=raw_elemdata!F81), raw_elemdata!F81, INDEX(fix_btag!$BF:$BF,MATCH(raw_elemdata!F81,fix_btag!$BG:$BG,0))), raw_elemdata!F81)</f>
        <v>366</v>
      </c>
      <c r="H629" s="4">
        <f>IF(OR(raw_elemdata!G81=6,raw_elemdata!G81=7),0,raw_elemdata!G81)</f>
        <v>0</v>
      </c>
      <c r="I629" s="4">
        <f>IF(OR(raw_elemdata!H81=6,raw_elemdata!H81=7),0,raw_elemdata!H81)</f>
        <v>0</v>
      </c>
      <c r="J629" s="4">
        <f>IF(OR(raw_elemdata!I81=6,raw_elemdata!I81=7),0,raw_elemdata!I81)</f>
        <v>0</v>
      </c>
      <c r="K629" s="4">
        <f>IF(OR(raw_elemdata!J81=6,raw_elemdata!J81=7),0,raw_elemdata!J81)</f>
        <v>0</v>
      </c>
      <c r="L629" s="4">
        <v>1</v>
      </c>
    </row>
    <row r="630" spans="3:12" s="4" customFormat="1" x14ac:dyDescent="0.3">
      <c r="C630" s="4">
        <v>80</v>
      </c>
      <c r="D630" s="4">
        <f t="array" ref="D630">IF(AND(OR(raw_elemdata!G82=6,raw_elemdata!H82=6,raw_elemdata!I82=6,raw_elemdata!J82=6),OR(raw_elemdata!G82=7,raw_elemdata!H82=7,raw_elemdata!I82=7,raw_elemdata!J82=7)), IF(ISERROR(INDEX(filt_btag7!$B:$B,MATCH(C630&amp;raw_elemdata!C82,filt_btag7!$C:$C&amp;filt_btag7!$B:$B,0))=raw_elemdata!C82), raw_elemdata!C82, INDEX(fix_btag!$BF:$BF,MATCH(raw_elemdata!C82,fix_btag!$BG:$BG,0))), raw_elemdata!C82)</f>
        <v>133</v>
      </c>
      <c r="E630" s="4">
        <f t="array" ref="E630">IF(AND(OR(raw_elemdata!G82=6,raw_elemdata!H82=6,raw_elemdata!I82=6,raw_elemdata!J82=6),OR(raw_elemdata!G82=7,raw_elemdata!H82=7,raw_elemdata!I82=7,raw_elemdata!J82=7)), IF(ISERROR(INDEX(filt_btag7!$B:$B,MATCH(C630&amp;raw_elemdata!D82,filt_btag7!$C:$C&amp;filt_btag7!$B:$B,0))=raw_elemdata!D82), raw_elemdata!D82, INDEX(fix_btag!$BF:$BF,MATCH(raw_elemdata!D82,fix_btag!$BG:$BG,0))), raw_elemdata!D82)</f>
        <v>290</v>
      </c>
      <c r="F630" s="4">
        <f t="array" ref="F630">IF(AND(OR(raw_elemdata!G82=6,raw_elemdata!H82=6,raw_elemdata!I82=6,raw_elemdata!J82=6),OR(raw_elemdata!G82=7,raw_elemdata!H82=7,raw_elemdata!I82=7,raw_elemdata!J82=7)), IF(ISERROR(INDEX(filt_btag7!$B:$B,MATCH(C630&amp;raw_elemdata!E82,filt_btag7!$C:$C&amp;filt_btag7!$B:$B,0))=raw_elemdata!E82), raw_elemdata!E82, INDEX(fix_btag!$BF:$BF,MATCH(raw_elemdata!E82,fix_btag!$BG:$BG,0))), raw_elemdata!E82)</f>
        <v>367</v>
      </c>
      <c r="G630" s="4">
        <f t="array" ref="G630">IF(AND(OR(raw_elemdata!G82=6,raw_elemdata!H82=6,raw_elemdata!I82=6,raw_elemdata!J82=6),OR(raw_elemdata!G82=7,raw_elemdata!H82=7,raw_elemdata!I82=7,raw_elemdata!J82=7)), IF(ISERROR(INDEX(filt_btag7!$B:$B,MATCH(C630&amp;raw_elemdata!F82,filt_btag7!$C:$C&amp;filt_btag7!$B:$B,0))=raw_elemdata!F82), raw_elemdata!F82, INDEX(fix_btag!$BF:$BF,MATCH(raw_elemdata!F82,fix_btag!$BG:$BG,0))), raw_elemdata!F82)</f>
        <v>184</v>
      </c>
      <c r="H630" s="4">
        <f>IF(OR(raw_elemdata!G82=6,raw_elemdata!G82=7),0,raw_elemdata!G82)</f>
        <v>0</v>
      </c>
      <c r="I630" s="4">
        <f>IF(OR(raw_elemdata!H82=6,raw_elemdata!H82=7),0,raw_elemdata!H82)</f>
        <v>0</v>
      </c>
      <c r="J630" s="4">
        <f>IF(OR(raw_elemdata!I82=6,raw_elemdata!I82=7),0,raw_elemdata!I82)</f>
        <v>0</v>
      </c>
      <c r="K630" s="4">
        <f>IF(OR(raw_elemdata!J82=6,raw_elemdata!J82=7),0,raw_elemdata!J82)</f>
        <v>0</v>
      </c>
      <c r="L630" s="4">
        <v>1</v>
      </c>
    </row>
    <row r="631" spans="3:12" s="4" customFormat="1" x14ac:dyDescent="0.3">
      <c r="C631" s="4">
        <v>81</v>
      </c>
      <c r="D631" s="4">
        <f t="array" ref="D631">IF(AND(OR(raw_elemdata!G83=6,raw_elemdata!H83=6,raw_elemdata!I83=6,raw_elemdata!J83=6),OR(raw_elemdata!G83=7,raw_elemdata!H83=7,raw_elemdata!I83=7,raw_elemdata!J83=7)), IF(ISERROR(INDEX(filt_btag7!$B:$B,MATCH(C631&amp;raw_elemdata!C83,filt_btag7!$C:$C&amp;filt_btag7!$B:$B,0))=raw_elemdata!C83), raw_elemdata!C83, INDEX(fix_btag!$BF:$BF,MATCH(raw_elemdata!C83,fix_btag!$BG:$BG,0))), raw_elemdata!C83)</f>
        <v>290</v>
      </c>
      <c r="E631" s="4">
        <f t="array" ref="E631">IF(AND(OR(raw_elemdata!G83=6,raw_elemdata!H83=6,raw_elemdata!I83=6,raw_elemdata!J83=6),OR(raw_elemdata!G83=7,raw_elemdata!H83=7,raw_elemdata!I83=7,raw_elemdata!J83=7)), IF(ISERROR(INDEX(filt_btag7!$B:$B,MATCH(C631&amp;raw_elemdata!D83,filt_btag7!$C:$C&amp;filt_btag7!$B:$B,0))=raw_elemdata!D83), raw_elemdata!D83, INDEX(fix_btag!$BF:$BF,MATCH(raw_elemdata!D83,fix_btag!$BG:$BG,0))), raw_elemdata!D83)</f>
        <v>134</v>
      </c>
      <c r="F631" s="4">
        <f t="array" ref="F631">IF(AND(OR(raw_elemdata!G83=6,raw_elemdata!H83=6,raw_elemdata!I83=6,raw_elemdata!J83=6),OR(raw_elemdata!G83=7,raw_elemdata!H83=7,raw_elemdata!I83=7,raw_elemdata!J83=7)), IF(ISERROR(INDEX(filt_btag7!$B:$B,MATCH(C631&amp;raw_elemdata!E83,filt_btag7!$C:$C&amp;filt_btag7!$B:$B,0))=raw_elemdata!E83), raw_elemdata!E83, INDEX(fix_btag!$BF:$BF,MATCH(raw_elemdata!E83,fix_btag!$BG:$BG,0))), raw_elemdata!E83)</f>
        <v>185</v>
      </c>
      <c r="G631" s="4">
        <f t="array" ref="G631">IF(AND(OR(raw_elemdata!G83=6,raw_elemdata!H83=6,raw_elemdata!I83=6,raw_elemdata!J83=6),OR(raw_elemdata!G83=7,raw_elemdata!H83=7,raw_elemdata!I83=7,raw_elemdata!J83=7)), IF(ISERROR(INDEX(filt_btag7!$B:$B,MATCH(C631&amp;raw_elemdata!F83,filt_btag7!$C:$C&amp;filt_btag7!$B:$B,0))=raw_elemdata!F83), raw_elemdata!F83, INDEX(fix_btag!$BF:$BF,MATCH(raw_elemdata!F83,fix_btag!$BG:$BG,0))), raw_elemdata!F83)</f>
        <v>367</v>
      </c>
      <c r="H631" s="4">
        <f>IF(OR(raw_elemdata!G83=6,raw_elemdata!G83=7),0,raw_elemdata!G83)</f>
        <v>0</v>
      </c>
      <c r="I631" s="4">
        <f>IF(OR(raw_elemdata!H83=6,raw_elemdata!H83=7),0,raw_elemdata!H83)</f>
        <v>0</v>
      </c>
      <c r="J631" s="4">
        <f>IF(OR(raw_elemdata!I83=6,raw_elemdata!I83=7),0,raw_elemdata!I83)</f>
        <v>0</v>
      </c>
      <c r="K631" s="4">
        <f>IF(OR(raw_elemdata!J83=6,raw_elemdata!J83=7),0,raw_elemdata!J83)</f>
        <v>0</v>
      </c>
      <c r="L631" s="4">
        <v>1</v>
      </c>
    </row>
    <row r="632" spans="3:12" s="4" customFormat="1" x14ac:dyDescent="0.3">
      <c r="C632" s="4">
        <v>82</v>
      </c>
      <c r="D632" s="4">
        <f t="array" ref="D632">IF(AND(OR(raw_elemdata!G84=6,raw_elemdata!H84=6,raw_elemdata!I84=6,raw_elemdata!J84=6),OR(raw_elemdata!G84=7,raw_elemdata!H84=7,raw_elemdata!I84=7,raw_elemdata!J84=7)), IF(ISERROR(INDEX(filt_btag7!$B:$B,MATCH(C632&amp;raw_elemdata!C84,filt_btag7!$C:$C&amp;filt_btag7!$B:$B,0))=raw_elemdata!C84), raw_elemdata!C84, INDEX(fix_btag!$BF:$BF,MATCH(raw_elemdata!C84,fix_btag!$BG:$BG,0))), raw_elemdata!C84)</f>
        <v>143</v>
      </c>
      <c r="E632" s="4">
        <f t="array" ref="E632">IF(AND(OR(raw_elemdata!G84=6,raw_elemdata!H84=6,raw_elemdata!I84=6,raw_elemdata!J84=6),OR(raw_elemdata!G84=7,raw_elemdata!H84=7,raw_elemdata!I84=7,raw_elemdata!J84=7)), IF(ISERROR(INDEX(filt_btag7!$B:$B,MATCH(C632&amp;raw_elemdata!D84,filt_btag7!$C:$C&amp;filt_btag7!$B:$B,0))=raw_elemdata!D84), raw_elemdata!D84, INDEX(fix_btag!$BF:$BF,MATCH(raw_elemdata!D84,fix_btag!$BG:$BG,0))), raw_elemdata!D84)</f>
        <v>368</v>
      </c>
      <c r="F632" s="4">
        <f t="array" ref="F632">IF(AND(OR(raw_elemdata!G84=6,raw_elemdata!H84=6,raw_elemdata!I84=6,raw_elemdata!J84=6),OR(raw_elemdata!G84=7,raw_elemdata!H84=7,raw_elemdata!I84=7,raw_elemdata!J84=7)), IF(ISERROR(INDEX(filt_btag7!$B:$B,MATCH(C632&amp;raw_elemdata!E84,filt_btag7!$C:$C&amp;filt_btag7!$B:$B,0))=raw_elemdata!E84), raw_elemdata!E84, INDEX(fix_btag!$BF:$BF,MATCH(raw_elemdata!E84,fix_btag!$BG:$BG,0))), raw_elemdata!E84)</f>
        <v>163</v>
      </c>
      <c r="G632" s="4">
        <f t="array" ref="G632">IF(AND(OR(raw_elemdata!G84=6,raw_elemdata!H84=6,raw_elemdata!I84=6,raw_elemdata!J84=6),OR(raw_elemdata!G84=7,raw_elemdata!H84=7,raw_elemdata!I84=7,raw_elemdata!J84=7)), IF(ISERROR(INDEX(filt_btag7!$B:$B,MATCH(C632&amp;raw_elemdata!F84,filt_btag7!$C:$C&amp;filt_btag7!$B:$B,0))=raw_elemdata!F84), raw_elemdata!F84, INDEX(fix_btag!$BF:$BF,MATCH(raw_elemdata!F84,fix_btag!$BG:$BG,0))), raw_elemdata!F84)</f>
        <v>78</v>
      </c>
      <c r="H632" s="4">
        <f>IF(OR(raw_elemdata!G84=6,raw_elemdata!G84=7),0,raw_elemdata!G84)</f>
        <v>0</v>
      </c>
      <c r="I632" s="4">
        <f>IF(OR(raw_elemdata!H84=6,raw_elemdata!H84=7),0,raw_elemdata!H84)</f>
        <v>0</v>
      </c>
      <c r="J632" s="4">
        <f>IF(OR(raw_elemdata!I84=6,raw_elemdata!I84=7),0,raw_elemdata!I84)</f>
        <v>0</v>
      </c>
      <c r="K632" s="4">
        <f>IF(OR(raw_elemdata!J84=6,raw_elemdata!J84=7),0,raw_elemdata!J84)</f>
        <v>0</v>
      </c>
      <c r="L632" s="4">
        <v>1</v>
      </c>
    </row>
    <row r="633" spans="3:12" s="4" customFormat="1" x14ac:dyDescent="0.3">
      <c r="C633" s="4">
        <v>83</v>
      </c>
      <c r="D633" s="4">
        <f t="array" ref="D633">IF(AND(OR(raw_elemdata!G85=6,raw_elemdata!H85=6,raw_elemdata!I85=6,raw_elemdata!J85=6),OR(raw_elemdata!G85=7,raw_elemdata!H85=7,raw_elemdata!I85=7,raw_elemdata!J85=7)), IF(ISERROR(INDEX(filt_btag7!$B:$B,MATCH(C633&amp;raw_elemdata!C85,filt_btag7!$C:$C&amp;filt_btag7!$B:$B,0))=raw_elemdata!C85), raw_elemdata!C85, INDEX(fix_btag!$BF:$BF,MATCH(raw_elemdata!C85,fix_btag!$BG:$BG,0))), raw_elemdata!C85)</f>
        <v>368</v>
      </c>
      <c r="E633" s="4">
        <f t="array" ref="E633">IF(AND(OR(raw_elemdata!G85=6,raw_elemdata!H85=6,raw_elemdata!I85=6,raw_elemdata!J85=6),OR(raw_elemdata!G85=7,raw_elemdata!H85=7,raw_elemdata!I85=7,raw_elemdata!J85=7)), IF(ISERROR(INDEX(filt_btag7!$B:$B,MATCH(C633&amp;raw_elemdata!D85,filt_btag7!$C:$C&amp;filt_btag7!$B:$B,0))=raw_elemdata!D85), raw_elemdata!D85, INDEX(fix_btag!$BF:$BF,MATCH(raw_elemdata!D85,fix_btag!$BG:$BG,0))), raw_elemdata!D85)</f>
        <v>374</v>
      </c>
      <c r="F633" s="4">
        <f t="array" ref="F633">IF(AND(OR(raw_elemdata!G85=6,raw_elemdata!H85=6,raw_elemdata!I85=6,raw_elemdata!J85=6),OR(raw_elemdata!G85=7,raw_elemdata!H85=7,raw_elemdata!I85=7,raw_elemdata!J85=7)), IF(ISERROR(INDEX(filt_btag7!$B:$B,MATCH(C633&amp;raw_elemdata!E85,filt_btag7!$C:$C&amp;filt_btag7!$B:$B,0))=raw_elemdata!E85), raw_elemdata!E85, INDEX(fix_btag!$BF:$BF,MATCH(raw_elemdata!E85,fix_btag!$BG:$BG,0))), raw_elemdata!E85)</f>
        <v>164</v>
      </c>
      <c r="G633" s="4">
        <f t="array" ref="G633">IF(AND(OR(raw_elemdata!G85=6,raw_elemdata!H85=6,raw_elemdata!I85=6,raw_elemdata!J85=6),OR(raw_elemdata!G85=7,raw_elemdata!H85=7,raw_elemdata!I85=7,raw_elemdata!J85=7)), IF(ISERROR(INDEX(filt_btag7!$B:$B,MATCH(C633&amp;raw_elemdata!F85,filt_btag7!$C:$C&amp;filt_btag7!$B:$B,0))=raw_elemdata!F85), raw_elemdata!F85, INDEX(fix_btag!$BF:$BF,MATCH(raw_elemdata!F85,fix_btag!$BG:$BG,0))), raw_elemdata!F85)</f>
        <v>163</v>
      </c>
      <c r="H633" s="4">
        <f>IF(OR(raw_elemdata!G85=6,raw_elemdata!G85=7),0,raw_elemdata!G85)</f>
        <v>0</v>
      </c>
      <c r="I633" s="4">
        <f>IF(OR(raw_elemdata!H85=6,raw_elemdata!H85=7),0,raw_elemdata!H85)</f>
        <v>0</v>
      </c>
      <c r="J633" s="4">
        <f>IF(OR(raw_elemdata!I85=6,raw_elemdata!I85=7),0,raw_elemdata!I85)</f>
        <v>0</v>
      </c>
      <c r="K633" s="4">
        <f>IF(OR(raw_elemdata!J85=6,raw_elemdata!J85=7),0,raw_elemdata!J85)</f>
        <v>0</v>
      </c>
      <c r="L633" s="4">
        <v>1</v>
      </c>
    </row>
    <row r="634" spans="3:12" s="4" customFormat="1" x14ac:dyDescent="0.3">
      <c r="C634" s="4">
        <v>84</v>
      </c>
      <c r="D634" s="4">
        <f t="array" ref="D634">IF(AND(OR(raw_elemdata!G86=6,raw_elemdata!H86=6,raw_elemdata!I86=6,raw_elemdata!J86=6),OR(raw_elemdata!G86=7,raw_elemdata!H86=7,raw_elemdata!I86=7,raw_elemdata!J86=7)), IF(ISERROR(INDEX(filt_btag7!$B:$B,MATCH(C634&amp;raw_elemdata!C86,filt_btag7!$C:$C&amp;filt_btag7!$B:$B,0))=raw_elemdata!C86), raw_elemdata!C86, INDEX(fix_btag!$BF:$BF,MATCH(raw_elemdata!C86,fix_btag!$BG:$BG,0))), raw_elemdata!C86)</f>
        <v>374</v>
      </c>
      <c r="E634" s="4">
        <f t="array" ref="E634">IF(AND(OR(raw_elemdata!G86=6,raw_elemdata!H86=6,raw_elemdata!I86=6,raw_elemdata!J86=6),OR(raw_elemdata!G86=7,raw_elemdata!H86=7,raw_elemdata!I86=7,raw_elemdata!J86=7)), IF(ISERROR(INDEX(filt_btag7!$B:$B,MATCH(C634&amp;raw_elemdata!D86,filt_btag7!$C:$C&amp;filt_btag7!$B:$B,0))=raw_elemdata!D86), raw_elemdata!D86, INDEX(fix_btag!$BF:$BF,MATCH(raw_elemdata!D86,fix_btag!$BG:$BG,0))), raw_elemdata!D86)</f>
        <v>149</v>
      </c>
      <c r="F634" s="4">
        <f t="array" ref="F634">IF(AND(OR(raw_elemdata!G86=6,raw_elemdata!H86=6,raw_elemdata!I86=6,raw_elemdata!J86=6),OR(raw_elemdata!G86=7,raw_elemdata!H86=7,raw_elemdata!I86=7,raw_elemdata!J86=7)), IF(ISERROR(INDEX(filt_btag7!$B:$B,MATCH(C634&amp;raw_elemdata!E86,filt_btag7!$C:$C&amp;filt_btag7!$B:$B,0))=raw_elemdata!E86), raw_elemdata!E86, INDEX(fix_btag!$BF:$BF,MATCH(raw_elemdata!E86,fix_btag!$BG:$BG,0))), raw_elemdata!E86)</f>
        <v>73</v>
      </c>
      <c r="G634" s="4">
        <f t="array" ref="G634">IF(AND(OR(raw_elemdata!G86=6,raw_elemdata!H86=6,raw_elemdata!I86=6,raw_elemdata!J86=6),OR(raw_elemdata!G86=7,raw_elemdata!H86=7,raw_elemdata!I86=7,raw_elemdata!J86=7)), IF(ISERROR(INDEX(filt_btag7!$B:$B,MATCH(C634&amp;raw_elemdata!F86,filt_btag7!$C:$C&amp;filt_btag7!$B:$B,0))=raw_elemdata!F86), raw_elemdata!F86, INDEX(fix_btag!$BF:$BF,MATCH(raw_elemdata!F86,fix_btag!$BG:$BG,0))), raw_elemdata!F86)</f>
        <v>164</v>
      </c>
      <c r="H634" s="4">
        <f>IF(OR(raw_elemdata!G86=6,raw_elemdata!G86=7),0,raw_elemdata!G86)</f>
        <v>0</v>
      </c>
      <c r="I634" s="4">
        <f>IF(OR(raw_elemdata!H86=6,raw_elemdata!H86=7),0,raw_elemdata!H86)</f>
        <v>0</v>
      </c>
      <c r="J634" s="4">
        <f>IF(OR(raw_elemdata!I86=6,raw_elemdata!I86=7),0,raw_elemdata!I86)</f>
        <v>0</v>
      </c>
      <c r="K634" s="4">
        <f>IF(OR(raw_elemdata!J86=6,raw_elemdata!J86=7),0,raw_elemdata!J86)</f>
        <v>0</v>
      </c>
      <c r="L634" s="4">
        <v>1</v>
      </c>
    </row>
    <row r="635" spans="3:12" s="4" customFormat="1" x14ac:dyDescent="0.3">
      <c r="C635" s="4">
        <v>85</v>
      </c>
      <c r="D635" s="4">
        <f t="array" ref="D635">IF(AND(OR(raw_elemdata!G87=6,raw_elemdata!H87=6,raw_elemdata!I87=6,raw_elemdata!J87=6),OR(raw_elemdata!G87=7,raw_elemdata!H87=7,raw_elemdata!I87=7,raw_elemdata!J87=7)), IF(ISERROR(INDEX(filt_btag7!$B:$B,MATCH(C635&amp;raw_elemdata!C87,filt_btag7!$C:$C&amp;filt_btag7!$B:$B,0))=raw_elemdata!C87), raw_elemdata!C87, INDEX(fix_btag!$BF:$BF,MATCH(raw_elemdata!C87,fix_btag!$BG:$BG,0))), raw_elemdata!C87)</f>
        <v>144</v>
      </c>
      <c r="E635" s="4">
        <f t="array" ref="E635">IF(AND(OR(raw_elemdata!G87=6,raw_elemdata!H87=6,raw_elemdata!I87=6,raw_elemdata!J87=6),OR(raw_elemdata!G87=7,raw_elemdata!H87=7,raw_elemdata!I87=7,raw_elemdata!J87=7)), IF(ISERROR(INDEX(filt_btag7!$B:$B,MATCH(C635&amp;raw_elemdata!D87,filt_btag7!$C:$C&amp;filt_btag7!$B:$B,0))=raw_elemdata!D87), raw_elemdata!D87, INDEX(fix_btag!$BF:$BF,MATCH(raw_elemdata!D87,fix_btag!$BG:$BG,0))), raw_elemdata!D87)</f>
        <v>369</v>
      </c>
      <c r="F635" s="4">
        <f t="array" ref="F635">IF(AND(OR(raw_elemdata!G87=6,raw_elemdata!H87=6,raw_elemdata!I87=6,raw_elemdata!J87=6),OR(raw_elemdata!G87=7,raw_elemdata!H87=7,raw_elemdata!I87=7,raw_elemdata!J87=7)), IF(ISERROR(INDEX(filt_btag7!$B:$B,MATCH(C635&amp;raw_elemdata!E87,filt_btag7!$C:$C&amp;filt_btag7!$B:$B,0))=raw_elemdata!E87), raw_elemdata!E87, INDEX(fix_btag!$BF:$BF,MATCH(raw_elemdata!E87,fix_btag!$BG:$BG,0))), raw_elemdata!E87)</f>
        <v>368</v>
      </c>
      <c r="G635" s="4">
        <f t="array" ref="G635">IF(AND(OR(raw_elemdata!G87=6,raw_elemdata!H87=6,raw_elemdata!I87=6,raw_elemdata!J87=6),OR(raw_elemdata!G87=7,raw_elemdata!H87=7,raw_elemdata!I87=7,raw_elemdata!J87=7)), IF(ISERROR(INDEX(filt_btag7!$B:$B,MATCH(C635&amp;raw_elemdata!F87,filt_btag7!$C:$C&amp;filt_btag7!$B:$B,0))=raw_elemdata!F87), raw_elemdata!F87, INDEX(fix_btag!$BF:$BF,MATCH(raw_elemdata!F87,fix_btag!$BG:$BG,0))), raw_elemdata!F87)</f>
        <v>143</v>
      </c>
      <c r="H635" s="4">
        <f>IF(OR(raw_elemdata!G87=6,raw_elemdata!G87=7),0,raw_elemdata!G87)</f>
        <v>0</v>
      </c>
      <c r="I635" s="4">
        <f>IF(OR(raw_elemdata!H87=6,raw_elemdata!H87=7),0,raw_elemdata!H87)</f>
        <v>0</v>
      </c>
      <c r="J635" s="4">
        <f>IF(OR(raw_elemdata!I87=6,raw_elemdata!I87=7),0,raw_elemdata!I87)</f>
        <v>0</v>
      </c>
      <c r="K635" s="4">
        <f>IF(OR(raw_elemdata!J87=6,raw_elemdata!J87=7),0,raw_elemdata!J87)</f>
        <v>0</v>
      </c>
      <c r="L635" s="4">
        <v>1</v>
      </c>
    </row>
    <row r="636" spans="3:12" s="4" customFormat="1" x14ac:dyDescent="0.3">
      <c r="C636" s="4">
        <v>86</v>
      </c>
      <c r="D636" s="4">
        <f t="array" ref="D636">IF(AND(OR(raw_elemdata!G88=6,raw_elemdata!H88=6,raw_elemdata!I88=6,raw_elemdata!J88=6),OR(raw_elemdata!G88=7,raw_elemdata!H88=7,raw_elemdata!I88=7,raw_elemdata!J88=7)), IF(ISERROR(INDEX(filt_btag7!$B:$B,MATCH(C636&amp;raw_elemdata!C88,filt_btag7!$C:$C&amp;filt_btag7!$B:$B,0))=raw_elemdata!C88), raw_elemdata!C88, INDEX(fix_btag!$BF:$BF,MATCH(raw_elemdata!C88,fix_btag!$BG:$BG,0))), raw_elemdata!C88)</f>
        <v>369</v>
      </c>
      <c r="E636" s="4">
        <f t="array" ref="E636">IF(AND(OR(raw_elemdata!G88=6,raw_elemdata!H88=6,raw_elemdata!I88=6,raw_elemdata!J88=6),OR(raw_elemdata!G88=7,raw_elemdata!H88=7,raw_elemdata!I88=7,raw_elemdata!J88=7)), IF(ISERROR(INDEX(filt_btag7!$B:$B,MATCH(C636&amp;raw_elemdata!D88,filt_btag7!$C:$C&amp;filt_btag7!$B:$B,0))=raw_elemdata!D88), raw_elemdata!D88, INDEX(fix_btag!$BF:$BF,MATCH(raw_elemdata!D88,fix_btag!$BG:$BG,0))), raw_elemdata!D88)</f>
        <v>375</v>
      </c>
      <c r="F636" s="4">
        <f t="array" ref="F636">IF(AND(OR(raw_elemdata!G88=6,raw_elemdata!H88=6,raw_elemdata!I88=6,raw_elemdata!J88=6),OR(raw_elemdata!G88=7,raw_elemdata!H88=7,raw_elemdata!I88=7,raw_elemdata!J88=7)), IF(ISERROR(INDEX(filt_btag7!$B:$B,MATCH(C636&amp;raw_elemdata!E88,filt_btag7!$C:$C&amp;filt_btag7!$B:$B,0))=raw_elemdata!E88), raw_elemdata!E88, INDEX(fix_btag!$BF:$BF,MATCH(raw_elemdata!E88,fix_btag!$BG:$BG,0))), raw_elemdata!E88)</f>
        <v>374</v>
      </c>
      <c r="G636" s="4">
        <f t="array" ref="G636">IF(AND(OR(raw_elemdata!G88=6,raw_elemdata!H88=6,raw_elemdata!I88=6,raw_elemdata!J88=6),OR(raw_elemdata!G88=7,raw_elemdata!H88=7,raw_elemdata!I88=7,raw_elemdata!J88=7)), IF(ISERROR(INDEX(filt_btag7!$B:$B,MATCH(C636&amp;raw_elemdata!F88,filt_btag7!$C:$C&amp;filt_btag7!$B:$B,0))=raw_elemdata!F88), raw_elemdata!F88, INDEX(fix_btag!$BF:$BF,MATCH(raw_elemdata!F88,fix_btag!$BG:$BG,0))), raw_elemdata!F88)</f>
        <v>368</v>
      </c>
      <c r="H636" s="4">
        <f>IF(OR(raw_elemdata!G88=6,raw_elemdata!G88=7),0,raw_elemdata!G88)</f>
        <v>0</v>
      </c>
      <c r="I636" s="4">
        <f>IF(OR(raw_elemdata!H88=6,raw_elemdata!H88=7),0,raw_elemdata!H88)</f>
        <v>0</v>
      </c>
      <c r="J636" s="4">
        <f>IF(OR(raw_elemdata!I88=6,raw_elemdata!I88=7),0,raw_elemdata!I88)</f>
        <v>0</v>
      </c>
      <c r="K636" s="4">
        <f>IF(OR(raw_elemdata!J88=6,raw_elemdata!J88=7),0,raw_elemdata!J88)</f>
        <v>0</v>
      </c>
      <c r="L636" s="4">
        <v>1</v>
      </c>
    </row>
    <row r="637" spans="3:12" s="4" customFormat="1" x14ac:dyDescent="0.3">
      <c r="C637" s="4">
        <v>87</v>
      </c>
      <c r="D637" s="4">
        <f t="array" ref="D637">IF(AND(OR(raw_elemdata!G89=6,raw_elemdata!H89=6,raw_elemdata!I89=6,raw_elemdata!J89=6),OR(raw_elemdata!G89=7,raw_elemdata!H89=7,raw_elemdata!I89=7,raw_elemdata!J89=7)), IF(ISERROR(INDEX(filt_btag7!$B:$B,MATCH(C637&amp;raw_elemdata!C89,filt_btag7!$C:$C&amp;filt_btag7!$B:$B,0))=raw_elemdata!C89), raw_elemdata!C89, INDEX(fix_btag!$BF:$BF,MATCH(raw_elemdata!C89,fix_btag!$BG:$BG,0))), raw_elemdata!C89)</f>
        <v>375</v>
      </c>
      <c r="E637" s="4">
        <f t="array" ref="E637">IF(AND(OR(raw_elemdata!G89=6,raw_elemdata!H89=6,raw_elemdata!I89=6,raw_elemdata!J89=6),OR(raw_elemdata!G89=7,raw_elemdata!H89=7,raw_elemdata!I89=7,raw_elemdata!J89=7)), IF(ISERROR(INDEX(filt_btag7!$B:$B,MATCH(C637&amp;raw_elemdata!D89,filt_btag7!$C:$C&amp;filt_btag7!$B:$B,0))=raw_elemdata!D89), raw_elemdata!D89, INDEX(fix_btag!$BF:$BF,MATCH(raw_elemdata!D89,fix_btag!$BG:$BG,0))), raw_elemdata!D89)</f>
        <v>150</v>
      </c>
      <c r="F637" s="4">
        <f t="array" ref="F637">IF(AND(OR(raw_elemdata!G89=6,raw_elemdata!H89=6,raw_elemdata!I89=6,raw_elemdata!J89=6),OR(raw_elemdata!G89=7,raw_elemdata!H89=7,raw_elemdata!I89=7,raw_elemdata!J89=7)), IF(ISERROR(INDEX(filt_btag7!$B:$B,MATCH(C637&amp;raw_elemdata!E89,filt_btag7!$C:$C&amp;filt_btag7!$B:$B,0))=raw_elemdata!E89), raw_elemdata!E89, INDEX(fix_btag!$BF:$BF,MATCH(raw_elemdata!E89,fix_btag!$BG:$BG,0))), raw_elemdata!E89)</f>
        <v>149</v>
      </c>
      <c r="G637" s="4">
        <f t="array" ref="G637">IF(AND(OR(raw_elemdata!G89=6,raw_elemdata!H89=6,raw_elemdata!I89=6,raw_elemdata!J89=6),OR(raw_elemdata!G89=7,raw_elemdata!H89=7,raw_elemdata!I89=7,raw_elemdata!J89=7)), IF(ISERROR(INDEX(filt_btag7!$B:$B,MATCH(C637&amp;raw_elemdata!F89,filt_btag7!$C:$C&amp;filt_btag7!$B:$B,0))=raw_elemdata!F89), raw_elemdata!F89, INDEX(fix_btag!$BF:$BF,MATCH(raw_elemdata!F89,fix_btag!$BG:$BG,0))), raw_elemdata!F89)</f>
        <v>374</v>
      </c>
      <c r="H637" s="4">
        <f>IF(OR(raw_elemdata!G89=6,raw_elemdata!G89=7),0,raw_elemdata!G89)</f>
        <v>0</v>
      </c>
      <c r="I637" s="4">
        <f>IF(OR(raw_elemdata!H89=6,raw_elemdata!H89=7),0,raw_elemdata!H89)</f>
        <v>0</v>
      </c>
      <c r="J637" s="4">
        <f>IF(OR(raw_elemdata!I89=6,raw_elemdata!I89=7),0,raw_elemdata!I89)</f>
        <v>0</v>
      </c>
      <c r="K637" s="4">
        <f>IF(OR(raw_elemdata!J89=6,raw_elemdata!J89=7),0,raw_elemdata!J89)</f>
        <v>0</v>
      </c>
      <c r="L637" s="4">
        <v>1</v>
      </c>
    </row>
    <row r="638" spans="3:12" s="4" customFormat="1" x14ac:dyDescent="0.3">
      <c r="C638" s="4">
        <v>88</v>
      </c>
      <c r="D638" s="4">
        <f t="array" ref="D638">IF(AND(OR(raw_elemdata!G90=6,raw_elemdata!H90=6,raw_elemdata!I90=6,raw_elemdata!J90=6),OR(raw_elemdata!G90=7,raw_elemdata!H90=7,raw_elemdata!I90=7,raw_elemdata!J90=7)), IF(ISERROR(INDEX(filt_btag7!$B:$B,MATCH(C638&amp;raw_elemdata!C90,filt_btag7!$C:$C&amp;filt_btag7!$B:$B,0))=raw_elemdata!C90), raw_elemdata!C90, INDEX(fix_btag!$BF:$BF,MATCH(raw_elemdata!C90,fix_btag!$BG:$BG,0))), raw_elemdata!C90)</f>
        <v>130</v>
      </c>
      <c r="E638" s="4">
        <f t="array" ref="E638">IF(AND(OR(raw_elemdata!G90=6,raw_elemdata!H90=6,raw_elemdata!I90=6,raw_elemdata!J90=6),OR(raw_elemdata!G90=7,raw_elemdata!H90=7,raw_elemdata!I90=7,raw_elemdata!J90=7)), IF(ISERROR(INDEX(filt_btag7!$B:$B,MATCH(C638&amp;raw_elemdata!D90,filt_btag7!$C:$C&amp;filt_btag7!$B:$B,0))=raw_elemdata!D90), raw_elemdata!D90, INDEX(fix_btag!$BF:$BF,MATCH(raw_elemdata!D90,fix_btag!$BG:$BG,0))), raw_elemdata!D90)</f>
        <v>370</v>
      </c>
      <c r="F638" s="4">
        <f t="array" ref="F638">IF(AND(OR(raw_elemdata!G90=6,raw_elemdata!H90=6,raw_elemdata!I90=6,raw_elemdata!J90=6),OR(raw_elemdata!G90=7,raw_elemdata!H90=7,raw_elemdata!I90=7,raw_elemdata!J90=7)), IF(ISERROR(INDEX(filt_btag7!$B:$B,MATCH(C638&amp;raw_elemdata!E90,filt_btag7!$C:$C&amp;filt_btag7!$B:$B,0))=raw_elemdata!E90), raw_elemdata!E90, INDEX(fix_btag!$BF:$BF,MATCH(raw_elemdata!E90,fix_btag!$BG:$BG,0))), raw_elemdata!E90)</f>
        <v>369</v>
      </c>
      <c r="G638" s="4">
        <f t="array" ref="G638">IF(AND(OR(raw_elemdata!G90=6,raw_elemdata!H90=6,raw_elemdata!I90=6,raw_elemdata!J90=6),OR(raw_elemdata!G90=7,raw_elemdata!H90=7,raw_elemdata!I90=7,raw_elemdata!J90=7)), IF(ISERROR(INDEX(filt_btag7!$B:$B,MATCH(C638&amp;raw_elemdata!F90,filt_btag7!$C:$C&amp;filt_btag7!$B:$B,0))=raw_elemdata!F90), raw_elemdata!F90, INDEX(fix_btag!$BF:$BF,MATCH(raw_elemdata!F90,fix_btag!$BG:$BG,0))), raw_elemdata!F90)</f>
        <v>144</v>
      </c>
      <c r="H638" s="4">
        <f>IF(OR(raw_elemdata!G90=6,raw_elemdata!G90=7),0,raw_elemdata!G90)</f>
        <v>0</v>
      </c>
      <c r="I638" s="4">
        <f>IF(OR(raw_elemdata!H90=6,raw_elemdata!H90=7),0,raw_elemdata!H90)</f>
        <v>0</v>
      </c>
      <c r="J638" s="4">
        <f>IF(OR(raw_elemdata!I90=6,raw_elemdata!I90=7),0,raw_elemdata!I90)</f>
        <v>0</v>
      </c>
      <c r="K638" s="4">
        <f>IF(OR(raw_elemdata!J90=6,raw_elemdata!J90=7),0,raw_elemdata!J90)</f>
        <v>0</v>
      </c>
      <c r="L638" s="4">
        <v>1</v>
      </c>
    </row>
    <row r="639" spans="3:12" s="4" customFormat="1" x14ac:dyDescent="0.3">
      <c r="C639" s="4">
        <v>89</v>
      </c>
      <c r="D639" s="4">
        <f t="array" ref="D639">IF(AND(OR(raw_elemdata!G91=6,raw_elemdata!H91=6,raw_elemdata!I91=6,raw_elemdata!J91=6),OR(raw_elemdata!G91=7,raw_elemdata!H91=7,raw_elemdata!I91=7,raw_elemdata!J91=7)), IF(ISERROR(INDEX(filt_btag7!$B:$B,MATCH(C639&amp;raw_elemdata!C91,filt_btag7!$C:$C&amp;filt_btag7!$B:$B,0))=raw_elemdata!C91), raw_elemdata!C91, INDEX(fix_btag!$BF:$BF,MATCH(raw_elemdata!C91,fix_btag!$BG:$BG,0))), raw_elemdata!C91)</f>
        <v>370</v>
      </c>
      <c r="E639" s="4">
        <f t="array" ref="E639">IF(AND(OR(raw_elemdata!G91=6,raw_elemdata!H91=6,raw_elemdata!I91=6,raw_elemdata!J91=6),OR(raw_elemdata!G91=7,raw_elemdata!H91=7,raw_elemdata!I91=7,raw_elemdata!J91=7)), IF(ISERROR(INDEX(filt_btag7!$B:$B,MATCH(C639&amp;raw_elemdata!D91,filt_btag7!$C:$C&amp;filt_btag7!$B:$B,0))=raw_elemdata!D91), raw_elemdata!D91, INDEX(fix_btag!$BF:$BF,MATCH(raw_elemdata!D91,fix_btag!$BG:$BG,0))), raw_elemdata!D91)</f>
        <v>376</v>
      </c>
      <c r="F639" s="4">
        <f t="array" ref="F639">IF(AND(OR(raw_elemdata!G91=6,raw_elemdata!H91=6,raw_elemdata!I91=6,raw_elemdata!J91=6),OR(raw_elemdata!G91=7,raw_elemdata!H91=7,raw_elemdata!I91=7,raw_elemdata!J91=7)), IF(ISERROR(INDEX(filt_btag7!$B:$B,MATCH(C639&amp;raw_elemdata!E91,filt_btag7!$C:$C&amp;filt_btag7!$B:$B,0))=raw_elemdata!E91), raw_elemdata!E91, INDEX(fix_btag!$BF:$BF,MATCH(raw_elemdata!E91,fix_btag!$BG:$BG,0))), raw_elemdata!E91)</f>
        <v>375</v>
      </c>
      <c r="G639" s="4">
        <f t="array" ref="G639">IF(AND(OR(raw_elemdata!G91=6,raw_elemdata!H91=6,raw_elemdata!I91=6,raw_elemdata!J91=6),OR(raw_elemdata!G91=7,raw_elemdata!H91=7,raw_elemdata!I91=7,raw_elemdata!J91=7)), IF(ISERROR(INDEX(filt_btag7!$B:$B,MATCH(C639&amp;raw_elemdata!F91,filt_btag7!$C:$C&amp;filt_btag7!$B:$B,0))=raw_elemdata!F91), raw_elemdata!F91, INDEX(fix_btag!$BF:$BF,MATCH(raw_elemdata!F91,fix_btag!$BG:$BG,0))), raw_elemdata!F91)</f>
        <v>369</v>
      </c>
      <c r="H639" s="4">
        <f>IF(OR(raw_elemdata!G91=6,raw_elemdata!G91=7),0,raw_elemdata!G91)</f>
        <v>0</v>
      </c>
      <c r="I639" s="4">
        <f>IF(OR(raw_elemdata!H91=6,raw_elemdata!H91=7),0,raw_elemdata!H91)</f>
        <v>0</v>
      </c>
      <c r="J639" s="4">
        <f>IF(OR(raw_elemdata!I91=6,raw_elemdata!I91=7),0,raw_elemdata!I91)</f>
        <v>0</v>
      </c>
      <c r="K639" s="4">
        <f>IF(OR(raw_elemdata!J91=6,raw_elemdata!J91=7),0,raw_elemdata!J91)</f>
        <v>0</v>
      </c>
      <c r="L639" s="4">
        <v>1</v>
      </c>
    </row>
    <row r="640" spans="3:12" s="4" customFormat="1" x14ac:dyDescent="0.3">
      <c r="C640" s="4">
        <v>90</v>
      </c>
      <c r="D640" s="4">
        <f t="array" ref="D640">IF(AND(OR(raw_elemdata!G92=6,raw_elemdata!H92=6,raw_elemdata!I92=6,raw_elemdata!J92=6),OR(raw_elemdata!G92=7,raw_elemdata!H92=7,raw_elemdata!I92=7,raw_elemdata!J92=7)), IF(ISERROR(INDEX(filt_btag7!$B:$B,MATCH(C640&amp;raw_elemdata!C92,filt_btag7!$C:$C&amp;filt_btag7!$B:$B,0))=raw_elemdata!C92), raw_elemdata!C92, INDEX(fix_btag!$BF:$BF,MATCH(raw_elemdata!C92,fix_btag!$BG:$BG,0))), raw_elemdata!C92)</f>
        <v>376</v>
      </c>
      <c r="E640" s="4">
        <f t="array" ref="E640">IF(AND(OR(raw_elemdata!G92=6,raw_elemdata!H92=6,raw_elemdata!I92=6,raw_elemdata!J92=6),OR(raw_elemdata!G92=7,raw_elemdata!H92=7,raw_elemdata!I92=7,raw_elemdata!J92=7)), IF(ISERROR(INDEX(filt_btag7!$B:$B,MATCH(C640&amp;raw_elemdata!D92,filt_btag7!$C:$C&amp;filt_btag7!$B:$B,0))=raw_elemdata!D92), raw_elemdata!D92, INDEX(fix_btag!$BF:$BF,MATCH(raw_elemdata!D92,fix_btag!$BG:$BG,0))), raw_elemdata!D92)</f>
        <v>74</v>
      </c>
      <c r="F640" s="4">
        <f t="array" ref="F640">IF(AND(OR(raw_elemdata!G92=6,raw_elemdata!H92=6,raw_elemdata!I92=6,raw_elemdata!J92=6),OR(raw_elemdata!G92=7,raw_elemdata!H92=7,raw_elemdata!I92=7,raw_elemdata!J92=7)), IF(ISERROR(INDEX(filt_btag7!$B:$B,MATCH(C640&amp;raw_elemdata!E92,filt_btag7!$C:$C&amp;filt_btag7!$B:$B,0))=raw_elemdata!E92), raw_elemdata!E92, INDEX(fix_btag!$BF:$BF,MATCH(raw_elemdata!E92,fix_btag!$BG:$BG,0))), raw_elemdata!E92)</f>
        <v>150</v>
      </c>
      <c r="G640" s="4">
        <f t="array" ref="G640">IF(AND(OR(raw_elemdata!G92=6,raw_elemdata!H92=6,raw_elemdata!I92=6,raw_elemdata!J92=6),OR(raw_elemdata!G92=7,raw_elemdata!H92=7,raw_elemdata!I92=7,raw_elemdata!J92=7)), IF(ISERROR(INDEX(filt_btag7!$B:$B,MATCH(C640&amp;raw_elemdata!F92,filt_btag7!$C:$C&amp;filt_btag7!$B:$B,0))=raw_elemdata!F92), raw_elemdata!F92, INDEX(fix_btag!$BF:$BF,MATCH(raw_elemdata!F92,fix_btag!$BG:$BG,0))), raw_elemdata!F92)</f>
        <v>375</v>
      </c>
      <c r="H640" s="4">
        <f>IF(OR(raw_elemdata!G92=6,raw_elemdata!G92=7),0,raw_elemdata!G92)</f>
        <v>0</v>
      </c>
      <c r="I640" s="4">
        <f>IF(OR(raw_elemdata!H92=6,raw_elemdata!H92=7),0,raw_elemdata!H92)</f>
        <v>0</v>
      </c>
      <c r="J640" s="4">
        <f>IF(OR(raw_elemdata!I92=6,raw_elemdata!I92=7),0,raw_elemdata!I92)</f>
        <v>0</v>
      </c>
      <c r="K640" s="4">
        <f>IF(OR(raw_elemdata!J92=6,raw_elemdata!J92=7),0,raw_elemdata!J92)</f>
        <v>0</v>
      </c>
      <c r="L640" s="4">
        <v>1</v>
      </c>
    </row>
    <row r="641" spans="3:12" s="4" customFormat="1" x14ac:dyDescent="0.3">
      <c r="C641" s="4">
        <v>91</v>
      </c>
      <c r="D641" s="4">
        <f t="array" ref="D641">IF(AND(OR(raw_elemdata!G93=6,raw_elemdata!H93=6,raw_elemdata!I93=6,raw_elemdata!J93=6),OR(raw_elemdata!G93=7,raw_elemdata!H93=7,raw_elemdata!I93=7,raw_elemdata!J93=7)), IF(ISERROR(INDEX(filt_btag7!$B:$B,MATCH(C641&amp;raw_elemdata!C93,filt_btag7!$C:$C&amp;filt_btag7!$B:$B,0))=raw_elemdata!C93), raw_elemdata!C93, INDEX(fix_btag!$BF:$BF,MATCH(raw_elemdata!C93,fix_btag!$BG:$BG,0))), raw_elemdata!C93)</f>
        <v>188</v>
      </c>
      <c r="E641" s="4">
        <f t="array" ref="E641">IF(AND(OR(raw_elemdata!G93=6,raw_elemdata!H93=6,raw_elemdata!I93=6,raw_elemdata!J93=6),OR(raw_elemdata!G93=7,raw_elemdata!H93=7,raw_elemdata!I93=7,raw_elemdata!J93=7)), IF(ISERROR(INDEX(filt_btag7!$B:$B,MATCH(C641&amp;raw_elemdata!D93,filt_btag7!$C:$C&amp;filt_btag7!$B:$B,0))=raw_elemdata!D93), raw_elemdata!D93, INDEX(fix_btag!$BF:$BF,MATCH(raw_elemdata!D93,fix_btag!$BG:$BG,0))), raw_elemdata!D93)</f>
        <v>371</v>
      </c>
      <c r="F641" s="4">
        <f t="array" ref="F641">IF(AND(OR(raw_elemdata!G93=6,raw_elemdata!H93=6,raw_elemdata!I93=6,raw_elemdata!J93=6),OR(raw_elemdata!G93=7,raw_elemdata!H93=7,raw_elemdata!I93=7,raw_elemdata!J93=7)), IF(ISERROR(INDEX(filt_btag7!$B:$B,MATCH(C641&amp;raw_elemdata!E93,filt_btag7!$C:$C&amp;filt_btag7!$B:$B,0))=raw_elemdata!E93), raw_elemdata!E93, INDEX(fix_btag!$BF:$BF,MATCH(raw_elemdata!E93,fix_btag!$BG:$BG,0))), raw_elemdata!E93)</f>
        <v>370</v>
      </c>
      <c r="G641" s="4">
        <f t="array" ref="G641">IF(AND(OR(raw_elemdata!G93=6,raw_elemdata!H93=6,raw_elemdata!I93=6,raw_elemdata!J93=6),OR(raw_elemdata!G93=7,raw_elemdata!H93=7,raw_elemdata!I93=7,raw_elemdata!J93=7)), IF(ISERROR(INDEX(filt_btag7!$B:$B,MATCH(C641&amp;raw_elemdata!F93,filt_btag7!$C:$C&amp;filt_btag7!$B:$B,0))=raw_elemdata!F93), raw_elemdata!F93, INDEX(fix_btag!$BF:$BF,MATCH(raw_elemdata!F93,fix_btag!$BG:$BG,0))), raw_elemdata!F93)</f>
        <v>130</v>
      </c>
      <c r="H641" s="4">
        <f>IF(OR(raw_elemdata!G93=6,raw_elemdata!G93=7),0,raw_elemdata!G93)</f>
        <v>0</v>
      </c>
      <c r="I641" s="4">
        <f>IF(OR(raw_elemdata!H93=6,raw_elemdata!H93=7),0,raw_elemdata!H93)</f>
        <v>0</v>
      </c>
      <c r="J641" s="4">
        <f>IF(OR(raw_elemdata!I93=6,raw_elemdata!I93=7),0,raw_elemdata!I93)</f>
        <v>0</v>
      </c>
      <c r="K641" s="4">
        <f>IF(OR(raw_elemdata!J93=6,raw_elemdata!J93=7),0,raw_elemdata!J93)</f>
        <v>0</v>
      </c>
      <c r="L641" s="4">
        <v>1</v>
      </c>
    </row>
    <row r="642" spans="3:12" s="4" customFormat="1" x14ac:dyDescent="0.3">
      <c r="C642" s="4">
        <v>92</v>
      </c>
      <c r="D642" s="4">
        <f t="array" ref="D642">IF(AND(OR(raw_elemdata!G94=6,raw_elemdata!H94=6,raw_elemdata!I94=6,raw_elemdata!J94=6),OR(raw_elemdata!G94=7,raw_elemdata!H94=7,raw_elemdata!I94=7,raw_elemdata!J94=7)), IF(ISERROR(INDEX(filt_btag7!$B:$B,MATCH(C642&amp;raw_elemdata!C94,filt_btag7!$C:$C&amp;filt_btag7!$B:$B,0))=raw_elemdata!C94), raw_elemdata!C94, INDEX(fix_btag!$BF:$BF,MATCH(raw_elemdata!C94,fix_btag!$BG:$BG,0))), raw_elemdata!C94)</f>
        <v>371</v>
      </c>
      <c r="E642" s="4">
        <f t="array" ref="E642">IF(AND(OR(raw_elemdata!G94=6,raw_elemdata!H94=6,raw_elemdata!I94=6,raw_elemdata!J94=6),OR(raw_elemdata!G94=7,raw_elemdata!H94=7,raw_elemdata!I94=7,raw_elemdata!J94=7)), IF(ISERROR(INDEX(filt_btag7!$B:$B,MATCH(C642&amp;raw_elemdata!D94,filt_btag7!$C:$C&amp;filt_btag7!$B:$B,0))=raw_elemdata!D94), raw_elemdata!D94, INDEX(fix_btag!$BF:$BF,MATCH(raw_elemdata!D94,fix_btag!$BG:$BG,0))), raw_elemdata!D94)</f>
        <v>377</v>
      </c>
      <c r="F642" s="4">
        <f t="array" ref="F642">IF(AND(OR(raw_elemdata!G94=6,raw_elemdata!H94=6,raw_elemdata!I94=6,raw_elemdata!J94=6),OR(raw_elemdata!G94=7,raw_elemdata!H94=7,raw_elemdata!I94=7,raw_elemdata!J94=7)), IF(ISERROR(INDEX(filt_btag7!$B:$B,MATCH(C642&amp;raw_elemdata!E94,filt_btag7!$C:$C&amp;filt_btag7!$B:$B,0))=raw_elemdata!E94), raw_elemdata!E94, INDEX(fix_btag!$BF:$BF,MATCH(raw_elemdata!E94,fix_btag!$BG:$BG,0))), raw_elemdata!E94)</f>
        <v>376</v>
      </c>
      <c r="G642" s="4">
        <f t="array" ref="G642">IF(AND(OR(raw_elemdata!G94=6,raw_elemdata!H94=6,raw_elemdata!I94=6,raw_elemdata!J94=6),OR(raw_elemdata!G94=7,raw_elemdata!H94=7,raw_elemdata!I94=7,raw_elemdata!J94=7)), IF(ISERROR(INDEX(filt_btag7!$B:$B,MATCH(C642&amp;raw_elemdata!F94,filt_btag7!$C:$C&amp;filt_btag7!$B:$B,0))=raw_elemdata!F94), raw_elemdata!F94, INDEX(fix_btag!$BF:$BF,MATCH(raw_elemdata!F94,fix_btag!$BG:$BG,0))), raw_elemdata!F94)</f>
        <v>370</v>
      </c>
      <c r="H642" s="4">
        <f>IF(OR(raw_elemdata!G94=6,raw_elemdata!G94=7),0,raw_elemdata!G94)</f>
        <v>0</v>
      </c>
      <c r="I642" s="4">
        <f>IF(OR(raw_elemdata!H94=6,raw_elemdata!H94=7),0,raw_elemdata!H94)</f>
        <v>0</v>
      </c>
      <c r="J642" s="4">
        <f>IF(OR(raw_elemdata!I94=6,raw_elemdata!I94=7),0,raw_elemdata!I94)</f>
        <v>0</v>
      </c>
      <c r="K642" s="4">
        <f>IF(OR(raw_elemdata!J94=6,raw_elemdata!J94=7),0,raw_elemdata!J94)</f>
        <v>0</v>
      </c>
      <c r="L642" s="4">
        <v>1</v>
      </c>
    </row>
    <row r="643" spans="3:12" s="4" customFormat="1" x14ac:dyDescent="0.3">
      <c r="C643" s="4">
        <v>93</v>
      </c>
      <c r="D643" s="4">
        <f t="array" ref="D643">IF(AND(OR(raw_elemdata!G95=6,raw_elemdata!H95=6,raw_elemdata!I95=6,raw_elemdata!J95=6),OR(raw_elemdata!G95=7,raw_elemdata!H95=7,raw_elemdata!I95=7,raw_elemdata!J95=7)), IF(ISERROR(INDEX(filt_btag7!$B:$B,MATCH(C643&amp;raw_elemdata!C95,filt_btag7!$C:$C&amp;filt_btag7!$B:$B,0))=raw_elemdata!C95), raw_elemdata!C95, INDEX(fix_btag!$BF:$BF,MATCH(raw_elemdata!C95,fix_btag!$BG:$BG,0))), raw_elemdata!C95)</f>
        <v>377</v>
      </c>
      <c r="E643" s="4">
        <f t="array" ref="E643">IF(AND(OR(raw_elemdata!G95=6,raw_elemdata!H95=6,raw_elemdata!I95=6,raw_elemdata!J95=6),OR(raw_elemdata!G95=7,raw_elemdata!H95=7,raw_elemdata!I95=7,raw_elemdata!J95=7)), IF(ISERROR(INDEX(filt_btag7!$B:$B,MATCH(C643&amp;raw_elemdata!D95,filt_btag7!$C:$C&amp;filt_btag7!$B:$B,0))=raw_elemdata!D95), raw_elemdata!D95, INDEX(fix_btag!$BF:$BF,MATCH(raw_elemdata!D95,fix_btag!$BG:$BG,0))), raw_elemdata!D95)</f>
        <v>191</v>
      </c>
      <c r="F643" s="4">
        <f t="array" ref="F643">IF(AND(OR(raw_elemdata!G95=6,raw_elemdata!H95=6,raw_elemdata!I95=6,raw_elemdata!J95=6),OR(raw_elemdata!G95=7,raw_elemdata!H95=7,raw_elemdata!I95=7,raw_elemdata!J95=7)), IF(ISERROR(INDEX(filt_btag7!$B:$B,MATCH(C643&amp;raw_elemdata!E95,filt_btag7!$C:$C&amp;filt_btag7!$B:$B,0))=raw_elemdata!E95), raw_elemdata!E95, INDEX(fix_btag!$BF:$BF,MATCH(raw_elemdata!E95,fix_btag!$BG:$BG,0))), raw_elemdata!E95)</f>
        <v>74</v>
      </c>
      <c r="G643" s="4">
        <f t="array" ref="G643">IF(AND(OR(raw_elemdata!G95=6,raw_elemdata!H95=6,raw_elemdata!I95=6,raw_elemdata!J95=6),OR(raw_elemdata!G95=7,raw_elemdata!H95=7,raw_elemdata!I95=7,raw_elemdata!J95=7)), IF(ISERROR(INDEX(filt_btag7!$B:$B,MATCH(C643&amp;raw_elemdata!F95,filt_btag7!$C:$C&amp;filt_btag7!$B:$B,0))=raw_elemdata!F95), raw_elemdata!F95, INDEX(fix_btag!$BF:$BF,MATCH(raw_elemdata!F95,fix_btag!$BG:$BG,0))), raw_elemdata!F95)</f>
        <v>376</v>
      </c>
      <c r="H643" s="4">
        <f>IF(OR(raw_elemdata!G95=6,raw_elemdata!G95=7),0,raw_elemdata!G95)</f>
        <v>0</v>
      </c>
      <c r="I643" s="4">
        <f>IF(OR(raw_elemdata!H95=6,raw_elemdata!H95=7),0,raw_elemdata!H95)</f>
        <v>0</v>
      </c>
      <c r="J643" s="4">
        <f>IF(OR(raw_elemdata!I95=6,raw_elemdata!I95=7),0,raw_elemdata!I95)</f>
        <v>0</v>
      </c>
      <c r="K643" s="4">
        <f>IF(OR(raw_elemdata!J95=6,raw_elemdata!J95=7),0,raw_elemdata!J95)</f>
        <v>0</v>
      </c>
      <c r="L643" s="4">
        <v>1</v>
      </c>
    </row>
    <row r="644" spans="3:12" s="4" customFormat="1" x14ac:dyDescent="0.3">
      <c r="C644" s="4">
        <v>94</v>
      </c>
      <c r="D644" s="4">
        <f t="array" ref="D644">IF(AND(OR(raw_elemdata!G96=6,raw_elemdata!H96=6,raw_elemdata!I96=6,raw_elemdata!J96=6),OR(raw_elemdata!G96=7,raw_elemdata!H96=7,raw_elemdata!I96=7,raw_elemdata!J96=7)), IF(ISERROR(INDEX(filt_btag7!$B:$B,MATCH(C644&amp;raw_elemdata!C96,filt_btag7!$C:$C&amp;filt_btag7!$B:$B,0))=raw_elemdata!C96), raw_elemdata!C96, INDEX(fix_btag!$BF:$BF,MATCH(raw_elemdata!C96,fix_btag!$BG:$BG,0))), raw_elemdata!C96)</f>
        <v>138</v>
      </c>
      <c r="E644" s="4">
        <f t="array" ref="E644">IF(AND(OR(raw_elemdata!G96=6,raw_elemdata!H96=6,raw_elemdata!I96=6,raw_elemdata!J96=6),OR(raw_elemdata!G96=7,raw_elemdata!H96=7,raw_elemdata!I96=7,raw_elemdata!J96=7)), IF(ISERROR(INDEX(filt_btag7!$B:$B,MATCH(C644&amp;raw_elemdata!D96,filt_btag7!$C:$C&amp;filt_btag7!$B:$B,0))=raw_elemdata!D96), raw_elemdata!D96, INDEX(fix_btag!$BF:$BF,MATCH(raw_elemdata!D96,fix_btag!$BG:$BG,0))), raw_elemdata!D96)</f>
        <v>372</v>
      </c>
      <c r="F644" s="4">
        <f t="array" ref="F644">IF(AND(OR(raw_elemdata!G96=6,raw_elemdata!H96=6,raw_elemdata!I96=6,raw_elemdata!J96=6),OR(raw_elemdata!G96=7,raw_elemdata!H96=7,raw_elemdata!I96=7,raw_elemdata!J96=7)), IF(ISERROR(INDEX(filt_btag7!$B:$B,MATCH(C644&amp;raw_elemdata!E96,filt_btag7!$C:$C&amp;filt_btag7!$B:$B,0))=raw_elemdata!E96), raw_elemdata!E96, INDEX(fix_btag!$BF:$BF,MATCH(raw_elemdata!E96,fix_btag!$BG:$BG,0))), raw_elemdata!E96)</f>
        <v>371</v>
      </c>
      <c r="G644" s="4">
        <f t="array" ref="G644">IF(AND(OR(raw_elemdata!G96=6,raw_elemdata!H96=6,raw_elemdata!I96=6,raw_elemdata!J96=6),OR(raw_elemdata!G96=7,raw_elemdata!H96=7,raw_elemdata!I96=7,raw_elemdata!J96=7)), IF(ISERROR(INDEX(filt_btag7!$B:$B,MATCH(C644&amp;raw_elemdata!F96,filt_btag7!$C:$C&amp;filt_btag7!$B:$B,0))=raw_elemdata!F96), raw_elemdata!F96, INDEX(fix_btag!$BF:$BF,MATCH(raw_elemdata!F96,fix_btag!$BG:$BG,0))), raw_elemdata!F96)</f>
        <v>188</v>
      </c>
      <c r="H644" s="4">
        <f>IF(OR(raw_elemdata!G96=6,raw_elemdata!G96=7),0,raw_elemdata!G96)</f>
        <v>0</v>
      </c>
      <c r="I644" s="4">
        <f>IF(OR(raw_elemdata!H96=6,raw_elemdata!H96=7),0,raw_elemdata!H96)</f>
        <v>0</v>
      </c>
      <c r="J644" s="4">
        <f>IF(OR(raw_elemdata!I96=6,raw_elemdata!I96=7),0,raw_elemdata!I96)</f>
        <v>0</v>
      </c>
      <c r="K644" s="4">
        <f>IF(OR(raw_elemdata!J96=6,raw_elemdata!J96=7),0,raw_elemdata!J96)</f>
        <v>0</v>
      </c>
      <c r="L644" s="4">
        <v>1</v>
      </c>
    </row>
    <row r="645" spans="3:12" s="4" customFormat="1" x14ac:dyDescent="0.3">
      <c r="C645" s="4">
        <v>95</v>
      </c>
      <c r="D645" s="4">
        <f t="array" ref="D645">IF(AND(OR(raw_elemdata!G97=6,raw_elemdata!H97=6,raw_elemdata!I97=6,raw_elemdata!J97=6),OR(raw_elemdata!G97=7,raw_elemdata!H97=7,raw_elemdata!I97=7,raw_elemdata!J97=7)), IF(ISERROR(INDEX(filt_btag7!$B:$B,MATCH(C645&amp;raw_elemdata!C97,filt_btag7!$C:$C&amp;filt_btag7!$B:$B,0))=raw_elemdata!C97), raw_elemdata!C97, INDEX(fix_btag!$BF:$BF,MATCH(raw_elemdata!C97,fix_btag!$BG:$BG,0))), raw_elemdata!C97)</f>
        <v>372</v>
      </c>
      <c r="E645" s="4">
        <f t="array" ref="E645">IF(AND(OR(raw_elemdata!G97=6,raw_elemdata!H97=6,raw_elemdata!I97=6,raw_elemdata!J97=6),OR(raw_elemdata!G97=7,raw_elemdata!H97=7,raw_elemdata!I97=7,raw_elemdata!J97=7)), IF(ISERROR(INDEX(filt_btag7!$B:$B,MATCH(C645&amp;raw_elemdata!D97,filt_btag7!$C:$C&amp;filt_btag7!$B:$B,0))=raw_elemdata!D97), raw_elemdata!D97, INDEX(fix_btag!$BF:$BF,MATCH(raw_elemdata!D97,fix_btag!$BG:$BG,0))), raw_elemdata!D97)</f>
        <v>378</v>
      </c>
      <c r="F645" s="4">
        <f t="array" ref="F645">IF(AND(OR(raw_elemdata!G97=6,raw_elemdata!H97=6,raw_elemdata!I97=6,raw_elemdata!J97=6),OR(raw_elemdata!G97=7,raw_elemdata!H97=7,raw_elemdata!I97=7,raw_elemdata!J97=7)), IF(ISERROR(INDEX(filt_btag7!$B:$B,MATCH(C645&amp;raw_elemdata!E97,filt_btag7!$C:$C&amp;filt_btag7!$B:$B,0))=raw_elemdata!E97), raw_elemdata!E97, INDEX(fix_btag!$BF:$BF,MATCH(raw_elemdata!E97,fix_btag!$BG:$BG,0))), raw_elemdata!E97)</f>
        <v>377</v>
      </c>
      <c r="G645" s="4">
        <f t="array" ref="G645">IF(AND(OR(raw_elemdata!G97=6,raw_elemdata!H97=6,raw_elemdata!I97=6,raw_elemdata!J97=6),OR(raw_elemdata!G97=7,raw_elemdata!H97=7,raw_elemdata!I97=7,raw_elemdata!J97=7)), IF(ISERROR(INDEX(filt_btag7!$B:$B,MATCH(C645&amp;raw_elemdata!F97,filt_btag7!$C:$C&amp;filt_btag7!$B:$B,0))=raw_elemdata!F97), raw_elemdata!F97, INDEX(fix_btag!$BF:$BF,MATCH(raw_elemdata!F97,fix_btag!$BG:$BG,0))), raw_elemdata!F97)</f>
        <v>371</v>
      </c>
      <c r="H645" s="4">
        <f>IF(OR(raw_elemdata!G97=6,raw_elemdata!G97=7),0,raw_elemdata!G97)</f>
        <v>0</v>
      </c>
      <c r="I645" s="4">
        <f>IF(OR(raw_elemdata!H97=6,raw_elemdata!H97=7),0,raw_elemdata!H97)</f>
        <v>0</v>
      </c>
      <c r="J645" s="4">
        <f>IF(OR(raw_elemdata!I97=6,raw_elemdata!I97=7),0,raw_elemdata!I97)</f>
        <v>0</v>
      </c>
      <c r="K645" s="4">
        <f>IF(OR(raw_elemdata!J97=6,raw_elemdata!J97=7),0,raw_elemdata!J97)</f>
        <v>0</v>
      </c>
      <c r="L645" s="4">
        <v>1</v>
      </c>
    </row>
    <row r="646" spans="3:12" s="4" customFormat="1" x14ac:dyDescent="0.3">
      <c r="C646" s="4">
        <v>96</v>
      </c>
      <c r="D646" s="4">
        <f t="array" ref="D646">IF(AND(OR(raw_elemdata!G98=6,raw_elemdata!H98=6,raw_elemdata!I98=6,raw_elemdata!J98=6),OR(raw_elemdata!G98=7,raw_elemdata!H98=7,raw_elemdata!I98=7,raw_elemdata!J98=7)), IF(ISERROR(INDEX(filt_btag7!$B:$B,MATCH(C646&amp;raw_elemdata!C98,filt_btag7!$C:$C&amp;filt_btag7!$B:$B,0))=raw_elemdata!C98), raw_elemdata!C98, INDEX(fix_btag!$BF:$BF,MATCH(raw_elemdata!C98,fix_btag!$BG:$BG,0))), raw_elemdata!C98)</f>
        <v>378</v>
      </c>
      <c r="E646" s="4">
        <f t="array" ref="E646">IF(AND(OR(raw_elemdata!G98=6,raw_elemdata!H98=6,raw_elemdata!I98=6,raw_elemdata!J98=6),OR(raw_elemdata!G98=7,raw_elemdata!H98=7,raw_elemdata!I98=7,raw_elemdata!J98=7)), IF(ISERROR(INDEX(filt_btag7!$B:$B,MATCH(C646&amp;raw_elemdata!D98,filt_btag7!$C:$C&amp;filt_btag7!$B:$B,0))=raw_elemdata!D98), raw_elemdata!D98, INDEX(fix_btag!$BF:$BF,MATCH(raw_elemdata!D98,fix_btag!$BG:$BG,0))), raw_elemdata!D98)</f>
        <v>75</v>
      </c>
      <c r="F646" s="4">
        <f t="array" ref="F646">IF(AND(OR(raw_elemdata!G98=6,raw_elemdata!H98=6,raw_elemdata!I98=6,raw_elemdata!J98=6),OR(raw_elemdata!G98=7,raw_elemdata!H98=7,raw_elemdata!I98=7,raw_elemdata!J98=7)), IF(ISERROR(INDEX(filt_btag7!$B:$B,MATCH(C646&amp;raw_elemdata!E98,filt_btag7!$C:$C&amp;filt_btag7!$B:$B,0))=raw_elemdata!E98), raw_elemdata!E98, INDEX(fix_btag!$BF:$BF,MATCH(raw_elemdata!E98,fix_btag!$BG:$BG,0))), raw_elemdata!E98)</f>
        <v>191</v>
      </c>
      <c r="G646" s="4">
        <f t="array" ref="G646">IF(AND(OR(raw_elemdata!G98=6,raw_elemdata!H98=6,raw_elemdata!I98=6,raw_elemdata!J98=6),OR(raw_elemdata!G98=7,raw_elemdata!H98=7,raw_elemdata!I98=7,raw_elemdata!J98=7)), IF(ISERROR(INDEX(filt_btag7!$B:$B,MATCH(C646&amp;raw_elemdata!F98,filt_btag7!$C:$C&amp;filt_btag7!$B:$B,0))=raw_elemdata!F98), raw_elemdata!F98, INDEX(fix_btag!$BF:$BF,MATCH(raw_elemdata!F98,fix_btag!$BG:$BG,0))), raw_elemdata!F98)</f>
        <v>377</v>
      </c>
      <c r="H646" s="4">
        <f>IF(OR(raw_elemdata!G98=6,raw_elemdata!G98=7),0,raw_elemdata!G98)</f>
        <v>0</v>
      </c>
      <c r="I646" s="4">
        <f>IF(OR(raw_elemdata!H98=6,raw_elemdata!H98=7),0,raw_elemdata!H98)</f>
        <v>0</v>
      </c>
      <c r="J646" s="4">
        <f>IF(OR(raw_elemdata!I98=6,raw_elemdata!I98=7),0,raw_elemdata!I98)</f>
        <v>0</v>
      </c>
      <c r="K646" s="4">
        <f>IF(OR(raw_elemdata!J98=6,raw_elemdata!J98=7),0,raw_elemdata!J98)</f>
        <v>0</v>
      </c>
      <c r="L646" s="4">
        <v>1</v>
      </c>
    </row>
    <row r="647" spans="3:12" s="4" customFormat="1" x14ac:dyDescent="0.3">
      <c r="C647" s="4">
        <v>97</v>
      </c>
      <c r="D647" s="4">
        <f t="array" ref="D647">IF(AND(OR(raw_elemdata!G99=6,raw_elemdata!H99=6,raw_elemdata!I99=6,raw_elemdata!J99=6),OR(raw_elemdata!G99=7,raw_elemdata!H99=7,raw_elemdata!I99=7,raw_elemdata!J99=7)), IF(ISERROR(INDEX(filt_btag7!$B:$B,MATCH(C647&amp;raw_elemdata!C99,filt_btag7!$C:$C&amp;filt_btag7!$B:$B,0))=raw_elemdata!C99), raw_elemdata!C99, INDEX(fix_btag!$BF:$BF,MATCH(raw_elemdata!C99,fix_btag!$BG:$BG,0))), raw_elemdata!C99)</f>
        <v>185</v>
      </c>
      <c r="E647" s="4">
        <f t="array" ref="E647">IF(AND(OR(raw_elemdata!G99=6,raw_elemdata!H99=6,raw_elemdata!I99=6,raw_elemdata!J99=6),OR(raw_elemdata!G99=7,raw_elemdata!H99=7,raw_elemdata!I99=7,raw_elemdata!J99=7)), IF(ISERROR(INDEX(filt_btag7!$B:$B,MATCH(C647&amp;raw_elemdata!D99,filt_btag7!$C:$C&amp;filt_btag7!$B:$B,0))=raw_elemdata!D99), raw_elemdata!D99, INDEX(fix_btag!$BF:$BF,MATCH(raw_elemdata!D99,fix_btag!$BG:$BG,0))), raw_elemdata!D99)</f>
        <v>373</v>
      </c>
      <c r="F647" s="4">
        <f t="array" ref="F647">IF(AND(OR(raw_elemdata!G99=6,raw_elemdata!H99=6,raw_elemdata!I99=6,raw_elemdata!J99=6),OR(raw_elemdata!G99=7,raw_elemdata!H99=7,raw_elemdata!I99=7,raw_elemdata!J99=7)), IF(ISERROR(INDEX(filt_btag7!$B:$B,MATCH(C647&amp;raw_elemdata!E99,filt_btag7!$C:$C&amp;filt_btag7!$B:$B,0))=raw_elemdata!E99), raw_elemdata!E99, INDEX(fix_btag!$BF:$BF,MATCH(raw_elemdata!E99,fix_btag!$BG:$BG,0))), raw_elemdata!E99)</f>
        <v>372</v>
      </c>
      <c r="G647" s="4">
        <f t="array" ref="G647">IF(AND(OR(raw_elemdata!G99=6,raw_elemdata!H99=6,raw_elemdata!I99=6,raw_elemdata!J99=6),OR(raw_elemdata!G99=7,raw_elemdata!H99=7,raw_elemdata!I99=7,raw_elemdata!J99=7)), IF(ISERROR(INDEX(filt_btag7!$B:$B,MATCH(C647&amp;raw_elemdata!F99,filt_btag7!$C:$C&amp;filt_btag7!$B:$B,0))=raw_elemdata!F99), raw_elemdata!F99, INDEX(fix_btag!$BF:$BF,MATCH(raw_elemdata!F99,fix_btag!$BG:$BG,0))), raw_elemdata!F99)</f>
        <v>138</v>
      </c>
      <c r="H647" s="4">
        <f>IF(OR(raw_elemdata!G99=6,raw_elemdata!G99=7),0,raw_elemdata!G99)</f>
        <v>0</v>
      </c>
      <c r="I647" s="4">
        <f>IF(OR(raw_elemdata!H99=6,raw_elemdata!H99=7),0,raw_elemdata!H99)</f>
        <v>0</v>
      </c>
      <c r="J647" s="4">
        <f>IF(OR(raw_elemdata!I99=6,raw_elemdata!I99=7),0,raw_elemdata!I99)</f>
        <v>0</v>
      </c>
      <c r="K647" s="4">
        <f>IF(OR(raw_elemdata!J99=6,raw_elemdata!J99=7),0,raw_elemdata!J99)</f>
        <v>0</v>
      </c>
      <c r="L647" s="4">
        <v>1</v>
      </c>
    </row>
    <row r="648" spans="3:12" s="4" customFormat="1" x14ac:dyDescent="0.3">
      <c r="C648" s="4">
        <v>98</v>
      </c>
      <c r="D648" s="4">
        <f t="array" ref="D648">IF(AND(OR(raw_elemdata!G100=6,raw_elemdata!H100=6,raw_elemdata!I100=6,raw_elemdata!J100=6),OR(raw_elemdata!G100=7,raw_elemdata!H100=7,raw_elemdata!I100=7,raw_elemdata!J100=7)), IF(ISERROR(INDEX(filt_btag7!$B:$B,MATCH(C648&amp;raw_elemdata!C100,filt_btag7!$C:$C&amp;filt_btag7!$B:$B,0))=raw_elemdata!C100), raw_elemdata!C100, INDEX(fix_btag!$BF:$BF,MATCH(raw_elemdata!C100,fix_btag!$BG:$BG,0))), raw_elemdata!C100)</f>
        <v>373</v>
      </c>
      <c r="E648" s="4">
        <f t="array" ref="E648">IF(AND(OR(raw_elemdata!G100=6,raw_elemdata!H100=6,raw_elemdata!I100=6,raw_elemdata!J100=6),OR(raw_elemdata!G100=7,raw_elemdata!H100=7,raw_elemdata!I100=7,raw_elemdata!J100=7)), IF(ISERROR(INDEX(filt_btag7!$B:$B,MATCH(C648&amp;raw_elemdata!D100,filt_btag7!$C:$C&amp;filt_btag7!$B:$B,0))=raw_elemdata!D100), raw_elemdata!D100, INDEX(fix_btag!$BF:$BF,MATCH(raw_elemdata!D100,fix_btag!$BG:$BG,0))), raw_elemdata!D100)</f>
        <v>379</v>
      </c>
      <c r="F648" s="4">
        <f t="array" ref="F648">IF(AND(OR(raw_elemdata!G100=6,raw_elemdata!H100=6,raw_elemdata!I100=6,raw_elemdata!J100=6),OR(raw_elemdata!G100=7,raw_elemdata!H100=7,raw_elemdata!I100=7,raw_elemdata!J100=7)), IF(ISERROR(INDEX(filt_btag7!$B:$B,MATCH(C648&amp;raw_elemdata!E100,filt_btag7!$C:$C&amp;filt_btag7!$B:$B,0))=raw_elemdata!E100), raw_elemdata!E100, INDEX(fix_btag!$BF:$BF,MATCH(raw_elemdata!E100,fix_btag!$BG:$BG,0))), raw_elemdata!E100)</f>
        <v>378</v>
      </c>
      <c r="G648" s="4">
        <f t="array" ref="G648">IF(AND(OR(raw_elemdata!G100=6,raw_elemdata!H100=6,raw_elemdata!I100=6,raw_elemdata!J100=6),OR(raw_elemdata!G100=7,raw_elemdata!H100=7,raw_elemdata!I100=7,raw_elemdata!J100=7)), IF(ISERROR(INDEX(filt_btag7!$B:$B,MATCH(C648&amp;raw_elemdata!F100,filt_btag7!$C:$C&amp;filt_btag7!$B:$B,0))=raw_elemdata!F100), raw_elemdata!F100, INDEX(fix_btag!$BF:$BF,MATCH(raw_elemdata!F100,fix_btag!$BG:$BG,0))), raw_elemdata!F100)</f>
        <v>372</v>
      </c>
      <c r="H648" s="4">
        <f>IF(OR(raw_elemdata!G100=6,raw_elemdata!G100=7),0,raw_elemdata!G100)</f>
        <v>0</v>
      </c>
      <c r="I648" s="4">
        <f>IF(OR(raw_elemdata!H100=6,raw_elemdata!H100=7),0,raw_elemdata!H100)</f>
        <v>0</v>
      </c>
      <c r="J648" s="4">
        <f>IF(OR(raw_elemdata!I100=6,raw_elemdata!I100=7),0,raw_elemdata!I100)</f>
        <v>0</v>
      </c>
      <c r="K648" s="4">
        <f>IF(OR(raw_elemdata!J100=6,raw_elemdata!J100=7),0,raw_elemdata!J100)</f>
        <v>0</v>
      </c>
      <c r="L648" s="4">
        <v>1</v>
      </c>
    </row>
    <row r="649" spans="3:12" s="4" customFormat="1" x14ac:dyDescent="0.3">
      <c r="C649" s="4">
        <v>99</v>
      </c>
      <c r="D649" s="4">
        <f t="array" ref="D649">IF(AND(OR(raw_elemdata!G101=6,raw_elemdata!H101=6,raw_elemdata!I101=6,raw_elemdata!J101=6),OR(raw_elemdata!G101=7,raw_elemdata!H101=7,raw_elemdata!I101=7,raw_elemdata!J101=7)), IF(ISERROR(INDEX(filt_btag7!$B:$B,MATCH(C649&amp;raw_elemdata!C101,filt_btag7!$C:$C&amp;filt_btag7!$B:$B,0))=raw_elemdata!C101), raw_elemdata!C101, INDEX(fix_btag!$BF:$BF,MATCH(raw_elemdata!C101,fix_btag!$BG:$BG,0))), raw_elemdata!C101)</f>
        <v>379</v>
      </c>
      <c r="E649" s="4">
        <f t="array" ref="E649">IF(AND(OR(raw_elemdata!G101=6,raw_elemdata!H101=6,raw_elemdata!I101=6,raw_elemdata!J101=6),OR(raw_elemdata!G101=7,raw_elemdata!H101=7,raw_elemdata!I101=7,raw_elemdata!J101=7)), IF(ISERROR(INDEX(filt_btag7!$B:$B,MATCH(C649&amp;raw_elemdata!D101,filt_btag7!$C:$C&amp;filt_btag7!$B:$B,0))=raw_elemdata!D101), raw_elemdata!D101, INDEX(fix_btag!$BF:$BF,MATCH(raw_elemdata!D101,fix_btag!$BG:$BG,0))), raw_elemdata!D101)</f>
        <v>182</v>
      </c>
      <c r="F649" s="4">
        <f t="array" ref="F649">IF(AND(OR(raw_elemdata!G101=6,raw_elemdata!H101=6,raw_elemdata!I101=6,raw_elemdata!J101=6),OR(raw_elemdata!G101=7,raw_elemdata!H101=7,raw_elemdata!I101=7,raw_elemdata!J101=7)), IF(ISERROR(INDEX(filt_btag7!$B:$B,MATCH(C649&amp;raw_elemdata!E101,filt_btag7!$C:$C&amp;filt_btag7!$B:$B,0))=raw_elemdata!E101), raw_elemdata!E101, INDEX(fix_btag!$BF:$BF,MATCH(raw_elemdata!E101,fix_btag!$BG:$BG,0))), raw_elemdata!E101)</f>
        <v>75</v>
      </c>
      <c r="G649" s="4">
        <f t="array" ref="G649">IF(AND(OR(raw_elemdata!G101=6,raw_elemdata!H101=6,raw_elemdata!I101=6,raw_elemdata!J101=6),OR(raw_elemdata!G101=7,raw_elemdata!H101=7,raw_elemdata!I101=7,raw_elemdata!J101=7)), IF(ISERROR(INDEX(filt_btag7!$B:$B,MATCH(C649&amp;raw_elemdata!F101,filt_btag7!$C:$C&amp;filt_btag7!$B:$B,0))=raw_elemdata!F101), raw_elemdata!F101, INDEX(fix_btag!$BF:$BF,MATCH(raw_elemdata!F101,fix_btag!$BG:$BG,0))), raw_elemdata!F101)</f>
        <v>378</v>
      </c>
      <c r="H649" s="4">
        <f>IF(OR(raw_elemdata!G101=6,raw_elemdata!G101=7),0,raw_elemdata!G101)</f>
        <v>0</v>
      </c>
      <c r="I649" s="4">
        <f>IF(OR(raw_elemdata!H101=6,raw_elemdata!H101=7),0,raw_elemdata!H101)</f>
        <v>0</v>
      </c>
      <c r="J649" s="4">
        <f>IF(OR(raw_elemdata!I101=6,raw_elemdata!I101=7),0,raw_elemdata!I101)</f>
        <v>0</v>
      </c>
      <c r="K649" s="4">
        <f>IF(OR(raw_elemdata!J101=6,raw_elemdata!J101=7),0,raw_elemdata!J101)</f>
        <v>0</v>
      </c>
      <c r="L649" s="4">
        <v>1</v>
      </c>
    </row>
    <row r="650" spans="3:12" s="4" customFormat="1" x14ac:dyDescent="0.3">
      <c r="C650" s="4">
        <v>100</v>
      </c>
      <c r="D650" s="4">
        <f t="array" ref="D650">IF(AND(OR(raw_elemdata!G102=6,raw_elemdata!H102=6,raw_elemdata!I102=6,raw_elemdata!J102=6),OR(raw_elemdata!G102=7,raw_elemdata!H102=7,raw_elemdata!I102=7,raw_elemdata!J102=7)), IF(ISERROR(INDEX(filt_btag7!$B:$B,MATCH(C650&amp;raw_elemdata!C102,filt_btag7!$C:$C&amp;filt_btag7!$B:$B,0))=raw_elemdata!C102), raw_elemdata!C102, INDEX(fix_btag!$BF:$BF,MATCH(raw_elemdata!C102,fix_btag!$BG:$BG,0))), raw_elemdata!C102)</f>
        <v>134</v>
      </c>
      <c r="E650" s="4">
        <f t="array" ref="E650">IF(AND(OR(raw_elemdata!G102=6,raw_elemdata!H102=6,raw_elemdata!I102=6,raw_elemdata!J102=6),OR(raw_elemdata!G102=7,raw_elemdata!H102=7,raw_elemdata!I102=7,raw_elemdata!J102=7)), IF(ISERROR(INDEX(filt_btag7!$B:$B,MATCH(C650&amp;raw_elemdata!D102,filt_btag7!$C:$C&amp;filt_btag7!$B:$B,0))=raw_elemdata!D102), raw_elemdata!D102, INDEX(fix_btag!$BF:$BF,MATCH(raw_elemdata!D102,fix_btag!$BG:$BG,0))), raw_elemdata!D102)</f>
        <v>165</v>
      </c>
      <c r="F650" s="4">
        <f t="array" ref="F650">IF(AND(OR(raw_elemdata!G102=6,raw_elemdata!H102=6,raw_elemdata!I102=6,raw_elemdata!J102=6),OR(raw_elemdata!G102=7,raw_elemdata!H102=7,raw_elemdata!I102=7,raw_elemdata!J102=7)), IF(ISERROR(INDEX(filt_btag7!$B:$B,MATCH(C650&amp;raw_elemdata!E102,filt_btag7!$C:$C&amp;filt_btag7!$B:$B,0))=raw_elemdata!E102), raw_elemdata!E102, INDEX(fix_btag!$BF:$BF,MATCH(raw_elemdata!E102,fix_btag!$BG:$BG,0))), raw_elemdata!E102)</f>
        <v>373</v>
      </c>
      <c r="G650" s="4">
        <f t="array" ref="G650">IF(AND(OR(raw_elemdata!G102=6,raw_elemdata!H102=6,raw_elemdata!I102=6,raw_elemdata!J102=6),OR(raw_elemdata!G102=7,raw_elemdata!H102=7,raw_elemdata!I102=7,raw_elemdata!J102=7)), IF(ISERROR(INDEX(filt_btag7!$B:$B,MATCH(C650&amp;raw_elemdata!F102,filt_btag7!$C:$C&amp;filt_btag7!$B:$B,0))=raw_elemdata!F102), raw_elemdata!F102, INDEX(fix_btag!$BF:$BF,MATCH(raw_elemdata!F102,fix_btag!$BG:$BG,0))), raw_elemdata!F102)</f>
        <v>185</v>
      </c>
      <c r="H650" s="4">
        <f>IF(OR(raw_elemdata!G102=6,raw_elemdata!G102=7),0,raw_elemdata!G102)</f>
        <v>0</v>
      </c>
      <c r="I650" s="4">
        <f>IF(OR(raw_elemdata!H102=6,raw_elemdata!H102=7),0,raw_elemdata!H102)</f>
        <v>0</v>
      </c>
      <c r="J650" s="4">
        <f>IF(OR(raw_elemdata!I102=6,raw_elemdata!I102=7),0,raw_elemdata!I102)</f>
        <v>0</v>
      </c>
      <c r="K650" s="4">
        <f>IF(OR(raw_elemdata!J102=6,raw_elemdata!J102=7),0,raw_elemdata!J102)</f>
        <v>0</v>
      </c>
      <c r="L650" s="4">
        <v>1</v>
      </c>
    </row>
    <row r="651" spans="3:12" s="4" customFormat="1" x14ac:dyDescent="0.3">
      <c r="C651" s="4">
        <v>101</v>
      </c>
      <c r="D651" s="4">
        <f t="array" ref="D651">IF(AND(OR(raw_elemdata!G103=6,raw_elemdata!H103=6,raw_elemdata!I103=6,raw_elemdata!J103=6),OR(raw_elemdata!G103=7,raw_elemdata!H103=7,raw_elemdata!I103=7,raw_elemdata!J103=7)), IF(ISERROR(INDEX(filt_btag7!$B:$B,MATCH(C651&amp;raw_elemdata!C103,filt_btag7!$C:$C&amp;filt_btag7!$B:$B,0))=raw_elemdata!C103), raw_elemdata!C103, INDEX(fix_btag!$BF:$BF,MATCH(raw_elemdata!C103,fix_btag!$BG:$BG,0))), raw_elemdata!C103)</f>
        <v>165</v>
      </c>
      <c r="E651" s="4">
        <f t="array" ref="E651">IF(AND(OR(raw_elemdata!G103=6,raw_elemdata!H103=6,raw_elemdata!I103=6,raw_elemdata!J103=6),OR(raw_elemdata!G103=7,raw_elemdata!H103=7,raw_elemdata!I103=7,raw_elemdata!J103=7)), IF(ISERROR(INDEX(filt_btag7!$B:$B,MATCH(C651&amp;raw_elemdata!D103,filt_btag7!$C:$C&amp;filt_btag7!$B:$B,0))=raw_elemdata!D103), raw_elemdata!D103, INDEX(fix_btag!$BF:$BF,MATCH(raw_elemdata!D103,fix_btag!$BG:$BG,0))), raw_elemdata!D103)</f>
        <v>166</v>
      </c>
      <c r="F651" s="4">
        <f t="array" ref="F651">IF(AND(OR(raw_elemdata!G103=6,raw_elemdata!H103=6,raw_elemdata!I103=6,raw_elemdata!J103=6),OR(raw_elemdata!G103=7,raw_elemdata!H103=7,raw_elemdata!I103=7,raw_elemdata!J103=7)), IF(ISERROR(INDEX(filt_btag7!$B:$B,MATCH(C651&amp;raw_elemdata!E103,filt_btag7!$C:$C&amp;filt_btag7!$B:$B,0))=raw_elemdata!E103), raw_elemdata!E103, INDEX(fix_btag!$BF:$BF,MATCH(raw_elemdata!E103,fix_btag!$BG:$BG,0))), raw_elemdata!E103)</f>
        <v>379</v>
      </c>
      <c r="G651" s="4">
        <f t="array" ref="G651">IF(AND(OR(raw_elemdata!G103=6,raw_elemdata!H103=6,raw_elemdata!I103=6,raw_elemdata!J103=6),OR(raw_elemdata!G103=7,raw_elemdata!H103=7,raw_elemdata!I103=7,raw_elemdata!J103=7)), IF(ISERROR(INDEX(filt_btag7!$B:$B,MATCH(C651&amp;raw_elemdata!F103,filt_btag7!$C:$C&amp;filt_btag7!$B:$B,0))=raw_elemdata!F103), raw_elemdata!F103, INDEX(fix_btag!$BF:$BF,MATCH(raw_elemdata!F103,fix_btag!$BG:$BG,0))), raw_elemdata!F103)</f>
        <v>373</v>
      </c>
      <c r="H651" s="4">
        <f>IF(OR(raw_elemdata!G103=6,raw_elemdata!G103=7),0,raw_elemdata!G103)</f>
        <v>0</v>
      </c>
      <c r="I651" s="4">
        <f>IF(OR(raw_elemdata!H103=6,raw_elemdata!H103=7),0,raw_elemdata!H103)</f>
        <v>0</v>
      </c>
      <c r="J651" s="4">
        <f>IF(OR(raw_elemdata!I103=6,raw_elemdata!I103=7),0,raw_elemdata!I103)</f>
        <v>0</v>
      </c>
      <c r="K651" s="4">
        <f>IF(OR(raw_elemdata!J103=6,raw_elemdata!J103=7),0,raw_elemdata!J103)</f>
        <v>0</v>
      </c>
      <c r="L651" s="4">
        <v>1</v>
      </c>
    </row>
    <row r="652" spans="3:12" s="4" customFormat="1" x14ac:dyDescent="0.3">
      <c r="C652" s="4">
        <v>102</v>
      </c>
      <c r="D652" s="4">
        <f t="array" ref="D652">IF(AND(OR(raw_elemdata!G104=6,raw_elemdata!H104=6,raw_elemdata!I104=6,raw_elemdata!J104=6),OR(raw_elemdata!G104=7,raw_elemdata!H104=7,raw_elemdata!I104=7,raw_elemdata!J104=7)), IF(ISERROR(INDEX(filt_btag7!$B:$B,MATCH(C652&amp;raw_elemdata!C104,filt_btag7!$C:$C&amp;filt_btag7!$B:$B,0))=raw_elemdata!C104), raw_elemdata!C104, INDEX(fix_btag!$BF:$BF,MATCH(raw_elemdata!C104,fix_btag!$BG:$BG,0))), raw_elemdata!C104)</f>
        <v>166</v>
      </c>
      <c r="E652" s="4">
        <f t="array" ref="E652">IF(AND(OR(raw_elemdata!G104=6,raw_elemdata!H104=6,raw_elemdata!I104=6,raw_elemdata!J104=6),OR(raw_elemdata!G104=7,raw_elemdata!H104=7,raw_elemdata!I104=7,raw_elemdata!J104=7)), IF(ISERROR(INDEX(filt_btag7!$B:$B,MATCH(C652&amp;raw_elemdata!D104,filt_btag7!$C:$C&amp;filt_btag7!$B:$B,0))=raw_elemdata!D104), raw_elemdata!D104, INDEX(fix_btag!$BF:$BF,MATCH(raw_elemdata!D104,fix_btag!$BG:$BG,0))), raw_elemdata!D104)</f>
        <v>76</v>
      </c>
      <c r="F652" s="4">
        <f t="array" ref="F652">IF(AND(OR(raw_elemdata!G104=6,raw_elemdata!H104=6,raw_elemdata!I104=6,raw_elemdata!J104=6),OR(raw_elemdata!G104=7,raw_elemdata!H104=7,raw_elemdata!I104=7,raw_elemdata!J104=7)), IF(ISERROR(INDEX(filt_btag7!$B:$B,MATCH(C652&amp;raw_elemdata!E104,filt_btag7!$C:$C&amp;filt_btag7!$B:$B,0))=raw_elemdata!E104), raw_elemdata!E104, INDEX(fix_btag!$BF:$BF,MATCH(raw_elemdata!E104,fix_btag!$BG:$BG,0))), raw_elemdata!E104)</f>
        <v>182</v>
      </c>
      <c r="G652" s="4">
        <f t="array" ref="G652">IF(AND(OR(raw_elemdata!G104=6,raw_elemdata!H104=6,raw_elemdata!I104=6,raw_elemdata!J104=6),OR(raw_elemdata!G104=7,raw_elemdata!H104=7,raw_elemdata!I104=7,raw_elemdata!J104=7)), IF(ISERROR(INDEX(filt_btag7!$B:$B,MATCH(C652&amp;raw_elemdata!F104,filt_btag7!$C:$C&amp;filt_btag7!$B:$B,0))=raw_elemdata!F104), raw_elemdata!F104, INDEX(fix_btag!$BF:$BF,MATCH(raw_elemdata!F104,fix_btag!$BG:$BG,0))), raw_elemdata!F104)</f>
        <v>379</v>
      </c>
      <c r="H652" s="4">
        <f>IF(OR(raw_elemdata!G104=6,raw_elemdata!G104=7),0,raw_elemdata!G104)</f>
        <v>0</v>
      </c>
      <c r="I652" s="4">
        <f>IF(OR(raw_elemdata!H104=6,raw_elemdata!H104=7),0,raw_elemdata!H104)</f>
        <v>0</v>
      </c>
      <c r="J652" s="4">
        <f>IF(OR(raw_elemdata!I104=6,raw_elemdata!I104=7),0,raw_elemdata!I104)</f>
        <v>0</v>
      </c>
      <c r="K652" s="4">
        <f>IF(OR(raw_elemdata!J104=6,raw_elemdata!J104=7),0,raw_elemdata!J104)</f>
        <v>0</v>
      </c>
      <c r="L652" s="4">
        <v>1</v>
      </c>
    </row>
    <row r="653" spans="3:12" s="4" customFormat="1" x14ac:dyDescent="0.3">
      <c r="C653" s="4">
        <v>103</v>
      </c>
      <c r="D653" s="4">
        <f t="array" ref="D653">IF(AND(OR(raw_elemdata!G105=6,raw_elemdata!H105=6,raw_elemdata!I105=6,raw_elemdata!J105=6),OR(raw_elemdata!G105=7,raw_elemdata!H105=7,raw_elemdata!I105=7,raw_elemdata!J105=7)), IF(ISERROR(INDEX(filt_btag7!$B:$B,MATCH(C653&amp;raw_elemdata!C105,filt_btag7!$C:$C&amp;filt_btag7!$B:$B,0))=raw_elemdata!C105), raw_elemdata!C105, INDEX(fix_btag!$BF:$BF,MATCH(raw_elemdata!C105,fix_btag!$BG:$BG,0))), raw_elemdata!C105)</f>
        <v>88</v>
      </c>
      <c r="E653" s="4">
        <f t="array" ref="E653">IF(AND(OR(raw_elemdata!G105=6,raw_elemdata!H105=6,raw_elemdata!I105=6,raw_elemdata!J105=6),OR(raw_elemdata!G105=7,raw_elemdata!H105=7,raw_elemdata!I105=7,raw_elemdata!J105=7)), IF(ISERROR(INDEX(filt_btag7!$B:$B,MATCH(C653&amp;raw_elemdata!D105,filt_btag7!$C:$C&amp;filt_btag7!$B:$B,0))=raw_elemdata!D105), raw_elemdata!D105, INDEX(fix_btag!$BF:$BF,MATCH(raw_elemdata!D105,fix_btag!$BG:$BG,0))), raw_elemdata!D105)</f>
        <v>219</v>
      </c>
      <c r="F653" s="4">
        <f t="array" ref="F653">IF(AND(OR(raw_elemdata!G105=6,raw_elemdata!H105=6,raw_elemdata!I105=6,raw_elemdata!J105=6),OR(raw_elemdata!G105=7,raw_elemdata!H105=7,raw_elemdata!I105=7,raw_elemdata!J105=7)), IF(ISERROR(INDEX(filt_btag7!$B:$B,MATCH(C653&amp;raw_elemdata!E105,filt_btag7!$C:$C&amp;filt_btag7!$B:$B,0))=raw_elemdata!E105), raw_elemdata!E105, INDEX(fix_btag!$BF:$BF,MATCH(raw_elemdata!E105,fix_btag!$BG:$BG,0))), raw_elemdata!E105)</f>
        <v>380</v>
      </c>
      <c r="G653" s="4">
        <f t="array" ref="G653">IF(AND(OR(raw_elemdata!G105=6,raw_elemdata!H105=6,raw_elemdata!I105=6,raw_elemdata!J105=6),OR(raw_elemdata!G105=7,raw_elemdata!H105=7,raw_elemdata!I105=7,raw_elemdata!J105=7)), IF(ISERROR(INDEX(filt_btag7!$B:$B,MATCH(C653&amp;raw_elemdata!F105,filt_btag7!$C:$C&amp;filt_btag7!$B:$B,0))=raw_elemdata!F105), raw_elemdata!F105, INDEX(fix_btag!$BF:$BF,MATCH(raw_elemdata!F105,fix_btag!$BG:$BG,0))), raw_elemdata!F105)</f>
        <v>220</v>
      </c>
      <c r="H653" s="4">
        <f>IF(OR(raw_elemdata!G105=6,raw_elemdata!G105=7),0,raw_elemdata!G105)</f>
        <v>0</v>
      </c>
      <c r="I653" s="4">
        <f>IF(OR(raw_elemdata!H105=6,raw_elemdata!H105=7),0,raw_elemdata!H105)</f>
        <v>0</v>
      </c>
      <c r="J653" s="4">
        <f>IF(OR(raw_elemdata!I105=6,raw_elemdata!I105=7),0,raw_elemdata!I105)</f>
        <v>0</v>
      </c>
      <c r="K653" s="4">
        <f>IF(OR(raw_elemdata!J105=6,raw_elemdata!J105=7),0,raw_elemdata!J105)</f>
        <v>5</v>
      </c>
      <c r="L653" s="4">
        <v>1</v>
      </c>
    </row>
    <row r="654" spans="3:12" s="4" customFormat="1" x14ac:dyDescent="0.3">
      <c r="C654" s="4">
        <v>104</v>
      </c>
      <c r="D654" s="4">
        <f t="array" ref="D654">IF(AND(OR(raw_elemdata!G106=6,raw_elemdata!H106=6,raw_elemdata!I106=6,raw_elemdata!J106=6),OR(raw_elemdata!G106=7,raw_elemdata!H106=7,raw_elemdata!I106=7,raw_elemdata!J106=7)), IF(ISERROR(INDEX(filt_btag7!$B:$B,MATCH(C654&amp;raw_elemdata!C106,filt_btag7!$C:$C&amp;filt_btag7!$B:$B,0))=raw_elemdata!C106), raw_elemdata!C106, INDEX(fix_btag!$BF:$BF,MATCH(raw_elemdata!C106,fix_btag!$BG:$BG,0))), raw_elemdata!C106)</f>
        <v>219</v>
      </c>
      <c r="E654" s="4">
        <f t="array" ref="E654">IF(AND(OR(raw_elemdata!G106=6,raw_elemdata!H106=6,raw_elemdata!I106=6,raw_elemdata!J106=6),OR(raw_elemdata!G106=7,raw_elemdata!H106=7,raw_elemdata!I106=7,raw_elemdata!J106=7)), IF(ISERROR(INDEX(filt_btag7!$B:$B,MATCH(C654&amp;raw_elemdata!D106,filt_btag7!$C:$C&amp;filt_btag7!$B:$B,0))=raw_elemdata!D106), raw_elemdata!D106, INDEX(fix_btag!$BF:$BF,MATCH(raw_elemdata!D106,fix_btag!$BG:$BG,0))), raw_elemdata!D106)</f>
        <v>218</v>
      </c>
      <c r="F654" s="4">
        <f t="array" ref="F654">IF(AND(OR(raw_elemdata!G106=6,raw_elemdata!H106=6,raw_elemdata!I106=6,raw_elemdata!J106=6),OR(raw_elemdata!G106=7,raw_elemdata!H106=7,raw_elemdata!I106=7,raw_elemdata!J106=7)), IF(ISERROR(INDEX(filt_btag7!$B:$B,MATCH(C654&amp;raw_elemdata!E106,filt_btag7!$C:$C&amp;filt_btag7!$B:$B,0))=raw_elemdata!E106), raw_elemdata!E106, INDEX(fix_btag!$BF:$BF,MATCH(raw_elemdata!E106,fix_btag!$BG:$BG,0))), raw_elemdata!E106)</f>
        <v>387</v>
      </c>
      <c r="G654" s="4">
        <f t="array" ref="G654">IF(AND(OR(raw_elemdata!G106=6,raw_elemdata!H106=6,raw_elemdata!I106=6,raw_elemdata!J106=6),OR(raw_elemdata!G106=7,raw_elemdata!H106=7,raw_elemdata!I106=7,raw_elemdata!J106=7)), IF(ISERROR(INDEX(filt_btag7!$B:$B,MATCH(C654&amp;raw_elemdata!F106,filt_btag7!$C:$C&amp;filt_btag7!$B:$B,0))=raw_elemdata!F106), raw_elemdata!F106, INDEX(fix_btag!$BF:$BF,MATCH(raw_elemdata!F106,fix_btag!$BG:$BG,0))), raw_elemdata!F106)</f>
        <v>380</v>
      </c>
      <c r="H654" s="4">
        <f>IF(OR(raw_elemdata!G106=6,raw_elemdata!G106=7),0,raw_elemdata!G106)</f>
        <v>0</v>
      </c>
      <c r="I654" s="4">
        <f>IF(OR(raw_elemdata!H106=6,raw_elemdata!H106=7),0,raw_elemdata!H106)</f>
        <v>0</v>
      </c>
      <c r="J654" s="4">
        <f>IF(OR(raw_elemdata!I106=6,raw_elemdata!I106=7),0,raw_elemdata!I106)</f>
        <v>0</v>
      </c>
      <c r="K654" s="4">
        <f>IF(OR(raw_elemdata!J106=6,raw_elemdata!J106=7),0,raw_elemdata!J106)</f>
        <v>0</v>
      </c>
      <c r="L654" s="4">
        <v>1</v>
      </c>
    </row>
    <row r="655" spans="3:12" s="4" customFormat="1" x14ac:dyDescent="0.3">
      <c r="C655" s="4">
        <v>105</v>
      </c>
      <c r="D655" s="4">
        <f t="array" ref="D655">IF(AND(OR(raw_elemdata!G107=6,raw_elemdata!H107=6,raw_elemdata!I107=6,raw_elemdata!J107=6),OR(raw_elemdata!G107=7,raw_elemdata!H107=7,raw_elemdata!I107=7,raw_elemdata!J107=7)), IF(ISERROR(INDEX(filt_btag7!$B:$B,MATCH(C655&amp;raw_elemdata!C107,filt_btag7!$C:$C&amp;filt_btag7!$B:$B,0))=raw_elemdata!C107), raw_elemdata!C107, INDEX(fix_btag!$BF:$BF,MATCH(raw_elemdata!C107,fix_btag!$BG:$BG,0))), raw_elemdata!C107)</f>
        <v>218</v>
      </c>
      <c r="E655" s="4">
        <f t="array" ref="E655">IF(AND(OR(raw_elemdata!G107=6,raw_elemdata!H107=6,raw_elemdata!I107=6,raw_elemdata!J107=6),OR(raw_elemdata!G107=7,raw_elemdata!H107=7,raw_elemdata!I107=7,raw_elemdata!J107=7)), IF(ISERROR(INDEX(filt_btag7!$B:$B,MATCH(C655&amp;raw_elemdata!D107,filt_btag7!$C:$C&amp;filt_btag7!$B:$B,0))=raw_elemdata!D107), raw_elemdata!D107, INDEX(fix_btag!$BF:$BF,MATCH(raw_elemdata!D107,fix_btag!$BG:$BG,0))), raw_elemdata!D107)</f>
        <v>217</v>
      </c>
      <c r="F655" s="4">
        <f t="array" ref="F655">IF(AND(OR(raw_elemdata!G107=6,raw_elemdata!H107=6,raw_elemdata!I107=6,raw_elemdata!J107=6),OR(raw_elemdata!G107=7,raw_elemdata!H107=7,raw_elemdata!I107=7,raw_elemdata!J107=7)), IF(ISERROR(INDEX(filt_btag7!$B:$B,MATCH(C655&amp;raw_elemdata!E107,filt_btag7!$C:$C&amp;filt_btag7!$B:$B,0))=raw_elemdata!E107), raw_elemdata!E107, INDEX(fix_btag!$BF:$BF,MATCH(raw_elemdata!E107,fix_btag!$BG:$BG,0))), raw_elemdata!E107)</f>
        <v>394</v>
      </c>
      <c r="G655" s="4">
        <f t="array" ref="G655">IF(AND(OR(raw_elemdata!G107=6,raw_elemdata!H107=6,raw_elemdata!I107=6,raw_elemdata!J107=6),OR(raw_elemdata!G107=7,raw_elemdata!H107=7,raw_elemdata!I107=7,raw_elemdata!J107=7)), IF(ISERROR(INDEX(filt_btag7!$B:$B,MATCH(C655&amp;raw_elemdata!F107,filt_btag7!$C:$C&amp;filt_btag7!$B:$B,0))=raw_elemdata!F107), raw_elemdata!F107, INDEX(fix_btag!$BF:$BF,MATCH(raw_elemdata!F107,fix_btag!$BG:$BG,0))), raw_elemdata!F107)</f>
        <v>387</v>
      </c>
      <c r="H655" s="4">
        <f>IF(OR(raw_elemdata!G107=6,raw_elemdata!G107=7),0,raw_elemdata!G107)</f>
        <v>0</v>
      </c>
      <c r="I655" s="4">
        <f>IF(OR(raw_elemdata!H107=6,raw_elemdata!H107=7),0,raw_elemdata!H107)</f>
        <v>0</v>
      </c>
      <c r="J655" s="4">
        <f>IF(OR(raw_elemdata!I107=6,raw_elemdata!I107=7),0,raw_elemdata!I107)</f>
        <v>0</v>
      </c>
      <c r="K655" s="4">
        <f>IF(OR(raw_elemdata!J107=6,raw_elemdata!J107=7),0,raw_elemdata!J107)</f>
        <v>0</v>
      </c>
      <c r="L655" s="4">
        <v>1</v>
      </c>
    </row>
    <row r="656" spans="3:12" s="4" customFormat="1" x14ac:dyDescent="0.3">
      <c r="C656" s="4">
        <v>106</v>
      </c>
      <c r="D656" s="4">
        <f t="array" ref="D656">IF(AND(OR(raw_elemdata!G108=6,raw_elemdata!H108=6,raw_elemdata!I108=6,raw_elemdata!J108=6),OR(raw_elemdata!G108=7,raw_elemdata!H108=7,raw_elemdata!I108=7,raw_elemdata!J108=7)), IF(ISERROR(INDEX(filt_btag7!$B:$B,MATCH(C656&amp;raw_elemdata!C108,filt_btag7!$C:$C&amp;filt_btag7!$B:$B,0))=raw_elemdata!C108), raw_elemdata!C108, INDEX(fix_btag!$BF:$BF,MATCH(raw_elemdata!C108,fix_btag!$BG:$BG,0))), raw_elemdata!C108)</f>
        <v>217</v>
      </c>
      <c r="E656" s="4">
        <f t="array" ref="E656">IF(AND(OR(raw_elemdata!G108=6,raw_elemdata!H108=6,raw_elemdata!I108=6,raw_elemdata!J108=6),OR(raw_elemdata!G108=7,raw_elemdata!H108=7,raw_elemdata!I108=7,raw_elemdata!J108=7)), IF(ISERROR(INDEX(filt_btag7!$B:$B,MATCH(C656&amp;raw_elemdata!D108,filt_btag7!$C:$C&amp;filt_btag7!$B:$B,0))=raw_elemdata!D108), raw_elemdata!D108, INDEX(fix_btag!$BF:$BF,MATCH(raw_elemdata!D108,fix_btag!$BG:$BG,0))), raw_elemdata!D108)</f>
        <v>216</v>
      </c>
      <c r="F656" s="4">
        <f t="array" ref="F656">IF(AND(OR(raw_elemdata!G108=6,raw_elemdata!H108=6,raw_elemdata!I108=6,raw_elemdata!J108=6),OR(raw_elemdata!G108=7,raw_elemdata!H108=7,raw_elemdata!I108=7,raw_elemdata!J108=7)), IF(ISERROR(INDEX(filt_btag7!$B:$B,MATCH(C656&amp;raw_elemdata!E108,filt_btag7!$C:$C&amp;filt_btag7!$B:$B,0))=raw_elemdata!E108), raw_elemdata!E108, INDEX(fix_btag!$BF:$BF,MATCH(raw_elemdata!E108,fix_btag!$BG:$BG,0))), raw_elemdata!E108)</f>
        <v>401</v>
      </c>
      <c r="G656" s="4">
        <f t="array" ref="G656">IF(AND(OR(raw_elemdata!G108=6,raw_elemdata!H108=6,raw_elemdata!I108=6,raw_elemdata!J108=6),OR(raw_elemdata!G108=7,raw_elemdata!H108=7,raw_elemdata!I108=7,raw_elemdata!J108=7)), IF(ISERROR(INDEX(filt_btag7!$B:$B,MATCH(C656&amp;raw_elemdata!F108,filt_btag7!$C:$C&amp;filt_btag7!$B:$B,0))=raw_elemdata!F108), raw_elemdata!F108, INDEX(fix_btag!$BF:$BF,MATCH(raw_elemdata!F108,fix_btag!$BG:$BG,0))), raw_elemdata!F108)</f>
        <v>394</v>
      </c>
      <c r="H656" s="4">
        <f>IF(OR(raw_elemdata!G108=6,raw_elemdata!G108=7),0,raw_elemdata!G108)</f>
        <v>0</v>
      </c>
      <c r="I656" s="4">
        <f>IF(OR(raw_elemdata!H108=6,raw_elemdata!H108=7),0,raw_elemdata!H108)</f>
        <v>0</v>
      </c>
      <c r="J656" s="4">
        <f>IF(OR(raw_elemdata!I108=6,raw_elemdata!I108=7),0,raw_elemdata!I108)</f>
        <v>0</v>
      </c>
      <c r="K656" s="4">
        <f>IF(OR(raw_elemdata!J108=6,raw_elemdata!J108=7),0,raw_elemdata!J108)</f>
        <v>0</v>
      </c>
      <c r="L656" s="4">
        <v>1</v>
      </c>
    </row>
    <row r="657" spans="3:12" s="4" customFormat="1" x14ac:dyDescent="0.3">
      <c r="C657" s="4">
        <v>107</v>
      </c>
      <c r="D657" s="4">
        <f t="array" ref="D657">IF(AND(OR(raw_elemdata!G109=6,raw_elemdata!H109=6,raw_elemdata!I109=6,raw_elemdata!J109=6),OR(raw_elemdata!G109=7,raw_elemdata!H109=7,raw_elemdata!I109=7,raw_elemdata!J109=7)), IF(ISERROR(INDEX(filt_btag7!$B:$B,MATCH(C657&amp;raw_elemdata!C109,filt_btag7!$C:$C&amp;filt_btag7!$B:$B,0))=raw_elemdata!C109), raw_elemdata!C109, INDEX(fix_btag!$BF:$BF,MATCH(raw_elemdata!C109,fix_btag!$BG:$BG,0))), raw_elemdata!C109)</f>
        <v>216</v>
      </c>
      <c r="E657" s="4">
        <f t="array" ref="E657">IF(AND(OR(raw_elemdata!G109=6,raw_elemdata!H109=6,raw_elemdata!I109=6,raw_elemdata!J109=6),OR(raw_elemdata!G109=7,raw_elemdata!H109=7,raw_elemdata!I109=7,raw_elemdata!J109=7)), IF(ISERROR(INDEX(filt_btag7!$B:$B,MATCH(C657&amp;raw_elemdata!D109,filt_btag7!$C:$C&amp;filt_btag7!$B:$B,0))=raw_elemdata!D109), raw_elemdata!D109, INDEX(fix_btag!$BF:$BF,MATCH(raw_elemdata!D109,fix_btag!$BG:$BG,0))), raw_elemdata!D109)</f>
        <v>215</v>
      </c>
      <c r="F657" s="4">
        <f t="array" ref="F657">IF(AND(OR(raw_elemdata!G109=6,raw_elemdata!H109=6,raw_elemdata!I109=6,raw_elemdata!J109=6),OR(raw_elemdata!G109=7,raw_elemdata!H109=7,raw_elemdata!I109=7,raw_elemdata!J109=7)), IF(ISERROR(INDEX(filt_btag7!$B:$B,MATCH(C657&amp;raw_elemdata!E109,filt_btag7!$C:$C&amp;filt_btag7!$B:$B,0))=raw_elemdata!E109), raw_elemdata!E109, INDEX(fix_btag!$BF:$BF,MATCH(raw_elemdata!E109,fix_btag!$BG:$BG,0))), raw_elemdata!E109)</f>
        <v>408</v>
      </c>
      <c r="G657" s="4">
        <f t="array" ref="G657">IF(AND(OR(raw_elemdata!G109=6,raw_elemdata!H109=6,raw_elemdata!I109=6,raw_elemdata!J109=6),OR(raw_elemdata!G109=7,raw_elemdata!H109=7,raw_elemdata!I109=7,raw_elemdata!J109=7)), IF(ISERROR(INDEX(filt_btag7!$B:$B,MATCH(C657&amp;raw_elemdata!F109,filt_btag7!$C:$C&amp;filt_btag7!$B:$B,0))=raw_elemdata!F109), raw_elemdata!F109, INDEX(fix_btag!$BF:$BF,MATCH(raw_elemdata!F109,fix_btag!$BG:$BG,0))), raw_elemdata!F109)</f>
        <v>401</v>
      </c>
      <c r="H657" s="4">
        <f>IF(OR(raw_elemdata!G109=6,raw_elemdata!G109=7),0,raw_elemdata!G109)</f>
        <v>0</v>
      </c>
      <c r="I657" s="4">
        <f>IF(OR(raw_elemdata!H109=6,raw_elemdata!H109=7),0,raw_elemdata!H109)</f>
        <v>0</v>
      </c>
      <c r="J657" s="4">
        <f>IF(OR(raw_elemdata!I109=6,raw_elemdata!I109=7),0,raw_elemdata!I109)</f>
        <v>0</v>
      </c>
      <c r="K657" s="4">
        <f>IF(OR(raw_elemdata!J109=6,raw_elemdata!J109=7),0,raw_elemdata!J109)</f>
        <v>0</v>
      </c>
      <c r="L657" s="4">
        <v>1</v>
      </c>
    </row>
    <row r="658" spans="3:12" s="4" customFormat="1" x14ac:dyDescent="0.3">
      <c r="C658" s="4">
        <v>108</v>
      </c>
      <c r="D658" s="4">
        <f t="array" ref="D658">IF(AND(OR(raw_elemdata!G110=6,raw_elemdata!H110=6,raw_elemdata!I110=6,raw_elemdata!J110=6),OR(raw_elemdata!G110=7,raw_elemdata!H110=7,raw_elemdata!I110=7,raw_elemdata!J110=7)), IF(ISERROR(INDEX(filt_btag7!$B:$B,MATCH(C658&amp;raw_elemdata!C110,filt_btag7!$C:$C&amp;filt_btag7!$B:$B,0))=raw_elemdata!C110), raw_elemdata!C110, INDEX(fix_btag!$BF:$BF,MATCH(raw_elemdata!C110,fix_btag!$BG:$BG,0))), raw_elemdata!C110)</f>
        <v>215</v>
      </c>
      <c r="E658" s="4">
        <f t="array" ref="E658">IF(AND(OR(raw_elemdata!G110=6,raw_elemdata!H110=6,raw_elemdata!I110=6,raw_elemdata!J110=6),OR(raw_elemdata!G110=7,raw_elemdata!H110=7,raw_elemdata!I110=7,raw_elemdata!J110=7)), IF(ISERROR(INDEX(filt_btag7!$B:$B,MATCH(C658&amp;raw_elemdata!D110,filt_btag7!$C:$C&amp;filt_btag7!$B:$B,0))=raw_elemdata!D110), raw_elemdata!D110, INDEX(fix_btag!$BF:$BF,MATCH(raw_elemdata!D110,fix_btag!$BG:$BG,0))), raw_elemdata!D110)</f>
        <v>87</v>
      </c>
      <c r="F658" s="4">
        <f t="array" ref="F658">IF(AND(OR(raw_elemdata!G110=6,raw_elemdata!H110=6,raw_elemdata!I110=6,raw_elemdata!J110=6),OR(raw_elemdata!G110=7,raw_elemdata!H110=7,raw_elemdata!I110=7,raw_elemdata!J110=7)), IF(ISERROR(INDEX(filt_btag7!$B:$B,MATCH(C658&amp;raw_elemdata!E110,filt_btag7!$C:$C&amp;filt_btag7!$B:$B,0))=raw_elemdata!E110), raw_elemdata!E110, INDEX(fix_btag!$BF:$BF,MATCH(raw_elemdata!E110,fix_btag!$BG:$BG,0))), raw_elemdata!E110)</f>
        <v>236</v>
      </c>
      <c r="G658" s="4">
        <f t="array" ref="G658">IF(AND(OR(raw_elemdata!G110=6,raw_elemdata!H110=6,raw_elemdata!I110=6,raw_elemdata!J110=6),OR(raw_elemdata!G110=7,raw_elemdata!H110=7,raw_elemdata!I110=7,raw_elemdata!J110=7)), IF(ISERROR(INDEX(filt_btag7!$B:$B,MATCH(C658&amp;raw_elemdata!F110,filt_btag7!$C:$C&amp;filt_btag7!$B:$B,0))=raw_elemdata!F110), raw_elemdata!F110, INDEX(fix_btag!$BF:$BF,MATCH(raw_elemdata!F110,fix_btag!$BG:$BG,0))), raw_elemdata!F110)</f>
        <v>408</v>
      </c>
      <c r="H658" s="4">
        <f>IF(OR(raw_elemdata!G110=6,raw_elemdata!G110=7),0,raw_elemdata!G110)</f>
        <v>0</v>
      </c>
      <c r="I658" s="4">
        <f>IF(OR(raw_elemdata!H110=6,raw_elemdata!H110=7),0,raw_elemdata!H110)</f>
        <v>0</v>
      </c>
      <c r="J658" s="4">
        <f>IF(OR(raw_elemdata!I110=6,raw_elemdata!I110=7),0,raw_elemdata!I110)</f>
        <v>0</v>
      </c>
      <c r="K658" s="4">
        <f>IF(OR(raw_elemdata!J110=6,raw_elemdata!J110=7),0,raw_elemdata!J110)</f>
        <v>0</v>
      </c>
      <c r="L658" s="4">
        <v>1</v>
      </c>
    </row>
    <row r="659" spans="3:12" s="4" customFormat="1" x14ac:dyDescent="0.3">
      <c r="C659" s="4">
        <v>109</v>
      </c>
      <c r="D659" s="4">
        <f t="array" ref="D659">IF(AND(OR(raw_elemdata!G111=6,raw_elemdata!H111=6,raw_elemdata!I111=6,raw_elemdata!J111=6),OR(raw_elemdata!G111=7,raw_elemdata!H111=7,raw_elemdata!I111=7,raw_elemdata!J111=7)), IF(ISERROR(INDEX(filt_btag7!$B:$B,MATCH(C659&amp;raw_elemdata!C111,filt_btag7!$C:$C&amp;filt_btag7!$B:$B,0))=raw_elemdata!C111), raw_elemdata!C111, INDEX(fix_btag!$BF:$BF,MATCH(raw_elemdata!C111,fix_btag!$BG:$BG,0))), raw_elemdata!C111)</f>
        <v>220</v>
      </c>
      <c r="E659" s="4">
        <f t="array" ref="E659">IF(AND(OR(raw_elemdata!G111=6,raw_elemdata!H111=6,raw_elemdata!I111=6,raw_elemdata!J111=6),OR(raw_elemdata!G111=7,raw_elemdata!H111=7,raw_elemdata!I111=7,raw_elemdata!J111=7)), IF(ISERROR(INDEX(filt_btag7!$B:$B,MATCH(C659&amp;raw_elemdata!D111,filt_btag7!$C:$C&amp;filt_btag7!$B:$B,0))=raw_elemdata!D111), raw_elemdata!D111, INDEX(fix_btag!$BF:$BF,MATCH(raw_elemdata!D111,fix_btag!$BG:$BG,0))), raw_elemdata!D111)</f>
        <v>380</v>
      </c>
      <c r="F659" s="4">
        <f t="array" ref="F659">IF(AND(OR(raw_elemdata!G111=6,raw_elemdata!H111=6,raw_elemdata!I111=6,raw_elemdata!J111=6),OR(raw_elemdata!G111=7,raw_elemdata!H111=7,raw_elemdata!I111=7,raw_elemdata!J111=7)), IF(ISERROR(INDEX(filt_btag7!$B:$B,MATCH(C659&amp;raw_elemdata!E111,filt_btag7!$C:$C&amp;filt_btag7!$B:$B,0))=raw_elemdata!E111), raw_elemdata!E111, INDEX(fix_btag!$BF:$BF,MATCH(raw_elemdata!E111,fix_btag!$BG:$BG,0))), raw_elemdata!E111)</f>
        <v>381</v>
      </c>
      <c r="G659" s="4">
        <f t="array" ref="G659">IF(AND(OR(raw_elemdata!G111=6,raw_elemdata!H111=6,raw_elemdata!I111=6,raw_elemdata!J111=6),OR(raw_elemdata!G111=7,raw_elemdata!H111=7,raw_elemdata!I111=7,raw_elemdata!J111=7)), IF(ISERROR(INDEX(filt_btag7!$B:$B,MATCH(C659&amp;raw_elemdata!F111,filt_btag7!$C:$C&amp;filt_btag7!$B:$B,0))=raw_elemdata!F111), raw_elemdata!F111, INDEX(fix_btag!$BF:$BF,MATCH(raw_elemdata!F111,fix_btag!$BG:$BG,0))), raw_elemdata!F111)</f>
        <v>127</v>
      </c>
      <c r="H659" s="4">
        <f>IF(OR(raw_elemdata!G111=6,raw_elemdata!G111=7),0,raw_elemdata!G111)</f>
        <v>0</v>
      </c>
      <c r="I659" s="4">
        <f>IF(OR(raw_elemdata!H111=6,raw_elemdata!H111=7),0,raw_elemdata!H111)</f>
        <v>0</v>
      </c>
      <c r="J659" s="4">
        <f>IF(OR(raw_elemdata!I111=6,raw_elemdata!I111=7),0,raw_elemdata!I111)</f>
        <v>0</v>
      </c>
      <c r="K659" s="4">
        <f>IF(OR(raw_elemdata!J111=6,raw_elemdata!J111=7),0,raw_elemdata!J111)</f>
        <v>5</v>
      </c>
      <c r="L659" s="4">
        <v>1</v>
      </c>
    </row>
    <row r="660" spans="3:12" s="4" customFormat="1" x14ac:dyDescent="0.3">
      <c r="C660" s="4">
        <v>110</v>
      </c>
      <c r="D660" s="4">
        <f t="array" ref="D660">IF(AND(OR(raw_elemdata!G112=6,raw_elemdata!H112=6,raw_elemdata!I112=6,raw_elemdata!J112=6),OR(raw_elemdata!G112=7,raw_elemdata!H112=7,raw_elemdata!I112=7,raw_elemdata!J112=7)), IF(ISERROR(INDEX(filt_btag7!$B:$B,MATCH(C660&amp;raw_elemdata!C112,filt_btag7!$C:$C&amp;filt_btag7!$B:$B,0))=raw_elemdata!C112), raw_elemdata!C112, INDEX(fix_btag!$BF:$BF,MATCH(raw_elemdata!C112,fix_btag!$BG:$BG,0))), raw_elemdata!C112)</f>
        <v>380</v>
      </c>
      <c r="E660" s="4">
        <f t="array" ref="E660">IF(AND(OR(raw_elemdata!G112=6,raw_elemdata!H112=6,raw_elemdata!I112=6,raw_elemdata!J112=6),OR(raw_elemdata!G112=7,raw_elemdata!H112=7,raw_elemdata!I112=7,raw_elemdata!J112=7)), IF(ISERROR(INDEX(filt_btag7!$B:$B,MATCH(C660&amp;raw_elemdata!D112,filt_btag7!$C:$C&amp;filt_btag7!$B:$B,0))=raw_elemdata!D112), raw_elemdata!D112, INDEX(fix_btag!$BF:$BF,MATCH(raw_elemdata!D112,fix_btag!$BG:$BG,0))), raw_elemdata!D112)</f>
        <v>387</v>
      </c>
      <c r="F660" s="4">
        <f t="array" ref="F660">IF(AND(OR(raw_elemdata!G112=6,raw_elemdata!H112=6,raw_elemdata!I112=6,raw_elemdata!J112=6),OR(raw_elemdata!G112=7,raw_elemdata!H112=7,raw_elemdata!I112=7,raw_elemdata!J112=7)), IF(ISERROR(INDEX(filt_btag7!$B:$B,MATCH(C660&amp;raw_elemdata!E112,filt_btag7!$C:$C&amp;filt_btag7!$B:$B,0))=raw_elemdata!E112), raw_elemdata!E112, INDEX(fix_btag!$BF:$BF,MATCH(raw_elemdata!E112,fix_btag!$BG:$BG,0))), raw_elemdata!E112)</f>
        <v>388</v>
      </c>
      <c r="G660" s="4">
        <f t="array" ref="G660">IF(AND(OR(raw_elemdata!G112=6,raw_elemdata!H112=6,raw_elemdata!I112=6,raw_elemdata!J112=6),OR(raw_elemdata!G112=7,raw_elemdata!H112=7,raw_elemdata!I112=7,raw_elemdata!J112=7)), IF(ISERROR(INDEX(filt_btag7!$B:$B,MATCH(C660&amp;raw_elemdata!F112,filt_btag7!$C:$C&amp;filt_btag7!$B:$B,0))=raw_elemdata!F112), raw_elemdata!F112, INDEX(fix_btag!$BF:$BF,MATCH(raw_elemdata!F112,fix_btag!$BG:$BG,0))), raw_elemdata!F112)</f>
        <v>381</v>
      </c>
      <c r="H660" s="4">
        <f>IF(OR(raw_elemdata!G112=6,raw_elemdata!G112=7),0,raw_elemdata!G112)</f>
        <v>0</v>
      </c>
      <c r="I660" s="4">
        <f>IF(OR(raw_elemdata!H112=6,raw_elemdata!H112=7),0,raw_elemdata!H112)</f>
        <v>0</v>
      </c>
      <c r="J660" s="4">
        <f>IF(OR(raw_elemdata!I112=6,raw_elemdata!I112=7),0,raw_elemdata!I112)</f>
        <v>0</v>
      </c>
      <c r="K660" s="4">
        <f>IF(OR(raw_elemdata!J112=6,raw_elemdata!J112=7),0,raw_elemdata!J112)</f>
        <v>0</v>
      </c>
      <c r="L660" s="4">
        <v>1</v>
      </c>
    </row>
    <row r="661" spans="3:12" s="4" customFormat="1" x14ac:dyDescent="0.3">
      <c r="C661" s="4">
        <v>111</v>
      </c>
      <c r="D661" s="4">
        <f t="array" ref="D661">IF(AND(OR(raw_elemdata!G113=6,raw_elemdata!H113=6,raw_elemdata!I113=6,raw_elemdata!J113=6),OR(raw_elemdata!G113=7,raw_elemdata!H113=7,raw_elemdata!I113=7,raw_elemdata!J113=7)), IF(ISERROR(INDEX(filt_btag7!$B:$B,MATCH(C661&amp;raw_elemdata!C113,filt_btag7!$C:$C&amp;filt_btag7!$B:$B,0))=raw_elemdata!C113), raw_elemdata!C113, INDEX(fix_btag!$BF:$BF,MATCH(raw_elemdata!C113,fix_btag!$BG:$BG,0))), raw_elemdata!C113)</f>
        <v>387</v>
      </c>
      <c r="E661" s="4">
        <f t="array" ref="E661">IF(AND(OR(raw_elemdata!G113=6,raw_elemdata!H113=6,raw_elemdata!I113=6,raw_elemdata!J113=6),OR(raw_elemdata!G113=7,raw_elemdata!H113=7,raw_elemdata!I113=7,raw_elemdata!J113=7)), IF(ISERROR(INDEX(filt_btag7!$B:$B,MATCH(C661&amp;raw_elemdata!D113,filt_btag7!$C:$C&amp;filt_btag7!$B:$B,0))=raw_elemdata!D113), raw_elemdata!D113, INDEX(fix_btag!$BF:$BF,MATCH(raw_elemdata!D113,fix_btag!$BG:$BG,0))), raw_elemdata!D113)</f>
        <v>394</v>
      </c>
      <c r="F661" s="4">
        <f t="array" ref="F661">IF(AND(OR(raw_elemdata!G113=6,raw_elemdata!H113=6,raw_elemdata!I113=6,raw_elemdata!J113=6),OR(raw_elemdata!G113=7,raw_elemdata!H113=7,raw_elemdata!I113=7,raw_elemdata!J113=7)), IF(ISERROR(INDEX(filt_btag7!$B:$B,MATCH(C661&amp;raw_elemdata!E113,filt_btag7!$C:$C&amp;filt_btag7!$B:$B,0))=raw_elemdata!E113), raw_elemdata!E113, INDEX(fix_btag!$BF:$BF,MATCH(raw_elemdata!E113,fix_btag!$BG:$BG,0))), raw_elemdata!E113)</f>
        <v>395</v>
      </c>
      <c r="G661" s="4">
        <f t="array" ref="G661">IF(AND(OR(raw_elemdata!G113=6,raw_elemdata!H113=6,raw_elemdata!I113=6,raw_elemdata!J113=6),OR(raw_elemdata!G113=7,raw_elemdata!H113=7,raw_elemdata!I113=7,raw_elemdata!J113=7)), IF(ISERROR(INDEX(filt_btag7!$B:$B,MATCH(C661&amp;raw_elemdata!F113,filt_btag7!$C:$C&amp;filt_btag7!$B:$B,0))=raw_elemdata!F113), raw_elemdata!F113, INDEX(fix_btag!$BF:$BF,MATCH(raw_elemdata!F113,fix_btag!$BG:$BG,0))), raw_elemdata!F113)</f>
        <v>388</v>
      </c>
      <c r="H661" s="4">
        <f>IF(OR(raw_elemdata!G113=6,raw_elemdata!G113=7),0,raw_elemdata!G113)</f>
        <v>0</v>
      </c>
      <c r="I661" s="4">
        <f>IF(OR(raw_elemdata!H113=6,raw_elemdata!H113=7),0,raw_elemdata!H113)</f>
        <v>0</v>
      </c>
      <c r="J661" s="4">
        <f>IF(OR(raw_elemdata!I113=6,raw_elemdata!I113=7),0,raw_elemdata!I113)</f>
        <v>0</v>
      </c>
      <c r="K661" s="4">
        <f>IF(OR(raw_elemdata!J113=6,raw_elemdata!J113=7),0,raw_elemdata!J113)</f>
        <v>0</v>
      </c>
      <c r="L661" s="4">
        <v>1</v>
      </c>
    </row>
    <row r="662" spans="3:12" s="4" customFormat="1" x14ac:dyDescent="0.3">
      <c r="C662" s="4">
        <v>112</v>
      </c>
      <c r="D662" s="4">
        <f t="array" ref="D662">IF(AND(OR(raw_elemdata!G114=6,raw_elemdata!H114=6,raw_elemdata!I114=6,raw_elemdata!J114=6),OR(raw_elemdata!G114=7,raw_elemdata!H114=7,raw_elemdata!I114=7,raw_elemdata!J114=7)), IF(ISERROR(INDEX(filt_btag7!$B:$B,MATCH(C662&amp;raw_elemdata!C114,filt_btag7!$C:$C&amp;filt_btag7!$B:$B,0))=raw_elemdata!C114), raw_elemdata!C114, INDEX(fix_btag!$BF:$BF,MATCH(raw_elemdata!C114,fix_btag!$BG:$BG,0))), raw_elemdata!C114)</f>
        <v>394</v>
      </c>
      <c r="E662" s="4">
        <f t="array" ref="E662">IF(AND(OR(raw_elemdata!G114=6,raw_elemdata!H114=6,raw_elemdata!I114=6,raw_elemdata!J114=6),OR(raw_elemdata!G114=7,raw_elemdata!H114=7,raw_elemdata!I114=7,raw_elemdata!J114=7)), IF(ISERROR(INDEX(filt_btag7!$B:$B,MATCH(C662&amp;raw_elemdata!D114,filt_btag7!$C:$C&amp;filt_btag7!$B:$B,0))=raw_elemdata!D114), raw_elemdata!D114, INDEX(fix_btag!$BF:$BF,MATCH(raw_elemdata!D114,fix_btag!$BG:$BG,0))), raw_elemdata!D114)</f>
        <v>401</v>
      </c>
      <c r="F662" s="4">
        <f t="array" ref="F662">IF(AND(OR(raw_elemdata!G114=6,raw_elemdata!H114=6,raw_elemdata!I114=6,raw_elemdata!J114=6),OR(raw_elemdata!G114=7,raw_elemdata!H114=7,raw_elemdata!I114=7,raw_elemdata!J114=7)), IF(ISERROR(INDEX(filt_btag7!$B:$B,MATCH(C662&amp;raw_elemdata!E114,filt_btag7!$C:$C&amp;filt_btag7!$B:$B,0))=raw_elemdata!E114), raw_elemdata!E114, INDEX(fix_btag!$BF:$BF,MATCH(raw_elemdata!E114,fix_btag!$BG:$BG,0))), raw_elemdata!E114)</f>
        <v>402</v>
      </c>
      <c r="G662" s="4">
        <f t="array" ref="G662">IF(AND(OR(raw_elemdata!G114=6,raw_elemdata!H114=6,raw_elemdata!I114=6,raw_elemdata!J114=6),OR(raw_elemdata!G114=7,raw_elemdata!H114=7,raw_elemdata!I114=7,raw_elemdata!J114=7)), IF(ISERROR(INDEX(filt_btag7!$B:$B,MATCH(C662&amp;raw_elemdata!F114,filt_btag7!$C:$C&amp;filt_btag7!$B:$B,0))=raw_elemdata!F114), raw_elemdata!F114, INDEX(fix_btag!$BF:$BF,MATCH(raw_elemdata!F114,fix_btag!$BG:$BG,0))), raw_elemdata!F114)</f>
        <v>395</v>
      </c>
      <c r="H662" s="4">
        <f>IF(OR(raw_elemdata!G114=6,raw_elemdata!G114=7),0,raw_elemdata!G114)</f>
        <v>0</v>
      </c>
      <c r="I662" s="4">
        <f>IF(OR(raw_elemdata!H114=6,raw_elemdata!H114=7),0,raw_elemdata!H114)</f>
        <v>0</v>
      </c>
      <c r="J662" s="4">
        <f>IF(OR(raw_elemdata!I114=6,raw_elemdata!I114=7),0,raw_elemdata!I114)</f>
        <v>0</v>
      </c>
      <c r="K662" s="4">
        <f>IF(OR(raw_elemdata!J114=6,raw_elemdata!J114=7),0,raw_elemdata!J114)</f>
        <v>0</v>
      </c>
      <c r="L662" s="4">
        <v>1</v>
      </c>
    </row>
    <row r="663" spans="3:12" s="4" customFormat="1" x14ac:dyDescent="0.3">
      <c r="C663" s="4">
        <v>113</v>
      </c>
      <c r="D663" s="4">
        <f t="array" ref="D663">IF(AND(OR(raw_elemdata!G115=6,raw_elemdata!H115=6,raw_elemdata!I115=6,raw_elemdata!J115=6),OR(raw_elemdata!G115=7,raw_elemdata!H115=7,raw_elemdata!I115=7,raw_elemdata!J115=7)), IF(ISERROR(INDEX(filt_btag7!$B:$B,MATCH(C663&amp;raw_elemdata!C115,filt_btag7!$C:$C&amp;filt_btag7!$B:$B,0))=raw_elemdata!C115), raw_elemdata!C115, INDEX(fix_btag!$BF:$BF,MATCH(raw_elemdata!C115,fix_btag!$BG:$BG,0))), raw_elemdata!C115)</f>
        <v>401</v>
      </c>
      <c r="E663" s="4">
        <f t="array" ref="E663">IF(AND(OR(raw_elemdata!G115=6,raw_elemdata!H115=6,raw_elemdata!I115=6,raw_elemdata!J115=6),OR(raw_elemdata!G115=7,raw_elemdata!H115=7,raw_elemdata!I115=7,raw_elemdata!J115=7)), IF(ISERROR(INDEX(filt_btag7!$B:$B,MATCH(C663&amp;raw_elemdata!D115,filt_btag7!$C:$C&amp;filt_btag7!$B:$B,0))=raw_elemdata!D115), raw_elemdata!D115, INDEX(fix_btag!$BF:$BF,MATCH(raw_elemdata!D115,fix_btag!$BG:$BG,0))), raw_elemdata!D115)</f>
        <v>408</v>
      </c>
      <c r="F663" s="4">
        <f t="array" ref="F663">IF(AND(OR(raw_elemdata!G115=6,raw_elemdata!H115=6,raw_elemdata!I115=6,raw_elemdata!J115=6),OR(raw_elemdata!G115=7,raw_elemdata!H115=7,raw_elemdata!I115=7,raw_elemdata!J115=7)), IF(ISERROR(INDEX(filt_btag7!$B:$B,MATCH(C663&amp;raw_elemdata!E115,filt_btag7!$C:$C&amp;filt_btag7!$B:$B,0))=raw_elemdata!E115), raw_elemdata!E115, INDEX(fix_btag!$BF:$BF,MATCH(raw_elemdata!E115,fix_btag!$BG:$BG,0))), raw_elemdata!E115)</f>
        <v>409</v>
      </c>
      <c r="G663" s="4">
        <f t="array" ref="G663">IF(AND(OR(raw_elemdata!G115=6,raw_elemdata!H115=6,raw_elemdata!I115=6,raw_elemdata!J115=6),OR(raw_elemdata!G115=7,raw_elemdata!H115=7,raw_elemdata!I115=7,raw_elemdata!J115=7)), IF(ISERROR(INDEX(filt_btag7!$B:$B,MATCH(C663&amp;raw_elemdata!F115,filt_btag7!$C:$C&amp;filt_btag7!$B:$B,0))=raw_elemdata!F115), raw_elemdata!F115, INDEX(fix_btag!$BF:$BF,MATCH(raw_elemdata!F115,fix_btag!$BG:$BG,0))), raw_elemdata!F115)</f>
        <v>402</v>
      </c>
      <c r="H663" s="4">
        <f>IF(OR(raw_elemdata!G115=6,raw_elemdata!G115=7),0,raw_elemdata!G115)</f>
        <v>0</v>
      </c>
      <c r="I663" s="4">
        <f>IF(OR(raw_elemdata!H115=6,raw_elemdata!H115=7),0,raw_elemdata!H115)</f>
        <v>0</v>
      </c>
      <c r="J663" s="4">
        <f>IF(OR(raw_elemdata!I115=6,raw_elemdata!I115=7),0,raw_elemdata!I115)</f>
        <v>0</v>
      </c>
      <c r="K663" s="4">
        <f>IF(OR(raw_elemdata!J115=6,raw_elemdata!J115=7),0,raw_elemdata!J115)</f>
        <v>0</v>
      </c>
      <c r="L663" s="4">
        <v>1</v>
      </c>
    </row>
    <row r="664" spans="3:12" s="4" customFormat="1" x14ac:dyDescent="0.3">
      <c r="C664" s="4">
        <v>114</v>
      </c>
      <c r="D664" s="4">
        <f t="array" ref="D664">IF(AND(OR(raw_elemdata!G116=6,raw_elemdata!H116=6,raw_elemdata!I116=6,raw_elemdata!J116=6),OR(raw_elemdata!G116=7,raw_elemdata!H116=7,raw_elemdata!I116=7,raw_elemdata!J116=7)), IF(ISERROR(INDEX(filt_btag7!$B:$B,MATCH(C664&amp;raw_elemdata!C116,filt_btag7!$C:$C&amp;filt_btag7!$B:$B,0))=raw_elemdata!C116), raw_elemdata!C116, INDEX(fix_btag!$BF:$BF,MATCH(raw_elemdata!C116,fix_btag!$BG:$BG,0))), raw_elemdata!C116)</f>
        <v>408</v>
      </c>
      <c r="E664" s="4">
        <f t="array" ref="E664">IF(AND(OR(raw_elemdata!G116=6,raw_elemdata!H116=6,raw_elemdata!I116=6,raw_elemdata!J116=6),OR(raw_elemdata!G116=7,raw_elemdata!H116=7,raw_elemdata!I116=7,raw_elemdata!J116=7)), IF(ISERROR(INDEX(filt_btag7!$B:$B,MATCH(C664&amp;raw_elemdata!D116,filt_btag7!$C:$C&amp;filt_btag7!$B:$B,0))=raw_elemdata!D116), raw_elemdata!D116, INDEX(fix_btag!$BF:$BF,MATCH(raw_elemdata!D116,fix_btag!$BG:$BG,0))), raw_elemdata!D116)</f>
        <v>236</v>
      </c>
      <c r="F664" s="4">
        <f t="array" ref="F664">IF(AND(OR(raw_elemdata!G116=6,raw_elemdata!H116=6,raw_elemdata!I116=6,raw_elemdata!J116=6),OR(raw_elemdata!G116=7,raw_elemdata!H116=7,raw_elemdata!I116=7,raw_elemdata!J116=7)), IF(ISERROR(INDEX(filt_btag7!$B:$B,MATCH(C664&amp;raw_elemdata!E116,filt_btag7!$C:$C&amp;filt_btag7!$B:$B,0))=raw_elemdata!E116), raw_elemdata!E116, INDEX(fix_btag!$BF:$BF,MATCH(raw_elemdata!E116,fix_btag!$BG:$BG,0))), raw_elemdata!E116)</f>
        <v>126</v>
      </c>
      <c r="G664" s="4">
        <f t="array" ref="G664">IF(AND(OR(raw_elemdata!G116=6,raw_elemdata!H116=6,raw_elemdata!I116=6,raw_elemdata!J116=6),OR(raw_elemdata!G116=7,raw_elemdata!H116=7,raw_elemdata!I116=7,raw_elemdata!J116=7)), IF(ISERROR(INDEX(filt_btag7!$B:$B,MATCH(C664&amp;raw_elemdata!F116,filt_btag7!$C:$C&amp;filt_btag7!$B:$B,0))=raw_elemdata!F116), raw_elemdata!F116, INDEX(fix_btag!$BF:$BF,MATCH(raw_elemdata!F116,fix_btag!$BG:$BG,0))), raw_elemdata!F116)</f>
        <v>409</v>
      </c>
      <c r="H664" s="4">
        <f>IF(OR(raw_elemdata!G116=6,raw_elemdata!G116=7),0,raw_elemdata!G116)</f>
        <v>0</v>
      </c>
      <c r="I664" s="4">
        <f>IF(OR(raw_elemdata!H116=6,raw_elemdata!H116=7),0,raw_elemdata!H116)</f>
        <v>0</v>
      </c>
      <c r="J664" s="4">
        <f>IF(OR(raw_elemdata!I116=6,raw_elemdata!I116=7),0,raw_elemdata!I116)</f>
        <v>0</v>
      </c>
      <c r="K664" s="4">
        <f>IF(OR(raw_elemdata!J116=6,raw_elemdata!J116=7),0,raw_elemdata!J116)</f>
        <v>0</v>
      </c>
      <c r="L664" s="4">
        <v>1</v>
      </c>
    </row>
    <row r="665" spans="3:12" s="4" customFormat="1" x14ac:dyDescent="0.3">
      <c r="C665" s="4">
        <v>115</v>
      </c>
      <c r="D665" s="4">
        <f t="array" ref="D665">IF(AND(OR(raw_elemdata!G117=6,raw_elemdata!H117=6,raw_elemdata!I117=6,raw_elemdata!J117=6),OR(raw_elemdata!G117=7,raw_elemdata!H117=7,raw_elemdata!I117=7,raw_elemdata!J117=7)), IF(ISERROR(INDEX(filt_btag7!$B:$B,MATCH(C665&amp;raw_elemdata!C117,filt_btag7!$C:$C&amp;filt_btag7!$B:$B,0))=raw_elemdata!C117), raw_elemdata!C117, INDEX(fix_btag!$BF:$BF,MATCH(raw_elemdata!C117,fix_btag!$BG:$BG,0))), raw_elemdata!C117)</f>
        <v>127</v>
      </c>
      <c r="E665" s="4">
        <f t="array" ref="E665">IF(AND(OR(raw_elemdata!G117=6,raw_elemdata!H117=6,raw_elemdata!I117=6,raw_elemdata!J117=6),OR(raw_elemdata!G117=7,raw_elemdata!H117=7,raw_elemdata!I117=7,raw_elemdata!J117=7)), IF(ISERROR(INDEX(filt_btag7!$B:$B,MATCH(C665&amp;raw_elemdata!D117,filt_btag7!$C:$C&amp;filt_btag7!$B:$B,0))=raw_elemdata!D117), raw_elemdata!D117, INDEX(fix_btag!$BF:$BF,MATCH(raw_elemdata!D117,fix_btag!$BG:$BG,0))), raw_elemdata!D117)</f>
        <v>381</v>
      </c>
      <c r="F665" s="4">
        <f t="array" ref="F665">IF(AND(OR(raw_elemdata!G117=6,raw_elemdata!H117=6,raw_elemdata!I117=6,raw_elemdata!J117=6),OR(raw_elemdata!G117=7,raw_elemdata!H117=7,raw_elemdata!I117=7,raw_elemdata!J117=7)), IF(ISERROR(INDEX(filt_btag7!$B:$B,MATCH(C665&amp;raw_elemdata!E117,filt_btag7!$C:$C&amp;filt_btag7!$B:$B,0))=raw_elemdata!E117), raw_elemdata!E117, INDEX(fix_btag!$BF:$BF,MATCH(raw_elemdata!E117,fix_btag!$BG:$BG,0))), raw_elemdata!E117)</f>
        <v>382</v>
      </c>
      <c r="G665" s="4">
        <f t="array" ref="G665">IF(AND(OR(raw_elemdata!G117=6,raw_elemdata!H117=6,raw_elemdata!I117=6,raw_elemdata!J117=6),OR(raw_elemdata!G117=7,raw_elemdata!H117=7,raw_elemdata!I117=7,raw_elemdata!J117=7)), IF(ISERROR(INDEX(filt_btag7!$B:$B,MATCH(C665&amp;raw_elemdata!F117,filt_btag7!$C:$C&amp;filt_btag7!$B:$B,0))=raw_elemdata!F117), raw_elemdata!F117, INDEX(fix_btag!$BF:$BF,MATCH(raw_elemdata!F117,fix_btag!$BG:$BG,0))), raw_elemdata!F117)</f>
        <v>221</v>
      </c>
      <c r="H665" s="4">
        <f>IF(OR(raw_elemdata!G117=6,raw_elemdata!G117=7),0,raw_elemdata!G117)</f>
        <v>0</v>
      </c>
      <c r="I665" s="4">
        <f>IF(OR(raw_elemdata!H117=6,raw_elemdata!H117=7),0,raw_elemdata!H117)</f>
        <v>0</v>
      </c>
      <c r="J665" s="4">
        <f>IF(OR(raw_elemdata!I117=6,raw_elemdata!I117=7),0,raw_elemdata!I117)</f>
        <v>0</v>
      </c>
      <c r="K665" s="4">
        <f>IF(OR(raw_elemdata!J117=6,raw_elemdata!J117=7),0,raw_elemdata!J117)</f>
        <v>5</v>
      </c>
      <c r="L665" s="4">
        <v>1</v>
      </c>
    </row>
    <row r="666" spans="3:12" s="4" customFormat="1" x14ac:dyDescent="0.3">
      <c r="C666" s="4">
        <v>116</v>
      </c>
      <c r="D666" s="4">
        <f t="array" ref="D666">IF(AND(OR(raw_elemdata!G118=6,raw_elemdata!H118=6,raw_elemdata!I118=6,raw_elemdata!J118=6),OR(raw_elemdata!G118=7,raw_elemdata!H118=7,raw_elemdata!I118=7,raw_elemdata!J118=7)), IF(ISERROR(INDEX(filt_btag7!$B:$B,MATCH(C666&amp;raw_elemdata!C118,filt_btag7!$C:$C&amp;filt_btag7!$B:$B,0))=raw_elemdata!C118), raw_elemdata!C118, INDEX(fix_btag!$BF:$BF,MATCH(raw_elemdata!C118,fix_btag!$BG:$BG,0))), raw_elemdata!C118)</f>
        <v>381</v>
      </c>
      <c r="E666" s="4">
        <f t="array" ref="E666">IF(AND(OR(raw_elemdata!G118=6,raw_elemdata!H118=6,raw_elemdata!I118=6,raw_elemdata!J118=6),OR(raw_elemdata!G118=7,raw_elemdata!H118=7,raw_elemdata!I118=7,raw_elemdata!J118=7)), IF(ISERROR(INDEX(filt_btag7!$B:$B,MATCH(C666&amp;raw_elemdata!D118,filt_btag7!$C:$C&amp;filt_btag7!$B:$B,0))=raw_elemdata!D118), raw_elemdata!D118, INDEX(fix_btag!$BF:$BF,MATCH(raw_elemdata!D118,fix_btag!$BG:$BG,0))), raw_elemdata!D118)</f>
        <v>388</v>
      </c>
      <c r="F666" s="4">
        <f t="array" ref="F666">IF(AND(OR(raw_elemdata!G118=6,raw_elemdata!H118=6,raw_elemdata!I118=6,raw_elemdata!J118=6),OR(raw_elemdata!G118=7,raw_elemdata!H118=7,raw_elemdata!I118=7,raw_elemdata!J118=7)), IF(ISERROR(INDEX(filt_btag7!$B:$B,MATCH(C666&amp;raw_elemdata!E118,filt_btag7!$C:$C&amp;filt_btag7!$B:$B,0))=raw_elemdata!E118), raw_elemdata!E118, INDEX(fix_btag!$BF:$BF,MATCH(raw_elemdata!E118,fix_btag!$BG:$BG,0))), raw_elemdata!E118)</f>
        <v>389</v>
      </c>
      <c r="G666" s="4">
        <f t="array" ref="G666">IF(AND(OR(raw_elemdata!G118=6,raw_elemdata!H118=6,raw_elemdata!I118=6,raw_elemdata!J118=6),OR(raw_elemdata!G118=7,raw_elemdata!H118=7,raw_elemdata!I118=7,raw_elemdata!J118=7)), IF(ISERROR(INDEX(filt_btag7!$B:$B,MATCH(C666&amp;raw_elemdata!F118,filt_btag7!$C:$C&amp;filt_btag7!$B:$B,0))=raw_elemdata!F118), raw_elemdata!F118, INDEX(fix_btag!$BF:$BF,MATCH(raw_elemdata!F118,fix_btag!$BG:$BG,0))), raw_elemdata!F118)</f>
        <v>382</v>
      </c>
      <c r="H666" s="4">
        <f>IF(OR(raw_elemdata!G118=6,raw_elemdata!G118=7),0,raw_elemdata!G118)</f>
        <v>0</v>
      </c>
      <c r="I666" s="4">
        <f>IF(OR(raw_elemdata!H118=6,raw_elemdata!H118=7),0,raw_elemdata!H118)</f>
        <v>0</v>
      </c>
      <c r="J666" s="4">
        <f>IF(OR(raw_elemdata!I118=6,raw_elemdata!I118=7),0,raw_elemdata!I118)</f>
        <v>0</v>
      </c>
      <c r="K666" s="4">
        <f>IF(OR(raw_elemdata!J118=6,raw_elemdata!J118=7),0,raw_elemdata!J118)</f>
        <v>0</v>
      </c>
      <c r="L666" s="4">
        <v>1</v>
      </c>
    </row>
    <row r="667" spans="3:12" s="4" customFormat="1" x14ac:dyDescent="0.3">
      <c r="C667" s="4">
        <v>117</v>
      </c>
      <c r="D667" s="4">
        <f t="array" ref="D667">IF(AND(OR(raw_elemdata!G119=6,raw_elemdata!H119=6,raw_elemdata!I119=6,raw_elemdata!J119=6),OR(raw_elemdata!G119=7,raw_elemdata!H119=7,raw_elemdata!I119=7,raw_elemdata!J119=7)), IF(ISERROR(INDEX(filt_btag7!$B:$B,MATCH(C667&amp;raw_elemdata!C119,filt_btag7!$C:$C&amp;filt_btag7!$B:$B,0))=raw_elemdata!C119), raw_elemdata!C119, INDEX(fix_btag!$BF:$BF,MATCH(raw_elemdata!C119,fix_btag!$BG:$BG,0))), raw_elemdata!C119)</f>
        <v>388</v>
      </c>
      <c r="E667" s="4">
        <f t="array" ref="E667">IF(AND(OR(raw_elemdata!G119=6,raw_elemdata!H119=6,raw_elemdata!I119=6,raw_elemdata!J119=6),OR(raw_elemdata!G119=7,raw_elemdata!H119=7,raw_elemdata!I119=7,raw_elemdata!J119=7)), IF(ISERROR(INDEX(filt_btag7!$B:$B,MATCH(C667&amp;raw_elemdata!D119,filt_btag7!$C:$C&amp;filt_btag7!$B:$B,0))=raw_elemdata!D119), raw_elemdata!D119, INDEX(fix_btag!$BF:$BF,MATCH(raw_elemdata!D119,fix_btag!$BG:$BG,0))), raw_elemdata!D119)</f>
        <v>395</v>
      </c>
      <c r="F667" s="4">
        <f t="array" ref="F667">IF(AND(OR(raw_elemdata!G119=6,raw_elemdata!H119=6,raw_elemdata!I119=6,raw_elemdata!J119=6),OR(raw_elemdata!G119=7,raw_elemdata!H119=7,raw_elemdata!I119=7,raw_elemdata!J119=7)), IF(ISERROR(INDEX(filt_btag7!$B:$B,MATCH(C667&amp;raw_elemdata!E119,filt_btag7!$C:$C&amp;filt_btag7!$B:$B,0))=raw_elemdata!E119), raw_elemdata!E119, INDEX(fix_btag!$BF:$BF,MATCH(raw_elemdata!E119,fix_btag!$BG:$BG,0))), raw_elemdata!E119)</f>
        <v>396</v>
      </c>
      <c r="G667" s="4">
        <f t="array" ref="G667">IF(AND(OR(raw_elemdata!G119=6,raw_elemdata!H119=6,raw_elemdata!I119=6,raw_elemdata!J119=6),OR(raw_elemdata!G119=7,raw_elemdata!H119=7,raw_elemdata!I119=7,raw_elemdata!J119=7)), IF(ISERROR(INDEX(filt_btag7!$B:$B,MATCH(C667&amp;raw_elemdata!F119,filt_btag7!$C:$C&amp;filt_btag7!$B:$B,0))=raw_elemdata!F119), raw_elemdata!F119, INDEX(fix_btag!$BF:$BF,MATCH(raw_elemdata!F119,fix_btag!$BG:$BG,0))), raw_elemdata!F119)</f>
        <v>389</v>
      </c>
      <c r="H667" s="4">
        <f>IF(OR(raw_elemdata!G119=6,raw_elemdata!G119=7),0,raw_elemdata!G119)</f>
        <v>0</v>
      </c>
      <c r="I667" s="4">
        <f>IF(OR(raw_elemdata!H119=6,raw_elemdata!H119=7),0,raw_elemdata!H119)</f>
        <v>0</v>
      </c>
      <c r="J667" s="4">
        <f>IF(OR(raw_elemdata!I119=6,raw_elemdata!I119=7),0,raw_elemdata!I119)</f>
        <v>0</v>
      </c>
      <c r="K667" s="4">
        <f>IF(OR(raw_elemdata!J119=6,raw_elemdata!J119=7),0,raw_elemdata!J119)</f>
        <v>0</v>
      </c>
      <c r="L667" s="4">
        <v>1</v>
      </c>
    </row>
    <row r="668" spans="3:12" s="4" customFormat="1" x14ac:dyDescent="0.3">
      <c r="C668" s="4">
        <v>118</v>
      </c>
      <c r="D668" s="4">
        <f t="array" ref="D668">IF(AND(OR(raw_elemdata!G120=6,raw_elemdata!H120=6,raw_elemdata!I120=6,raw_elemdata!J120=6),OR(raw_elemdata!G120=7,raw_elemdata!H120=7,raw_elemdata!I120=7,raw_elemdata!J120=7)), IF(ISERROR(INDEX(filt_btag7!$B:$B,MATCH(C668&amp;raw_elemdata!C120,filt_btag7!$C:$C&amp;filt_btag7!$B:$B,0))=raw_elemdata!C120), raw_elemdata!C120, INDEX(fix_btag!$BF:$BF,MATCH(raw_elemdata!C120,fix_btag!$BG:$BG,0))), raw_elemdata!C120)</f>
        <v>395</v>
      </c>
      <c r="E668" s="4">
        <f t="array" ref="E668">IF(AND(OR(raw_elemdata!G120=6,raw_elemdata!H120=6,raw_elemdata!I120=6,raw_elemdata!J120=6),OR(raw_elemdata!G120=7,raw_elemdata!H120=7,raw_elemdata!I120=7,raw_elemdata!J120=7)), IF(ISERROR(INDEX(filt_btag7!$B:$B,MATCH(C668&amp;raw_elemdata!D120,filt_btag7!$C:$C&amp;filt_btag7!$B:$B,0))=raw_elemdata!D120), raw_elemdata!D120, INDEX(fix_btag!$BF:$BF,MATCH(raw_elemdata!D120,fix_btag!$BG:$BG,0))), raw_elemdata!D120)</f>
        <v>402</v>
      </c>
      <c r="F668" s="4">
        <f t="array" ref="F668">IF(AND(OR(raw_elemdata!G120=6,raw_elemdata!H120=6,raw_elemdata!I120=6,raw_elemdata!J120=6),OR(raw_elemdata!G120=7,raw_elemdata!H120=7,raw_elemdata!I120=7,raw_elemdata!J120=7)), IF(ISERROR(INDEX(filt_btag7!$B:$B,MATCH(C668&amp;raw_elemdata!E120,filt_btag7!$C:$C&amp;filt_btag7!$B:$B,0))=raw_elemdata!E120), raw_elemdata!E120, INDEX(fix_btag!$BF:$BF,MATCH(raw_elemdata!E120,fix_btag!$BG:$BG,0))), raw_elemdata!E120)</f>
        <v>403</v>
      </c>
      <c r="G668" s="4">
        <f t="array" ref="G668">IF(AND(OR(raw_elemdata!G120=6,raw_elemdata!H120=6,raw_elemdata!I120=6,raw_elemdata!J120=6),OR(raw_elemdata!G120=7,raw_elemdata!H120=7,raw_elemdata!I120=7,raw_elemdata!J120=7)), IF(ISERROR(INDEX(filt_btag7!$B:$B,MATCH(C668&amp;raw_elemdata!F120,filt_btag7!$C:$C&amp;filt_btag7!$B:$B,0))=raw_elemdata!F120), raw_elemdata!F120, INDEX(fix_btag!$BF:$BF,MATCH(raw_elemdata!F120,fix_btag!$BG:$BG,0))), raw_elemdata!F120)</f>
        <v>396</v>
      </c>
      <c r="H668" s="4">
        <f>IF(OR(raw_elemdata!G120=6,raw_elemdata!G120=7),0,raw_elemdata!G120)</f>
        <v>0</v>
      </c>
      <c r="I668" s="4">
        <f>IF(OR(raw_elemdata!H120=6,raw_elemdata!H120=7),0,raw_elemdata!H120)</f>
        <v>0</v>
      </c>
      <c r="J668" s="4">
        <f>IF(OR(raw_elemdata!I120=6,raw_elemdata!I120=7),0,raw_elemdata!I120)</f>
        <v>0</v>
      </c>
      <c r="K668" s="4">
        <f>IF(OR(raw_elemdata!J120=6,raw_elemdata!J120=7),0,raw_elemdata!J120)</f>
        <v>0</v>
      </c>
      <c r="L668" s="4">
        <v>1</v>
      </c>
    </row>
    <row r="669" spans="3:12" s="4" customFormat="1" x14ac:dyDescent="0.3">
      <c r="C669" s="4">
        <v>119</v>
      </c>
      <c r="D669" s="4">
        <f t="array" ref="D669">IF(AND(OR(raw_elemdata!G121=6,raw_elemdata!H121=6,raw_elemdata!I121=6,raw_elemdata!J121=6),OR(raw_elemdata!G121=7,raw_elemdata!H121=7,raw_elemdata!I121=7,raw_elemdata!J121=7)), IF(ISERROR(INDEX(filt_btag7!$B:$B,MATCH(C669&amp;raw_elemdata!C121,filt_btag7!$C:$C&amp;filt_btag7!$B:$B,0))=raw_elemdata!C121), raw_elemdata!C121, INDEX(fix_btag!$BF:$BF,MATCH(raw_elemdata!C121,fix_btag!$BG:$BG,0))), raw_elemdata!C121)</f>
        <v>402</v>
      </c>
      <c r="E669" s="4">
        <f t="array" ref="E669">IF(AND(OR(raw_elemdata!G121=6,raw_elemdata!H121=6,raw_elemdata!I121=6,raw_elemdata!J121=6),OR(raw_elemdata!G121=7,raw_elemdata!H121=7,raw_elemdata!I121=7,raw_elemdata!J121=7)), IF(ISERROR(INDEX(filt_btag7!$B:$B,MATCH(C669&amp;raw_elemdata!D121,filt_btag7!$C:$C&amp;filt_btag7!$B:$B,0))=raw_elemdata!D121), raw_elemdata!D121, INDEX(fix_btag!$BF:$BF,MATCH(raw_elemdata!D121,fix_btag!$BG:$BG,0))), raw_elemdata!D121)</f>
        <v>409</v>
      </c>
      <c r="F669" s="4">
        <f t="array" ref="F669">IF(AND(OR(raw_elemdata!G121=6,raw_elemdata!H121=6,raw_elemdata!I121=6,raw_elemdata!J121=6),OR(raw_elemdata!G121=7,raw_elemdata!H121=7,raw_elemdata!I121=7,raw_elemdata!J121=7)), IF(ISERROR(INDEX(filt_btag7!$B:$B,MATCH(C669&amp;raw_elemdata!E121,filt_btag7!$C:$C&amp;filt_btag7!$B:$B,0))=raw_elemdata!E121), raw_elemdata!E121, INDEX(fix_btag!$BF:$BF,MATCH(raw_elemdata!E121,fix_btag!$BG:$BG,0))), raw_elemdata!E121)</f>
        <v>410</v>
      </c>
      <c r="G669" s="4">
        <f t="array" ref="G669">IF(AND(OR(raw_elemdata!G121=6,raw_elemdata!H121=6,raw_elemdata!I121=6,raw_elemdata!J121=6),OR(raw_elemdata!G121=7,raw_elemdata!H121=7,raw_elemdata!I121=7,raw_elemdata!J121=7)), IF(ISERROR(INDEX(filt_btag7!$B:$B,MATCH(C669&amp;raw_elemdata!F121,filt_btag7!$C:$C&amp;filt_btag7!$B:$B,0))=raw_elemdata!F121), raw_elemdata!F121, INDEX(fix_btag!$BF:$BF,MATCH(raw_elemdata!F121,fix_btag!$BG:$BG,0))), raw_elemdata!F121)</f>
        <v>403</v>
      </c>
      <c r="H669" s="4">
        <f>IF(OR(raw_elemdata!G121=6,raw_elemdata!G121=7),0,raw_elemdata!G121)</f>
        <v>0</v>
      </c>
      <c r="I669" s="4">
        <f>IF(OR(raw_elemdata!H121=6,raw_elemdata!H121=7),0,raw_elemdata!H121)</f>
        <v>0</v>
      </c>
      <c r="J669" s="4">
        <f>IF(OR(raw_elemdata!I121=6,raw_elemdata!I121=7),0,raw_elemdata!I121)</f>
        <v>0</v>
      </c>
      <c r="K669" s="4">
        <f>IF(OR(raw_elemdata!J121=6,raw_elemdata!J121=7),0,raw_elemdata!J121)</f>
        <v>0</v>
      </c>
      <c r="L669" s="4">
        <v>1</v>
      </c>
    </row>
    <row r="670" spans="3:12" s="4" customFormat="1" x14ac:dyDescent="0.3">
      <c r="C670" s="4">
        <v>120</v>
      </c>
      <c r="D670" s="4">
        <f t="array" ref="D670">IF(AND(OR(raw_elemdata!G122=6,raw_elemdata!H122=6,raw_elemdata!I122=6,raw_elemdata!J122=6),OR(raw_elemdata!G122=7,raw_elemdata!H122=7,raw_elemdata!I122=7,raw_elemdata!J122=7)), IF(ISERROR(INDEX(filt_btag7!$B:$B,MATCH(C670&amp;raw_elemdata!C122,filt_btag7!$C:$C&amp;filt_btag7!$B:$B,0))=raw_elemdata!C122), raw_elemdata!C122, INDEX(fix_btag!$BF:$BF,MATCH(raw_elemdata!C122,fix_btag!$BG:$BG,0))), raw_elemdata!C122)</f>
        <v>409</v>
      </c>
      <c r="E670" s="4">
        <f t="array" ref="E670">IF(AND(OR(raw_elemdata!G122=6,raw_elemdata!H122=6,raw_elemdata!I122=6,raw_elemdata!J122=6),OR(raw_elemdata!G122=7,raw_elemdata!H122=7,raw_elemdata!I122=7,raw_elemdata!J122=7)), IF(ISERROR(INDEX(filt_btag7!$B:$B,MATCH(C670&amp;raw_elemdata!D122,filt_btag7!$C:$C&amp;filt_btag7!$B:$B,0))=raw_elemdata!D122), raw_elemdata!D122, INDEX(fix_btag!$BF:$BF,MATCH(raw_elemdata!D122,fix_btag!$BG:$BG,0))), raw_elemdata!D122)</f>
        <v>126</v>
      </c>
      <c r="F670" s="4">
        <f t="array" ref="F670">IF(AND(OR(raw_elemdata!G122=6,raw_elemdata!H122=6,raw_elemdata!I122=6,raw_elemdata!J122=6),OR(raw_elemdata!G122=7,raw_elemdata!H122=7,raw_elemdata!I122=7,raw_elemdata!J122=7)), IF(ISERROR(INDEX(filt_btag7!$B:$B,MATCH(C670&amp;raw_elemdata!E122,filt_btag7!$C:$C&amp;filt_btag7!$B:$B,0))=raw_elemdata!E122), raw_elemdata!E122, INDEX(fix_btag!$BF:$BF,MATCH(raw_elemdata!E122,fix_btag!$BG:$BG,0))), raw_elemdata!E122)</f>
        <v>237</v>
      </c>
      <c r="G670" s="4">
        <f t="array" ref="G670">IF(AND(OR(raw_elemdata!G122=6,raw_elemdata!H122=6,raw_elemdata!I122=6,raw_elemdata!J122=6),OR(raw_elemdata!G122=7,raw_elemdata!H122=7,raw_elemdata!I122=7,raw_elemdata!J122=7)), IF(ISERROR(INDEX(filt_btag7!$B:$B,MATCH(C670&amp;raw_elemdata!F122,filt_btag7!$C:$C&amp;filt_btag7!$B:$B,0))=raw_elemdata!F122), raw_elemdata!F122, INDEX(fix_btag!$BF:$BF,MATCH(raw_elemdata!F122,fix_btag!$BG:$BG,0))), raw_elemdata!F122)</f>
        <v>410</v>
      </c>
      <c r="H670" s="4">
        <f>IF(OR(raw_elemdata!G122=6,raw_elemdata!G122=7),0,raw_elemdata!G122)</f>
        <v>0</v>
      </c>
      <c r="I670" s="4">
        <f>IF(OR(raw_elemdata!H122=6,raw_elemdata!H122=7),0,raw_elemdata!H122)</f>
        <v>0</v>
      </c>
      <c r="J670" s="4">
        <f>IF(OR(raw_elemdata!I122=6,raw_elemdata!I122=7),0,raw_elemdata!I122)</f>
        <v>0</v>
      </c>
      <c r="K670" s="4">
        <f>IF(OR(raw_elemdata!J122=6,raw_elemdata!J122=7),0,raw_elemdata!J122)</f>
        <v>0</v>
      </c>
      <c r="L670" s="4">
        <v>1</v>
      </c>
    </row>
    <row r="671" spans="3:12" s="4" customFormat="1" x14ac:dyDescent="0.3">
      <c r="C671" s="4">
        <v>121</v>
      </c>
      <c r="D671" s="4">
        <f t="array" ref="D671">IF(AND(OR(raw_elemdata!G123=6,raw_elemdata!H123=6,raw_elemdata!I123=6,raw_elemdata!J123=6),OR(raw_elemdata!G123=7,raw_elemdata!H123=7,raw_elemdata!I123=7,raw_elemdata!J123=7)), IF(ISERROR(INDEX(filt_btag7!$B:$B,MATCH(C671&amp;raw_elemdata!C123,filt_btag7!$C:$C&amp;filt_btag7!$B:$B,0))=raw_elemdata!C123), raw_elemdata!C123, INDEX(fix_btag!$BF:$BF,MATCH(raw_elemdata!C123,fix_btag!$BG:$BG,0))), raw_elemdata!C123)</f>
        <v>221</v>
      </c>
      <c r="E671" s="4">
        <f t="array" ref="E671">IF(AND(OR(raw_elemdata!G123=6,raw_elemdata!H123=6,raw_elemdata!I123=6,raw_elemdata!J123=6),OR(raw_elemdata!G123=7,raw_elemdata!H123=7,raw_elemdata!I123=7,raw_elemdata!J123=7)), IF(ISERROR(INDEX(filt_btag7!$B:$B,MATCH(C671&amp;raw_elemdata!D123,filt_btag7!$C:$C&amp;filt_btag7!$B:$B,0))=raw_elemdata!D123), raw_elemdata!D123, INDEX(fix_btag!$BF:$BF,MATCH(raw_elemdata!D123,fix_btag!$BG:$BG,0))), raw_elemdata!D123)</f>
        <v>382</v>
      </c>
      <c r="F671" s="4">
        <f t="array" ref="F671">IF(AND(OR(raw_elemdata!G123=6,raw_elemdata!H123=6,raw_elemdata!I123=6,raw_elemdata!J123=6),OR(raw_elemdata!G123=7,raw_elemdata!H123=7,raw_elemdata!I123=7,raw_elemdata!J123=7)), IF(ISERROR(INDEX(filt_btag7!$B:$B,MATCH(C671&amp;raw_elemdata!E123,filt_btag7!$C:$C&amp;filt_btag7!$B:$B,0))=raw_elemdata!E123), raw_elemdata!E123, INDEX(fix_btag!$BF:$BF,MATCH(raw_elemdata!E123,fix_btag!$BG:$BG,0))), raw_elemdata!E123)</f>
        <v>383</v>
      </c>
      <c r="G671" s="4">
        <f t="array" ref="G671">IF(AND(OR(raw_elemdata!G123=6,raw_elemdata!H123=6,raw_elemdata!I123=6,raw_elemdata!J123=6),OR(raw_elemdata!G123=7,raw_elemdata!H123=7,raw_elemdata!I123=7,raw_elemdata!J123=7)), IF(ISERROR(INDEX(filt_btag7!$B:$B,MATCH(C671&amp;raw_elemdata!F123,filt_btag7!$C:$C&amp;filt_btag7!$B:$B,0))=raw_elemdata!F123), raw_elemdata!F123, INDEX(fix_btag!$BF:$BF,MATCH(raw_elemdata!F123,fix_btag!$BG:$BG,0))), raw_elemdata!F123)</f>
        <v>84</v>
      </c>
      <c r="H671" s="4">
        <f>IF(OR(raw_elemdata!G123=6,raw_elemdata!G123=7),0,raw_elemdata!G123)</f>
        <v>0</v>
      </c>
      <c r="I671" s="4">
        <f>IF(OR(raw_elemdata!H123=6,raw_elemdata!H123=7),0,raw_elemdata!H123)</f>
        <v>0</v>
      </c>
      <c r="J671" s="4">
        <f>IF(OR(raw_elemdata!I123=6,raw_elemdata!I123=7),0,raw_elemdata!I123)</f>
        <v>0</v>
      </c>
      <c r="K671" s="4">
        <f>IF(OR(raw_elemdata!J123=6,raw_elemdata!J123=7),0,raw_elemdata!J123)</f>
        <v>5</v>
      </c>
      <c r="L671" s="4">
        <v>1</v>
      </c>
    </row>
    <row r="672" spans="3:12" s="4" customFormat="1" x14ac:dyDescent="0.3">
      <c r="C672" s="4">
        <v>122</v>
      </c>
      <c r="D672" s="4">
        <f t="array" ref="D672">IF(AND(OR(raw_elemdata!G124=6,raw_elemdata!H124=6,raw_elemdata!I124=6,raw_elemdata!J124=6),OR(raw_elemdata!G124=7,raw_elemdata!H124=7,raw_elemdata!I124=7,raw_elemdata!J124=7)), IF(ISERROR(INDEX(filt_btag7!$B:$B,MATCH(C672&amp;raw_elemdata!C124,filt_btag7!$C:$C&amp;filt_btag7!$B:$B,0))=raw_elemdata!C124), raw_elemdata!C124, INDEX(fix_btag!$BF:$BF,MATCH(raw_elemdata!C124,fix_btag!$BG:$BG,0))), raw_elemdata!C124)</f>
        <v>382</v>
      </c>
      <c r="E672" s="4">
        <f t="array" ref="E672">IF(AND(OR(raw_elemdata!G124=6,raw_elemdata!H124=6,raw_elemdata!I124=6,raw_elemdata!J124=6),OR(raw_elemdata!G124=7,raw_elemdata!H124=7,raw_elemdata!I124=7,raw_elemdata!J124=7)), IF(ISERROR(INDEX(filt_btag7!$B:$B,MATCH(C672&amp;raw_elemdata!D124,filt_btag7!$C:$C&amp;filt_btag7!$B:$B,0))=raw_elemdata!D124), raw_elemdata!D124, INDEX(fix_btag!$BF:$BF,MATCH(raw_elemdata!D124,fix_btag!$BG:$BG,0))), raw_elemdata!D124)</f>
        <v>389</v>
      </c>
      <c r="F672" s="4">
        <f t="array" ref="F672">IF(AND(OR(raw_elemdata!G124=6,raw_elemdata!H124=6,raw_elemdata!I124=6,raw_elemdata!J124=6),OR(raw_elemdata!G124=7,raw_elemdata!H124=7,raw_elemdata!I124=7,raw_elemdata!J124=7)), IF(ISERROR(INDEX(filt_btag7!$B:$B,MATCH(C672&amp;raw_elemdata!E124,filt_btag7!$C:$C&amp;filt_btag7!$B:$B,0))=raw_elemdata!E124), raw_elemdata!E124, INDEX(fix_btag!$BF:$BF,MATCH(raw_elemdata!E124,fix_btag!$BG:$BG,0))), raw_elemdata!E124)</f>
        <v>390</v>
      </c>
      <c r="G672" s="4">
        <f t="array" ref="G672">IF(AND(OR(raw_elemdata!G124=6,raw_elemdata!H124=6,raw_elemdata!I124=6,raw_elemdata!J124=6),OR(raw_elemdata!G124=7,raw_elemdata!H124=7,raw_elemdata!I124=7,raw_elemdata!J124=7)), IF(ISERROR(INDEX(filt_btag7!$B:$B,MATCH(C672&amp;raw_elemdata!F124,filt_btag7!$C:$C&amp;filt_btag7!$B:$B,0))=raw_elemdata!F124), raw_elemdata!F124, INDEX(fix_btag!$BF:$BF,MATCH(raw_elemdata!F124,fix_btag!$BG:$BG,0))), raw_elemdata!F124)</f>
        <v>383</v>
      </c>
      <c r="H672" s="4">
        <f>IF(OR(raw_elemdata!G124=6,raw_elemdata!G124=7),0,raw_elemdata!G124)</f>
        <v>0</v>
      </c>
      <c r="I672" s="4">
        <f>IF(OR(raw_elemdata!H124=6,raw_elemdata!H124=7),0,raw_elemdata!H124)</f>
        <v>0</v>
      </c>
      <c r="J672" s="4">
        <f>IF(OR(raw_elemdata!I124=6,raw_elemdata!I124=7),0,raw_elemdata!I124)</f>
        <v>0</v>
      </c>
      <c r="K672" s="4">
        <f>IF(OR(raw_elemdata!J124=6,raw_elemdata!J124=7),0,raw_elemdata!J124)</f>
        <v>0</v>
      </c>
      <c r="L672" s="4">
        <v>1</v>
      </c>
    </row>
    <row r="673" spans="3:12" s="4" customFormat="1" x14ac:dyDescent="0.3">
      <c r="C673" s="4">
        <v>123</v>
      </c>
      <c r="D673" s="4">
        <f t="array" ref="D673">IF(AND(OR(raw_elemdata!G125=6,raw_elemdata!H125=6,raw_elemdata!I125=6,raw_elemdata!J125=6),OR(raw_elemdata!G125=7,raw_elemdata!H125=7,raw_elemdata!I125=7,raw_elemdata!J125=7)), IF(ISERROR(INDEX(filt_btag7!$B:$B,MATCH(C673&amp;raw_elemdata!C125,filt_btag7!$C:$C&amp;filt_btag7!$B:$B,0))=raw_elemdata!C125), raw_elemdata!C125, INDEX(fix_btag!$BF:$BF,MATCH(raw_elemdata!C125,fix_btag!$BG:$BG,0))), raw_elemdata!C125)</f>
        <v>389</v>
      </c>
      <c r="E673" s="4">
        <f t="array" ref="E673">IF(AND(OR(raw_elemdata!G125=6,raw_elemdata!H125=6,raw_elemdata!I125=6,raw_elemdata!J125=6),OR(raw_elemdata!G125=7,raw_elemdata!H125=7,raw_elemdata!I125=7,raw_elemdata!J125=7)), IF(ISERROR(INDEX(filt_btag7!$B:$B,MATCH(C673&amp;raw_elemdata!D125,filt_btag7!$C:$C&amp;filt_btag7!$B:$B,0))=raw_elemdata!D125), raw_elemdata!D125, INDEX(fix_btag!$BF:$BF,MATCH(raw_elemdata!D125,fix_btag!$BG:$BG,0))), raw_elemdata!D125)</f>
        <v>396</v>
      </c>
      <c r="F673" s="4">
        <f t="array" ref="F673">IF(AND(OR(raw_elemdata!G125=6,raw_elemdata!H125=6,raw_elemdata!I125=6,raw_elemdata!J125=6),OR(raw_elemdata!G125=7,raw_elemdata!H125=7,raw_elemdata!I125=7,raw_elemdata!J125=7)), IF(ISERROR(INDEX(filt_btag7!$B:$B,MATCH(C673&amp;raw_elemdata!E125,filt_btag7!$C:$C&amp;filt_btag7!$B:$B,0))=raw_elemdata!E125), raw_elemdata!E125, INDEX(fix_btag!$BF:$BF,MATCH(raw_elemdata!E125,fix_btag!$BG:$BG,0))), raw_elemdata!E125)</f>
        <v>397</v>
      </c>
      <c r="G673" s="4">
        <f t="array" ref="G673">IF(AND(OR(raw_elemdata!G125=6,raw_elemdata!H125=6,raw_elemdata!I125=6,raw_elemdata!J125=6),OR(raw_elemdata!G125=7,raw_elemdata!H125=7,raw_elemdata!I125=7,raw_elemdata!J125=7)), IF(ISERROR(INDEX(filt_btag7!$B:$B,MATCH(C673&amp;raw_elemdata!F125,filt_btag7!$C:$C&amp;filt_btag7!$B:$B,0))=raw_elemdata!F125), raw_elemdata!F125, INDEX(fix_btag!$BF:$BF,MATCH(raw_elemdata!F125,fix_btag!$BG:$BG,0))), raw_elemdata!F125)</f>
        <v>390</v>
      </c>
      <c r="H673" s="4">
        <f>IF(OR(raw_elemdata!G125=6,raw_elemdata!G125=7),0,raw_elemdata!G125)</f>
        <v>0</v>
      </c>
      <c r="I673" s="4">
        <f>IF(OR(raw_elemdata!H125=6,raw_elemdata!H125=7),0,raw_elemdata!H125)</f>
        <v>0</v>
      </c>
      <c r="J673" s="4">
        <f>IF(OR(raw_elemdata!I125=6,raw_elemdata!I125=7),0,raw_elemdata!I125)</f>
        <v>0</v>
      </c>
      <c r="K673" s="4">
        <f>IF(OR(raw_elemdata!J125=6,raw_elemdata!J125=7),0,raw_elemdata!J125)</f>
        <v>0</v>
      </c>
      <c r="L673" s="4">
        <v>1</v>
      </c>
    </row>
    <row r="674" spans="3:12" s="4" customFormat="1" x14ac:dyDescent="0.3">
      <c r="C674" s="4">
        <v>124</v>
      </c>
      <c r="D674" s="4">
        <f t="array" ref="D674">IF(AND(OR(raw_elemdata!G126=6,raw_elemdata!H126=6,raw_elemdata!I126=6,raw_elemdata!J126=6),OR(raw_elemdata!G126=7,raw_elemdata!H126=7,raw_elemdata!I126=7,raw_elemdata!J126=7)), IF(ISERROR(INDEX(filt_btag7!$B:$B,MATCH(C674&amp;raw_elemdata!C126,filt_btag7!$C:$C&amp;filt_btag7!$B:$B,0))=raw_elemdata!C126), raw_elemdata!C126, INDEX(fix_btag!$BF:$BF,MATCH(raw_elemdata!C126,fix_btag!$BG:$BG,0))), raw_elemdata!C126)</f>
        <v>396</v>
      </c>
      <c r="E674" s="4">
        <f t="array" ref="E674">IF(AND(OR(raw_elemdata!G126=6,raw_elemdata!H126=6,raw_elemdata!I126=6,raw_elemdata!J126=6),OR(raw_elemdata!G126=7,raw_elemdata!H126=7,raw_elemdata!I126=7,raw_elemdata!J126=7)), IF(ISERROR(INDEX(filt_btag7!$B:$B,MATCH(C674&amp;raw_elemdata!D126,filt_btag7!$C:$C&amp;filt_btag7!$B:$B,0))=raw_elemdata!D126), raw_elemdata!D126, INDEX(fix_btag!$BF:$BF,MATCH(raw_elemdata!D126,fix_btag!$BG:$BG,0))), raw_elemdata!D126)</f>
        <v>403</v>
      </c>
      <c r="F674" s="4">
        <f t="array" ref="F674">IF(AND(OR(raw_elemdata!G126=6,raw_elemdata!H126=6,raw_elemdata!I126=6,raw_elemdata!J126=6),OR(raw_elemdata!G126=7,raw_elemdata!H126=7,raw_elemdata!I126=7,raw_elemdata!J126=7)), IF(ISERROR(INDEX(filt_btag7!$B:$B,MATCH(C674&amp;raw_elemdata!E126,filt_btag7!$C:$C&amp;filt_btag7!$B:$B,0))=raw_elemdata!E126), raw_elemdata!E126, INDEX(fix_btag!$BF:$BF,MATCH(raw_elemdata!E126,fix_btag!$BG:$BG,0))), raw_elemdata!E126)</f>
        <v>404</v>
      </c>
      <c r="G674" s="4">
        <f t="array" ref="G674">IF(AND(OR(raw_elemdata!G126=6,raw_elemdata!H126=6,raw_elemdata!I126=6,raw_elemdata!J126=6),OR(raw_elemdata!G126=7,raw_elemdata!H126=7,raw_elemdata!I126=7,raw_elemdata!J126=7)), IF(ISERROR(INDEX(filt_btag7!$B:$B,MATCH(C674&amp;raw_elemdata!F126,filt_btag7!$C:$C&amp;filt_btag7!$B:$B,0))=raw_elemdata!F126), raw_elemdata!F126, INDEX(fix_btag!$BF:$BF,MATCH(raw_elemdata!F126,fix_btag!$BG:$BG,0))), raw_elemdata!F126)</f>
        <v>397</v>
      </c>
      <c r="H674" s="4">
        <f>IF(OR(raw_elemdata!G126=6,raw_elemdata!G126=7),0,raw_elemdata!G126)</f>
        <v>0</v>
      </c>
      <c r="I674" s="4">
        <f>IF(OR(raw_elemdata!H126=6,raw_elemdata!H126=7),0,raw_elemdata!H126)</f>
        <v>0</v>
      </c>
      <c r="J674" s="4">
        <f>IF(OR(raw_elemdata!I126=6,raw_elemdata!I126=7),0,raw_elemdata!I126)</f>
        <v>0</v>
      </c>
      <c r="K674" s="4">
        <f>IF(OR(raw_elemdata!J126=6,raw_elemdata!J126=7),0,raw_elemdata!J126)</f>
        <v>0</v>
      </c>
      <c r="L674" s="4">
        <v>1</v>
      </c>
    </row>
    <row r="675" spans="3:12" s="4" customFormat="1" x14ac:dyDescent="0.3">
      <c r="C675" s="4">
        <v>125</v>
      </c>
      <c r="D675" s="4">
        <f t="array" ref="D675">IF(AND(OR(raw_elemdata!G127=6,raw_elemdata!H127=6,raw_elemdata!I127=6,raw_elemdata!J127=6),OR(raw_elemdata!G127=7,raw_elemdata!H127=7,raw_elemdata!I127=7,raw_elemdata!J127=7)), IF(ISERROR(INDEX(filt_btag7!$B:$B,MATCH(C675&amp;raw_elemdata!C127,filt_btag7!$C:$C&amp;filt_btag7!$B:$B,0))=raw_elemdata!C127), raw_elemdata!C127, INDEX(fix_btag!$BF:$BF,MATCH(raw_elemdata!C127,fix_btag!$BG:$BG,0))), raw_elemdata!C127)</f>
        <v>403</v>
      </c>
      <c r="E675" s="4">
        <f t="array" ref="E675">IF(AND(OR(raw_elemdata!G127=6,raw_elemdata!H127=6,raw_elemdata!I127=6,raw_elemdata!J127=6),OR(raw_elemdata!G127=7,raw_elemdata!H127=7,raw_elemdata!I127=7,raw_elemdata!J127=7)), IF(ISERROR(INDEX(filt_btag7!$B:$B,MATCH(C675&amp;raw_elemdata!D127,filt_btag7!$C:$C&amp;filt_btag7!$B:$B,0))=raw_elemdata!D127), raw_elemdata!D127, INDEX(fix_btag!$BF:$BF,MATCH(raw_elemdata!D127,fix_btag!$BG:$BG,0))), raw_elemdata!D127)</f>
        <v>410</v>
      </c>
      <c r="F675" s="4">
        <f t="array" ref="F675">IF(AND(OR(raw_elemdata!G127=6,raw_elemdata!H127=6,raw_elemdata!I127=6,raw_elemdata!J127=6),OR(raw_elemdata!G127=7,raw_elemdata!H127=7,raw_elemdata!I127=7,raw_elemdata!J127=7)), IF(ISERROR(INDEX(filt_btag7!$B:$B,MATCH(C675&amp;raw_elemdata!E127,filt_btag7!$C:$C&amp;filt_btag7!$B:$B,0))=raw_elemdata!E127), raw_elemdata!E127, INDEX(fix_btag!$BF:$BF,MATCH(raw_elemdata!E127,fix_btag!$BG:$BG,0))), raw_elemdata!E127)</f>
        <v>411</v>
      </c>
      <c r="G675" s="4">
        <f t="array" ref="G675">IF(AND(OR(raw_elemdata!G127=6,raw_elemdata!H127=6,raw_elemdata!I127=6,raw_elemdata!J127=6),OR(raw_elemdata!G127=7,raw_elemdata!H127=7,raw_elemdata!I127=7,raw_elemdata!J127=7)), IF(ISERROR(INDEX(filt_btag7!$B:$B,MATCH(C675&amp;raw_elemdata!F127,filt_btag7!$C:$C&amp;filt_btag7!$B:$B,0))=raw_elemdata!F127), raw_elemdata!F127, INDEX(fix_btag!$BF:$BF,MATCH(raw_elemdata!F127,fix_btag!$BG:$BG,0))), raw_elemdata!F127)</f>
        <v>404</v>
      </c>
      <c r="H675" s="4">
        <f>IF(OR(raw_elemdata!G127=6,raw_elemdata!G127=7),0,raw_elemdata!G127)</f>
        <v>0</v>
      </c>
      <c r="I675" s="4">
        <f>IF(OR(raw_elemdata!H127=6,raw_elemdata!H127=7),0,raw_elemdata!H127)</f>
        <v>0</v>
      </c>
      <c r="J675" s="4">
        <f>IF(OR(raw_elemdata!I127=6,raw_elemdata!I127=7),0,raw_elemdata!I127)</f>
        <v>0</v>
      </c>
      <c r="K675" s="4">
        <f>IF(OR(raw_elemdata!J127=6,raw_elemdata!J127=7),0,raw_elemdata!J127)</f>
        <v>0</v>
      </c>
      <c r="L675" s="4">
        <v>1</v>
      </c>
    </row>
    <row r="676" spans="3:12" s="4" customFormat="1" x14ac:dyDescent="0.3">
      <c r="C676" s="4">
        <v>126</v>
      </c>
      <c r="D676" s="4">
        <f t="array" ref="D676">IF(AND(OR(raw_elemdata!G128=6,raw_elemdata!H128=6,raw_elemdata!I128=6,raw_elemdata!J128=6),OR(raw_elemdata!G128=7,raw_elemdata!H128=7,raw_elemdata!I128=7,raw_elemdata!J128=7)), IF(ISERROR(INDEX(filt_btag7!$B:$B,MATCH(C676&amp;raw_elemdata!C128,filt_btag7!$C:$C&amp;filt_btag7!$B:$B,0))=raw_elemdata!C128), raw_elemdata!C128, INDEX(fix_btag!$BF:$BF,MATCH(raw_elemdata!C128,fix_btag!$BG:$BG,0))), raw_elemdata!C128)</f>
        <v>410</v>
      </c>
      <c r="E676" s="4">
        <f t="array" ref="E676">IF(AND(OR(raw_elemdata!G128=6,raw_elemdata!H128=6,raw_elemdata!I128=6,raw_elemdata!J128=6),OR(raw_elemdata!G128=7,raw_elemdata!H128=7,raw_elemdata!I128=7,raw_elemdata!J128=7)), IF(ISERROR(INDEX(filt_btag7!$B:$B,MATCH(C676&amp;raw_elemdata!D128,filt_btag7!$C:$C&amp;filt_btag7!$B:$B,0))=raw_elemdata!D128), raw_elemdata!D128, INDEX(fix_btag!$BF:$BF,MATCH(raw_elemdata!D128,fix_btag!$BG:$BG,0))), raw_elemdata!D128)</f>
        <v>237</v>
      </c>
      <c r="F676" s="4">
        <f t="array" ref="F676">IF(AND(OR(raw_elemdata!G128=6,raw_elemdata!H128=6,raw_elemdata!I128=6,raw_elemdata!J128=6),OR(raw_elemdata!G128=7,raw_elemdata!H128=7,raw_elemdata!I128=7,raw_elemdata!J128=7)), IF(ISERROR(INDEX(filt_btag7!$B:$B,MATCH(C676&amp;raw_elemdata!E128,filt_btag7!$C:$C&amp;filt_btag7!$B:$B,0))=raw_elemdata!E128), raw_elemdata!E128, INDEX(fix_btag!$BF:$BF,MATCH(raw_elemdata!E128,fix_btag!$BG:$BG,0))), raw_elemdata!E128)</f>
        <v>83</v>
      </c>
      <c r="G676" s="4">
        <f t="array" ref="G676">IF(AND(OR(raw_elemdata!G128=6,raw_elemdata!H128=6,raw_elemdata!I128=6,raw_elemdata!J128=6),OR(raw_elemdata!G128=7,raw_elemdata!H128=7,raw_elemdata!I128=7,raw_elemdata!J128=7)), IF(ISERROR(INDEX(filt_btag7!$B:$B,MATCH(C676&amp;raw_elemdata!F128,filt_btag7!$C:$C&amp;filt_btag7!$B:$B,0))=raw_elemdata!F128), raw_elemdata!F128, INDEX(fix_btag!$BF:$BF,MATCH(raw_elemdata!F128,fix_btag!$BG:$BG,0))), raw_elemdata!F128)</f>
        <v>411</v>
      </c>
      <c r="H676" s="4">
        <f>IF(OR(raw_elemdata!G128=6,raw_elemdata!G128=7),0,raw_elemdata!G128)</f>
        <v>0</v>
      </c>
      <c r="I676" s="4">
        <f>IF(OR(raw_elemdata!H128=6,raw_elemdata!H128=7),0,raw_elemdata!H128)</f>
        <v>0</v>
      </c>
      <c r="J676" s="4">
        <f>IF(OR(raw_elemdata!I128=6,raw_elemdata!I128=7),0,raw_elemdata!I128)</f>
        <v>0</v>
      </c>
      <c r="K676" s="4">
        <f>IF(OR(raw_elemdata!J128=6,raw_elemdata!J128=7),0,raw_elemdata!J128)</f>
        <v>0</v>
      </c>
      <c r="L676" s="4">
        <v>1</v>
      </c>
    </row>
    <row r="677" spans="3:12" s="4" customFormat="1" x14ac:dyDescent="0.3">
      <c r="C677" s="4">
        <v>127</v>
      </c>
      <c r="D677" s="4">
        <f t="array" ref="D677">IF(AND(OR(raw_elemdata!G129=6,raw_elemdata!H129=6,raw_elemdata!I129=6,raw_elemdata!J129=6),OR(raw_elemdata!G129=7,raw_elemdata!H129=7,raw_elemdata!I129=7,raw_elemdata!J129=7)), IF(ISERROR(INDEX(filt_btag7!$B:$B,MATCH(C677&amp;raw_elemdata!C129,filt_btag7!$C:$C&amp;filt_btag7!$B:$B,0))=raw_elemdata!C129), raw_elemdata!C129, INDEX(fix_btag!$BF:$BF,MATCH(raw_elemdata!C129,fix_btag!$BG:$BG,0))), raw_elemdata!C129)</f>
        <v>84</v>
      </c>
      <c r="E677" s="4">
        <f t="array" ref="E677">IF(AND(OR(raw_elemdata!G129=6,raw_elemdata!H129=6,raw_elemdata!I129=6,raw_elemdata!J129=6),OR(raw_elemdata!G129=7,raw_elemdata!H129=7,raw_elemdata!I129=7,raw_elemdata!J129=7)), IF(ISERROR(INDEX(filt_btag7!$B:$B,MATCH(C677&amp;raw_elemdata!D129,filt_btag7!$C:$C&amp;filt_btag7!$B:$B,0))=raw_elemdata!D129), raw_elemdata!D129, INDEX(fix_btag!$BF:$BF,MATCH(raw_elemdata!D129,fix_btag!$BG:$BG,0))), raw_elemdata!D129)</f>
        <v>383</v>
      </c>
      <c r="F677" s="4">
        <f t="array" ref="F677">IF(AND(OR(raw_elemdata!G129=6,raw_elemdata!H129=6,raw_elemdata!I129=6,raw_elemdata!J129=6),OR(raw_elemdata!G129=7,raw_elemdata!H129=7,raw_elemdata!I129=7,raw_elemdata!J129=7)), IF(ISERROR(INDEX(filt_btag7!$B:$B,MATCH(C677&amp;raw_elemdata!E129,filt_btag7!$C:$C&amp;filt_btag7!$B:$B,0))=raw_elemdata!E129), raw_elemdata!E129, INDEX(fix_btag!$BF:$BF,MATCH(raw_elemdata!E129,fix_btag!$BG:$BG,0))), raw_elemdata!E129)</f>
        <v>384</v>
      </c>
      <c r="G677" s="4">
        <f t="array" ref="G677">IF(AND(OR(raw_elemdata!G129=6,raw_elemdata!H129=6,raw_elemdata!I129=6,raw_elemdata!J129=6),OR(raw_elemdata!G129=7,raw_elemdata!H129=7,raw_elemdata!I129=7,raw_elemdata!J129=7)), IF(ISERROR(INDEX(filt_btag7!$B:$B,MATCH(C677&amp;raw_elemdata!F129,filt_btag7!$C:$C&amp;filt_btag7!$B:$B,0))=raw_elemdata!F129), raw_elemdata!F129, INDEX(fix_btag!$BF:$BF,MATCH(raw_elemdata!F129,fix_btag!$BG:$BG,0))), raw_elemdata!F129)</f>
        <v>222</v>
      </c>
      <c r="H677" s="4">
        <f>IF(OR(raw_elemdata!G129=6,raw_elemdata!G129=7),0,raw_elemdata!G129)</f>
        <v>0</v>
      </c>
      <c r="I677" s="4">
        <f>IF(OR(raw_elemdata!H129=6,raw_elemdata!H129=7),0,raw_elemdata!H129)</f>
        <v>0</v>
      </c>
      <c r="J677" s="4">
        <f>IF(OR(raw_elemdata!I129=6,raw_elemdata!I129=7),0,raw_elemdata!I129)</f>
        <v>0</v>
      </c>
      <c r="K677" s="4">
        <f>IF(OR(raw_elemdata!J129=6,raw_elemdata!J129=7),0,raw_elemdata!J129)</f>
        <v>5</v>
      </c>
      <c r="L677" s="4">
        <v>1</v>
      </c>
    </row>
    <row r="678" spans="3:12" s="4" customFormat="1" x14ac:dyDescent="0.3">
      <c r="C678" s="4">
        <v>128</v>
      </c>
      <c r="D678" s="4">
        <f t="array" ref="D678">IF(AND(OR(raw_elemdata!G130=6,raw_elemdata!H130=6,raw_elemdata!I130=6,raw_elemdata!J130=6),OR(raw_elemdata!G130=7,raw_elemdata!H130=7,raw_elemdata!I130=7,raw_elemdata!J130=7)), IF(ISERROR(INDEX(filt_btag7!$B:$B,MATCH(C678&amp;raw_elemdata!C130,filt_btag7!$C:$C&amp;filt_btag7!$B:$B,0))=raw_elemdata!C130), raw_elemdata!C130, INDEX(fix_btag!$BF:$BF,MATCH(raw_elemdata!C130,fix_btag!$BG:$BG,0))), raw_elemdata!C130)</f>
        <v>383</v>
      </c>
      <c r="E678" s="4">
        <f t="array" ref="E678">IF(AND(OR(raw_elemdata!G130=6,raw_elemdata!H130=6,raw_elemdata!I130=6,raw_elemdata!J130=6),OR(raw_elemdata!G130=7,raw_elemdata!H130=7,raw_elemdata!I130=7,raw_elemdata!J130=7)), IF(ISERROR(INDEX(filt_btag7!$B:$B,MATCH(C678&amp;raw_elemdata!D130,filt_btag7!$C:$C&amp;filt_btag7!$B:$B,0))=raw_elemdata!D130), raw_elemdata!D130, INDEX(fix_btag!$BF:$BF,MATCH(raw_elemdata!D130,fix_btag!$BG:$BG,0))), raw_elemdata!D130)</f>
        <v>390</v>
      </c>
      <c r="F678" s="4">
        <f t="array" ref="F678">IF(AND(OR(raw_elemdata!G130=6,raw_elemdata!H130=6,raw_elemdata!I130=6,raw_elemdata!J130=6),OR(raw_elemdata!G130=7,raw_elemdata!H130=7,raw_elemdata!I130=7,raw_elemdata!J130=7)), IF(ISERROR(INDEX(filt_btag7!$B:$B,MATCH(C678&amp;raw_elemdata!E130,filt_btag7!$C:$C&amp;filt_btag7!$B:$B,0))=raw_elemdata!E130), raw_elemdata!E130, INDEX(fix_btag!$BF:$BF,MATCH(raw_elemdata!E130,fix_btag!$BG:$BG,0))), raw_elemdata!E130)</f>
        <v>391</v>
      </c>
      <c r="G678" s="4">
        <f t="array" ref="G678">IF(AND(OR(raw_elemdata!G130=6,raw_elemdata!H130=6,raw_elemdata!I130=6,raw_elemdata!J130=6),OR(raw_elemdata!G130=7,raw_elemdata!H130=7,raw_elemdata!I130=7,raw_elemdata!J130=7)), IF(ISERROR(INDEX(filt_btag7!$B:$B,MATCH(C678&amp;raw_elemdata!F130,filt_btag7!$C:$C&amp;filt_btag7!$B:$B,0))=raw_elemdata!F130), raw_elemdata!F130, INDEX(fix_btag!$BF:$BF,MATCH(raw_elemdata!F130,fix_btag!$BG:$BG,0))), raw_elemdata!F130)</f>
        <v>384</v>
      </c>
      <c r="H678" s="4">
        <f>IF(OR(raw_elemdata!G130=6,raw_elemdata!G130=7),0,raw_elemdata!G130)</f>
        <v>0</v>
      </c>
      <c r="I678" s="4">
        <f>IF(OR(raw_elemdata!H130=6,raw_elemdata!H130=7),0,raw_elemdata!H130)</f>
        <v>0</v>
      </c>
      <c r="J678" s="4">
        <f>IF(OR(raw_elemdata!I130=6,raw_elemdata!I130=7),0,raw_elemdata!I130)</f>
        <v>0</v>
      </c>
      <c r="K678" s="4">
        <f>IF(OR(raw_elemdata!J130=6,raw_elemdata!J130=7),0,raw_elemdata!J130)</f>
        <v>0</v>
      </c>
      <c r="L678" s="4">
        <v>1</v>
      </c>
    </row>
    <row r="679" spans="3:12" s="4" customFormat="1" x14ac:dyDescent="0.3">
      <c r="C679" s="4">
        <v>129</v>
      </c>
      <c r="D679" s="4">
        <f t="array" ref="D679">IF(AND(OR(raw_elemdata!G131=6,raw_elemdata!H131=6,raw_elemdata!I131=6,raw_elemdata!J131=6),OR(raw_elemdata!G131=7,raw_elemdata!H131=7,raw_elemdata!I131=7,raw_elemdata!J131=7)), IF(ISERROR(INDEX(filt_btag7!$B:$B,MATCH(C679&amp;raw_elemdata!C131,filt_btag7!$C:$C&amp;filt_btag7!$B:$B,0))=raw_elemdata!C131), raw_elemdata!C131, INDEX(fix_btag!$BF:$BF,MATCH(raw_elemdata!C131,fix_btag!$BG:$BG,0))), raw_elemdata!C131)</f>
        <v>390</v>
      </c>
      <c r="E679" s="4">
        <f t="array" ref="E679">IF(AND(OR(raw_elemdata!G131=6,raw_elemdata!H131=6,raw_elemdata!I131=6,raw_elemdata!J131=6),OR(raw_elemdata!G131=7,raw_elemdata!H131=7,raw_elemdata!I131=7,raw_elemdata!J131=7)), IF(ISERROR(INDEX(filt_btag7!$B:$B,MATCH(C679&amp;raw_elemdata!D131,filt_btag7!$C:$C&amp;filt_btag7!$B:$B,0))=raw_elemdata!D131), raw_elemdata!D131, INDEX(fix_btag!$BF:$BF,MATCH(raw_elemdata!D131,fix_btag!$BG:$BG,0))), raw_elemdata!D131)</f>
        <v>397</v>
      </c>
      <c r="F679" s="4">
        <f t="array" ref="F679">IF(AND(OR(raw_elemdata!G131=6,raw_elemdata!H131=6,raw_elemdata!I131=6,raw_elemdata!J131=6),OR(raw_elemdata!G131=7,raw_elemdata!H131=7,raw_elemdata!I131=7,raw_elemdata!J131=7)), IF(ISERROR(INDEX(filt_btag7!$B:$B,MATCH(C679&amp;raw_elemdata!E131,filt_btag7!$C:$C&amp;filt_btag7!$B:$B,0))=raw_elemdata!E131), raw_elemdata!E131, INDEX(fix_btag!$BF:$BF,MATCH(raw_elemdata!E131,fix_btag!$BG:$BG,0))), raw_elemdata!E131)</f>
        <v>398</v>
      </c>
      <c r="G679" s="4">
        <f t="array" ref="G679">IF(AND(OR(raw_elemdata!G131=6,raw_elemdata!H131=6,raw_elemdata!I131=6,raw_elemdata!J131=6),OR(raw_elemdata!G131=7,raw_elemdata!H131=7,raw_elemdata!I131=7,raw_elemdata!J131=7)), IF(ISERROR(INDEX(filt_btag7!$B:$B,MATCH(C679&amp;raw_elemdata!F131,filt_btag7!$C:$C&amp;filt_btag7!$B:$B,0))=raw_elemdata!F131), raw_elemdata!F131, INDEX(fix_btag!$BF:$BF,MATCH(raw_elemdata!F131,fix_btag!$BG:$BG,0))), raw_elemdata!F131)</f>
        <v>391</v>
      </c>
      <c r="H679" s="4">
        <f>IF(OR(raw_elemdata!G131=6,raw_elemdata!G131=7),0,raw_elemdata!G131)</f>
        <v>0</v>
      </c>
      <c r="I679" s="4">
        <f>IF(OR(raw_elemdata!H131=6,raw_elemdata!H131=7),0,raw_elemdata!H131)</f>
        <v>0</v>
      </c>
      <c r="J679" s="4">
        <f>IF(OR(raw_elemdata!I131=6,raw_elemdata!I131=7),0,raw_elemdata!I131)</f>
        <v>0</v>
      </c>
      <c r="K679" s="4">
        <f>IF(OR(raw_elemdata!J131=6,raw_elemdata!J131=7),0,raw_elemdata!J131)</f>
        <v>0</v>
      </c>
      <c r="L679" s="4">
        <v>1</v>
      </c>
    </row>
    <row r="680" spans="3:12" s="4" customFormat="1" x14ac:dyDescent="0.3">
      <c r="C680" s="4">
        <v>130</v>
      </c>
      <c r="D680" s="4">
        <f t="array" ref="D680">IF(AND(OR(raw_elemdata!G132=6,raw_elemdata!H132=6,raw_elemdata!I132=6,raw_elemdata!J132=6),OR(raw_elemdata!G132=7,raw_elemdata!H132=7,raw_elemdata!I132=7,raw_elemdata!J132=7)), IF(ISERROR(INDEX(filt_btag7!$B:$B,MATCH(C680&amp;raw_elemdata!C132,filt_btag7!$C:$C&amp;filt_btag7!$B:$B,0))=raw_elemdata!C132), raw_elemdata!C132, INDEX(fix_btag!$BF:$BF,MATCH(raw_elemdata!C132,fix_btag!$BG:$BG,0))), raw_elemdata!C132)</f>
        <v>397</v>
      </c>
      <c r="E680" s="4">
        <f t="array" ref="E680">IF(AND(OR(raw_elemdata!G132=6,raw_elemdata!H132=6,raw_elemdata!I132=6,raw_elemdata!J132=6),OR(raw_elemdata!G132=7,raw_elemdata!H132=7,raw_elemdata!I132=7,raw_elemdata!J132=7)), IF(ISERROR(INDEX(filt_btag7!$B:$B,MATCH(C680&amp;raw_elemdata!D132,filt_btag7!$C:$C&amp;filt_btag7!$B:$B,0))=raw_elemdata!D132), raw_elemdata!D132, INDEX(fix_btag!$BF:$BF,MATCH(raw_elemdata!D132,fix_btag!$BG:$BG,0))), raw_elemdata!D132)</f>
        <v>404</v>
      </c>
      <c r="F680" s="4">
        <f t="array" ref="F680">IF(AND(OR(raw_elemdata!G132=6,raw_elemdata!H132=6,raw_elemdata!I132=6,raw_elemdata!J132=6),OR(raw_elemdata!G132=7,raw_elemdata!H132=7,raw_elemdata!I132=7,raw_elemdata!J132=7)), IF(ISERROR(INDEX(filt_btag7!$B:$B,MATCH(C680&amp;raw_elemdata!E132,filt_btag7!$C:$C&amp;filt_btag7!$B:$B,0))=raw_elemdata!E132), raw_elemdata!E132, INDEX(fix_btag!$BF:$BF,MATCH(raw_elemdata!E132,fix_btag!$BG:$BG,0))), raw_elemdata!E132)</f>
        <v>405</v>
      </c>
      <c r="G680" s="4">
        <f t="array" ref="G680">IF(AND(OR(raw_elemdata!G132=6,raw_elemdata!H132=6,raw_elemdata!I132=6,raw_elemdata!J132=6),OR(raw_elemdata!G132=7,raw_elemdata!H132=7,raw_elemdata!I132=7,raw_elemdata!J132=7)), IF(ISERROR(INDEX(filt_btag7!$B:$B,MATCH(C680&amp;raw_elemdata!F132,filt_btag7!$C:$C&amp;filt_btag7!$B:$B,0))=raw_elemdata!F132), raw_elemdata!F132, INDEX(fix_btag!$BF:$BF,MATCH(raw_elemdata!F132,fix_btag!$BG:$BG,0))), raw_elemdata!F132)</f>
        <v>398</v>
      </c>
      <c r="H680" s="4">
        <f>IF(OR(raw_elemdata!G132=6,raw_elemdata!G132=7),0,raw_elemdata!G132)</f>
        <v>0</v>
      </c>
      <c r="I680" s="4">
        <f>IF(OR(raw_elemdata!H132=6,raw_elemdata!H132=7),0,raw_elemdata!H132)</f>
        <v>0</v>
      </c>
      <c r="J680" s="4">
        <f>IF(OR(raw_elemdata!I132=6,raw_elemdata!I132=7),0,raw_elemdata!I132)</f>
        <v>0</v>
      </c>
      <c r="K680" s="4">
        <f>IF(OR(raw_elemdata!J132=6,raw_elemdata!J132=7),0,raw_elemdata!J132)</f>
        <v>0</v>
      </c>
      <c r="L680" s="4">
        <v>1</v>
      </c>
    </row>
    <row r="681" spans="3:12" s="4" customFormat="1" x14ac:dyDescent="0.3">
      <c r="C681" s="4">
        <v>131</v>
      </c>
      <c r="D681" s="4">
        <f t="array" ref="D681">IF(AND(OR(raw_elemdata!G133=6,raw_elemdata!H133=6,raw_elemdata!I133=6,raw_elemdata!J133=6),OR(raw_elemdata!G133=7,raw_elemdata!H133=7,raw_elemdata!I133=7,raw_elemdata!J133=7)), IF(ISERROR(INDEX(filt_btag7!$B:$B,MATCH(C681&amp;raw_elemdata!C133,filt_btag7!$C:$C&amp;filt_btag7!$B:$B,0))=raw_elemdata!C133), raw_elemdata!C133, INDEX(fix_btag!$BF:$BF,MATCH(raw_elemdata!C133,fix_btag!$BG:$BG,0))), raw_elemdata!C133)</f>
        <v>404</v>
      </c>
      <c r="E681" s="4">
        <f t="array" ref="E681">IF(AND(OR(raw_elemdata!G133=6,raw_elemdata!H133=6,raw_elemdata!I133=6,raw_elemdata!J133=6),OR(raw_elemdata!G133=7,raw_elemdata!H133=7,raw_elemdata!I133=7,raw_elemdata!J133=7)), IF(ISERROR(INDEX(filt_btag7!$B:$B,MATCH(C681&amp;raw_elemdata!D133,filt_btag7!$C:$C&amp;filt_btag7!$B:$B,0))=raw_elemdata!D133), raw_elemdata!D133, INDEX(fix_btag!$BF:$BF,MATCH(raw_elemdata!D133,fix_btag!$BG:$BG,0))), raw_elemdata!D133)</f>
        <v>411</v>
      </c>
      <c r="F681" s="4">
        <f t="array" ref="F681">IF(AND(OR(raw_elemdata!G133=6,raw_elemdata!H133=6,raw_elemdata!I133=6,raw_elemdata!J133=6),OR(raw_elemdata!G133=7,raw_elemdata!H133=7,raw_elemdata!I133=7,raw_elemdata!J133=7)), IF(ISERROR(INDEX(filt_btag7!$B:$B,MATCH(C681&amp;raw_elemdata!E133,filt_btag7!$C:$C&amp;filt_btag7!$B:$B,0))=raw_elemdata!E133), raw_elemdata!E133, INDEX(fix_btag!$BF:$BF,MATCH(raw_elemdata!E133,fix_btag!$BG:$BG,0))), raw_elemdata!E133)</f>
        <v>412</v>
      </c>
      <c r="G681" s="4">
        <f t="array" ref="G681">IF(AND(OR(raw_elemdata!G133=6,raw_elemdata!H133=6,raw_elemdata!I133=6,raw_elemdata!J133=6),OR(raw_elemdata!G133=7,raw_elemdata!H133=7,raw_elemdata!I133=7,raw_elemdata!J133=7)), IF(ISERROR(INDEX(filt_btag7!$B:$B,MATCH(C681&amp;raw_elemdata!F133,filt_btag7!$C:$C&amp;filt_btag7!$B:$B,0))=raw_elemdata!F133), raw_elemdata!F133, INDEX(fix_btag!$BF:$BF,MATCH(raw_elemdata!F133,fix_btag!$BG:$BG,0))), raw_elemdata!F133)</f>
        <v>405</v>
      </c>
      <c r="H681" s="4">
        <f>IF(OR(raw_elemdata!G133=6,raw_elemdata!G133=7),0,raw_elemdata!G133)</f>
        <v>0</v>
      </c>
      <c r="I681" s="4">
        <f>IF(OR(raw_elemdata!H133=6,raw_elemdata!H133=7),0,raw_elemdata!H133)</f>
        <v>0</v>
      </c>
      <c r="J681" s="4">
        <f>IF(OR(raw_elemdata!I133=6,raw_elemdata!I133=7),0,raw_elemdata!I133)</f>
        <v>0</v>
      </c>
      <c r="K681" s="4">
        <f>IF(OR(raw_elemdata!J133=6,raw_elemdata!J133=7),0,raw_elemdata!J133)</f>
        <v>0</v>
      </c>
      <c r="L681" s="4">
        <v>1</v>
      </c>
    </row>
    <row r="682" spans="3:12" s="4" customFormat="1" x14ac:dyDescent="0.3">
      <c r="C682" s="4">
        <v>132</v>
      </c>
      <c r="D682" s="4">
        <f t="array" ref="D682">IF(AND(OR(raw_elemdata!G134=6,raw_elemdata!H134=6,raw_elemdata!I134=6,raw_elemdata!J134=6),OR(raw_elemdata!G134=7,raw_elemdata!H134=7,raw_elemdata!I134=7,raw_elemdata!J134=7)), IF(ISERROR(INDEX(filt_btag7!$B:$B,MATCH(C682&amp;raw_elemdata!C134,filt_btag7!$C:$C&amp;filt_btag7!$B:$B,0))=raw_elemdata!C134), raw_elemdata!C134, INDEX(fix_btag!$BF:$BF,MATCH(raw_elemdata!C134,fix_btag!$BG:$BG,0))), raw_elemdata!C134)</f>
        <v>411</v>
      </c>
      <c r="E682" s="4">
        <f t="array" ref="E682">IF(AND(OR(raw_elemdata!G134=6,raw_elemdata!H134=6,raw_elemdata!I134=6,raw_elemdata!J134=6),OR(raw_elemdata!G134=7,raw_elemdata!H134=7,raw_elemdata!I134=7,raw_elemdata!J134=7)), IF(ISERROR(INDEX(filt_btag7!$B:$B,MATCH(C682&amp;raw_elemdata!D134,filt_btag7!$C:$C&amp;filt_btag7!$B:$B,0))=raw_elemdata!D134), raw_elemdata!D134, INDEX(fix_btag!$BF:$BF,MATCH(raw_elemdata!D134,fix_btag!$BG:$BG,0))), raw_elemdata!D134)</f>
        <v>83</v>
      </c>
      <c r="F682" s="4">
        <f t="array" ref="F682">IF(AND(OR(raw_elemdata!G134=6,raw_elemdata!H134=6,raw_elemdata!I134=6,raw_elemdata!J134=6),OR(raw_elemdata!G134=7,raw_elemdata!H134=7,raw_elemdata!I134=7,raw_elemdata!J134=7)), IF(ISERROR(INDEX(filt_btag7!$B:$B,MATCH(C682&amp;raw_elemdata!E134,filt_btag7!$C:$C&amp;filt_btag7!$B:$B,0))=raw_elemdata!E134), raw_elemdata!E134, INDEX(fix_btag!$BF:$BF,MATCH(raw_elemdata!E134,fix_btag!$BG:$BG,0))), raw_elemdata!E134)</f>
        <v>238</v>
      </c>
      <c r="G682" s="4">
        <f t="array" ref="G682">IF(AND(OR(raw_elemdata!G134=6,raw_elemdata!H134=6,raw_elemdata!I134=6,raw_elemdata!J134=6),OR(raw_elemdata!G134=7,raw_elemdata!H134=7,raw_elemdata!I134=7,raw_elemdata!J134=7)), IF(ISERROR(INDEX(filt_btag7!$B:$B,MATCH(C682&amp;raw_elemdata!F134,filt_btag7!$C:$C&amp;filt_btag7!$B:$B,0))=raw_elemdata!F134), raw_elemdata!F134, INDEX(fix_btag!$BF:$BF,MATCH(raw_elemdata!F134,fix_btag!$BG:$BG,0))), raw_elemdata!F134)</f>
        <v>412</v>
      </c>
      <c r="H682" s="4">
        <f>IF(OR(raw_elemdata!G134=6,raw_elemdata!G134=7),0,raw_elemdata!G134)</f>
        <v>0</v>
      </c>
      <c r="I682" s="4">
        <f>IF(OR(raw_elemdata!H134=6,raw_elemdata!H134=7),0,raw_elemdata!H134)</f>
        <v>0</v>
      </c>
      <c r="J682" s="4">
        <f>IF(OR(raw_elemdata!I134=6,raw_elemdata!I134=7),0,raw_elemdata!I134)</f>
        <v>0</v>
      </c>
      <c r="K682" s="4">
        <f>IF(OR(raw_elemdata!J134=6,raw_elemdata!J134=7),0,raw_elemdata!J134)</f>
        <v>0</v>
      </c>
      <c r="L682" s="4">
        <v>1</v>
      </c>
    </row>
    <row r="683" spans="3:12" s="4" customFormat="1" x14ac:dyDescent="0.3">
      <c r="C683" s="4">
        <v>133</v>
      </c>
      <c r="D683" s="4">
        <f t="array" ref="D683">IF(AND(OR(raw_elemdata!G135=6,raw_elemdata!H135=6,raw_elemdata!I135=6,raw_elemdata!J135=6),OR(raw_elemdata!G135=7,raw_elemdata!H135=7,raw_elemdata!I135=7,raw_elemdata!J135=7)), IF(ISERROR(INDEX(filt_btag7!$B:$B,MATCH(C683&amp;raw_elemdata!C135,filt_btag7!$C:$C&amp;filt_btag7!$B:$B,0))=raw_elemdata!C135), raw_elemdata!C135, INDEX(fix_btag!$BF:$BF,MATCH(raw_elemdata!C135,fix_btag!$BG:$BG,0))), raw_elemdata!C135)</f>
        <v>222</v>
      </c>
      <c r="E683" s="4">
        <f t="array" ref="E683">IF(AND(OR(raw_elemdata!G135=6,raw_elemdata!H135=6,raw_elemdata!I135=6,raw_elemdata!J135=6),OR(raw_elemdata!G135=7,raw_elemdata!H135=7,raw_elemdata!I135=7,raw_elemdata!J135=7)), IF(ISERROR(INDEX(filt_btag7!$B:$B,MATCH(C683&amp;raw_elemdata!D135,filt_btag7!$C:$C&amp;filt_btag7!$B:$B,0))=raw_elemdata!D135), raw_elemdata!D135, INDEX(fix_btag!$BF:$BF,MATCH(raw_elemdata!D135,fix_btag!$BG:$BG,0))), raw_elemdata!D135)</f>
        <v>384</v>
      </c>
      <c r="F683" s="4">
        <f t="array" ref="F683">IF(AND(OR(raw_elemdata!G135=6,raw_elemdata!H135=6,raw_elemdata!I135=6,raw_elemdata!J135=6),OR(raw_elemdata!G135=7,raw_elemdata!H135=7,raw_elemdata!I135=7,raw_elemdata!J135=7)), IF(ISERROR(INDEX(filt_btag7!$B:$B,MATCH(C683&amp;raw_elemdata!E135,filt_btag7!$C:$C&amp;filt_btag7!$B:$B,0))=raw_elemdata!E135), raw_elemdata!E135, INDEX(fix_btag!$BF:$BF,MATCH(raw_elemdata!E135,fix_btag!$BG:$BG,0))), raw_elemdata!E135)</f>
        <v>385</v>
      </c>
      <c r="G683" s="4">
        <f t="array" ref="G683">IF(AND(OR(raw_elemdata!G135=6,raw_elemdata!H135=6,raw_elemdata!I135=6,raw_elemdata!J135=6),OR(raw_elemdata!G135=7,raw_elemdata!H135=7,raw_elemdata!I135=7,raw_elemdata!J135=7)), IF(ISERROR(INDEX(filt_btag7!$B:$B,MATCH(C683&amp;raw_elemdata!F135,filt_btag7!$C:$C&amp;filt_btag7!$B:$B,0))=raw_elemdata!F135), raw_elemdata!F135, INDEX(fix_btag!$BF:$BF,MATCH(raw_elemdata!F135,fix_btag!$BG:$BG,0))), raw_elemdata!F135)</f>
        <v>128</v>
      </c>
      <c r="H683" s="4">
        <f>IF(OR(raw_elemdata!G135=6,raw_elemdata!G135=7),0,raw_elemdata!G135)</f>
        <v>0</v>
      </c>
      <c r="I683" s="4">
        <f>IF(OR(raw_elemdata!H135=6,raw_elemdata!H135=7),0,raw_elemdata!H135)</f>
        <v>0</v>
      </c>
      <c r="J683" s="4">
        <f>IF(OR(raw_elemdata!I135=6,raw_elemdata!I135=7),0,raw_elemdata!I135)</f>
        <v>0</v>
      </c>
      <c r="K683" s="4">
        <f>IF(OR(raw_elemdata!J135=6,raw_elemdata!J135=7),0,raw_elemdata!J135)</f>
        <v>5</v>
      </c>
      <c r="L683" s="4">
        <v>1</v>
      </c>
    </row>
    <row r="684" spans="3:12" s="4" customFormat="1" x14ac:dyDescent="0.3">
      <c r="C684" s="4">
        <v>134</v>
      </c>
      <c r="D684" s="4">
        <f t="array" ref="D684">IF(AND(OR(raw_elemdata!G136=6,raw_elemdata!H136=6,raw_elemdata!I136=6,raw_elemdata!J136=6),OR(raw_elemdata!G136=7,raw_elemdata!H136=7,raw_elemdata!I136=7,raw_elemdata!J136=7)), IF(ISERROR(INDEX(filt_btag7!$B:$B,MATCH(C684&amp;raw_elemdata!C136,filt_btag7!$C:$C&amp;filt_btag7!$B:$B,0))=raw_elemdata!C136), raw_elemdata!C136, INDEX(fix_btag!$BF:$BF,MATCH(raw_elemdata!C136,fix_btag!$BG:$BG,0))), raw_elemdata!C136)</f>
        <v>384</v>
      </c>
      <c r="E684" s="4">
        <f t="array" ref="E684">IF(AND(OR(raw_elemdata!G136=6,raw_elemdata!H136=6,raw_elemdata!I136=6,raw_elemdata!J136=6),OR(raw_elemdata!G136=7,raw_elemdata!H136=7,raw_elemdata!I136=7,raw_elemdata!J136=7)), IF(ISERROR(INDEX(filt_btag7!$B:$B,MATCH(C684&amp;raw_elemdata!D136,filt_btag7!$C:$C&amp;filt_btag7!$B:$B,0))=raw_elemdata!D136), raw_elemdata!D136, INDEX(fix_btag!$BF:$BF,MATCH(raw_elemdata!D136,fix_btag!$BG:$BG,0))), raw_elemdata!D136)</f>
        <v>391</v>
      </c>
      <c r="F684" s="4">
        <f t="array" ref="F684">IF(AND(OR(raw_elemdata!G136=6,raw_elemdata!H136=6,raw_elemdata!I136=6,raw_elemdata!J136=6),OR(raw_elemdata!G136=7,raw_elemdata!H136=7,raw_elemdata!I136=7,raw_elemdata!J136=7)), IF(ISERROR(INDEX(filt_btag7!$B:$B,MATCH(C684&amp;raw_elemdata!E136,filt_btag7!$C:$C&amp;filt_btag7!$B:$B,0))=raw_elemdata!E136), raw_elemdata!E136, INDEX(fix_btag!$BF:$BF,MATCH(raw_elemdata!E136,fix_btag!$BG:$BG,0))), raw_elemdata!E136)</f>
        <v>392</v>
      </c>
      <c r="G684" s="4">
        <f t="array" ref="G684">IF(AND(OR(raw_elemdata!G136=6,raw_elemdata!H136=6,raw_elemdata!I136=6,raw_elemdata!J136=6),OR(raw_elemdata!G136=7,raw_elemdata!H136=7,raw_elemdata!I136=7,raw_elemdata!J136=7)), IF(ISERROR(INDEX(filt_btag7!$B:$B,MATCH(C684&amp;raw_elemdata!F136,filt_btag7!$C:$C&amp;filt_btag7!$B:$B,0))=raw_elemdata!F136), raw_elemdata!F136, INDEX(fix_btag!$BF:$BF,MATCH(raw_elemdata!F136,fix_btag!$BG:$BG,0))), raw_elemdata!F136)</f>
        <v>385</v>
      </c>
      <c r="H684" s="4">
        <f>IF(OR(raw_elemdata!G136=6,raw_elemdata!G136=7),0,raw_elemdata!G136)</f>
        <v>0</v>
      </c>
      <c r="I684" s="4">
        <f>IF(OR(raw_elemdata!H136=6,raw_elemdata!H136=7),0,raw_elemdata!H136)</f>
        <v>0</v>
      </c>
      <c r="J684" s="4">
        <f>IF(OR(raw_elemdata!I136=6,raw_elemdata!I136=7),0,raw_elemdata!I136)</f>
        <v>0</v>
      </c>
      <c r="K684" s="4">
        <f>IF(OR(raw_elemdata!J136=6,raw_elemdata!J136=7),0,raw_elemdata!J136)</f>
        <v>0</v>
      </c>
      <c r="L684" s="4">
        <v>1</v>
      </c>
    </row>
    <row r="685" spans="3:12" s="4" customFormat="1" x14ac:dyDescent="0.3">
      <c r="C685" s="4">
        <v>135</v>
      </c>
      <c r="D685" s="4">
        <f t="array" ref="D685">IF(AND(OR(raw_elemdata!G137=6,raw_elemdata!H137=6,raw_elemdata!I137=6,raw_elemdata!J137=6),OR(raw_elemdata!G137=7,raw_elemdata!H137=7,raw_elemdata!I137=7,raw_elemdata!J137=7)), IF(ISERROR(INDEX(filt_btag7!$B:$B,MATCH(C685&amp;raw_elemdata!C137,filt_btag7!$C:$C&amp;filt_btag7!$B:$B,0))=raw_elemdata!C137), raw_elemdata!C137, INDEX(fix_btag!$BF:$BF,MATCH(raw_elemdata!C137,fix_btag!$BG:$BG,0))), raw_elemdata!C137)</f>
        <v>391</v>
      </c>
      <c r="E685" s="4">
        <f t="array" ref="E685">IF(AND(OR(raw_elemdata!G137=6,raw_elemdata!H137=6,raw_elemdata!I137=6,raw_elemdata!J137=6),OR(raw_elemdata!G137=7,raw_elemdata!H137=7,raw_elemdata!I137=7,raw_elemdata!J137=7)), IF(ISERROR(INDEX(filt_btag7!$B:$B,MATCH(C685&amp;raw_elemdata!D137,filt_btag7!$C:$C&amp;filt_btag7!$B:$B,0))=raw_elemdata!D137), raw_elemdata!D137, INDEX(fix_btag!$BF:$BF,MATCH(raw_elemdata!D137,fix_btag!$BG:$BG,0))), raw_elemdata!D137)</f>
        <v>398</v>
      </c>
      <c r="F685" s="4">
        <f t="array" ref="F685">IF(AND(OR(raw_elemdata!G137=6,raw_elemdata!H137=6,raw_elemdata!I137=6,raw_elemdata!J137=6),OR(raw_elemdata!G137=7,raw_elemdata!H137=7,raw_elemdata!I137=7,raw_elemdata!J137=7)), IF(ISERROR(INDEX(filt_btag7!$B:$B,MATCH(C685&amp;raw_elemdata!E137,filt_btag7!$C:$C&amp;filt_btag7!$B:$B,0))=raw_elemdata!E137), raw_elemdata!E137, INDEX(fix_btag!$BF:$BF,MATCH(raw_elemdata!E137,fix_btag!$BG:$BG,0))), raw_elemdata!E137)</f>
        <v>399</v>
      </c>
      <c r="G685" s="4">
        <f t="array" ref="G685">IF(AND(OR(raw_elemdata!G137=6,raw_elemdata!H137=6,raw_elemdata!I137=6,raw_elemdata!J137=6),OR(raw_elemdata!G137=7,raw_elemdata!H137=7,raw_elemdata!I137=7,raw_elemdata!J137=7)), IF(ISERROR(INDEX(filt_btag7!$B:$B,MATCH(C685&amp;raw_elemdata!F137,filt_btag7!$C:$C&amp;filt_btag7!$B:$B,0))=raw_elemdata!F137), raw_elemdata!F137, INDEX(fix_btag!$BF:$BF,MATCH(raw_elemdata!F137,fix_btag!$BG:$BG,0))), raw_elemdata!F137)</f>
        <v>392</v>
      </c>
      <c r="H685" s="4">
        <f>IF(OR(raw_elemdata!G137=6,raw_elemdata!G137=7),0,raw_elemdata!G137)</f>
        <v>0</v>
      </c>
      <c r="I685" s="4">
        <f>IF(OR(raw_elemdata!H137=6,raw_elemdata!H137=7),0,raw_elemdata!H137)</f>
        <v>0</v>
      </c>
      <c r="J685" s="4">
        <f>IF(OR(raw_elemdata!I137=6,raw_elemdata!I137=7),0,raw_elemdata!I137)</f>
        <v>0</v>
      </c>
      <c r="K685" s="4">
        <f>IF(OR(raw_elemdata!J137=6,raw_elemdata!J137=7),0,raw_elemdata!J137)</f>
        <v>0</v>
      </c>
      <c r="L685" s="4">
        <v>1</v>
      </c>
    </row>
    <row r="686" spans="3:12" s="4" customFormat="1" x14ac:dyDescent="0.3">
      <c r="C686" s="4">
        <v>136</v>
      </c>
      <c r="D686" s="4">
        <f t="array" ref="D686">IF(AND(OR(raw_elemdata!G138=6,raw_elemdata!H138=6,raw_elemdata!I138=6,raw_elemdata!J138=6),OR(raw_elemdata!G138=7,raw_elemdata!H138=7,raw_elemdata!I138=7,raw_elemdata!J138=7)), IF(ISERROR(INDEX(filt_btag7!$B:$B,MATCH(C686&amp;raw_elemdata!C138,filt_btag7!$C:$C&amp;filt_btag7!$B:$B,0))=raw_elemdata!C138), raw_elemdata!C138, INDEX(fix_btag!$BF:$BF,MATCH(raw_elemdata!C138,fix_btag!$BG:$BG,0))), raw_elemdata!C138)</f>
        <v>398</v>
      </c>
      <c r="E686" s="4">
        <f t="array" ref="E686">IF(AND(OR(raw_elemdata!G138=6,raw_elemdata!H138=6,raw_elemdata!I138=6,raw_elemdata!J138=6),OR(raw_elemdata!G138=7,raw_elemdata!H138=7,raw_elemdata!I138=7,raw_elemdata!J138=7)), IF(ISERROR(INDEX(filt_btag7!$B:$B,MATCH(C686&amp;raw_elemdata!D138,filt_btag7!$C:$C&amp;filt_btag7!$B:$B,0))=raw_elemdata!D138), raw_elemdata!D138, INDEX(fix_btag!$BF:$BF,MATCH(raw_elemdata!D138,fix_btag!$BG:$BG,0))), raw_elemdata!D138)</f>
        <v>405</v>
      </c>
      <c r="F686" s="4">
        <f t="array" ref="F686">IF(AND(OR(raw_elemdata!G138=6,raw_elemdata!H138=6,raw_elemdata!I138=6,raw_elemdata!J138=6),OR(raw_elemdata!G138=7,raw_elemdata!H138=7,raw_elemdata!I138=7,raw_elemdata!J138=7)), IF(ISERROR(INDEX(filt_btag7!$B:$B,MATCH(C686&amp;raw_elemdata!E138,filt_btag7!$C:$C&amp;filt_btag7!$B:$B,0))=raw_elemdata!E138), raw_elemdata!E138, INDEX(fix_btag!$BF:$BF,MATCH(raw_elemdata!E138,fix_btag!$BG:$BG,0))), raw_elemdata!E138)</f>
        <v>406</v>
      </c>
      <c r="G686" s="4">
        <f t="array" ref="G686">IF(AND(OR(raw_elemdata!G138=6,raw_elemdata!H138=6,raw_elemdata!I138=6,raw_elemdata!J138=6),OR(raw_elemdata!G138=7,raw_elemdata!H138=7,raw_elemdata!I138=7,raw_elemdata!J138=7)), IF(ISERROR(INDEX(filt_btag7!$B:$B,MATCH(C686&amp;raw_elemdata!F138,filt_btag7!$C:$C&amp;filt_btag7!$B:$B,0))=raw_elemdata!F138), raw_elemdata!F138, INDEX(fix_btag!$BF:$BF,MATCH(raw_elemdata!F138,fix_btag!$BG:$BG,0))), raw_elemdata!F138)</f>
        <v>399</v>
      </c>
      <c r="H686" s="4">
        <f>IF(OR(raw_elemdata!G138=6,raw_elemdata!G138=7),0,raw_elemdata!G138)</f>
        <v>0</v>
      </c>
      <c r="I686" s="4">
        <f>IF(OR(raw_elemdata!H138=6,raw_elemdata!H138=7),0,raw_elemdata!H138)</f>
        <v>0</v>
      </c>
      <c r="J686" s="4">
        <f>IF(OR(raw_elemdata!I138=6,raw_elemdata!I138=7),0,raw_elemdata!I138)</f>
        <v>0</v>
      </c>
      <c r="K686" s="4">
        <f>IF(OR(raw_elemdata!J138=6,raw_elemdata!J138=7),0,raw_elemdata!J138)</f>
        <v>0</v>
      </c>
      <c r="L686" s="4">
        <v>1</v>
      </c>
    </row>
    <row r="687" spans="3:12" s="4" customFormat="1" x14ac:dyDescent="0.3">
      <c r="C687" s="4">
        <v>137</v>
      </c>
      <c r="D687" s="4">
        <f t="array" ref="D687">IF(AND(OR(raw_elemdata!G139=6,raw_elemdata!H139=6,raw_elemdata!I139=6,raw_elemdata!J139=6),OR(raw_elemdata!G139=7,raw_elemdata!H139=7,raw_elemdata!I139=7,raw_elemdata!J139=7)), IF(ISERROR(INDEX(filt_btag7!$B:$B,MATCH(C687&amp;raw_elemdata!C139,filt_btag7!$C:$C&amp;filt_btag7!$B:$B,0))=raw_elemdata!C139), raw_elemdata!C139, INDEX(fix_btag!$BF:$BF,MATCH(raw_elemdata!C139,fix_btag!$BG:$BG,0))), raw_elemdata!C139)</f>
        <v>405</v>
      </c>
      <c r="E687" s="4">
        <f t="array" ref="E687">IF(AND(OR(raw_elemdata!G139=6,raw_elemdata!H139=6,raw_elemdata!I139=6,raw_elemdata!J139=6),OR(raw_elemdata!G139=7,raw_elemdata!H139=7,raw_elemdata!I139=7,raw_elemdata!J139=7)), IF(ISERROR(INDEX(filt_btag7!$B:$B,MATCH(C687&amp;raw_elemdata!D139,filt_btag7!$C:$C&amp;filt_btag7!$B:$B,0))=raw_elemdata!D139), raw_elemdata!D139, INDEX(fix_btag!$BF:$BF,MATCH(raw_elemdata!D139,fix_btag!$BG:$BG,0))), raw_elemdata!D139)</f>
        <v>412</v>
      </c>
      <c r="F687" s="4">
        <f t="array" ref="F687">IF(AND(OR(raw_elemdata!G139=6,raw_elemdata!H139=6,raw_elemdata!I139=6,raw_elemdata!J139=6),OR(raw_elemdata!G139=7,raw_elemdata!H139=7,raw_elemdata!I139=7,raw_elemdata!J139=7)), IF(ISERROR(INDEX(filt_btag7!$B:$B,MATCH(C687&amp;raw_elemdata!E139,filt_btag7!$C:$C&amp;filt_btag7!$B:$B,0))=raw_elemdata!E139), raw_elemdata!E139, INDEX(fix_btag!$BF:$BF,MATCH(raw_elemdata!E139,fix_btag!$BG:$BG,0))), raw_elemdata!E139)</f>
        <v>413</v>
      </c>
      <c r="G687" s="4">
        <f t="array" ref="G687">IF(AND(OR(raw_elemdata!G139=6,raw_elemdata!H139=6,raw_elemdata!I139=6,raw_elemdata!J139=6),OR(raw_elemdata!G139=7,raw_elemdata!H139=7,raw_elemdata!I139=7,raw_elemdata!J139=7)), IF(ISERROR(INDEX(filt_btag7!$B:$B,MATCH(C687&amp;raw_elemdata!F139,filt_btag7!$C:$C&amp;filt_btag7!$B:$B,0))=raw_elemdata!F139), raw_elemdata!F139, INDEX(fix_btag!$BF:$BF,MATCH(raw_elemdata!F139,fix_btag!$BG:$BG,0))), raw_elemdata!F139)</f>
        <v>406</v>
      </c>
      <c r="H687" s="4">
        <f>IF(OR(raw_elemdata!G139=6,raw_elemdata!G139=7),0,raw_elemdata!G139)</f>
        <v>0</v>
      </c>
      <c r="I687" s="4">
        <f>IF(OR(raw_elemdata!H139=6,raw_elemdata!H139=7),0,raw_elemdata!H139)</f>
        <v>0</v>
      </c>
      <c r="J687" s="4">
        <f>IF(OR(raw_elemdata!I139=6,raw_elemdata!I139=7),0,raw_elemdata!I139)</f>
        <v>0</v>
      </c>
      <c r="K687" s="4">
        <f>IF(OR(raw_elemdata!J139=6,raw_elemdata!J139=7),0,raw_elemdata!J139)</f>
        <v>0</v>
      </c>
      <c r="L687" s="4">
        <v>1</v>
      </c>
    </row>
    <row r="688" spans="3:12" s="4" customFormat="1" x14ac:dyDescent="0.3">
      <c r="C688" s="4">
        <v>138</v>
      </c>
      <c r="D688" s="4">
        <f t="array" ref="D688">IF(AND(OR(raw_elemdata!G140=6,raw_elemdata!H140=6,raw_elemdata!I140=6,raw_elemdata!J140=6),OR(raw_elemdata!G140=7,raw_elemdata!H140=7,raw_elemdata!I140=7,raw_elemdata!J140=7)), IF(ISERROR(INDEX(filt_btag7!$B:$B,MATCH(C688&amp;raw_elemdata!C140,filt_btag7!$C:$C&amp;filt_btag7!$B:$B,0))=raw_elemdata!C140), raw_elemdata!C140, INDEX(fix_btag!$BF:$BF,MATCH(raw_elemdata!C140,fix_btag!$BG:$BG,0))), raw_elemdata!C140)</f>
        <v>412</v>
      </c>
      <c r="E688" s="4">
        <f t="array" ref="E688">IF(AND(OR(raw_elemdata!G140=6,raw_elemdata!H140=6,raw_elemdata!I140=6,raw_elemdata!J140=6),OR(raw_elemdata!G140=7,raw_elemdata!H140=7,raw_elemdata!I140=7,raw_elemdata!J140=7)), IF(ISERROR(INDEX(filt_btag7!$B:$B,MATCH(C688&amp;raw_elemdata!D140,filt_btag7!$C:$C&amp;filt_btag7!$B:$B,0))=raw_elemdata!D140), raw_elemdata!D140, INDEX(fix_btag!$BF:$BF,MATCH(raw_elemdata!D140,fix_btag!$BG:$BG,0))), raw_elemdata!D140)</f>
        <v>238</v>
      </c>
      <c r="F688" s="4">
        <f t="array" ref="F688">IF(AND(OR(raw_elemdata!G140=6,raw_elemdata!H140=6,raw_elemdata!I140=6,raw_elemdata!J140=6),OR(raw_elemdata!G140=7,raw_elemdata!H140=7,raw_elemdata!I140=7,raw_elemdata!J140=7)), IF(ISERROR(INDEX(filt_btag7!$B:$B,MATCH(C688&amp;raw_elemdata!E140,filt_btag7!$C:$C&amp;filt_btag7!$B:$B,0))=raw_elemdata!E140), raw_elemdata!E140, INDEX(fix_btag!$BF:$BF,MATCH(raw_elemdata!E140,fix_btag!$BG:$BG,0))), raw_elemdata!E140)</f>
        <v>129</v>
      </c>
      <c r="G688" s="4">
        <f t="array" ref="G688">IF(AND(OR(raw_elemdata!G140=6,raw_elemdata!H140=6,raw_elemdata!I140=6,raw_elemdata!J140=6),OR(raw_elemdata!G140=7,raw_elemdata!H140=7,raw_elemdata!I140=7,raw_elemdata!J140=7)), IF(ISERROR(INDEX(filt_btag7!$B:$B,MATCH(C688&amp;raw_elemdata!F140,filt_btag7!$C:$C&amp;filt_btag7!$B:$B,0))=raw_elemdata!F140), raw_elemdata!F140, INDEX(fix_btag!$BF:$BF,MATCH(raw_elemdata!F140,fix_btag!$BG:$BG,0))), raw_elemdata!F140)</f>
        <v>413</v>
      </c>
      <c r="H688" s="4">
        <f>IF(OR(raw_elemdata!G140=6,raw_elemdata!G140=7),0,raw_elemdata!G140)</f>
        <v>0</v>
      </c>
      <c r="I688" s="4">
        <f>IF(OR(raw_elemdata!H140=6,raw_elemdata!H140=7),0,raw_elemdata!H140)</f>
        <v>0</v>
      </c>
      <c r="J688" s="4">
        <f>IF(OR(raw_elemdata!I140=6,raw_elemdata!I140=7),0,raw_elemdata!I140)</f>
        <v>0</v>
      </c>
      <c r="K688" s="4">
        <f>IF(OR(raw_elemdata!J140=6,raw_elemdata!J140=7),0,raw_elemdata!J140)</f>
        <v>0</v>
      </c>
      <c r="L688" s="4">
        <v>1</v>
      </c>
    </row>
    <row r="689" spans="3:12" s="4" customFormat="1" x14ac:dyDescent="0.3">
      <c r="C689" s="4">
        <v>139</v>
      </c>
      <c r="D689" s="4">
        <f t="array" ref="D689">IF(AND(OR(raw_elemdata!G141=6,raw_elemdata!H141=6,raw_elemdata!I141=6,raw_elemdata!J141=6),OR(raw_elemdata!G141=7,raw_elemdata!H141=7,raw_elemdata!I141=7,raw_elemdata!J141=7)), IF(ISERROR(INDEX(filt_btag7!$B:$B,MATCH(C689&amp;raw_elemdata!C141,filt_btag7!$C:$C&amp;filt_btag7!$B:$B,0))=raw_elemdata!C141), raw_elemdata!C141, INDEX(fix_btag!$BF:$BF,MATCH(raw_elemdata!C141,fix_btag!$BG:$BG,0))), raw_elemdata!C141)</f>
        <v>128</v>
      </c>
      <c r="E689" s="4">
        <f t="array" ref="E689">IF(AND(OR(raw_elemdata!G141=6,raw_elemdata!H141=6,raw_elemdata!I141=6,raw_elemdata!J141=6),OR(raw_elemdata!G141=7,raw_elemdata!H141=7,raw_elemdata!I141=7,raw_elemdata!J141=7)), IF(ISERROR(INDEX(filt_btag7!$B:$B,MATCH(C689&amp;raw_elemdata!D141,filt_btag7!$C:$C&amp;filt_btag7!$B:$B,0))=raw_elemdata!D141), raw_elemdata!D141, INDEX(fix_btag!$BF:$BF,MATCH(raw_elemdata!D141,fix_btag!$BG:$BG,0))), raw_elemdata!D141)</f>
        <v>385</v>
      </c>
      <c r="F689" s="4">
        <f t="array" ref="F689">IF(AND(OR(raw_elemdata!G141=6,raw_elemdata!H141=6,raw_elemdata!I141=6,raw_elemdata!J141=6),OR(raw_elemdata!G141=7,raw_elemdata!H141=7,raw_elemdata!I141=7,raw_elemdata!J141=7)), IF(ISERROR(INDEX(filt_btag7!$B:$B,MATCH(C689&amp;raw_elemdata!E141,filt_btag7!$C:$C&amp;filt_btag7!$B:$B,0))=raw_elemdata!E141), raw_elemdata!E141, INDEX(fix_btag!$BF:$BF,MATCH(raw_elemdata!E141,fix_btag!$BG:$BG,0))), raw_elemdata!E141)</f>
        <v>386</v>
      </c>
      <c r="G689" s="4">
        <f t="array" ref="G689">IF(AND(OR(raw_elemdata!G141=6,raw_elemdata!H141=6,raw_elemdata!I141=6,raw_elemdata!J141=6),OR(raw_elemdata!G141=7,raw_elemdata!H141=7,raw_elemdata!I141=7,raw_elemdata!J141=7)), IF(ISERROR(INDEX(filt_btag7!$B:$B,MATCH(C689&amp;raw_elemdata!F141,filt_btag7!$C:$C&amp;filt_btag7!$B:$B,0))=raw_elemdata!F141), raw_elemdata!F141, INDEX(fix_btag!$BF:$BF,MATCH(raw_elemdata!F141,fix_btag!$BG:$BG,0))), raw_elemdata!F141)</f>
        <v>223</v>
      </c>
      <c r="H689" s="4">
        <f>IF(OR(raw_elemdata!G141=6,raw_elemdata!G141=7),0,raw_elemdata!G141)</f>
        <v>0</v>
      </c>
      <c r="I689" s="4">
        <f>IF(OR(raw_elemdata!H141=6,raw_elemdata!H141=7),0,raw_elemdata!H141)</f>
        <v>0</v>
      </c>
      <c r="J689" s="4">
        <f>IF(OR(raw_elemdata!I141=6,raw_elemdata!I141=7),0,raw_elemdata!I141)</f>
        <v>0</v>
      </c>
      <c r="K689" s="4">
        <f>IF(OR(raw_elemdata!J141=6,raw_elemdata!J141=7),0,raw_elemdata!J141)</f>
        <v>5</v>
      </c>
      <c r="L689" s="4">
        <v>1</v>
      </c>
    </row>
    <row r="690" spans="3:12" s="4" customFormat="1" x14ac:dyDescent="0.3">
      <c r="C690" s="4">
        <v>140</v>
      </c>
      <c r="D690" s="4">
        <f t="array" ref="D690">IF(AND(OR(raw_elemdata!G142=6,raw_elemdata!H142=6,raw_elemdata!I142=6,raw_elemdata!J142=6),OR(raw_elemdata!G142=7,raw_elemdata!H142=7,raw_elemdata!I142=7,raw_elemdata!J142=7)), IF(ISERROR(INDEX(filt_btag7!$B:$B,MATCH(C690&amp;raw_elemdata!C142,filt_btag7!$C:$C&amp;filt_btag7!$B:$B,0))=raw_elemdata!C142), raw_elemdata!C142, INDEX(fix_btag!$BF:$BF,MATCH(raw_elemdata!C142,fix_btag!$BG:$BG,0))), raw_elemdata!C142)</f>
        <v>385</v>
      </c>
      <c r="E690" s="4">
        <f t="array" ref="E690">IF(AND(OR(raw_elemdata!G142=6,raw_elemdata!H142=6,raw_elemdata!I142=6,raw_elemdata!J142=6),OR(raw_elemdata!G142=7,raw_elemdata!H142=7,raw_elemdata!I142=7,raw_elemdata!J142=7)), IF(ISERROR(INDEX(filt_btag7!$B:$B,MATCH(C690&amp;raw_elemdata!D142,filt_btag7!$C:$C&amp;filt_btag7!$B:$B,0))=raw_elemdata!D142), raw_elemdata!D142, INDEX(fix_btag!$BF:$BF,MATCH(raw_elemdata!D142,fix_btag!$BG:$BG,0))), raw_elemdata!D142)</f>
        <v>392</v>
      </c>
      <c r="F690" s="4">
        <f t="array" ref="F690">IF(AND(OR(raw_elemdata!G142=6,raw_elemdata!H142=6,raw_elemdata!I142=6,raw_elemdata!J142=6),OR(raw_elemdata!G142=7,raw_elemdata!H142=7,raw_elemdata!I142=7,raw_elemdata!J142=7)), IF(ISERROR(INDEX(filt_btag7!$B:$B,MATCH(C690&amp;raw_elemdata!E142,filt_btag7!$C:$C&amp;filt_btag7!$B:$B,0))=raw_elemdata!E142), raw_elemdata!E142, INDEX(fix_btag!$BF:$BF,MATCH(raw_elemdata!E142,fix_btag!$BG:$BG,0))), raw_elemdata!E142)</f>
        <v>393</v>
      </c>
      <c r="G690" s="4">
        <f t="array" ref="G690">IF(AND(OR(raw_elemdata!G142=6,raw_elemdata!H142=6,raw_elemdata!I142=6,raw_elemdata!J142=6),OR(raw_elemdata!G142=7,raw_elemdata!H142=7,raw_elemdata!I142=7,raw_elemdata!J142=7)), IF(ISERROR(INDEX(filt_btag7!$B:$B,MATCH(C690&amp;raw_elemdata!F142,filt_btag7!$C:$C&amp;filt_btag7!$B:$B,0))=raw_elemdata!F142), raw_elemdata!F142, INDEX(fix_btag!$BF:$BF,MATCH(raw_elemdata!F142,fix_btag!$BG:$BG,0))), raw_elemdata!F142)</f>
        <v>386</v>
      </c>
      <c r="H690" s="4">
        <f>IF(OR(raw_elemdata!G142=6,raw_elemdata!G142=7),0,raw_elemdata!G142)</f>
        <v>0</v>
      </c>
      <c r="I690" s="4">
        <f>IF(OR(raw_elemdata!H142=6,raw_elemdata!H142=7),0,raw_elemdata!H142)</f>
        <v>0</v>
      </c>
      <c r="J690" s="4">
        <f>IF(OR(raw_elemdata!I142=6,raw_elemdata!I142=7),0,raw_elemdata!I142)</f>
        <v>0</v>
      </c>
      <c r="K690" s="4">
        <f>IF(OR(raw_elemdata!J142=6,raw_elemdata!J142=7),0,raw_elemdata!J142)</f>
        <v>0</v>
      </c>
      <c r="L690" s="4">
        <v>1</v>
      </c>
    </row>
    <row r="691" spans="3:12" s="4" customFormat="1" x14ac:dyDescent="0.3">
      <c r="C691" s="4">
        <v>141</v>
      </c>
      <c r="D691" s="4">
        <f t="array" ref="D691">IF(AND(OR(raw_elemdata!G143=6,raw_elemdata!H143=6,raw_elemdata!I143=6,raw_elemdata!J143=6),OR(raw_elemdata!G143=7,raw_elemdata!H143=7,raw_elemdata!I143=7,raw_elemdata!J143=7)), IF(ISERROR(INDEX(filt_btag7!$B:$B,MATCH(C691&amp;raw_elemdata!C143,filt_btag7!$C:$C&amp;filt_btag7!$B:$B,0))=raw_elemdata!C143), raw_elemdata!C143, INDEX(fix_btag!$BF:$BF,MATCH(raw_elemdata!C143,fix_btag!$BG:$BG,0))), raw_elemdata!C143)</f>
        <v>392</v>
      </c>
      <c r="E691" s="4">
        <f t="array" ref="E691">IF(AND(OR(raw_elemdata!G143=6,raw_elemdata!H143=6,raw_elemdata!I143=6,raw_elemdata!J143=6),OR(raw_elemdata!G143=7,raw_elemdata!H143=7,raw_elemdata!I143=7,raw_elemdata!J143=7)), IF(ISERROR(INDEX(filt_btag7!$B:$B,MATCH(C691&amp;raw_elemdata!D143,filt_btag7!$C:$C&amp;filt_btag7!$B:$B,0))=raw_elemdata!D143), raw_elemdata!D143, INDEX(fix_btag!$BF:$BF,MATCH(raw_elemdata!D143,fix_btag!$BG:$BG,0))), raw_elemdata!D143)</f>
        <v>399</v>
      </c>
      <c r="F691" s="4">
        <f t="array" ref="F691">IF(AND(OR(raw_elemdata!G143=6,raw_elemdata!H143=6,raw_elemdata!I143=6,raw_elemdata!J143=6),OR(raw_elemdata!G143=7,raw_elemdata!H143=7,raw_elemdata!I143=7,raw_elemdata!J143=7)), IF(ISERROR(INDEX(filt_btag7!$B:$B,MATCH(C691&amp;raw_elemdata!E143,filt_btag7!$C:$C&amp;filt_btag7!$B:$B,0))=raw_elemdata!E143), raw_elemdata!E143, INDEX(fix_btag!$BF:$BF,MATCH(raw_elemdata!E143,fix_btag!$BG:$BG,0))), raw_elemdata!E143)</f>
        <v>400</v>
      </c>
      <c r="G691" s="4">
        <f t="array" ref="G691">IF(AND(OR(raw_elemdata!G143=6,raw_elemdata!H143=6,raw_elemdata!I143=6,raw_elemdata!J143=6),OR(raw_elemdata!G143=7,raw_elemdata!H143=7,raw_elemdata!I143=7,raw_elemdata!J143=7)), IF(ISERROR(INDEX(filt_btag7!$B:$B,MATCH(C691&amp;raw_elemdata!F143,filt_btag7!$C:$C&amp;filt_btag7!$B:$B,0))=raw_elemdata!F143), raw_elemdata!F143, INDEX(fix_btag!$BF:$BF,MATCH(raw_elemdata!F143,fix_btag!$BG:$BG,0))), raw_elemdata!F143)</f>
        <v>393</v>
      </c>
      <c r="H691" s="4">
        <f>IF(OR(raw_elemdata!G143=6,raw_elemdata!G143=7),0,raw_elemdata!G143)</f>
        <v>0</v>
      </c>
      <c r="I691" s="4">
        <f>IF(OR(raw_elemdata!H143=6,raw_elemdata!H143=7),0,raw_elemdata!H143)</f>
        <v>0</v>
      </c>
      <c r="J691" s="4">
        <f>IF(OR(raw_elemdata!I143=6,raw_elemdata!I143=7),0,raw_elemdata!I143)</f>
        <v>0</v>
      </c>
      <c r="K691" s="4">
        <f>IF(OR(raw_elemdata!J143=6,raw_elemdata!J143=7),0,raw_elemdata!J143)</f>
        <v>0</v>
      </c>
      <c r="L691" s="4">
        <v>1</v>
      </c>
    </row>
    <row r="692" spans="3:12" s="4" customFormat="1" x14ac:dyDescent="0.3">
      <c r="C692" s="4">
        <v>142</v>
      </c>
      <c r="D692" s="4">
        <f t="array" ref="D692">IF(AND(OR(raw_elemdata!G144=6,raw_elemdata!H144=6,raw_elemdata!I144=6,raw_elemdata!J144=6),OR(raw_elemdata!G144=7,raw_elemdata!H144=7,raw_elemdata!I144=7,raw_elemdata!J144=7)), IF(ISERROR(INDEX(filt_btag7!$B:$B,MATCH(C692&amp;raw_elemdata!C144,filt_btag7!$C:$C&amp;filt_btag7!$B:$B,0))=raw_elemdata!C144), raw_elemdata!C144, INDEX(fix_btag!$BF:$BF,MATCH(raw_elemdata!C144,fix_btag!$BG:$BG,0))), raw_elemdata!C144)</f>
        <v>399</v>
      </c>
      <c r="E692" s="4">
        <f t="array" ref="E692">IF(AND(OR(raw_elemdata!G144=6,raw_elemdata!H144=6,raw_elemdata!I144=6,raw_elemdata!J144=6),OR(raw_elemdata!G144=7,raw_elemdata!H144=7,raw_elemdata!I144=7,raw_elemdata!J144=7)), IF(ISERROR(INDEX(filt_btag7!$B:$B,MATCH(C692&amp;raw_elemdata!D144,filt_btag7!$C:$C&amp;filt_btag7!$B:$B,0))=raw_elemdata!D144), raw_elemdata!D144, INDEX(fix_btag!$BF:$BF,MATCH(raw_elemdata!D144,fix_btag!$BG:$BG,0))), raw_elemdata!D144)</f>
        <v>406</v>
      </c>
      <c r="F692" s="4">
        <f t="array" ref="F692">IF(AND(OR(raw_elemdata!G144=6,raw_elemdata!H144=6,raw_elemdata!I144=6,raw_elemdata!J144=6),OR(raw_elemdata!G144=7,raw_elemdata!H144=7,raw_elemdata!I144=7,raw_elemdata!J144=7)), IF(ISERROR(INDEX(filt_btag7!$B:$B,MATCH(C692&amp;raw_elemdata!E144,filt_btag7!$C:$C&amp;filt_btag7!$B:$B,0))=raw_elemdata!E144), raw_elemdata!E144, INDEX(fix_btag!$BF:$BF,MATCH(raw_elemdata!E144,fix_btag!$BG:$BG,0))), raw_elemdata!E144)</f>
        <v>407</v>
      </c>
      <c r="G692" s="4">
        <f t="array" ref="G692">IF(AND(OR(raw_elemdata!G144=6,raw_elemdata!H144=6,raw_elemdata!I144=6,raw_elemdata!J144=6),OR(raw_elemdata!G144=7,raw_elemdata!H144=7,raw_elemdata!I144=7,raw_elemdata!J144=7)), IF(ISERROR(INDEX(filt_btag7!$B:$B,MATCH(C692&amp;raw_elemdata!F144,filt_btag7!$C:$C&amp;filt_btag7!$B:$B,0))=raw_elemdata!F144), raw_elemdata!F144, INDEX(fix_btag!$BF:$BF,MATCH(raw_elemdata!F144,fix_btag!$BG:$BG,0))), raw_elemdata!F144)</f>
        <v>400</v>
      </c>
      <c r="H692" s="4">
        <f>IF(OR(raw_elemdata!G144=6,raw_elemdata!G144=7),0,raw_elemdata!G144)</f>
        <v>0</v>
      </c>
      <c r="I692" s="4">
        <f>IF(OR(raw_elemdata!H144=6,raw_elemdata!H144=7),0,raw_elemdata!H144)</f>
        <v>0</v>
      </c>
      <c r="J692" s="4">
        <f>IF(OR(raw_elemdata!I144=6,raw_elemdata!I144=7),0,raw_elemdata!I144)</f>
        <v>0</v>
      </c>
      <c r="K692" s="4">
        <f>IF(OR(raw_elemdata!J144=6,raw_elemdata!J144=7),0,raw_elemdata!J144)</f>
        <v>0</v>
      </c>
      <c r="L692" s="4">
        <v>1</v>
      </c>
    </row>
    <row r="693" spans="3:12" s="4" customFormat="1" x14ac:dyDescent="0.3">
      <c r="C693" s="4">
        <v>143</v>
      </c>
      <c r="D693" s="4">
        <f t="array" ref="D693">IF(AND(OR(raw_elemdata!G145=6,raw_elemdata!H145=6,raw_elemdata!I145=6,raw_elemdata!J145=6),OR(raw_elemdata!G145=7,raw_elemdata!H145=7,raw_elemdata!I145=7,raw_elemdata!J145=7)), IF(ISERROR(INDEX(filt_btag7!$B:$B,MATCH(C693&amp;raw_elemdata!C145,filt_btag7!$C:$C&amp;filt_btag7!$B:$B,0))=raw_elemdata!C145), raw_elemdata!C145, INDEX(fix_btag!$BF:$BF,MATCH(raw_elemdata!C145,fix_btag!$BG:$BG,0))), raw_elemdata!C145)</f>
        <v>406</v>
      </c>
      <c r="E693" s="4">
        <f t="array" ref="E693">IF(AND(OR(raw_elemdata!G145=6,raw_elemdata!H145=6,raw_elemdata!I145=6,raw_elemdata!J145=6),OR(raw_elemdata!G145=7,raw_elemdata!H145=7,raw_elemdata!I145=7,raw_elemdata!J145=7)), IF(ISERROR(INDEX(filt_btag7!$B:$B,MATCH(C693&amp;raw_elemdata!D145,filt_btag7!$C:$C&amp;filt_btag7!$B:$B,0))=raw_elemdata!D145), raw_elemdata!D145, INDEX(fix_btag!$BF:$BF,MATCH(raw_elemdata!D145,fix_btag!$BG:$BG,0))), raw_elemdata!D145)</f>
        <v>413</v>
      </c>
      <c r="F693" s="4">
        <f t="array" ref="F693">IF(AND(OR(raw_elemdata!G145=6,raw_elemdata!H145=6,raw_elemdata!I145=6,raw_elemdata!J145=6),OR(raw_elemdata!G145=7,raw_elemdata!H145=7,raw_elemdata!I145=7,raw_elemdata!J145=7)), IF(ISERROR(INDEX(filt_btag7!$B:$B,MATCH(C693&amp;raw_elemdata!E145,filt_btag7!$C:$C&amp;filt_btag7!$B:$B,0))=raw_elemdata!E145), raw_elemdata!E145, INDEX(fix_btag!$BF:$BF,MATCH(raw_elemdata!E145,fix_btag!$BG:$BG,0))), raw_elemdata!E145)</f>
        <v>414</v>
      </c>
      <c r="G693" s="4">
        <f t="array" ref="G693">IF(AND(OR(raw_elemdata!G145=6,raw_elemdata!H145=6,raw_elemdata!I145=6,raw_elemdata!J145=6),OR(raw_elemdata!G145=7,raw_elemdata!H145=7,raw_elemdata!I145=7,raw_elemdata!J145=7)), IF(ISERROR(INDEX(filt_btag7!$B:$B,MATCH(C693&amp;raw_elemdata!F145,filt_btag7!$C:$C&amp;filt_btag7!$B:$B,0))=raw_elemdata!F145), raw_elemdata!F145, INDEX(fix_btag!$BF:$BF,MATCH(raw_elemdata!F145,fix_btag!$BG:$BG,0))), raw_elemdata!F145)</f>
        <v>407</v>
      </c>
      <c r="H693" s="4">
        <f>IF(OR(raw_elemdata!G145=6,raw_elemdata!G145=7),0,raw_elemdata!G145)</f>
        <v>0</v>
      </c>
      <c r="I693" s="4">
        <f>IF(OR(raw_elemdata!H145=6,raw_elemdata!H145=7),0,raw_elemdata!H145)</f>
        <v>0</v>
      </c>
      <c r="J693" s="4">
        <f>IF(OR(raw_elemdata!I145=6,raw_elemdata!I145=7),0,raw_elemdata!I145)</f>
        <v>0</v>
      </c>
      <c r="K693" s="4">
        <f>IF(OR(raw_elemdata!J145=6,raw_elemdata!J145=7),0,raw_elemdata!J145)</f>
        <v>0</v>
      </c>
      <c r="L693" s="4">
        <v>1</v>
      </c>
    </row>
    <row r="694" spans="3:12" s="4" customFormat="1" x14ac:dyDescent="0.3">
      <c r="C694" s="4">
        <v>144</v>
      </c>
      <c r="D694" s="4">
        <f t="array" ref="D694">IF(AND(OR(raw_elemdata!G146=6,raw_elemdata!H146=6,raw_elemdata!I146=6,raw_elemdata!J146=6),OR(raw_elemdata!G146=7,raw_elemdata!H146=7,raw_elemdata!I146=7,raw_elemdata!J146=7)), IF(ISERROR(INDEX(filt_btag7!$B:$B,MATCH(C694&amp;raw_elemdata!C146,filt_btag7!$C:$C&amp;filt_btag7!$B:$B,0))=raw_elemdata!C146), raw_elemdata!C146, INDEX(fix_btag!$BF:$BF,MATCH(raw_elemdata!C146,fix_btag!$BG:$BG,0))), raw_elemdata!C146)</f>
        <v>413</v>
      </c>
      <c r="E694" s="4">
        <f t="array" ref="E694">IF(AND(OR(raw_elemdata!G146=6,raw_elemdata!H146=6,raw_elemdata!I146=6,raw_elemdata!J146=6),OR(raw_elemdata!G146=7,raw_elemdata!H146=7,raw_elemdata!I146=7,raw_elemdata!J146=7)), IF(ISERROR(INDEX(filt_btag7!$B:$B,MATCH(C694&amp;raw_elemdata!D146,filt_btag7!$C:$C&amp;filt_btag7!$B:$B,0))=raw_elemdata!D146), raw_elemdata!D146, INDEX(fix_btag!$BF:$BF,MATCH(raw_elemdata!D146,fix_btag!$BG:$BG,0))), raw_elemdata!D146)</f>
        <v>129</v>
      </c>
      <c r="F694" s="4">
        <f t="array" ref="F694">IF(AND(OR(raw_elemdata!G146=6,raw_elemdata!H146=6,raw_elemdata!I146=6,raw_elemdata!J146=6),OR(raw_elemdata!G146=7,raw_elemdata!H146=7,raw_elemdata!I146=7,raw_elemdata!J146=7)), IF(ISERROR(INDEX(filt_btag7!$B:$B,MATCH(C694&amp;raw_elemdata!E146,filt_btag7!$C:$C&amp;filt_btag7!$B:$B,0))=raw_elemdata!E146), raw_elemdata!E146, INDEX(fix_btag!$BF:$BF,MATCH(raw_elemdata!E146,fix_btag!$BG:$BG,0))), raw_elemdata!E146)</f>
        <v>239</v>
      </c>
      <c r="G694" s="4">
        <f t="array" ref="G694">IF(AND(OR(raw_elemdata!G146=6,raw_elemdata!H146=6,raw_elemdata!I146=6,raw_elemdata!J146=6),OR(raw_elemdata!G146=7,raw_elemdata!H146=7,raw_elemdata!I146=7,raw_elemdata!J146=7)), IF(ISERROR(INDEX(filt_btag7!$B:$B,MATCH(C694&amp;raw_elemdata!F146,filt_btag7!$C:$C&amp;filt_btag7!$B:$B,0))=raw_elemdata!F146), raw_elemdata!F146, INDEX(fix_btag!$BF:$BF,MATCH(raw_elemdata!F146,fix_btag!$BG:$BG,0))), raw_elemdata!F146)</f>
        <v>414</v>
      </c>
      <c r="H694" s="4">
        <f>IF(OR(raw_elemdata!G146=6,raw_elemdata!G146=7),0,raw_elemdata!G146)</f>
        <v>0</v>
      </c>
      <c r="I694" s="4">
        <f>IF(OR(raw_elemdata!H146=6,raw_elemdata!H146=7),0,raw_elemdata!H146)</f>
        <v>0</v>
      </c>
      <c r="J694" s="4">
        <f>IF(OR(raw_elemdata!I146=6,raw_elemdata!I146=7),0,raw_elemdata!I146)</f>
        <v>0</v>
      </c>
      <c r="K694" s="4">
        <f>IF(OR(raw_elemdata!J146=6,raw_elemdata!J146=7),0,raw_elemdata!J146)</f>
        <v>0</v>
      </c>
      <c r="L694" s="4">
        <v>1</v>
      </c>
    </row>
    <row r="695" spans="3:12" s="4" customFormat="1" x14ac:dyDescent="0.3">
      <c r="C695" s="4">
        <v>145</v>
      </c>
      <c r="D695" s="4">
        <f t="array" ref="D695">IF(AND(OR(raw_elemdata!G147=6,raw_elemdata!H147=6,raw_elemdata!I147=6,raw_elemdata!J147=6),OR(raw_elemdata!G147=7,raw_elemdata!H147=7,raw_elemdata!I147=7,raw_elemdata!J147=7)), IF(ISERROR(INDEX(filt_btag7!$B:$B,MATCH(C695&amp;raw_elemdata!C147,filt_btag7!$C:$C&amp;filt_btag7!$B:$B,0))=raw_elemdata!C147), raw_elemdata!C147, INDEX(fix_btag!$BF:$BF,MATCH(raw_elemdata!C147,fix_btag!$BG:$BG,0))), raw_elemdata!C147)</f>
        <v>223</v>
      </c>
      <c r="E695" s="4">
        <f t="array" ref="E695">IF(AND(OR(raw_elemdata!G147=6,raw_elemdata!H147=6,raw_elemdata!I147=6,raw_elemdata!J147=6),OR(raw_elemdata!G147=7,raw_elemdata!H147=7,raw_elemdata!I147=7,raw_elemdata!J147=7)), IF(ISERROR(INDEX(filt_btag7!$B:$B,MATCH(C695&amp;raw_elemdata!D147,filt_btag7!$C:$C&amp;filt_btag7!$B:$B,0))=raw_elemdata!D147), raw_elemdata!D147, INDEX(fix_btag!$BF:$BF,MATCH(raw_elemdata!D147,fix_btag!$BG:$BG,0))), raw_elemdata!D147)</f>
        <v>386</v>
      </c>
      <c r="F695" s="4">
        <f t="array" ref="F695">IF(AND(OR(raw_elemdata!G147=6,raw_elemdata!H147=6,raw_elemdata!I147=6,raw_elemdata!J147=6),OR(raw_elemdata!G147=7,raw_elemdata!H147=7,raw_elemdata!I147=7,raw_elemdata!J147=7)), IF(ISERROR(INDEX(filt_btag7!$B:$B,MATCH(C695&amp;raw_elemdata!E147,filt_btag7!$C:$C&amp;filt_btag7!$B:$B,0))=raw_elemdata!E147), raw_elemdata!E147, INDEX(fix_btag!$BF:$BF,MATCH(raw_elemdata!E147,fix_btag!$BG:$BG,0))), raw_elemdata!E147)</f>
        <v>214</v>
      </c>
      <c r="G695" s="4">
        <f t="array" ref="G695">IF(AND(OR(raw_elemdata!G147=6,raw_elemdata!H147=6,raw_elemdata!I147=6,raw_elemdata!J147=6),OR(raw_elemdata!G147=7,raw_elemdata!H147=7,raw_elemdata!I147=7,raw_elemdata!J147=7)), IF(ISERROR(INDEX(filt_btag7!$B:$B,MATCH(C695&amp;raw_elemdata!F147,filt_btag7!$C:$C&amp;filt_btag7!$B:$B,0))=raw_elemdata!F147), raw_elemdata!F147, INDEX(fix_btag!$BF:$BF,MATCH(raw_elemdata!F147,fix_btag!$BG:$BG,0))), raw_elemdata!F147)</f>
        <v>101</v>
      </c>
      <c r="H695" s="4">
        <f>IF(OR(raw_elemdata!G147=6,raw_elemdata!G147=7),0,raw_elemdata!G147)</f>
        <v>0</v>
      </c>
      <c r="I695" s="4">
        <f>IF(OR(raw_elemdata!H147=6,raw_elemdata!H147=7),0,raw_elemdata!H147)</f>
        <v>0</v>
      </c>
      <c r="J695" s="4">
        <f>IF(OR(raw_elemdata!I147=6,raw_elemdata!I147=7),0,raw_elemdata!I147)</f>
        <v>0</v>
      </c>
      <c r="K695" s="4">
        <f>IF(OR(raw_elemdata!J147=6,raw_elemdata!J147=7),0,raw_elemdata!J147)</f>
        <v>5</v>
      </c>
      <c r="L695" s="4">
        <v>1</v>
      </c>
    </row>
    <row r="696" spans="3:12" s="4" customFormat="1" x14ac:dyDescent="0.3">
      <c r="C696" s="4">
        <v>146</v>
      </c>
      <c r="D696" s="4">
        <f t="array" ref="D696">IF(AND(OR(raw_elemdata!G148=6,raw_elemdata!H148=6,raw_elemdata!I148=6,raw_elemdata!J148=6),OR(raw_elemdata!G148=7,raw_elemdata!H148=7,raw_elemdata!I148=7,raw_elemdata!J148=7)), IF(ISERROR(INDEX(filt_btag7!$B:$B,MATCH(C696&amp;raw_elemdata!C148,filt_btag7!$C:$C&amp;filt_btag7!$B:$B,0))=raw_elemdata!C148), raw_elemdata!C148, INDEX(fix_btag!$BF:$BF,MATCH(raw_elemdata!C148,fix_btag!$BG:$BG,0))), raw_elemdata!C148)</f>
        <v>386</v>
      </c>
      <c r="E696" s="4">
        <f t="array" ref="E696">IF(AND(OR(raw_elemdata!G148=6,raw_elemdata!H148=6,raw_elemdata!I148=6,raw_elemdata!J148=6),OR(raw_elemdata!G148=7,raw_elemdata!H148=7,raw_elemdata!I148=7,raw_elemdata!J148=7)), IF(ISERROR(INDEX(filt_btag7!$B:$B,MATCH(C696&amp;raw_elemdata!D148,filt_btag7!$C:$C&amp;filt_btag7!$B:$B,0))=raw_elemdata!D148), raw_elemdata!D148, INDEX(fix_btag!$BF:$BF,MATCH(raw_elemdata!D148,fix_btag!$BG:$BG,0))), raw_elemdata!D148)</f>
        <v>393</v>
      </c>
      <c r="F696" s="4">
        <f t="array" ref="F696">IF(AND(OR(raw_elemdata!G148=6,raw_elemdata!H148=6,raw_elemdata!I148=6,raw_elemdata!J148=6),OR(raw_elemdata!G148=7,raw_elemdata!H148=7,raw_elemdata!I148=7,raw_elemdata!J148=7)), IF(ISERROR(INDEX(filt_btag7!$B:$B,MATCH(C696&amp;raw_elemdata!E148,filt_btag7!$C:$C&amp;filt_btag7!$B:$B,0))=raw_elemdata!E148), raw_elemdata!E148, INDEX(fix_btag!$BF:$BF,MATCH(raw_elemdata!E148,fix_btag!$BG:$BG,0))), raw_elemdata!E148)</f>
        <v>213</v>
      </c>
      <c r="G696" s="4">
        <f t="array" ref="G696">IF(AND(OR(raw_elemdata!G148=6,raw_elemdata!H148=6,raw_elemdata!I148=6,raw_elemdata!J148=6),OR(raw_elemdata!G148=7,raw_elemdata!H148=7,raw_elemdata!I148=7,raw_elemdata!J148=7)), IF(ISERROR(INDEX(filt_btag7!$B:$B,MATCH(C696&amp;raw_elemdata!F148,filt_btag7!$C:$C&amp;filt_btag7!$B:$B,0))=raw_elemdata!F148), raw_elemdata!F148, INDEX(fix_btag!$BF:$BF,MATCH(raw_elemdata!F148,fix_btag!$BG:$BG,0))), raw_elemdata!F148)</f>
        <v>214</v>
      </c>
      <c r="H696" s="4">
        <f>IF(OR(raw_elemdata!G148=6,raw_elemdata!G148=7),0,raw_elemdata!G148)</f>
        <v>0</v>
      </c>
      <c r="I696" s="4">
        <f>IF(OR(raw_elemdata!H148=6,raw_elemdata!H148=7),0,raw_elemdata!H148)</f>
        <v>0</v>
      </c>
      <c r="J696" s="4">
        <f>IF(OR(raw_elemdata!I148=6,raw_elemdata!I148=7),0,raw_elemdata!I148)</f>
        <v>0</v>
      </c>
      <c r="K696" s="4">
        <f>IF(OR(raw_elemdata!J148=6,raw_elemdata!J148=7),0,raw_elemdata!J148)</f>
        <v>0</v>
      </c>
      <c r="L696" s="4">
        <v>1</v>
      </c>
    </row>
    <row r="697" spans="3:12" s="4" customFormat="1" x14ac:dyDescent="0.3">
      <c r="C697" s="4">
        <v>147</v>
      </c>
      <c r="D697" s="4">
        <f t="array" ref="D697">IF(AND(OR(raw_elemdata!G149=6,raw_elemdata!H149=6,raw_elemdata!I149=6,raw_elemdata!J149=6),OR(raw_elemdata!G149=7,raw_elemdata!H149=7,raw_elemdata!I149=7,raw_elemdata!J149=7)), IF(ISERROR(INDEX(filt_btag7!$B:$B,MATCH(C697&amp;raw_elemdata!C149,filt_btag7!$C:$C&amp;filt_btag7!$B:$B,0))=raw_elemdata!C149), raw_elemdata!C149, INDEX(fix_btag!$BF:$BF,MATCH(raw_elemdata!C149,fix_btag!$BG:$BG,0))), raw_elemdata!C149)</f>
        <v>393</v>
      </c>
      <c r="E697" s="4">
        <f t="array" ref="E697">IF(AND(OR(raw_elemdata!G149=6,raw_elemdata!H149=6,raw_elemdata!I149=6,raw_elemdata!J149=6),OR(raw_elemdata!G149=7,raw_elemdata!H149=7,raw_elemdata!I149=7,raw_elemdata!J149=7)), IF(ISERROR(INDEX(filt_btag7!$B:$B,MATCH(C697&amp;raw_elemdata!D149,filt_btag7!$C:$C&amp;filt_btag7!$B:$B,0))=raw_elemdata!D149), raw_elemdata!D149, INDEX(fix_btag!$BF:$BF,MATCH(raw_elemdata!D149,fix_btag!$BG:$BG,0))), raw_elemdata!D149)</f>
        <v>400</v>
      </c>
      <c r="F697" s="4">
        <f t="array" ref="F697">IF(AND(OR(raw_elemdata!G149=6,raw_elemdata!H149=6,raw_elemdata!I149=6,raw_elemdata!J149=6),OR(raw_elemdata!G149=7,raw_elemdata!H149=7,raw_elemdata!I149=7,raw_elemdata!J149=7)), IF(ISERROR(INDEX(filt_btag7!$B:$B,MATCH(C697&amp;raw_elemdata!E149,filt_btag7!$C:$C&amp;filt_btag7!$B:$B,0))=raw_elemdata!E149), raw_elemdata!E149, INDEX(fix_btag!$BF:$BF,MATCH(raw_elemdata!E149,fix_btag!$BG:$BG,0))), raw_elemdata!E149)</f>
        <v>212</v>
      </c>
      <c r="G697" s="4">
        <f t="array" ref="G697">IF(AND(OR(raw_elemdata!G149=6,raw_elemdata!H149=6,raw_elemdata!I149=6,raw_elemdata!J149=6),OR(raw_elemdata!G149=7,raw_elemdata!H149=7,raw_elemdata!I149=7,raw_elemdata!J149=7)), IF(ISERROR(INDEX(filt_btag7!$B:$B,MATCH(C697&amp;raw_elemdata!F149,filt_btag7!$C:$C&amp;filt_btag7!$B:$B,0))=raw_elemdata!F149), raw_elemdata!F149, INDEX(fix_btag!$BF:$BF,MATCH(raw_elemdata!F149,fix_btag!$BG:$BG,0))), raw_elemdata!F149)</f>
        <v>213</v>
      </c>
      <c r="H697" s="4">
        <f>IF(OR(raw_elemdata!G149=6,raw_elemdata!G149=7),0,raw_elemdata!G149)</f>
        <v>0</v>
      </c>
      <c r="I697" s="4">
        <f>IF(OR(raw_elemdata!H149=6,raw_elemdata!H149=7),0,raw_elemdata!H149)</f>
        <v>0</v>
      </c>
      <c r="J697" s="4">
        <f>IF(OR(raw_elemdata!I149=6,raw_elemdata!I149=7),0,raw_elemdata!I149)</f>
        <v>0</v>
      </c>
      <c r="K697" s="4">
        <f>IF(OR(raw_elemdata!J149=6,raw_elemdata!J149=7),0,raw_elemdata!J149)</f>
        <v>0</v>
      </c>
      <c r="L697" s="4">
        <v>1</v>
      </c>
    </row>
    <row r="698" spans="3:12" s="4" customFormat="1" x14ac:dyDescent="0.3">
      <c r="C698" s="4">
        <v>148</v>
      </c>
      <c r="D698" s="4">
        <f t="array" ref="D698">IF(AND(OR(raw_elemdata!G150=6,raw_elemdata!H150=6,raw_elemdata!I150=6,raw_elemdata!J150=6),OR(raw_elemdata!G150=7,raw_elemdata!H150=7,raw_elemdata!I150=7,raw_elemdata!J150=7)), IF(ISERROR(INDEX(filt_btag7!$B:$B,MATCH(C698&amp;raw_elemdata!C150,filt_btag7!$C:$C&amp;filt_btag7!$B:$B,0))=raw_elemdata!C150), raw_elemdata!C150, INDEX(fix_btag!$BF:$BF,MATCH(raw_elemdata!C150,fix_btag!$BG:$BG,0))), raw_elemdata!C150)</f>
        <v>400</v>
      </c>
      <c r="E698" s="4">
        <f t="array" ref="E698">IF(AND(OR(raw_elemdata!G150=6,raw_elemdata!H150=6,raw_elemdata!I150=6,raw_elemdata!J150=6),OR(raw_elemdata!G150=7,raw_elemdata!H150=7,raw_elemdata!I150=7,raw_elemdata!J150=7)), IF(ISERROR(INDEX(filt_btag7!$B:$B,MATCH(C698&amp;raw_elemdata!D150,filt_btag7!$C:$C&amp;filt_btag7!$B:$B,0))=raw_elemdata!D150), raw_elemdata!D150, INDEX(fix_btag!$BF:$BF,MATCH(raw_elemdata!D150,fix_btag!$BG:$BG,0))), raw_elemdata!D150)</f>
        <v>407</v>
      </c>
      <c r="F698" s="4">
        <f t="array" ref="F698">IF(AND(OR(raw_elemdata!G150=6,raw_elemdata!H150=6,raw_elemdata!I150=6,raw_elemdata!J150=6),OR(raw_elemdata!G150=7,raw_elemdata!H150=7,raw_elemdata!I150=7,raw_elemdata!J150=7)), IF(ISERROR(INDEX(filt_btag7!$B:$B,MATCH(C698&amp;raw_elemdata!E150,filt_btag7!$C:$C&amp;filt_btag7!$B:$B,0))=raw_elemdata!E150), raw_elemdata!E150, INDEX(fix_btag!$BF:$BF,MATCH(raw_elemdata!E150,fix_btag!$BG:$BG,0))), raw_elemdata!E150)</f>
        <v>211</v>
      </c>
      <c r="G698" s="4">
        <f t="array" ref="G698">IF(AND(OR(raw_elemdata!G150=6,raw_elemdata!H150=6,raw_elemdata!I150=6,raw_elemdata!J150=6),OR(raw_elemdata!G150=7,raw_elemdata!H150=7,raw_elemdata!I150=7,raw_elemdata!J150=7)), IF(ISERROR(INDEX(filt_btag7!$B:$B,MATCH(C698&amp;raw_elemdata!F150,filt_btag7!$C:$C&amp;filt_btag7!$B:$B,0))=raw_elemdata!F150), raw_elemdata!F150, INDEX(fix_btag!$BF:$BF,MATCH(raw_elemdata!F150,fix_btag!$BG:$BG,0))), raw_elemdata!F150)</f>
        <v>212</v>
      </c>
      <c r="H698" s="4">
        <f>IF(OR(raw_elemdata!G150=6,raw_elemdata!G150=7),0,raw_elemdata!G150)</f>
        <v>0</v>
      </c>
      <c r="I698" s="4">
        <f>IF(OR(raw_elemdata!H150=6,raw_elemdata!H150=7),0,raw_elemdata!H150)</f>
        <v>0</v>
      </c>
      <c r="J698" s="4">
        <f>IF(OR(raw_elemdata!I150=6,raw_elemdata!I150=7),0,raw_elemdata!I150)</f>
        <v>0</v>
      </c>
      <c r="K698" s="4">
        <f>IF(OR(raw_elemdata!J150=6,raw_elemdata!J150=7),0,raw_elemdata!J150)</f>
        <v>0</v>
      </c>
      <c r="L698" s="4">
        <v>1</v>
      </c>
    </row>
    <row r="699" spans="3:12" s="4" customFormat="1" x14ac:dyDescent="0.3">
      <c r="C699" s="4">
        <v>149</v>
      </c>
      <c r="D699" s="4">
        <f t="array" ref="D699">IF(AND(OR(raw_elemdata!G151=6,raw_elemdata!H151=6,raw_elemdata!I151=6,raw_elemdata!J151=6),OR(raw_elemdata!G151=7,raw_elemdata!H151=7,raw_elemdata!I151=7,raw_elemdata!J151=7)), IF(ISERROR(INDEX(filt_btag7!$B:$B,MATCH(C699&amp;raw_elemdata!C151,filt_btag7!$C:$C&amp;filt_btag7!$B:$B,0))=raw_elemdata!C151), raw_elemdata!C151, INDEX(fix_btag!$BF:$BF,MATCH(raw_elemdata!C151,fix_btag!$BG:$BG,0))), raw_elemdata!C151)</f>
        <v>407</v>
      </c>
      <c r="E699" s="4">
        <f t="array" ref="E699">IF(AND(OR(raw_elemdata!G151=6,raw_elemdata!H151=6,raw_elemdata!I151=6,raw_elemdata!J151=6),OR(raw_elemdata!G151=7,raw_elemdata!H151=7,raw_elemdata!I151=7,raw_elemdata!J151=7)), IF(ISERROR(INDEX(filt_btag7!$B:$B,MATCH(C699&amp;raw_elemdata!D151,filt_btag7!$C:$C&amp;filt_btag7!$B:$B,0))=raw_elemdata!D151), raw_elemdata!D151, INDEX(fix_btag!$BF:$BF,MATCH(raw_elemdata!D151,fix_btag!$BG:$BG,0))), raw_elemdata!D151)</f>
        <v>414</v>
      </c>
      <c r="F699" s="4">
        <f t="array" ref="F699">IF(AND(OR(raw_elemdata!G151=6,raw_elemdata!H151=6,raw_elemdata!I151=6,raw_elemdata!J151=6),OR(raw_elemdata!G151=7,raw_elemdata!H151=7,raw_elemdata!I151=7,raw_elemdata!J151=7)), IF(ISERROR(INDEX(filt_btag7!$B:$B,MATCH(C699&amp;raw_elemdata!E151,filt_btag7!$C:$C&amp;filt_btag7!$B:$B,0))=raw_elemdata!E151), raw_elemdata!E151, INDEX(fix_btag!$BF:$BF,MATCH(raw_elemdata!E151,fix_btag!$BG:$BG,0))), raw_elemdata!E151)</f>
        <v>210</v>
      </c>
      <c r="G699" s="4">
        <f t="array" ref="G699">IF(AND(OR(raw_elemdata!G151=6,raw_elemdata!H151=6,raw_elemdata!I151=6,raw_elemdata!J151=6),OR(raw_elemdata!G151=7,raw_elemdata!H151=7,raw_elemdata!I151=7,raw_elemdata!J151=7)), IF(ISERROR(INDEX(filt_btag7!$B:$B,MATCH(C699&amp;raw_elemdata!F151,filt_btag7!$C:$C&amp;filt_btag7!$B:$B,0))=raw_elemdata!F151), raw_elemdata!F151, INDEX(fix_btag!$BF:$BF,MATCH(raw_elemdata!F151,fix_btag!$BG:$BG,0))), raw_elemdata!F151)</f>
        <v>211</v>
      </c>
      <c r="H699" s="4">
        <f>IF(OR(raw_elemdata!G151=6,raw_elemdata!G151=7),0,raw_elemdata!G151)</f>
        <v>0</v>
      </c>
      <c r="I699" s="4">
        <f>IF(OR(raw_elemdata!H151=6,raw_elemdata!H151=7),0,raw_elemdata!H151)</f>
        <v>0</v>
      </c>
      <c r="J699" s="4">
        <f>IF(OR(raw_elemdata!I151=6,raw_elemdata!I151=7),0,raw_elemdata!I151)</f>
        <v>0</v>
      </c>
      <c r="K699" s="4">
        <f>IF(OR(raw_elemdata!J151=6,raw_elemdata!J151=7),0,raw_elemdata!J151)</f>
        <v>0</v>
      </c>
      <c r="L699" s="4">
        <v>1</v>
      </c>
    </row>
    <row r="700" spans="3:12" s="4" customFormat="1" x14ac:dyDescent="0.3">
      <c r="C700" s="4">
        <v>150</v>
      </c>
      <c r="D700" s="4">
        <f t="array" ref="D700">IF(AND(OR(raw_elemdata!G152=6,raw_elemdata!H152=6,raw_elemdata!I152=6,raw_elemdata!J152=6),OR(raw_elemdata!G152=7,raw_elemdata!H152=7,raw_elemdata!I152=7,raw_elemdata!J152=7)), IF(ISERROR(INDEX(filt_btag7!$B:$B,MATCH(C700&amp;raw_elemdata!C152,filt_btag7!$C:$C&amp;filt_btag7!$B:$B,0))=raw_elemdata!C152), raw_elemdata!C152, INDEX(fix_btag!$BF:$BF,MATCH(raw_elemdata!C152,fix_btag!$BG:$BG,0))), raw_elemdata!C152)</f>
        <v>414</v>
      </c>
      <c r="E700" s="4">
        <f t="array" ref="E700">IF(AND(OR(raw_elemdata!G152=6,raw_elemdata!H152=6,raw_elemdata!I152=6,raw_elemdata!J152=6),OR(raw_elemdata!G152=7,raw_elemdata!H152=7,raw_elemdata!I152=7,raw_elemdata!J152=7)), IF(ISERROR(INDEX(filt_btag7!$B:$B,MATCH(C700&amp;raw_elemdata!D152,filt_btag7!$C:$C&amp;filt_btag7!$B:$B,0))=raw_elemdata!D152), raw_elemdata!D152, INDEX(fix_btag!$BF:$BF,MATCH(raw_elemdata!D152,fix_btag!$BG:$BG,0))), raw_elemdata!D152)</f>
        <v>239</v>
      </c>
      <c r="F700" s="4">
        <f t="array" ref="F700">IF(AND(OR(raw_elemdata!G152=6,raw_elemdata!H152=6,raw_elemdata!I152=6,raw_elemdata!J152=6),OR(raw_elemdata!G152=7,raw_elemdata!H152=7,raw_elemdata!I152=7,raw_elemdata!J152=7)), IF(ISERROR(INDEX(filt_btag7!$B:$B,MATCH(C700&amp;raw_elemdata!E152,filt_btag7!$C:$C&amp;filt_btag7!$B:$B,0))=raw_elemdata!E152), raw_elemdata!E152, INDEX(fix_btag!$BF:$BF,MATCH(raw_elemdata!E152,fix_btag!$BG:$BG,0))), raw_elemdata!E152)</f>
        <v>100</v>
      </c>
      <c r="G700" s="4">
        <f t="array" ref="G700">IF(AND(OR(raw_elemdata!G152=6,raw_elemdata!H152=6,raw_elemdata!I152=6,raw_elemdata!J152=6),OR(raw_elemdata!G152=7,raw_elemdata!H152=7,raw_elemdata!I152=7,raw_elemdata!J152=7)), IF(ISERROR(INDEX(filt_btag7!$B:$B,MATCH(C700&amp;raw_elemdata!F152,filt_btag7!$C:$C&amp;filt_btag7!$B:$B,0))=raw_elemdata!F152), raw_elemdata!F152, INDEX(fix_btag!$BF:$BF,MATCH(raw_elemdata!F152,fix_btag!$BG:$BG,0))), raw_elemdata!F152)</f>
        <v>210</v>
      </c>
      <c r="H700" s="4">
        <f>IF(OR(raw_elemdata!G152=6,raw_elemdata!G152=7),0,raw_elemdata!G152)</f>
        <v>0</v>
      </c>
      <c r="I700" s="4">
        <f>IF(OR(raw_elemdata!H152=6,raw_elemdata!H152=7),0,raw_elemdata!H152)</f>
        <v>0</v>
      </c>
      <c r="J700" s="4">
        <f>IF(OR(raw_elemdata!I152=6,raw_elemdata!I152=7),0,raw_elemdata!I152)</f>
        <v>0</v>
      </c>
      <c r="K700" s="4">
        <f>IF(OR(raw_elemdata!J152=6,raw_elemdata!J152=7),0,raw_elemdata!J152)</f>
        <v>0</v>
      </c>
      <c r="L700" s="4">
        <v>1</v>
      </c>
    </row>
    <row r="701" spans="3:12" s="4" customFormat="1" x14ac:dyDescent="0.3">
      <c r="C701" s="4">
        <v>151</v>
      </c>
      <c r="D701" s="4">
        <f t="array" ref="D701">IF(AND(OR(raw_elemdata!G153=6,raw_elemdata!H153=6,raw_elemdata!I153=6,raw_elemdata!J153=6),OR(raw_elemdata!G153=7,raw_elemdata!H153=7,raw_elemdata!I153=7,raw_elemdata!J153=7)), IF(ISERROR(INDEX(filt_btag7!$B:$B,MATCH(C701&amp;raw_elemdata!C153,filt_btag7!$C:$C&amp;filt_btag7!$B:$B,0))=raw_elemdata!C153), raw_elemdata!C153, INDEX(fix_btag!$BF:$BF,MATCH(raw_elemdata!C153,fix_btag!$BG:$BG,0))), raw_elemdata!C153)</f>
        <v>90</v>
      </c>
      <c r="E701" s="4">
        <f t="array" ref="E701">IF(AND(OR(raw_elemdata!G153=6,raw_elemdata!H153=6,raw_elemdata!I153=6,raw_elemdata!J153=6),OR(raw_elemdata!G153=7,raw_elemdata!H153=7,raw_elemdata!I153=7,raw_elemdata!J153=7)), IF(ISERROR(INDEX(filt_btag7!$B:$B,MATCH(C701&amp;raw_elemdata!D153,filt_btag7!$C:$C&amp;filt_btag7!$B:$B,0))=raw_elemdata!D153), raw_elemdata!D153, INDEX(fix_btag!$BF:$BF,MATCH(raw_elemdata!D153,fix_btag!$BG:$BG,0))), raw_elemdata!D153)</f>
        <v>91</v>
      </c>
      <c r="F701" s="4">
        <f t="array" ref="F701">IF(AND(OR(raw_elemdata!G153=6,raw_elemdata!H153=6,raw_elemdata!I153=6,raw_elemdata!J153=6),OR(raw_elemdata!G153=7,raw_elemdata!H153=7,raw_elemdata!I153=7,raw_elemdata!J153=7)), IF(ISERROR(INDEX(filt_btag7!$B:$B,MATCH(C701&amp;raw_elemdata!E153,filt_btag7!$C:$C&amp;filt_btag7!$B:$B,0))=raw_elemdata!E153), raw_elemdata!E153, INDEX(fix_btag!$BF:$BF,MATCH(raw_elemdata!E153,fix_btag!$BG:$BG,0))), raw_elemdata!E153)</f>
        <v>329</v>
      </c>
      <c r="G701" s="4">
        <f t="array" ref="G701">IF(AND(OR(raw_elemdata!G153=6,raw_elemdata!H153=6,raw_elemdata!I153=6,raw_elemdata!J153=6),OR(raw_elemdata!G153=7,raw_elemdata!H153=7,raw_elemdata!I153=7,raw_elemdata!J153=7)), IF(ISERROR(INDEX(filt_btag7!$B:$B,MATCH(C701&amp;raw_elemdata!F153,filt_btag7!$C:$C&amp;filt_btag7!$B:$B,0))=raw_elemdata!F153), raw_elemdata!F153, INDEX(fix_btag!$BF:$BF,MATCH(raw_elemdata!F153,fix_btag!$BG:$BG,0))), raw_elemdata!F153)</f>
        <v>247</v>
      </c>
      <c r="H701" s="4">
        <f>IF(OR(raw_elemdata!G153=6,raw_elemdata!G153=7),0,raw_elemdata!G153)</f>
        <v>0</v>
      </c>
      <c r="I701" s="4">
        <f>IF(OR(raw_elemdata!H153=6,raw_elemdata!H153=7),0,raw_elemdata!H153)</f>
        <v>2</v>
      </c>
      <c r="J701" s="4">
        <f>IF(OR(raw_elemdata!I153=6,raw_elemdata!I153=7),0,raw_elemdata!I153)</f>
        <v>0</v>
      </c>
      <c r="K701" s="4">
        <f>IF(OR(raw_elemdata!J153=6,raw_elemdata!J153=7),0,raw_elemdata!J153)</f>
        <v>0</v>
      </c>
      <c r="L701" s="4">
        <v>1</v>
      </c>
    </row>
    <row r="702" spans="3:12" s="4" customFormat="1" x14ac:dyDescent="0.3">
      <c r="C702" s="4">
        <v>152</v>
      </c>
      <c r="D702" s="4">
        <f t="array" ref="D702">IF(AND(OR(raw_elemdata!G154=6,raw_elemdata!H154=6,raw_elemdata!I154=6,raw_elemdata!J154=6),OR(raw_elemdata!G154=7,raw_elemdata!H154=7,raw_elemdata!I154=7,raw_elemdata!J154=7)), IF(ISERROR(INDEX(filt_btag7!$B:$B,MATCH(C702&amp;raw_elemdata!C154,filt_btag7!$C:$C&amp;filt_btag7!$B:$B,0))=raw_elemdata!C154), raw_elemdata!C154, INDEX(fix_btag!$BF:$BF,MATCH(raw_elemdata!C154,fix_btag!$BG:$BG,0))), raw_elemdata!C154)</f>
        <v>247</v>
      </c>
      <c r="E702" s="4">
        <f t="array" ref="E702">IF(AND(OR(raw_elemdata!G154=6,raw_elemdata!H154=6,raw_elemdata!I154=6,raw_elemdata!J154=6),OR(raw_elemdata!G154=7,raw_elemdata!H154=7,raw_elemdata!I154=7,raw_elemdata!J154=7)), IF(ISERROR(INDEX(filt_btag7!$B:$B,MATCH(C702&amp;raw_elemdata!D154,filt_btag7!$C:$C&amp;filt_btag7!$B:$B,0))=raw_elemdata!D154), raw_elemdata!D154, INDEX(fix_btag!$BF:$BF,MATCH(raw_elemdata!D154,fix_btag!$BG:$BG,0))), raw_elemdata!D154)</f>
        <v>329</v>
      </c>
      <c r="F702" s="4">
        <f t="array" ref="F702">IF(AND(OR(raw_elemdata!G154=6,raw_elemdata!H154=6,raw_elemdata!I154=6,raw_elemdata!J154=6),OR(raw_elemdata!G154=7,raw_elemdata!H154=7,raw_elemdata!I154=7,raw_elemdata!J154=7)), IF(ISERROR(INDEX(filt_btag7!$B:$B,MATCH(C702&amp;raw_elemdata!E154,filt_btag7!$C:$C&amp;filt_btag7!$B:$B,0))=raw_elemdata!E154), raw_elemdata!E154, INDEX(fix_btag!$BF:$BF,MATCH(raw_elemdata!E154,fix_btag!$BG:$BG,0))), raw_elemdata!E154)</f>
        <v>93</v>
      </c>
      <c r="G702" s="4">
        <f t="array" ref="G702">IF(AND(OR(raw_elemdata!G154=6,raw_elemdata!H154=6,raw_elemdata!I154=6,raw_elemdata!J154=6),OR(raw_elemdata!G154=7,raw_elemdata!H154=7,raw_elemdata!I154=7,raw_elemdata!J154=7)), IF(ISERROR(INDEX(filt_btag7!$B:$B,MATCH(C702&amp;raw_elemdata!F154,filt_btag7!$C:$C&amp;filt_btag7!$B:$B,0))=raw_elemdata!F154), raw_elemdata!F154, INDEX(fix_btag!$BF:$BF,MATCH(raw_elemdata!F154,fix_btag!$BG:$BG,0))), raw_elemdata!F154)</f>
        <v>92</v>
      </c>
      <c r="H702" s="4">
        <f>IF(OR(raw_elemdata!G154=6,raw_elemdata!G154=7),0,raw_elemdata!G154)</f>
        <v>0</v>
      </c>
      <c r="I702" s="4">
        <f>IF(OR(raw_elemdata!H154=6,raw_elemdata!H154=7),0,raw_elemdata!H154)</f>
        <v>2</v>
      </c>
      <c r="J702" s="4">
        <f>IF(OR(raw_elemdata!I154=6,raw_elemdata!I154=7),0,raw_elemdata!I154)</f>
        <v>0</v>
      </c>
      <c r="K702" s="4">
        <f>IF(OR(raw_elemdata!J154=6,raw_elemdata!J154=7),0,raw_elemdata!J154)</f>
        <v>0</v>
      </c>
      <c r="L702" s="4">
        <v>1</v>
      </c>
    </row>
    <row r="703" spans="3:12" s="4" customFormat="1" x14ac:dyDescent="0.3">
      <c r="C703" s="4">
        <v>153</v>
      </c>
      <c r="D703" s="4">
        <f t="array" ref="D703">IF(AND(OR(raw_elemdata!G155=6,raw_elemdata!H155=6,raw_elemdata!I155=6,raw_elemdata!J155=6),OR(raw_elemdata!G155=7,raw_elemdata!H155=7,raw_elemdata!I155=7,raw_elemdata!J155=7)), IF(ISERROR(INDEX(filt_btag7!$B:$B,MATCH(C703&amp;raw_elemdata!C155,filt_btag7!$C:$C&amp;filt_btag7!$B:$B,0))=raw_elemdata!C155), raw_elemdata!C155, INDEX(fix_btag!$BF:$BF,MATCH(raw_elemdata!C155,fix_btag!$BG:$BG,0))), raw_elemdata!C155)</f>
        <v>92</v>
      </c>
      <c r="E703" s="4">
        <f t="array" ref="E703">IF(AND(OR(raw_elemdata!G155=6,raw_elemdata!H155=6,raw_elemdata!I155=6,raw_elemdata!J155=6),OR(raw_elemdata!G155=7,raw_elemdata!H155=7,raw_elemdata!I155=7,raw_elemdata!J155=7)), IF(ISERROR(INDEX(filt_btag7!$B:$B,MATCH(C703&amp;raw_elemdata!D155,filt_btag7!$C:$C&amp;filt_btag7!$B:$B,0))=raw_elemdata!D155), raw_elemdata!D155, INDEX(fix_btag!$BF:$BF,MATCH(raw_elemdata!D155,fix_btag!$BG:$BG,0))), raw_elemdata!D155)</f>
        <v>93</v>
      </c>
      <c r="F703" s="4">
        <f t="array" ref="F703">IF(AND(OR(raw_elemdata!G155=6,raw_elemdata!H155=6,raw_elemdata!I155=6,raw_elemdata!J155=6),OR(raw_elemdata!G155=7,raw_elemdata!H155=7,raw_elemdata!I155=7,raw_elemdata!J155=7)), IF(ISERROR(INDEX(filt_btag7!$B:$B,MATCH(C703&amp;raw_elemdata!E155,filt_btag7!$C:$C&amp;filt_btag7!$B:$B,0))=raw_elemdata!E155), raw_elemdata!E155, INDEX(fix_btag!$BF:$BF,MATCH(raw_elemdata!E155,fix_btag!$BG:$BG,0))), raw_elemdata!E155)</f>
        <v>330</v>
      </c>
      <c r="G703" s="4">
        <f t="array" ref="G703">IF(AND(OR(raw_elemdata!G155=6,raw_elemdata!H155=6,raw_elemdata!I155=6,raw_elemdata!J155=6),OR(raw_elemdata!G155=7,raw_elemdata!H155=7,raw_elemdata!I155=7,raw_elemdata!J155=7)), IF(ISERROR(INDEX(filt_btag7!$B:$B,MATCH(C703&amp;raw_elemdata!F155,filt_btag7!$C:$C&amp;filt_btag7!$B:$B,0))=raw_elemdata!F155), raw_elemdata!F155, INDEX(fix_btag!$BF:$BF,MATCH(raw_elemdata!F155,fix_btag!$BG:$BG,0))), raw_elemdata!F155)</f>
        <v>246</v>
      </c>
      <c r="H703" s="4">
        <f>IF(OR(raw_elemdata!G155=6,raw_elemdata!G155=7),0,raw_elemdata!G155)</f>
        <v>0</v>
      </c>
      <c r="I703" s="4">
        <f>IF(OR(raw_elemdata!H155=6,raw_elemdata!H155=7),0,raw_elemdata!H155)</f>
        <v>2</v>
      </c>
      <c r="J703" s="4">
        <f>IF(OR(raw_elemdata!I155=6,raw_elemdata!I155=7),0,raw_elemdata!I155)</f>
        <v>0</v>
      </c>
      <c r="K703" s="4">
        <f>IF(OR(raw_elemdata!J155=6,raw_elemdata!J155=7),0,raw_elemdata!J155)</f>
        <v>0</v>
      </c>
      <c r="L703" s="4">
        <v>1</v>
      </c>
    </row>
    <row r="704" spans="3:12" s="4" customFormat="1" x14ac:dyDescent="0.3">
      <c r="C704" s="4">
        <v>154</v>
      </c>
      <c r="D704" s="4">
        <f t="array" ref="D704">IF(AND(OR(raw_elemdata!G156=6,raw_elemdata!H156=6,raw_elemdata!I156=6,raw_elemdata!J156=6),OR(raw_elemdata!G156=7,raw_elemdata!H156=7,raw_elemdata!I156=7,raw_elemdata!J156=7)), IF(ISERROR(INDEX(filt_btag7!$B:$B,MATCH(C704&amp;raw_elemdata!C156,filt_btag7!$C:$C&amp;filt_btag7!$B:$B,0))=raw_elemdata!C156), raw_elemdata!C156, INDEX(fix_btag!$BF:$BF,MATCH(raw_elemdata!C156,fix_btag!$BG:$BG,0))), raw_elemdata!C156)</f>
        <v>246</v>
      </c>
      <c r="E704" s="4">
        <f t="array" ref="E704">IF(AND(OR(raw_elemdata!G156=6,raw_elemdata!H156=6,raw_elemdata!I156=6,raw_elemdata!J156=6),OR(raw_elemdata!G156=7,raw_elemdata!H156=7,raw_elemdata!I156=7,raw_elemdata!J156=7)), IF(ISERROR(INDEX(filt_btag7!$B:$B,MATCH(C704&amp;raw_elemdata!D156,filt_btag7!$C:$C&amp;filt_btag7!$B:$B,0))=raw_elemdata!D156), raw_elemdata!D156, INDEX(fix_btag!$BF:$BF,MATCH(raw_elemdata!D156,fix_btag!$BG:$BG,0))), raw_elemdata!D156)</f>
        <v>330</v>
      </c>
      <c r="F704" s="4">
        <f t="array" ref="F704">IF(AND(OR(raw_elemdata!G156=6,raw_elemdata!H156=6,raw_elemdata!I156=6,raw_elemdata!J156=6),OR(raw_elemdata!G156=7,raw_elemdata!H156=7,raw_elemdata!I156=7,raw_elemdata!J156=7)), IF(ISERROR(INDEX(filt_btag7!$B:$B,MATCH(C704&amp;raw_elemdata!E156,filt_btag7!$C:$C&amp;filt_btag7!$B:$B,0))=raw_elemdata!E156), raw_elemdata!E156, INDEX(fix_btag!$BF:$BF,MATCH(raw_elemdata!E156,fix_btag!$BG:$BG,0))), raw_elemdata!E156)</f>
        <v>82</v>
      </c>
      <c r="G704" s="4">
        <f t="array" ref="G704">IF(AND(OR(raw_elemdata!G156=6,raw_elemdata!H156=6,raw_elemdata!I156=6,raw_elemdata!J156=6),OR(raw_elemdata!G156=7,raw_elemdata!H156=7,raw_elemdata!I156=7,raw_elemdata!J156=7)), IF(ISERROR(INDEX(filt_btag7!$B:$B,MATCH(C704&amp;raw_elemdata!F156,filt_btag7!$C:$C&amp;filt_btag7!$B:$B,0))=raw_elemdata!F156), raw_elemdata!F156, INDEX(fix_btag!$BF:$BF,MATCH(raw_elemdata!F156,fix_btag!$BG:$BG,0))), raw_elemdata!F156)</f>
        <v>81</v>
      </c>
      <c r="H704" s="4">
        <f>IF(OR(raw_elemdata!G156=6,raw_elemdata!G156=7),0,raw_elemdata!G156)</f>
        <v>0</v>
      </c>
      <c r="I704" s="4">
        <f>IF(OR(raw_elemdata!H156=6,raw_elemdata!H156=7),0,raw_elemdata!H156)</f>
        <v>2</v>
      </c>
      <c r="J704" s="4">
        <f>IF(OR(raw_elemdata!I156=6,raw_elemdata!I156=7),0,raw_elemdata!I156)</f>
        <v>0</v>
      </c>
      <c r="K704" s="4">
        <f>IF(OR(raw_elemdata!J156=6,raw_elemdata!J156=7),0,raw_elemdata!J156)</f>
        <v>0</v>
      </c>
      <c r="L704" s="4">
        <v>1</v>
      </c>
    </row>
    <row r="705" spans="3:12" s="4" customFormat="1" x14ac:dyDescent="0.3">
      <c r="C705" s="4">
        <v>155</v>
      </c>
      <c r="D705" s="4">
        <f t="array" ref="D705">IF(AND(OR(raw_elemdata!G157=6,raw_elemdata!H157=6,raw_elemdata!I157=6,raw_elemdata!J157=6),OR(raw_elemdata!G157=7,raw_elemdata!H157=7,raw_elemdata!I157=7,raw_elemdata!J157=7)), IF(ISERROR(INDEX(filt_btag7!$B:$B,MATCH(C705&amp;raw_elemdata!C157,filt_btag7!$C:$C&amp;filt_btag7!$B:$B,0))=raw_elemdata!C157), raw_elemdata!C157, INDEX(fix_btag!$BF:$BF,MATCH(raw_elemdata!C157,fix_btag!$BG:$BG,0))), raw_elemdata!C157)</f>
        <v>81</v>
      </c>
      <c r="E705" s="4">
        <f t="array" ref="E705">IF(AND(OR(raw_elemdata!G157=6,raw_elemdata!H157=6,raw_elemdata!I157=6,raw_elemdata!J157=6),OR(raw_elemdata!G157=7,raw_elemdata!H157=7,raw_elemdata!I157=7,raw_elemdata!J157=7)), IF(ISERROR(INDEX(filt_btag7!$B:$B,MATCH(C705&amp;raw_elemdata!D157,filt_btag7!$C:$C&amp;filt_btag7!$B:$B,0))=raw_elemdata!D157), raw_elemdata!D157, INDEX(fix_btag!$BF:$BF,MATCH(raw_elemdata!D157,fix_btag!$BG:$BG,0))), raw_elemdata!D157)</f>
        <v>82</v>
      </c>
      <c r="F705" s="4">
        <f t="array" ref="F705">IF(AND(OR(raw_elemdata!G157=6,raw_elemdata!H157=6,raw_elemdata!I157=6,raw_elemdata!J157=6),OR(raw_elemdata!G157=7,raw_elemdata!H157=7,raw_elemdata!I157=7,raw_elemdata!J157=7)), IF(ISERROR(INDEX(filt_btag7!$B:$B,MATCH(C705&amp;raw_elemdata!E157,filt_btag7!$C:$C&amp;filt_btag7!$B:$B,0))=raw_elemdata!E157), raw_elemdata!E157, INDEX(fix_btag!$BF:$BF,MATCH(raw_elemdata!E157,fix_btag!$BG:$BG,0))), raw_elemdata!E157)</f>
        <v>331</v>
      </c>
      <c r="G705" s="4">
        <f t="array" ref="G705">IF(AND(OR(raw_elemdata!G157=6,raw_elemdata!H157=6,raw_elemdata!I157=6,raw_elemdata!J157=6),OR(raw_elemdata!G157=7,raw_elemdata!H157=7,raw_elemdata!I157=7,raw_elemdata!J157=7)), IF(ISERROR(INDEX(filt_btag7!$B:$B,MATCH(C705&amp;raw_elemdata!F157,filt_btag7!$C:$C&amp;filt_btag7!$B:$B,0))=raw_elemdata!F157), raw_elemdata!F157, INDEX(fix_btag!$BF:$BF,MATCH(raw_elemdata!F157,fix_btag!$BG:$BG,0))), raw_elemdata!F157)</f>
        <v>245</v>
      </c>
      <c r="H705" s="4">
        <f>IF(OR(raw_elemdata!G157=6,raw_elemdata!G157=7),0,raw_elemdata!G157)</f>
        <v>0</v>
      </c>
      <c r="I705" s="4">
        <f>IF(OR(raw_elemdata!H157=6,raw_elemdata!H157=7),0,raw_elemdata!H157)</f>
        <v>2</v>
      </c>
      <c r="J705" s="4">
        <f>IF(OR(raw_elemdata!I157=6,raw_elemdata!I157=7),0,raw_elemdata!I157)</f>
        <v>0</v>
      </c>
      <c r="K705" s="4">
        <f>IF(OR(raw_elemdata!J157=6,raw_elemdata!J157=7),0,raw_elemdata!J157)</f>
        <v>0</v>
      </c>
      <c r="L705" s="4">
        <v>1</v>
      </c>
    </row>
    <row r="706" spans="3:12" s="4" customFormat="1" x14ac:dyDescent="0.3">
      <c r="C706" s="4">
        <v>156</v>
      </c>
      <c r="D706" s="4">
        <f t="array" ref="D706">IF(AND(OR(raw_elemdata!G158=6,raw_elemdata!H158=6,raw_elemdata!I158=6,raw_elemdata!J158=6),OR(raw_elemdata!G158=7,raw_elemdata!H158=7,raw_elemdata!I158=7,raw_elemdata!J158=7)), IF(ISERROR(INDEX(filt_btag7!$B:$B,MATCH(C706&amp;raw_elemdata!C158,filt_btag7!$C:$C&amp;filt_btag7!$B:$B,0))=raw_elemdata!C158), raw_elemdata!C158, INDEX(fix_btag!$BF:$BF,MATCH(raw_elemdata!C158,fix_btag!$BG:$BG,0))), raw_elemdata!C158)</f>
        <v>245</v>
      </c>
      <c r="E706" s="4">
        <f t="array" ref="E706">IF(AND(OR(raw_elemdata!G158=6,raw_elemdata!H158=6,raw_elemdata!I158=6,raw_elemdata!J158=6),OR(raw_elemdata!G158=7,raw_elemdata!H158=7,raw_elemdata!I158=7,raw_elemdata!J158=7)), IF(ISERROR(INDEX(filt_btag7!$B:$B,MATCH(C706&amp;raw_elemdata!D158,filt_btag7!$C:$C&amp;filt_btag7!$B:$B,0))=raw_elemdata!D158), raw_elemdata!D158, INDEX(fix_btag!$BF:$BF,MATCH(raw_elemdata!D158,fix_btag!$BG:$BG,0))), raw_elemdata!D158)</f>
        <v>331</v>
      </c>
      <c r="F706" s="4">
        <f t="array" ref="F706">IF(AND(OR(raw_elemdata!G158=6,raw_elemdata!H158=6,raw_elemdata!I158=6,raw_elemdata!J158=6),OR(raw_elemdata!G158=7,raw_elemdata!H158=7,raw_elemdata!I158=7,raw_elemdata!J158=7)), IF(ISERROR(INDEX(filt_btag7!$B:$B,MATCH(C706&amp;raw_elemdata!E158,filt_btag7!$C:$C&amp;filt_btag7!$B:$B,0))=raw_elemdata!E158), raw_elemdata!E158, INDEX(fix_btag!$BF:$BF,MATCH(raw_elemdata!E158,fix_btag!$BG:$BG,0))), raw_elemdata!E158)</f>
        <v>95</v>
      </c>
      <c r="G706" s="4">
        <f t="array" ref="G706">IF(AND(OR(raw_elemdata!G158=6,raw_elemdata!H158=6,raw_elemdata!I158=6,raw_elemdata!J158=6),OR(raw_elemdata!G158=7,raw_elemdata!H158=7,raw_elemdata!I158=7,raw_elemdata!J158=7)), IF(ISERROR(INDEX(filt_btag7!$B:$B,MATCH(C706&amp;raw_elemdata!F158,filt_btag7!$C:$C&amp;filt_btag7!$B:$B,0))=raw_elemdata!F158), raw_elemdata!F158, INDEX(fix_btag!$BF:$BF,MATCH(raw_elemdata!F158,fix_btag!$BG:$BG,0))), raw_elemdata!F158)</f>
        <v>94</v>
      </c>
      <c r="H706" s="4">
        <f>IF(OR(raw_elemdata!G158=6,raw_elemdata!G158=7),0,raw_elemdata!G158)</f>
        <v>0</v>
      </c>
      <c r="I706" s="4">
        <f>IF(OR(raw_elemdata!H158=6,raw_elemdata!H158=7),0,raw_elemdata!H158)</f>
        <v>2</v>
      </c>
      <c r="J706" s="4">
        <f>IF(OR(raw_elemdata!I158=6,raw_elemdata!I158=7),0,raw_elemdata!I158)</f>
        <v>0</v>
      </c>
      <c r="K706" s="4">
        <f>IF(OR(raw_elemdata!J158=6,raw_elemdata!J158=7),0,raw_elemdata!J158)</f>
        <v>0</v>
      </c>
      <c r="L706" s="4">
        <v>1</v>
      </c>
    </row>
    <row r="707" spans="3:12" s="4" customFormat="1" x14ac:dyDescent="0.3">
      <c r="C707" s="4">
        <v>157</v>
      </c>
      <c r="D707" s="4">
        <f t="array" ref="D707">IF(AND(OR(raw_elemdata!G159=6,raw_elemdata!H159=6,raw_elemdata!I159=6,raw_elemdata!J159=6),OR(raw_elemdata!G159=7,raw_elemdata!H159=7,raw_elemdata!I159=7,raw_elemdata!J159=7)), IF(ISERROR(INDEX(filt_btag7!$B:$B,MATCH(C707&amp;raw_elemdata!C159,filt_btag7!$C:$C&amp;filt_btag7!$B:$B,0))=raw_elemdata!C159), raw_elemdata!C159, INDEX(fix_btag!$BF:$BF,MATCH(raw_elemdata!C159,fix_btag!$BG:$BG,0))), raw_elemdata!C159)</f>
        <v>94</v>
      </c>
      <c r="E707" s="4">
        <f t="array" ref="E707">IF(AND(OR(raw_elemdata!G159=6,raw_elemdata!H159=6,raw_elemdata!I159=6,raw_elemdata!J159=6),OR(raw_elemdata!G159=7,raw_elemdata!H159=7,raw_elemdata!I159=7,raw_elemdata!J159=7)), IF(ISERROR(INDEX(filt_btag7!$B:$B,MATCH(C707&amp;raw_elemdata!D159,filt_btag7!$C:$C&amp;filt_btag7!$B:$B,0))=raw_elemdata!D159), raw_elemdata!D159, INDEX(fix_btag!$BF:$BF,MATCH(raw_elemdata!D159,fix_btag!$BG:$BG,0))), raw_elemdata!D159)</f>
        <v>95</v>
      </c>
      <c r="F707" s="4">
        <f t="array" ref="F707">IF(AND(OR(raw_elemdata!G159=6,raw_elemdata!H159=6,raw_elemdata!I159=6,raw_elemdata!J159=6),OR(raw_elemdata!G159=7,raw_elemdata!H159=7,raw_elemdata!I159=7,raw_elemdata!J159=7)), IF(ISERROR(INDEX(filt_btag7!$B:$B,MATCH(C707&amp;raw_elemdata!E159,filt_btag7!$C:$C&amp;filt_btag7!$B:$B,0))=raw_elemdata!E159), raw_elemdata!E159, INDEX(fix_btag!$BF:$BF,MATCH(raw_elemdata!E159,fix_btag!$BG:$BG,0))), raw_elemdata!E159)</f>
        <v>332</v>
      </c>
      <c r="G707" s="4">
        <f t="array" ref="G707">IF(AND(OR(raw_elemdata!G159=6,raw_elemdata!H159=6,raw_elemdata!I159=6,raw_elemdata!J159=6),OR(raw_elemdata!G159=7,raw_elemdata!H159=7,raw_elemdata!I159=7,raw_elemdata!J159=7)), IF(ISERROR(INDEX(filt_btag7!$B:$B,MATCH(C707&amp;raw_elemdata!F159,filt_btag7!$C:$C&amp;filt_btag7!$B:$B,0))=raw_elemdata!F159), raw_elemdata!F159, INDEX(fix_btag!$BF:$BF,MATCH(raw_elemdata!F159,fix_btag!$BG:$BG,0))), raw_elemdata!F159)</f>
        <v>244</v>
      </c>
      <c r="H707" s="4">
        <f>IF(OR(raw_elemdata!G159=6,raw_elemdata!G159=7),0,raw_elemdata!G159)</f>
        <v>0</v>
      </c>
      <c r="I707" s="4">
        <f>IF(OR(raw_elemdata!H159=6,raw_elemdata!H159=7),0,raw_elemdata!H159)</f>
        <v>2</v>
      </c>
      <c r="J707" s="4">
        <f>IF(OR(raw_elemdata!I159=6,raw_elemdata!I159=7),0,raw_elemdata!I159)</f>
        <v>0</v>
      </c>
      <c r="K707" s="4">
        <f>IF(OR(raw_elemdata!J159=6,raw_elemdata!J159=7),0,raw_elemdata!J159)</f>
        <v>0</v>
      </c>
      <c r="L707" s="4">
        <v>1</v>
      </c>
    </row>
    <row r="708" spans="3:12" s="4" customFormat="1" x14ac:dyDescent="0.3">
      <c r="C708" s="4">
        <v>158</v>
      </c>
      <c r="D708" s="4">
        <f t="array" ref="D708">IF(AND(OR(raw_elemdata!G160=6,raw_elemdata!H160=6,raw_elemdata!I160=6,raw_elemdata!J160=6),OR(raw_elemdata!G160=7,raw_elemdata!H160=7,raw_elemdata!I160=7,raw_elemdata!J160=7)), IF(ISERROR(INDEX(filt_btag7!$B:$B,MATCH(C708&amp;raw_elemdata!C160,filt_btag7!$C:$C&amp;filt_btag7!$B:$B,0))=raw_elemdata!C160), raw_elemdata!C160, INDEX(fix_btag!$BF:$BF,MATCH(raw_elemdata!C160,fix_btag!$BG:$BG,0))), raw_elemdata!C160)</f>
        <v>244</v>
      </c>
      <c r="E708" s="4">
        <f t="array" ref="E708">IF(AND(OR(raw_elemdata!G160=6,raw_elemdata!H160=6,raw_elemdata!I160=6,raw_elemdata!J160=6),OR(raw_elemdata!G160=7,raw_elemdata!H160=7,raw_elemdata!I160=7,raw_elemdata!J160=7)), IF(ISERROR(INDEX(filt_btag7!$B:$B,MATCH(C708&amp;raw_elemdata!D160,filt_btag7!$C:$C&amp;filt_btag7!$B:$B,0))=raw_elemdata!D160), raw_elemdata!D160, INDEX(fix_btag!$BF:$BF,MATCH(raw_elemdata!D160,fix_btag!$BG:$BG,0))), raw_elemdata!D160)</f>
        <v>332</v>
      </c>
      <c r="F708" s="4">
        <f t="array" ref="F708">IF(AND(OR(raw_elemdata!G160=6,raw_elemdata!H160=6,raw_elemdata!I160=6,raw_elemdata!J160=6),OR(raw_elemdata!G160=7,raw_elemdata!H160=7,raw_elemdata!I160=7,raw_elemdata!J160=7)), IF(ISERROR(INDEX(filt_btag7!$B:$B,MATCH(C708&amp;raw_elemdata!E160,filt_btag7!$C:$C&amp;filt_btag7!$B:$B,0))=raw_elemdata!E160), raw_elemdata!E160, INDEX(fix_btag!$BF:$BF,MATCH(raw_elemdata!E160,fix_btag!$BG:$BG,0))), raw_elemdata!E160)</f>
        <v>99</v>
      </c>
      <c r="G708" s="4">
        <f t="array" ref="G708">IF(AND(OR(raw_elemdata!G160=6,raw_elemdata!H160=6,raw_elemdata!I160=6,raw_elemdata!J160=6),OR(raw_elemdata!G160=7,raw_elemdata!H160=7,raw_elemdata!I160=7,raw_elemdata!J160=7)), IF(ISERROR(INDEX(filt_btag7!$B:$B,MATCH(C708&amp;raw_elemdata!F160,filt_btag7!$C:$C&amp;filt_btag7!$B:$B,0))=raw_elemdata!F160), raw_elemdata!F160, INDEX(fix_btag!$BF:$BF,MATCH(raw_elemdata!F160,fix_btag!$BG:$BG,0))), raw_elemdata!F160)</f>
        <v>98</v>
      </c>
      <c r="H708" s="4">
        <f>IF(OR(raw_elemdata!G160=6,raw_elemdata!G160=7),0,raw_elemdata!G160)</f>
        <v>0</v>
      </c>
      <c r="I708" s="4">
        <f>IF(OR(raw_elemdata!H160=6,raw_elemdata!H160=7),0,raw_elemdata!H160)</f>
        <v>2</v>
      </c>
      <c r="J708" s="4">
        <f>IF(OR(raw_elemdata!I160=6,raw_elemdata!I160=7),0,raw_elemdata!I160)</f>
        <v>0</v>
      </c>
      <c r="K708" s="4">
        <f>IF(OR(raw_elemdata!J160=6,raw_elemdata!J160=7),0,raw_elemdata!J160)</f>
        <v>0</v>
      </c>
      <c r="L708" s="4">
        <v>1</v>
      </c>
    </row>
    <row r="709" spans="3:12" s="4" customFormat="1" x14ac:dyDescent="0.3">
      <c r="C709" s="4">
        <v>159</v>
      </c>
      <c r="D709" s="4">
        <f t="array" ref="D709">IF(AND(OR(raw_elemdata!G161=6,raw_elemdata!H161=6,raw_elemdata!I161=6,raw_elemdata!J161=6),OR(raw_elemdata!G161=7,raw_elemdata!H161=7,raw_elemdata!I161=7,raw_elemdata!J161=7)), IF(ISERROR(INDEX(filt_btag7!$B:$B,MATCH(C709&amp;raw_elemdata!C161,filt_btag7!$C:$C&amp;filt_btag7!$B:$B,0))=raw_elemdata!C161), raw_elemdata!C161, INDEX(fix_btag!$BF:$BF,MATCH(raw_elemdata!C161,fix_btag!$BG:$BG,0))), raw_elemdata!C161)</f>
        <v>118</v>
      </c>
      <c r="E709" s="4">
        <f t="array" ref="E709">IF(AND(OR(raw_elemdata!G161=6,raw_elemdata!H161=6,raw_elemdata!I161=6,raw_elemdata!J161=6),OR(raw_elemdata!G161=7,raw_elemdata!H161=7,raw_elemdata!I161=7,raw_elemdata!J161=7)), IF(ISERROR(INDEX(filt_btag7!$B:$B,MATCH(C709&amp;raw_elemdata!D161,filt_btag7!$C:$C&amp;filt_btag7!$B:$B,0))=raw_elemdata!D161), raw_elemdata!D161, INDEX(fix_btag!$BF:$BF,MATCH(raw_elemdata!D161,fix_btag!$BG:$BG,0))), raw_elemdata!D161)</f>
        <v>295</v>
      </c>
      <c r="F709" s="4">
        <f t="array" ref="F709">IF(AND(OR(raw_elemdata!G161=6,raw_elemdata!H161=6,raw_elemdata!I161=6,raw_elemdata!J161=6),OR(raw_elemdata!G161=7,raw_elemdata!H161=7,raw_elemdata!I161=7,raw_elemdata!J161=7)), IF(ISERROR(INDEX(filt_btag7!$B:$B,MATCH(C709&amp;raw_elemdata!E161,filt_btag7!$C:$C&amp;filt_btag7!$B:$B,0))=raw_elemdata!E161), raw_elemdata!E161, INDEX(fix_btag!$BF:$BF,MATCH(raw_elemdata!E161,fix_btag!$BG:$BG,0))), raw_elemdata!E161)</f>
        <v>415</v>
      </c>
      <c r="G709" s="4">
        <f t="array" ref="G709">IF(AND(OR(raw_elemdata!G161=6,raw_elemdata!H161=6,raw_elemdata!I161=6,raw_elemdata!J161=6),OR(raw_elemdata!G161=7,raw_elemdata!H161=7,raw_elemdata!I161=7,raw_elemdata!J161=7)), IF(ISERROR(INDEX(filt_btag7!$B:$B,MATCH(C709&amp;raw_elemdata!F161,filt_btag7!$C:$C&amp;filt_btag7!$B:$B,0))=raw_elemdata!F161), raw_elemdata!F161, INDEX(fix_btag!$BF:$BF,MATCH(raw_elemdata!F161,fix_btag!$BG:$BG,0))), raw_elemdata!F161)</f>
        <v>308</v>
      </c>
      <c r="H709" s="4">
        <f>IF(OR(raw_elemdata!G161=6,raw_elemdata!G161=7),0,raw_elemdata!G161)</f>
        <v>0</v>
      </c>
      <c r="I709" s="4">
        <f>IF(OR(raw_elemdata!H161=6,raw_elemdata!H161=7),0,raw_elemdata!H161)</f>
        <v>0</v>
      </c>
      <c r="J709" s="4">
        <f>IF(OR(raw_elemdata!I161=6,raw_elemdata!I161=7),0,raw_elemdata!I161)</f>
        <v>0</v>
      </c>
      <c r="K709" s="4">
        <f>IF(OR(raw_elemdata!J161=6,raw_elemdata!J161=7),0,raw_elemdata!J161)</f>
        <v>0</v>
      </c>
      <c r="L709" s="4">
        <v>1</v>
      </c>
    </row>
    <row r="710" spans="3:12" s="4" customFormat="1" x14ac:dyDescent="0.3">
      <c r="C710" s="4">
        <v>160</v>
      </c>
      <c r="D710" s="4">
        <f t="array" ref="D710">IF(AND(OR(raw_elemdata!G162=6,raw_elemdata!H162=6,raw_elemdata!I162=6,raw_elemdata!J162=6),OR(raw_elemdata!G162=7,raw_elemdata!H162=7,raw_elemdata!I162=7,raw_elemdata!J162=7)), IF(ISERROR(INDEX(filt_btag7!$B:$B,MATCH(C710&amp;raw_elemdata!C162,filt_btag7!$C:$C&amp;filt_btag7!$B:$B,0))=raw_elemdata!C162), raw_elemdata!C162, INDEX(fix_btag!$BF:$BF,MATCH(raw_elemdata!C162,fix_btag!$BG:$BG,0))), raw_elemdata!C162)</f>
        <v>295</v>
      </c>
      <c r="E710" s="4">
        <f t="array" ref="E710">IF(AND(OR(raw_elemdata!G162=6,raw_elemdata!H162=6,raw_elemdata!I162=6,raw_elemdata!J162=6),OR(raw_elemdata!G162=7,raw_elemdata!H162=7,raw_elemdata!I162=7,raw_elemdata!J162=7)), IF(ISERROR(INDEX(filt_btag7!$B:$B,MATCH(C710&amp;raw_elemdata!D162,filt_btag7!$C:$C&amp;filt_btag7!$B:$B,0))=raw_elemdata!D162), raw_elemdata!D162, INDEX(fix_btag!$BF:$BF,MATCH(raw_elemdata!D162,fix_btag!$BG:$BG,0))), raw_elemdata!D162)</f>
        <v>13</v>
      </c>
      <c r="F710" s="4">
        <f t="array" ref="F710">IF(AND(OR(raw_elemdata!G162=6,raw_elemdata!H162=6,raw_elemdata!I162=6,raw_elemdata!J162=6),OR(raw_elemdata!G162=7,raw_elemdata!H162=7,raw_elemdata!I162=7,raw_elemdata!J162=7)), IF(ISERROR(INDEX(filt_btag7!$B:$B,MATCH(C710&amp;raw_elemdata!E162,filt_btag7!$C:$C&amp;filt_btag7!$B:$B,0))=raw_elemdata!E162), raw_elemdata!E162, INDEX(fix_btag!$BF:$BF,MATCH(raw_elemdata!E162,fix_btag!$BG:$BG,0))), raw_elemdata!E162)</f>
        <v>319</v>
      </c>
      <c r="G710" s="4">
        <f t="array" ref="G710">IF(AND(OR(raw_elemdata!G162=6,raw_elemdata!H162=6,raw_elemdata!I162=6,raw_elemdata!J162=6),OR(raw_elemdata!G162=7,raw_elemdata!H162=7,raw_elemdata!I162=7,raw_elemdata!J162=7)), IF(ISERROR(INDEX(filt_btag7!$B:$B,MATCH(C710&amp;raw_elemdata!F162,filt_btag7!$C:$C&amp;filt_btag7!$B:$B,0))=raw_elemdata!F162), raw_elemdata!F162, INDEX(fix_btag!$BF:$BF,MATCH(raw_elemdata!F162,fix_btag!$BG:$BG,0))), raw_elemdata!F162)</f>
        <v>415</v>
      </c>
      <c r="H710" s="4">
        <f>IF(OR(raw_elemdata!G162=6,raw_elemdata!G162=7),0,raw_elemdata!G162)</f>
        <v>0</v>
      </c>
      <c r="I710" s="4">
        <f>IF(OR(raw_elemdata!H162=6,raw_elemdata!H162=7),0,raw_elemdata!H162)</f>
        <v>1</v>
      </c>
      <c r="J710" s="4">
        <f>IF(OR(raw_elemdata!I162=6,raw_elemdata!I162=7),0,raw_elemdata!I162)</f>
        <v>0</v>
      </c>
      <c r="K710" s="4">
        <f>IF(OR(raw_elemdata!J162=6,raw_elemdata!J162=7),0,raw_elemdata!J162)</f>
        <v>0</v>
      </c>
      <c r="L710" s="4">
        <v>1</v>
      </c>
    </row>
    <row r="711" spans="3:12" s="4" customFormat="1" x14ac:dyDescent="0.3">
      <c r="C711" s="4">
        <v>161</v>
      </c>
      <c r="D711" s="4">
        <f t="array" ref="D711">IF(AND(OR(raw_elemdata!G163=6,raw_elemdata!H163=6,raw_elemdata!I163=6,raw_elemdata!J163=6),OR(raw_elemdata!G163=7,raw_elemdata!H163=7,raw_elemdata!I163=7,raw_elemdata!J163=7)), IF(ISERROR(INDEX(filt_btag7!$B:$B,MATCH(C711&amp;raw_elemdata!C163,filt_btag7!$C:$C&amp;filt_btag7!$B:$B,0))=raw_elemdata!C163), raw_elemdata!C163, INDEX(fix_btag!$BF:$BF,MATCH(raw_elemdata!C163,fix_btag!$BG:$BG,0))), raw_elemdata!C163)</f>
        <v>308</v>
      </c>
      <c r="E711" s="4">
        <f t="array" ref="E711">IF(AND(OR(raw_elemdata!G163=6,raw_elemdata!H163=6,raw_elemdata!I163=6,raw_elemdata!J163=6),OR(raw_elemdata!G163=7,raw_elemdata!H163=7,raw_elemdata!I163=7,raw_elemdata!J163=7)), IF(ISERROR(INDEX(filt_btag7!$B:$B,MATCH(C711&amp;raw_elemdata!D163,filt_btag7!$C:$C&amp;filt_btag7!$B:$B,0))=raw_elemdata!D163), raw_elemdata!D163, INDEX(fix_btag!$BF:$BF,MATCH(raw_elemdata!D163,fix_btag!$BG:$BG,0))), raw_elemdata!D163)</f>
        <v>415</v>
      </c>
      <c r="F711" s="4">
        <f t="array" ref="F711">IF(AND(OR(raw_elemdata!G163=6,raw_elemdata!H163=6,raw_elemdata!I163=6,raw_elemdata!J163=6),OR(raw_elemdata!G163=7,raw_elemdata!H163=7,raw_elemdata!I163=7,raw_elemdata!J163=7)), IF(ISERROR(INDEX(filt_btag7!$B:$B,MATCH(C711&amp;raw_elemdata!E163,filt_btag7!$C:$C&amp;filt_btag7!$B:$B,0))=raw_elemdata!E163), raw_elemdata!E163, INDEX(fix_btag!$BF:$BF,MATCH(raw_elemdata!E163,fix_btag!$BG:$BG,0))), raw_elemdata!E163)</f>
        <v>416</v>
      </c>
      <c r="G711" s="4">
        <f t="array" ref="G711">IF(AND(OR(raw_elemdata!G163=6,raw_elemdata!H163=6,raw_elemdata!I163=6,raw_elemdata!J163=6),OR(raw_elemdata!G163=7,raw_elemdata!H163=7,raw_elemdata!I163=7,raw_elemdata!J163=7)), IF(ISERROR(INDEX(filt_btag7!$B:$B,MATCH(C711&amp;raw_elemdata!F163,filt_btag7!$C:$C&amp;filt_btag7!$B:$B,0))=raw_elemdata!F163), raw_elemdata!F163, INDEX(fix_btag!$BF:$BF,MATCH(raw_elemdata!F163,fix_btag!$BG:$BG,0))), raw_elemdata!F163)</f>
        <v>31</v>
      </c>
      <c r="H711" s="4">
        <f>IF(OR(raw_elemdata!G163=6,raw_elemdata!G163=7),0,raw_elemdata!G163)</f>
        <v>0</v>
      </c>
      <c r="I711" s="4">
        <f>IF(OR(raw_elemdata!H163=6,raw_elemdata!H163=7),0,raw_elemdata!H163)</f>
        <v>0</v>
      </c>
      <c r="J711" s="4">
        <f>IF(OR(raw_elemdata!I163=6,raw_elemdata!I163=7),0,raw_elemdata!I163)</f>
        <v>0</v>
      </c>
      <c r="K711" s="4">
        <f>IF(OR(raw_elemdata!J163=6,raw_elemdata!J163=7),0,raw_elemdata!J163)</f>
        <v>0</v>
      </c>
      <c r="L711" s="4">
        <v>1</v>
      </c>
    </row>
    <row r="712" spans="3:12" s="4" customFormat="1" x14ac:dyDescent="0.3">
      <c r="C712" s="4">
        <v>162</v>
      </c>
      <c r="D712" s="4">
        <f t="array" ref="D712">IF(AND(OR(raw_elemdata!G164=6,raw_elemdata!H164=6,raw_elemdata!I164=6,raw_elemdata!J164=6),OR(raw_elemdata!G164=7,raw_elemdata!H164=7,raw_elemdata!I164=7,raw_elemdata!J164=7)), IF(ISERROR(INDEX(filt_btag7!$B:$B,MATCH(C712&amp;raw_elemdata!C164,filt_btag7!$C:$C&amp;filt_btag7!$B:$B,0))=raw_elemdata!C164), raw_elemdata!C164, INDEX(fix_btag!$BF:$BF,MATCH(raw_elemdata!C164,fix_btag!$BG:$BG,0))), raw_elemdata!C164)</f>
        <v>415</v>
      </c>
      <c r="E712" s="4">
        <f t="array" ref="E712">IF(AND(OR(raw_elemdata!G164=6,raw_elemdata!H164=6,raw_elemdata!I164=6,raw_elemdata!J164=6),OR(raw_elemdata!G164=7,raw_elemdata!H164=7,raw_elemdata!I164=7,raw_elemdata!J164=7)), IF(ISERROR(INDEX(filt_btag7!$B:$B,MATCH(C712&amp;raw_elemdata!D164,filt_btag7!$C:$C&amp;filt_btag7!$B:$B,0))=raw_elemdata!D164), raw_elemdata!D164, INDEX(fix_btag!$BF:$BF,MATCH(raw_elemdata!D164,fix_btag!$BG:$BG,0))), raw_elemdata!D164)</f>
        <v>319</v>
      </c>
      <c r="F712" s="4">
        <f t="array" ref="F712">IF(AND(OR(raw_elemdata!G164=6,raw_elemdata!H164=6,raw_elemdata!I164=6,raw_elemdata!J164=6),OR(raw_elemdata!G164=7,raw_elemdata!H164=7,raw_elemdata!I164=7,raw_elemdata!J164=7)), IF(ISERROR(INDEX(filt_btag7!$B:$B,MATCH(C712&amp;raw_elemdata!E164,filt_btag7!$C:$C&amp;filt_btag7!$B:$B,0))=raw_elemdata!E164), raw_elemdata!E164, INDEX(fix_btag!$BF:$BF,MATCH(raw_elemdata!E164,fix_btag!$BG:$BG,0))), raw_elemdata!E164)</f>
        <v>5</v>
      </c>
      <c r="G712" s="4">
        <f t="array" ref="G712">IF(AND(OR(raw_elemdata!G164=6,raw_elemdata!H164=6,raw_elemdata!I164=6,raw_elemdata!J164=6),OR(raw_elemdata!G164=7,raw_elemdata!H164=7,raw_elemdata!I164=7,raw_elemdata!J164=7)), IF(ISERROR(INDEX(filt_btag7!$B:$B,MATCH(C712&amp;raw_elemdata!F164,filt_btag7!$C:$C&amp;filt_btag7!$B:$B,0))=raw_elemdata!F164), raw_elemdata!F164, INDEX(fix_btag!$BF:$BF,MATCH(raw_elemdata!F164,fix_btag!$BG:$BG,0))), raw_elemdata!F164)</f>
        <v>416</v>
      </c>
      <c r="H712" s="4">
        <f>IF(OR(raw_elemdata!G164=6,raw_elemdata!G164=7),0,raw_elemdata!G164)</f>
        <v>0</v>
      </c>
      <c r="I712" s="4">
        <f>IF(OR(raw_elemdata!H164=6,raw_elemdata!H164=7),0,raw_elemdata!H164)</f>
        <v>1</v>
      </c>
      <c r="J712" s="4">
        <f>IF(OR(raw_elemdata!I164=6,raw_elemdata!I164=7),0,raw_elemdata!I164)</f>
        <v>0</v>
      </c>
      <c r="K712" s="4">
        <f>IF(OR(raw_elemdata!J164=6,raw_elemdata!J164=7),0,raw_elemdata!J164)</f>
        <v>0</v>
      </c>
      <c r="L712" s="4">
        <v>1</v>
      </c>
    </row>
    <row r="713" spans="3:12" s="4" customFormat="1" x14ac:dyDescent="0.3">
      <c r="C713" s="4">
        <v>163</v>
      </c>
      <c r="D713" s="4">
        <f t="array" ref="D713">IF(AND(OR(raw_elemdata!G165=6,raw_elemdata!H165=6,raw_elemdata!I165=6,raw_elemdata!J165=6),OR(raw_elemdata!G165=7,raw_elemdata!H165=7,raw_elemdata!I165=7,raw_elemdata!J165=7)), IF(ISERROR(INDEX(filt_btag7!$B:$B,MATCH(C713&amp;raw_elemdata!C165,filt_btag7!$C:$C&amp;filt_btag7!$B:$B,0))=raw_elemdata!C165), raw_elemdata!C165, INDEX(fix_btag!$BF:$BF,MATCH(raw_elemdata!C165,fix_btag!$BG:$BG,0))), raw_elemdata!C165)</f>
        <v>31</v>
      </c>
      <c r="E713" s="4">
        <f t="array" ref="E713">IF(AND(OR(raw_elemdata!G165=6,raw_elemdata!H165=6,raw_elemdata!I165=6,raw_elemdata!J165=6),OR(raw_elemdata!G165=7,raw_elemdata!H165=7,raw_elemdata!I165=7,raw_elemdata!J165=7)), IF(ISERROR(INDEX(filt_btag7!$B:$B,MATCH(C713&amp;raw_elemdata!D165,filt_btag7!$C:$C&amp;filt_btag7!$B:$B,0))=raw_elemdata!D165), raw_elemdata!D165, INDEX(fix_btag!$BF:$BF,MATCH(raw_elemdata!D165,fix_btag!$BG:$BG,0))), raw_elemdata!D165)</f>
        <v>416</v>
      </c>
      <c r="F713" s="4">
        <f t="array" ref="F713">IF(AND(OR(raw_elemdata!G165=6,raw_elemdata!H165=6,raw_elemdata!I165=6,raw_elemdata!J165=6),OR(raw_elemdata!G165=7,raw_elemdata!H165=7,raw_elemdata!I165=7,raw_elemdata!J165=7)), IF(ISERROR(INDEX(filt_btag7!$B:$B,MATCH(C713&amp;raw_elemdata!E165,filt_btag7!$C:$C&amp;filt_btag7!$B:$B,0))=raw_elemdata!E165), raw_elemdata!E165, INDEX(fix_btag!$BF:$BF,MATCH(raw_elemdata!E165,fix_btag!$BG:$BG,0))), raw_elemdata!E165)</f>
        <v>417</v>
      </c>
      <c r="G713" s="4">
        <f t="array" ref="G713">IF(AND(OR(raw_elemdata!G165=6,raw_elemdata!H165=6,raw_elemdata!I165=6,raw_elemdata!J165=6),OR(raw_elemdata!G165=7,raw_elemdata!H165=7,raw_elemdata!I165=7,raw_elemdata!J165=7)), IF(ISERROR(INDEX(filt_btag7!$B:$B,MATCH(C713&amp;raw_elemdata!F165,filt_btag7!$C:$C&amp;filt_btag7!$B:$B,0))=raw_elemdata!F165), raw_elemdata!F165, INDEX(fix_btag!$BF:$BF,MATCH(raw_elemdata!F165,fix_btag!$BG:$BG,0))), raw_elemdata!F165)</f>
        <v>309</v>
      </c>
      <c r="H713" s="4">
        <f>IF(OR(raw_elemdata!G165=6,raw_elemdata!G165=7),0,raw_elemdata!G165)</f>
        <v>0</v>
      </c>
      <c r="I713" s="4">
        <f>IF(OR(raw_elemdata!H165=6,raw_elemdata!H165=7),0,raw_elemdata!H165)</f>
        <v>0</v>
      </c>
      <c r="J713" s="4">
        <f>IF(OR(raw_elemdata!I165=6,raw_elemdata!I165=7),0,raw_elemdata!I165)</f>
        <v>0</v>
      </c>
      <c r="K713" s="4">
        <f>IF(OR(raw_elemdata!J165=6,raw_elemdata!J165=7),0,raw_elemdata!J165)</f>
        <v>0</v>
      </c>
      <c r="L713" s="4">
        <v>1</v>
      </c>
    </row>
    <row r="714" spans="3:12" s="4" customFormat="1" x14ac:dyDescent="0.3">
      <c r="C714" s="4">
        <v>164</v>
      </c>
      <c r="D714" s="4">
        <f t="array" ref="D714">IF(AND(OR(raw_elemdata!G166=6,raw_elemdata!H166=6,raw_elemdata!I166=6,raw_elemdata!J166=6),OR(raw_elemdata!G166=7,raw_elemdata!H166=7,raw_elemdata!I166=7,raw_elemdata!J166=7)), IF(ISERROR(INDEX(filt_btag7!$B:$B,MATCH(C714&amp;raw_elemdata!C166,filt_btag7!$C:$C&amp;filt_btag7!$B:$B,0))=raw_elemdata!C166), raw_elemdata!C166, INDEX(fix_btag!$BF:$BF,MATCH(raw_elemdata!C166,fix_btag!$BG:$BG,0))), raw_elemdata!C166)</f>
        <v>416</v>
      </c>
      <c r="E714" s="4">
        <f t="array" ref="E714">IF(AND(OR(raw_elemdata!G166=6,raw_elemdata!H166=6,raw_elemdata!I166=6,raw_elemdata!J166=6),OR(raw_elemdata!G166=7,raw_elemdata!H166=7,raw_elemdata!I166=7,raw_elemdata!J166=7)), IF(ISERROR(INDEX(filt_btag7!$B:$B,MATCH(C714&amp;raw_elemdata!D166,filt_btag7!$C:$C&amp;filt_btag7!$B:$B,0))=raw_elemdata!D166), raw_elemdata!D166, INDEX(fix_btag!$BF:$BF,MATCH(raw_elemdata!D166,fix_btag!$BG:$BG,0))), raw_elemdata!D166)</f>
        <v>5</v>
      </c>
      <c r="F714" s="4">
        <f t="array" ref="F714">IF(AND(OR(raw_elemdata!G166=6,raw_elemdata!H166=6,raw_elemdata!I166=6,raw_elemdata!J166=6),OR(raw_elemdata!G166=7,raw_elemdata!H166=7,raw_elemdata!I166=7,raw_elemdata!J166=7)), IF(ISERROR(INDEX(filt_btag7!$B:$B,MATCH(C714&amp;raw_elemdata!E166,filt_btag7!$C:$C&amp;filt_btag7!$B:$B,0))=raw_elemdata!E166), raw_elemdata!E166, INDEX(fix_btag!$BF:$BF,MATCH(raw_elemdata!E166,fix_btag!$BG:$BG,0))), raw_elemdata!E166)</f>
        <v>318</v>
      </c>
      <c r="G714" s="4">
        <f t="array" ref="G714">IF(AND(OR(raw_elemdata!G166=6,raw_elemdata!H166=6,raw_elemdata!I166=6,raw_elemdata!J166=6),OR(raw_elemdata!G166=7,raw_elemdata!H166=7,raw_elemdata!I166=7,raw_elemdata!J166=7)), IF(ISERROR(INDEX(filt_btag7!$B:$B,MATCH(C714&amp;raw_elemdata!F166,filt_btag7!$C:$C&amp;filt_btag7!$B:$B,0))=raw_elemdata!F166), raw_elemdata!F166, INDEX(fix_btag!$BF:$BF,MATCH(raw_elemdata!F166,fix_btag!$BG:$BG,0))), raw_elemdata!F166)</f>
        <v>417</v>
      </c>
      <c r="H714" s="4">
        <f>IF(OR(raw_elemdata!G166=6,raw_elemdata!G166=7),0,raw_elemdata!G166)</f>
        <v>0</v>
      </c>
      <c r="I714" s="4">
        <f>IF(OR(raw_elemdata!H166=6,raw_elemdata!H166=7),0,raw_elemdata!H166)</f>
        <v>1</v>
      </c>
      <c r="J714" s="4">
        <f>IF(OR(raw_elemdata!I166=6,raw_elemdata!I166=7),0,raw_elemdata!I166)</f>
        <v>0</v>
      </c>
      <c r="K714" s="4">
        <f>IF(OR(raw_elemdata!J166=6,raw_elemdata!J166=7),0,raw_elemdata!J166)</f>
        <v>0</v>
      </c>
      <c r="L714" s="4">
        <v>1</v>
      </c>
    </row>
    <row r="715" spans="3:12" s="4" customFormat="1" x14ac:dyDescent="0.3">
      <c r="C715" s="4">
        <v>165</v>
      </c>
      <c r="D715" s="4">
        <f t="array" ref="D715">IF(AND(OR(raw_elemdata!G167=6,raw_elemdata!H167=6,raw_elemdata!I167=6,raw_elemdata!J167=6),OR(raw_elemdata!G167=7,raw_elemdata!H167=7,raw_elemdata!I167=7,raw_elemdata!J167=7)), IF(ISERROR(INDEX(filt_btag7!$B:$B,MATCH(C715&amp;raw_elemdata!C167,filt_btag7!$C:$C&amp;filt_btag7!$B:$B,0))=raw_elemdata!C167), raw_elemdata!C167, INDEX(fix_btag!$BF:$BF,MATCH(raw_elemdata!C167,fix_btag!$BG:$BG,0))), raw_elemdata!C167)</f>
        <v>309</v>
      </c>
      <c r="E715" s="4">
        <f t="array" ref="E715">IF(AND(OR(raw_elemdata!G167=6,raw_elemdata!H167=6,raw_elemdata!I167=6,raw_elemdata!J167=6),OR(raw_elemdata!G167=7,raw_elemdata!H167=7,raw_elemdata!I167=7,raw_elemdata!J167=7)), IF(ISERROR(INDEX(filt_btag7!$B:$B,MATCH(C715&amp;raw_elemdata!D167,filt_btag7!$C:$C&amp;filt_btag7!$B:$B,0))=raw_elemdata!D167), raw_elemdata!D167, INDEX(fix_btag!$BF:$BF,MATCH(raw_elemdata!D167,fix_btag!$BG:$BG,0))), raw_elemdata!D167)</f>
        <v>417</v>
      </c>
      <c r="F715" s="4">
        <f t="array" ref="F715">IF(AND(OR(raw_elemdata!G167=6,raw_elemdata!H167=6,raw_elemdata!I167=6,raw_elemdata!J167=6),OR(raw_elemdata!G167=7,raw_elemdata!H167=7,raw_elemdata!I167=7,raw_elemdata!J167=7)), IF(ISERROR(INDEX(filt_btag7!$B:$B,MATCH(C715&amp;raw_elemdata!E167,filt_btag7!$C:$C&amp;filt_btag7!$B:$B,0))=raw_elemdata!E167), raw_elemdata!E167, INDEX(fix_btag!$BF:$BF,MATCH(raw_elemdata!E167,fix_btag!$BG:$BG,0))), raw_elemdata!E167)</f>
        <v>418</v>
      </c>
      <c r="G715" s="4">
        <f t="array" ref="G715">IF(AND(OR(raw_elemdata!G167=6,raw_elemdata!H167=6,raw_elemdata!I167=6,raw_elemdata!J167=6),OR(raw_elemdata!G167=7,raw_elemdata!H167=7,raw_elemdata!I167=7,raw_elemdata!J167=7)), IF(ISERROR(INDEX(filt_btag7!$B:$B,MATCH(C715&amp;raw_elemdata!F167,filt_btag7!$C:$C&amp;filt_btag7!$B:$B,0))=raw_elemdata!F167), raw_elemdata!F167, INDEX(fix_btag!$BF:$BF,MATCH(raw_elemdata!F167,fix_btag!$BG:$BG,0))), raw_elemdata!F167)</f>
        <v>38</v>
      </c>
      <c r="H715" s="4">
        <f>IF(OR(raw_elemdata!G167=6,raw_elemdata!G167=7),0,raw_elemdata!G167)</f>
        <v>0</v>
      </c>
      <c r="I715" s="4">
        <f>IF(OR(raw_elemdata!H167=6,raw_elemdata!H167=7),0,raw_elemdata!H167)</f>
        <v>0</v>
      </c>
      <c r="J715" s="4">
        <f>IF(OR(raw_elemdata!I167=6,raw_elemdata!I167=7),0,raw_elemdata!I167)</f>
        <v>0</v>
      </c>
      <c r="K715" s="4">
        <f>IF(OR(raw_elemdata!J167=6,raw_elemdata!J167=7),0,raw_elemdata!J167)</f>
        <v>0</v>
      </c>
      <c r="L715" s="4">
        <v>1</v>
      </c>
    </row>
    <row r="716" spans="3:12" s="4" customFormat="1" x14ac:dyDescent="0.3">
      <c r="C716" s="4">
        <v>166</v>
      </c>
      <c r="D716" s="4">
        <f t="array" ref="D716">IF(AND(OR(raw_elemdata!G168=6,raw_elemdata!H168=6,raw_elemdata!I168=6,raw_elemdata!J168=6),OR(raw_elemdata!G168=7,raw_elemdata!H168=7,raw_elemdata!I168=7,raw_elemdata!J168=7)), IF(ISERROR(INDEX(filt_btag7!$B:$B,MATCH(C716&amp;raw_elemdata!C168,filt_btag7!$C:$C&amp;filt_btag7!$B:$B,0))=raw_elemdata!C168), raw_elemdata!C168, INDEX(fix_btag!$BF:$BF,MATCH(raw_elemdata!C168,fix_btag!$BG:$BG,0))), raw_elemdata!C168)</f>
        <v>417</v>
      </c>
      <c r="E716" s="4">
        <f t="array" ref="E716">IF(AND(OR(raw_elemdata!G168=6,raw_elemdata!H168=6,raw_elemdata!I168=6,raw_elemdata!J168=6),OR(raw_elemdata!G168=7,raw_elemdata!H168=7,raw_elemdata!I168=7,raw_elemdata!J168=7)), IF(ISERROR(INDEX(filt_btag7!$B:$B,MATCH(C716&amp;raw_elemdata!D168,filt_btag7!$C:$C&amp;filt_btag7!$B:$B,0))=raw_elemdata!D168), raw_elemdata!D168, INDEX(fix_btag!$BF:$BF,MATCH(raw_elemdata!D168,fix_btag!$BG:$BG,0))), raw_elemdata!D168)</f>
        <v>318</v>
      </c>
      <c r="F716" s="4">
        <f t="array" ref="F716">IF(AND(OR(raw_elemdata!G168=6,raw_elemdata!H168=6,raw_elemdata!I168=6,raw_elemdata!J168=6),OR(raw_elemdata!G168=7,raw_elemdata!H168=7,raw_elemdata!I168=7,raw_elemdata!J168=7)), IF(ISERROR(INDEX(filt_btag7!$B:$B,MATCH(C716&amp;raw_elemdata!E168,filt_btag7!$C:$C&amp;filt_btag7!$B:$B,0))=raw_elemdata!E168), raw_elemdata!E168, INDEX(fix_btag!$BF:$BF,MATCH(raw_elemdata!E168,fix_btag!$BG:$BG,0))), raw_elemdata!E168)</f>
        <v>4</v>
      </c>
      <c r="G716" s="4">
        <f t="array" ref="G716">IF(AND(OR(raw_elemdata!G168=6,raw_elemdata!H168=6,raw_elemdata!I168=6,raw_elemdata!J168=6),OR(raw_elemdata!G168=7,raw_elemdata!H168=7,raw_elemdata!I168=7,raw_elemdata!J168=7)), IF(ISERROR(INDEX(filt_btag7!$B:$B,MATCH(C716&amp;raw_elemdata!F168,filt_btag7!$C:$C&amp;filt_btag7!$B:$B,0))=raw_elemdata!F168), raw_elemdata!F168, INDEX(fix_btag!$BF:$BF,MATCH(raw_elemdata!F168,fix_btag!$BG:$BG,0))), raw_elemdata!F168)</f>
        <v>418</v>
      </c>
      <c r="H716" s="4">
        <f>IF(OR(raw_elemdata!G168=6,raw_elemdata!G168=7),0,raw_elemdata!G168)</f>
        <v>0</v>
      </c>
      <c r="I716" s="4">
        <f>IF(OR(raw_elemdata!H168=6,raw_elemdata!H168=7),0,raw_elemdata!H168)</f>
        <v>1</v>
      </c>
      <c r="J716" s="4">
        <f>IF(OR(raw_elemdata!I168=6,raw_elemdata!I168=7),0,raw_elemdata!I168)</f>
        <v>0</v>
      </c>
      <c r="K716" s="4">
        <f>IF(OR(raw_elemdata!J168=6,raw_elemdata!J168=7),0,raw_elemdata!J168)</f>
        <v>0</v>
      </c>
      <c r="L716" s="4">
        <v>1</v>
      </c>
    </row>
    <row r="717" spans="3:12" s="4" customFormat="1" x14ac:dyDescent="0.3">
      <c r="C717" s="4">
        <v>167</v>
      </c>
      <c r="D717" s="4">
        <f t="array" ref="D717">IF(AND(OR(raw_elemdata!G169=6,raw_elemdata!H169=6,raw_elemdata!I169=6,raw_elemdata!J169=6),OR(raw_elemdata!G169=7,raw_elemdata!H169=7,raw_elemdata!I169=7,raw_elemdata!J169=7)), IF(ISERROR(INDEX(filt_btag7!$B:$B,MATCH(C717&amp;raw_elemdata!C169,filt_btag7!$C:$C&amp;filt_btag7!$B:$B,0))=raw_elemdata!C169), raw_elemdata!C169, INDEX(fix_btag!$BF:$BF,MATCH(raw_elemdata!C169,fix_btag!$BG:$BG,0))), raw_elemdata!C169)</f>
        <v>38</v>
      </c>
      <c r="E717" s="4">
        <f t="array" ref="E717">IF(AND(OR(raw_elemdata!G169=6,raw_elemdata!H169=6,raw_elemdata!I169=6,raw_elemdata!J169=6),OR(raw_elemdata!G169=7,raw_elemdata!H169=7,raw_elemdata!I169=7,raw_elemdata!J169=7)), IF(ISERROR(INDEX(filt_btag7!$B:$B,MATCH(C717&amp;raw_elemdata!D169,filt_btag7!$C:$C&amp;filt_btag7!$B:$B,0))=raw_elemdata!D169), raw_elemdata!D169, INDEX(fix_btag!$BF:$BF,MATCH(raw_elemdata!D169,fix_btag!$BG:$BG,0))), raw_elemdata!D169)</f>
        <v>418</v>
      </c>
      <c r="F717" s="4">
        <f t="array" ref="F717">IF(AND(OR(raw_elemdata!G169=6,raw_elemdata!H169=6,raw_elemdata!I169=6,raw_elemdata!J169=6),OR(raw_elemdata!G169=7,raw_elemdata!H169=7,raw_elemdata!I169=7,raw_elemdata!J169=7)), IF(ISERROR(INDEX(filt_btag7!$B:$B,MATCH(C717&amp;raw_elemdata!E169,filt_btag7!$C:$C&amp;filt_btag7!$B:$B,0))=raw_elemdata!E169), raw_elemdata!E169, INDEX(fix_btag!$BF:$BF,MATCH(raw_elemdata!E169,fix_btag!$BG:$BG,0))), raw_elemdata!E169)</f>
        <v>419</v>
      </c>
      <c r="G717" s="4">
        <f t="array" ref="G717">IF(AND(OR(raw_elemdata!G169=6,raw_elemdata!H169=6,raw_elemdata!I169=6,raw_elemdata!J169=6),OR(raw_elemdata!G169=7,raw_elemdata!H169=7,raw_elemdata!I169=7,raw_elemdata!J169=7)), IF(ISERROR(INDEX(filt_btag7!$B:$B,MATCH(C717&amp;raw_elemdata!F169,filt_btag7!$C:$C&amp;filt_btag7!$B:$B,0))=raw_elemdata!F169), raw_elemdata!F169, INDEX(fix_btag!$BF:$BF,MATCH(raw_elemdata!F169,fix_btag!$BG:$BG,0))), raw_elemdata!F169)</f>
        <v>310</v>
      </c>
      <c r="H717" s="4">
        <f>IF(OR(raw_elemdata!G169=6,raw_elemdata!G169=7),0,raw_elemdata!G169)</f>
        <v>0</v>
      </c>
      <c r="I717" s="4">
        <f>IF(OR(raw_elemdata!H169=6,raw_elemdata!H169=7),0,raw_elemdata!H169)</f>
        <v>0</v>
      </c>
      <c r="J717" s="4">
        <f>IF(OR(raw_elemdata!I169=6,raw_elemdata!I169=7),0,raw_elemdata!I169)</f>
        <v>0</v>
      </c>
      <c r="K717" s="4">
        <f>IF(OR(raw_elemdata!J169=6,raw_elemdata!J169=7),0,raw_elemdata!J169)</f>
        <v>0</v>
      </c>
      <c r="L717" s="4">
        <v>1</v>
      </c>
    </row>
    <row r="718" spans="3:12" s="4" customFormat="1" x14ac:dyDescent="0.3">
      <c r="C718" s="4">
        <v>168</v>
      </c>
      <c r="D718" s="4">
        <f t="array" ref="D718">IF(AND(OR(raw_elemdata!G170=6,raw_elemdata!H170=6,raw_elemdata!I170=6,raw_elemdata!J170=6),OR(raw_elemdata!G170=7,raw_elemdata!H170=7,raw_elemdata!I170=7,raw_elemdata!J170=7)), IF(ISERROR(INDEX(filt_btag7!$B:$B,MATCH(C718&amp;raw_elemdata!C170,filt_btag7!$C:$C&amp;filt_btag7!$B:$B,0))=raw_elemdata!C170), raw_elemdata!C170, INDEX(fix_btag!$BF:$BF,MATCH(raw_elemdata!C170,fix_btag!$BG:$BG,0))), raw_elemdata!C170)</f>
        <v>418</v>
      </c>
      <c r="E718" s="4">
        <f t="array" ref="E718">IF(AND(OR(raw_elemdata!G170=6,raw_elemdata!H170=6,raw_elemdata!I170=6,raw_elemdata!J170=6),OR(raw_elemdata!G170=7,raw_elemdata!H170=7,raw_elemdata!I170=7,raw_elemdata!J170=7)), IF(ISERROR(INDEX(filt_btag7!$B:$B,MATCH(C718&amp;raw_elemdata!D170,filt_btag7!$C:$C&amp;filt_btag7!$B:$B,0))=raw_elemdata!D170), raw_elemdata!D170, INDEX(fix_btag!$BF:$BF,MATCH(raw_elemdata!D170,fix_btag!$BG:$BG,0))), raw_elemdata!D170)</f>
        <v>4</v>
      </c>
      <c r="F718" s="4">
        <f t="array" ref="F718">IF(AND(OR(raw_elemdata!G170=6,raw_elemdata!H170=6,raw_elemdata!I170=6,raw_elemdata!J170=6),OR(raw_elemdata!G170=7,raw_elemdata!H170=7,raw_elemdata!I170=7,raw_elemdata!J170=7)), IF(ISERROR(INDEX(filt_btag7!$B:$B,MATCH(C718&amp;raw_elemdata!E170,filt_btag7!$C:$C&amp;filt_btag7!$B:$B,0))=raw_elemdata!E170), raw_elemdata!E170, INDEX(fix_btag!$BF:$BF,MATCH(raw_elemdata!E170,fix_btag!$BG:$BG,0))), raw_elemdata!E170)</f>
        <v>317</v>
      </c>
      <c r="G718" s="4">
        <f t="array" ref="G718">IF(AND(OR(raw_elemdata!G170=6,raw_elemdata!H170=6,raw_elemdata!I170=6,raw_elemdata!J170=6),OR(raw_elemdata!G170=7,raw_elemdata!H170=7,raw_elemdata!I170=7,raw_elemdata!J170=7)), IF(ISERROR(INDEX(filt_btag7!$B:$B,MATCH(C718&amp;raw_elemdata!F170,filt_btag7!$C:$C&amp;filt_btag7!$B:$B,0))=raw_elemdata!F170), raw_elemdata!F170, INDEX(fix_btag!$BF:$BF,MATCH(raw_elemdata!F170,fix_btag!$BG:$BG,0))), raw_elemdata!F170)</f>
        <v>419</v>
      </c>
      <c r="H718" s="4">
        <f>IF(OR(raw_elemdata!G170=6,raw_elemdata!G170=7),0,raw_elemdata!G170)</f>
        <v>0</v>
      </c>
      <c r="I718" s="4">
        <f>IF(OR(raw_elemdata!H170=6,raw_elemdata!H170=7),0,raw_elemdata!H170)</f>
        <v>1</v>
      </c>
      <c r="J718" s="4">
        <f>IF(OR(raw_elemdata!I170=6,raw_elemdata!I170=7),0,raw_elemdata!I170)</f>
        <v>0</v>
      </c>
      <c r="K718" s="4">
        <f>IF(OR(raw_elemdata!J170=6,raw_elemdata!J170=7),0,raw_elemdata!J170)</f>
        <v>0</v>
      </c>
      <c r="L718" s="4">
        <v>1</v>
      </c>
    </row>
    <row r="719" spans="3:12" s="4" customFormat="1" x14ac:dyDescent="0.3">
      <c r="C719" s="4">
        <v>169</v>
      </c>
      <c r="D719" s="4">
        <f t="array" ref="D719">IF(AND(OR(raw_elemdata!G171=6,raw_elemdata!H171=6,raw_elemdata!I171=6,raw_elemdata!J171=6),OR(raw_elemdata!G171=7,raw_elemdata!H171=7,raw_elemdata!I171=7,raw_elemdata!J171=7)), IF(ISERROR(INDEX(filt_btag7!$B:$B,MATCH(C719&amp;raw_elemdata!C171,filt_btag7!$C:$C&amp;filt_btag7!$B:$B,0))=raw_elemdata!C171), raw_elemdata!C171, INDEX(fix_btag!$BF:$BF,MATCH(raw_elemdata!C171,fix_btag!$BG:$BG,0))), raw_elemdata!C171)</f>
        <v>310</v>
      </c>
      <c r="E719" s="4">
        <f t="array" ref="E719">IF(AND(OR(raw_elemdata!G171=6,raw_elemdata!H171=6,raw_elemdata!I171=6,raw_elemdata!J171=6),OR(raw_elemdata!G171=7,raw_elemdata!H171=7,raw_elemdata!I171=7,raw_elemdata!J171=7)), IF(ISERROR(INDEX(filt_btag7!$B:$B,MATCH(C719&amp;raw_elemdata!D171,filt_btag7!$C:$C&amp;filt_btag7!$B:$B,0))=raw_elemdata!D171), raw_elemdata!D171, INDEX(fix_btag!$BF:$BF,MATCH(raw_elemdata!D171,fix_btag!$BG:$BG,0))), raw_elemdata!D171)</f>
        <v>419</v>
      </c>
      <c r="F719" s="4">
        <f t="array" ref="F719">IF(AND(OR(raw_elemdata!G171=6,raw_elemdata!H171=6,raw_elemdata!I171=6,raw_elemdata!J171=6),OR(raw_elemdata!G171=7,raw_elemdata!H171=7,raw_elemdata!I171=7,raw_elemdata!J171=7)), IF(ISERROR(INDEX(filt_btag7!$B:$B,MATCH(C719&amp;raw_elemdata!E171,filt_btag7!$C:$C&amp;filt_btag7!$B:$B,0))=raw_elemdata!E171), raw_elemdata!E171, INDEX(fix_btag!$BF:$BF,MATCH(raw_elemdata!E171,fix_btag!$BG:$BG,0))), raw_elemdata!E171)</f>
        <v>420</v>
      </c>
      <c r="G719" s="4">
        <f t="array" ref="G719">IF(AND(OR(raw_elemdata!G171=6,raw_elemdata!H171=6,raw_elemdata!I171=6,raw_elemdata!J171=6),OR(raw_elemdata!G171=7,raw_elemdata!H171=7,raw_elemdata!I171=7,raw_elemdata!J171=7)), IF(ISERROR(INDEX(filt_btag7!$B:$B,MATCH(C719&amp;raw_elemdata!F171,filt_btag7!$C:$C&amp;filt_btag7!$B:$B,0))=raw_elemdata!F171), raw_elemdata!F171, INDEX(fix_btag!$BF:$BF,MATCH(raw_elemdata!F171,fix_btag!$BG:$BG,0))), raw_elemdata!F171)</f>
        <v>46</v>
      </c>
      <c r="H719" s="4">
        <f>IF(OR(raw_elemdata!G171=6,raw_elemdata!G171=7),0,raw_elemdata!G171)</f>
        <v>0</v>
      </c>
      <c r="I719" s="4">
        <f>IF(OR(raw_elemdata!H171=6,raw_elemdata!H171=7),0,raw_elemdata!H171)</f>
        <v>0</v>
      </c>
      <c r="J719" s="4">
        <f>IF(OR(raw_elemdata!I171=6,raw_elemdata!I171=7),0,raw_elemdata!I171)</f>
        <v>0</v>
      </c>
      <c r="K719" s="4">
        <f>IF(OR(raw_elemdata!J171=6,raw_elemdata!J171=7),0,raw_elemdata!J171)</f>
        <v>0</v>
      </c>
      <c r="L719" s="4">
        <v>1</v>
      </c>
    </row>
    <row r="720" spans="3:12" s="4" customFormat="1" x14ac:dyDescent="0.3">
      <c r="C720" s="4">
        <v>170</v>
      </c>
      <c r="D720" s="4">
        <f t="array" ref="D720">IF(AND(OR(raw_elemdata!G172=6,raw_elemdata!H172=6,raw_elemdata!I172=6,raw_elemdata!J172=6),OR(raw_elemdata!G172=7,raw_elemdata!H172=7,raw_elemdata!I172=7,raw_elemdata!J172=7)), IF(ISERROR(INDEX(filt_btag7!$B:$B,MATCH(C720&amp;raw_elemdata!C172,filt_btag7!$C:$C&amp;filt_btag7!$B:$B,0))=raw_elemdata!C172), raw_elemdata!C172, INDEX(fix_btag!$BF:$BF,MATCH(raw_elemdata!C172,fix_btag!$BG:$BG,0))), raw_elemdata!C172)</f>
        <v>419</v>
      </c>
      <c r="E720" s="4">
        <f t="array" ref="E720">IF(AND(OR(raw_elemdata!G172=6,raw_elemdata!H172=6,raw_elemdata!I172=6,raw_elemdata!J172=6),OR(raw_elemdata!G172=7,raw_elemdata!H172=7,raw_elemdata!I172=7,raw_elemdata!J172=7)), IF(ISERROR(INDEX(filt_btag7!$B:$B,MATCH(C720&amp;raw_elemdata!D172,filt_btag7!$C:$C&amp;filt_btag7!$B:$B,0))=raw_elemdata!D172), raw_elemdata!D172, INDEX(fix_btag!$BF:$BF,MATCH(raw_elemdata!D172,fix_btag!$BG:$BG,0))), raw_elemdata!D172)</f>
        <v>317</v>
      </c>
      <c r="F720" s="4">
        <f t="array" ref="F720">IF(AND(OR(raw_elemdata!G172=6,raw_elemdata!H172=6,raw_elemdata!I172=6,raw_elemdata!J172=6),OR(raw_elemdata!G172=7,raw_elemdata!H172=7,raw_elemdata!I172=7,raw_elemdata!J172=7)), IF(ISERROR(INDEX(filt_btag7!$B:$B,MATCH(C720&amp;raw_elemdata!E172,filt_btag7!$C:$C&amp;filt_btag7!$B:$B,0))=raw_elemdata!E172), raw_elemdata!E172, INDEX(fix_btag!$BF:$BF,MATCH(raw_elemdata!E172,fix_btag!$BG:$BG,0))), raw_elemdata!E172)</f>
        <v>79</v>
      </c>
      <c r="G720" s="4">
        <f t="array" ref="G720">IF(AND(OR(raw_elemdata!G172=6,raw_elemdata!H172=6,raw_elemdata!I172=6,raw_elemdata!J172=6),OR(raw_elemdata!G172=7,raw_elemdata!H172=7,raw_elemdata!I172=7,raw_elemdata!J172=7)), IF(ISERROR(INDEX(filt_btag7!$B:$B,MATCH(C720&amp;raw_elemdata!F172,filt_btag7!$C:$C&amp;filt_btag7!$B:$B,0))=raw_elemdata!F172), raw_elemdata!F172, INDEX(fix_btag!$BF:$BF,MATCH(raw_elemdata!F172,fix_btag!$BG:$BG,0))), raw_elemdata!F172)</f>
        <v>420</v>
      </c>
      <c r="H720" s="4">
        <f>IF(OR(raw_elemdata!G172=6,raw_elemdata!G172=7),0,raw_elemdata!G172)</f>
        <v>0</v>
      </c>
      <c r="I720" s="4">
        <f>IF(OR(raw_elemdata!H172=6,raw_elemdata!H172=7),0,raw_elemdata!H172)</f>
        <v>1</v>
      </c>
      <c r="J720" s="4">
        <f>IF(OR(raw_elemdata!I172=6,raw_elemdata!I172=7),0,raw_elemdata!I172)</f>
        <v>0</v>
      </c>
      <c r="K720" s="4">
        <f>IF(OR(raw_elemdata!J172=6,raw_elemdata!J172=7),0,raw_elemdata!J172)</f>
        <v>0</v>
      </c>
      <c r="L720" s="4">
        <v>1</v>
      </c>
    </row>
    <row r="721" spans="3:12" s="4" customFormat="1" x14ac:dyDescent="0.3">
      <c r="C721" s="4">
        <v>171</v>
      </c>
      <c r="D721" s="4">
        <f t="array" ref="D721">IF(AND(OR(raw_elemdata!G173=6,raw_elemdata!H173=6,raw_elemdata!I173=6,raw_elemdata!J173=6),OR(raw_elemdata!G173=7,raw_elemdata!H173=7,raw_elemdata!I173=7,raw_elemdata!J173=7)), IF(ISERROR(INDEX(filt_btag7!$B:$B,MATCH(C721&amp;raw_elemdata!C173,filt_btag7!$C:$C&amp;filt_btag7!$B:$B,0))=raw_elemdata!C173), raw_elemdata!C173, INDEX(fix_btag!$BF:$BF,MATCH(raw_elemdata!C173,fix_btag!$BG:$BG,0))), raw_elemdata!C173)</f>
        <v>46</v>
      </c>
      <c r="E721" s="4">
        <f t="array" ref="E721">IF(AND(OR(raw_elemdata!G173=6,raw_elemdata!H173=6,raw_elemdata!I173=6,raw_elemdata!J173=6),OR(raw_elemdata!G173=7,raw_elemdata!H173=7,raw_elemdata!I173=7,raw_elemdata!J173=7)), IF(ISERROR(INDEX(filt_btag7!$B:$B,MATCH(C721&amp;raw_elemdata!D173,filt_btag7!$C:$C&amp;filt_btag7!$B:$B,0))=raw_elemdata!D173), raw_elemdata!D173, INDEX(fix_btag!$BF:$BF,MATCH(raw_elemdata!D173,fix_btag!$BG:$BG,0))), raw_elemdata!D173)</f>
        <v>420</v>
      </c>
      <c r="F721" s="4">
        <f t="array" ref="F721">IF(AND(OR(raw_elemdata!G173=6,raw_elemdata!H173=6,raw_elemdata!I173=6,raw_elemdata!J173=6),OR(raw_elemdata!G173=7,raw_elemdata!H173=7,raw_elemdata!I173=7,raw_elemdata!J173=7)), IF(ISERROR(INDEX(filt_btag7!$B:$B,MATCH(C721&amp;raw_elemdata!E173,filt_btag7!$C:$C&amp;filt_btag7!$B:$B,0))=raw_elemdata!E173), raw_elemdata!E173, INDEX(fix_btag!$BF:$BF,MATCH(raw_elemdata!E173,fix_btag!$BG:$BG,0))), raw_elemdata!E173)</f>
        <v>421</v>
      </c>
      <c r="G721" s="4">
        <f t="array" ref="G721">IF(AND(OR(raw_elemdata!G173=6,raw_elemdata!H173=6,raw_elemdata!I173=6,raw_elemdata!J173=6),OR(raw_elemdata!G173=7,raw_elemdata!H173=7,raw_elemdata!I173=7,raw_elemdata!J173=7)), IF(ISERROR(INDEX(filt_btag7!$B:$B,MATCH(C721&amp;raw_elemdata!F173,filt_btag7!$C:$C&amp;filt_btag7!$B:$B,0))=raw_elemdata!F173), raw_elemdata!F173, INDEX(fix_btag!$BF:$BF,MATCH(raw_elemdata!F173,fix_btag!$BG:$BG,0))), raw_elemdata!F173)</f>
        <v>311</v>
      </c>
      <c r="H721" s="4">
        <f>IF(OR(raw_elemdata!G173=6,raw_elemdata!G173=7),0,raw_elemdata!G173)</f>
        <v>0</v>
      </c>
      <c r="I721" s="4">
        <f>IF(OR(raw_elemdata!H173=6,raw_elemdata!H173=7),0,raw_elemdata!H173)</f>
        <v>0</v>
      </c>
      <c r="J721" s="4">
        <f>IF(OR(raw_elemdata!I173=6,raw_elemdata!I173=7),0,raw_elemdata!I173)</f>
        <v>0</v>
      </c>
      <c r="K721" s="4">
        <f>IF(OR(raw_elemdata!J173=6,raw_elemdata!J173=7),0,raw_elemdata!J173)</f>
        <v>0</v>
      </c>
      <c r="L721" s="4">
        <v>1</v>
      </c>
    </row>
    <row r="722" spans="3:12" s="4" customFormat="1" x14ac:dyDescent="0.3">
      <c r="C722" s="4">
        <v>172</v>
      </c>
      <c r="D722" s="4">
        <f t="array" ref="D722">IF(AND(OR(raw_elemdata!G174=6,raw_elemdata!H174=6,raw_elemdata!I174=6,raw_elemdata!J174=6),OR(raw_elemdata!G174=7,raw_elemdata!H174=7,raw_elemdata!I174=7,raw_elemdata!J174=7)), IF(ISERROR(INDEX(filt_btag7!$B:$B,MATCH(C722&amp;raw_elemdata!C174,filt_btag7!$C:$C&amp;filt_btag7!$B:$B,0))=raw_elemdata!C174), raw_elemdata!C174, INDEX(fix_btag!$BF:$BF,MATCH(raw_elemdata!C174,fix_btag!$BG:$BG,0))), raw_elemdata!C174)</f>
        <v>420</v>
      </c>
      <c r="E722" s="4">
        <f t="array" ref="E722">IF(AND(OR(raw_elemdata!G174=6,raw_elemdata!H174=6,raw_elemdata!I174=6,raw_elemdata!J174=6),OR(raw_elemdata!G174=7,raw_elemdata!H174=7,raw_elemdata!I174=7,raw_elemdata!J174=7)), IF(ISERROR(INDEX(filt_btag7!$B:$B,MATCH(C722&amp;raw_elemdata!D174,filt_btag7!$C:$C&amp;filt_btag7!$B:$B,0))=raw_elemdata!D174), raw_elemdata!D174, INDEX(fix_btag!$BF:$BF,MATCH(raw_elemdata!D174,fix_btag!$BG:$BG,0))), raw_elemdata!D174)</f>
        <v>79</v>
      </c>
      <c r="F722" s="4">
        <f t="array" ref="F722">IF(AND(OR(raw_elemdata!G174=6,raw_elemdata!H174=6,raw_elemdata!I174=6,raw_elemdata!J174=6),OR(raw_elemdata!G174=7,raw_elemdata!H174=7,raw_elemdata!I174=7,raw_elemdata!J174=7)), IF(ISERROR(INDEX(filt_btag7!$B:$B,MATCH(C722&amp;raw_elemdata!E174,filt_btag7!$C:$C&amp;filt_btag7!$B:$B,0))=raw_elemdata!E174), raw_elemdata!E174, INDEX(fix_btag!$BF:$BF,MATCH(raw_elemdata!E174,fix_btag!$BG:$BG,0))), raw_elemdata!E174)</f>
        <v>316</v>
      </c>
      <c r="G722" s="4">
        <f t="array" ref="G722">IF(AND(OR(raw_elemdata!G174=6,raw_elemdata!H174=6,raw_elemdata!I174=6,raw_elemdata!J174=6),OR(raw_elemdata!G174=7,raw_elemdata!H174=7,raw_elemdata!I174=7,raw_elemdata!J174=7)), IF(ISERROR(INDEX(filt_btag7!$B:$B,MATCH(C722&amp;raw_elemdata!F174,filt_btag7!$C:$C&amp;filt_btag7!$B:$B,0))=raw_elemdata!F174), raw_elemdata!F174, INDEX(fix_btag!$BF:$BF,MATCH(raw_elemdata!F174,fix_btag!$BG:$BG,0))), raw_elemdata!F174)</f>
        <v>421</v>
      </c>
      <c r="H722" s="4">
        <f>IF(OR(raw_elemdata!G174=6,raw_elemdata!G174=7),0,raw_elemdata!G174)</f>
        <v>0</v>
      </c>
      <c r="I722" s="4">
        <f>IF(OR(raw_elemdata!H174=6,raw_elemdata!H174=7),0,raw_elemdata!H174)</f>
        <v>1</v>
      </c>
      <c r="J722" s="4">
        <f>IF(OR(raw_elemdata!I174=6,raw_elemdata!I174=7),0,raw_elemdata!I174)</f>
        <v>0</v>
      </c>
      <c r="K722" s="4">
        <f>IF(OR(raw_elemdata!J174=6,raw_elemdata!J174=7),0,raw_elemdata!J174)</f>
        <v>0</v>
      </c>
      <c r="L722" s="4">
        <v>1</v>
      </c>
    </row>
    <row r="723" spans="3:12" s="4" customFormat="1" x14ac:dyDescent="0.3">
      <c r="C723" s="4">
        <v>173</v>
      </c>
      <c r="D723" s="4">
        <f t="array" ref="D723">IF(AND(OR(raw_elemdata!G175=6,raw_elemdata!H175=6,raw_elemdata!I175=6,raw_elemdata!J175=6),OR(raw_elemdata!G175=7,raw_elemdata!H175=7,raw_elemdata!I175=7,raw_elemdata!J175=7)), IF(ISERROR(INDEX(filt_btag7!$B:$B,MATCH(C723&amp;raw_elemdata!C175,filt_btag7!$C:$C&amp;filt_btag7!$B:$B,0))=raw_elemdata!C175), raw_elemdata!C175, INDEX(fix_btag!$BF:$BF,MATCH(raw_elemdata!C175,fix_btag!$BG:$BG,0))), raw_elemdata!C175)</f>
        <v>311</v>
      </c>
      <c r="E723" s="4">
        <f t="array" ref="E723">IF(AND(OR(raw_elemdata!G175=6,raw_elemdata!H175=6,raw_elemdata!I175=6,raw_elemdata!J175=6),OR(raw_elemdata!G175=7,raw_elemdata!H175=7,raw_elemdata!I175=7,raw_elemdata!J175=7)), IF(ISERROR(INDEX(filt_btag7!$B:$B,MATCH(C723&amp;raw_elemdata!D175,filt_btag7!$C:$C&amp;filt_btag7!$B:$B,0))=raw_elemdata!D175), raw_elemdata!D175, INDEX(fix_btag!$BF:$BF,MATCH(raw_elemdata!D175,fix_btag!$BG:$BG,0))), raw_elemdata!D175)</f>
        <v>421</v>
      </c>
      <c r="F723" s="4">
        <f t="array" ref="F723">IF(AND(OR(raw_elemdata!G175=6,raw_elemdata!H175=6,raw_elemdata!I175=6,raw_elemdata!J175=6),OR(raw_elemdata!G175=7,raw_elemdata!H175=7,raw_elemdata!I175=7,raw_elemdata!J175=7)), IF(ISERROR(INDEX(filt_btag7!$B:$B,MATCH(C723&amp;raw_elemdata!E175,filt_btag7!$C:$C&amp;filt_btag7!$B:$B,0))=raw_elemdata!E175), raw_elemdata!E175, INDEX(fix_btag!$BF:$BF,MATCH(raw_elemdata!E175,fix_btag!$BG:$BG,0))), raw_elemdata!E175)</f>
        <v>422</v>
      </c>
      <c r="G723" s="4">
        <f t="array" ref="G723">IF(AND(OR(raw_elemdata!G175=6,raw_elemdata!H175=6,raw_elemdata!I175=6,raw_elemdata!J175=6),OR(raw_elemdata!G175=7,raw_elemdata!H175=7,raw_elemdata!I175=7,raw_elemdata!J175=7)), IF(ISERROR(INDEX(filt_btag7!$B:$B,MATCH(C723&amp;raw_elemdata!F175,filt_btag7!$C:$C&amp;filt_btag7!$B:$B,0))=raw_elemdata!F175), raw_elemdata!F175, INDEX(fix_btag!$BF:$BF,MATCH(raw_elemdata!F175,fix_btag!$BG:$BG,0))), raw_elemdata!F175)</f>
        <v>23</v>
      </c>
      <c r="H723" s="4">
        <f>IF(OR(raw_elemdata!G175=6,raw_elemdata!G175=7),0,raw_elemdata!G175)</f>
        <v>0</v>
      </c>
      <c r="I723" s="4">
        <f>IF(OR(raw_elemdata!H175=6,raw_elemdata!H175=7),0,raw_elemdata!H175)</f>
        <v>0</v>
      </c>
      <c r="J723" s="4">
        <f>IF(OR(raw_elemdata!I175=6,raw_elemdata!I175=7),0,raw_elemdata!I175)</f>
        <v>0</v>
      </c>
      <c r="K723" s="4">
        <f>IF(OR(raw_elemdata!J175=6,raw_elemdata!J175=7),0,raw_elemdata!J175)</f>
        <v>0</v>
      </c>
      <c r="L723" s="4">
        <v>1</v>
      </c>
    </row>
    <row r="724" spans="3:12" s="4" customFormat="1" x14ac:dyDescent="0.3">
      <c r="C724" s="4">
        <v>174</v>
      </c>
      <c r="D724" s="4">
        <f t="array" ref="D724">IF(AND(OR(raw_elemdata!G176=6,raw_elemdata!H176=6,raw_elemdata!I176=6,raw_elemdata!J176=6),OR(raw_elemdata!G176=7,raw_elemdata!H176=7,raw_elemdata!I176=7,raw_elemdata!J176=7)), IF(ISERROR(INDEX(filt_btag7!$B:$B,MATCH(C724&amp;raw_elemdata!C176,filt_btag7!$C:$C&amp;filt_btag7!$B:$B,0))=raw_elemdata!C176), raw_elemdata!C176, INDEX(fix_btag!$BF:$BF,MATCH(raw_elemdata!C176,fix_btag!$BG:$BG,0))), raw_elemdata!C176)</f>
        <v>421</v>
      </c>
      <c r="E724" s="4">
        <f t="array" ref="E724">IF(AND(OR(raw_elemdata!G176=6,raw_elemdata!H176=6,raw_elemdata!I176=6,raw_elemdata!J176=6),OR(raw_elemdata!G176=7,raw_elemdata!H176=7,raw_elemdata!I176=7,raw_elemdata!J176=7)), IF(ISERROR(INDEX(filt_btag7!$B:$B,MATCH(C724&amp;raw_elemdata!D176,filt_btag7!$C:$C&amp;filt_btag7!$B:$B,0))=raw_elemdata!D176), raw_elemdata!D176, INDEX(fix_btag!$BF:$BF,MATCH(raw_elemdata!D176,fix_btag!$BG:$BG,0))), raw_elemdata!D176)</f>
        <v>316</v>
      </c>
      <c r="F724" s="4">
        <f t="array" ref="F724">IF(AND(OR(raw_elemdata!G176=6,raw_elemdata!H176=6,raw_elemdata!I176=6,raw_elemdata!J176=6),OR(raw_elemdata!G176=7,raw_elemdata!H176=7,raw_elemdata!I176=7,raw_elemdata!J176=7)), IF(ISERROR(INDEX(filt_btag7!$B:$B,MATCH(C724&amp;raw_elemdata!E176,filt_btag7!$C:$C&amp;filt_btag7!$B:$B,0))=raw_elemdata!E176), raw_elemdata!E176, INDEX(fix_btag!$BF:$BF,MATCH(raw_elemdata!E176,fix_btag!$BG:$BG,0))), raw_elemdata!E176)</f>
        <v>3</v>
      </c>
      <c r="G724" s="4">
        <f t="array" ref="G724">IF(AND(OR(raw_elemdata!G176=6,raw_elemdata!H176=6,raw_elemdata!I176=6,raw_elemdata!J176=6),OR(raw_elemdata!G176=7,raw_elemdata!H176=7,raw_elemdata!I176=7,raw_elemdata!J176=7)), IF(ISERROR(INDEX(filt_btag7!$B:$B,MATCH(C724&amp;raw_elemdata!F176,filt_btag7!$C:$C&amp;filt_btag7!$B:$B,0))=raw_elemdata!F176), raw_elemdata!F176, INDEX(fix_btag!$BF:$BF,MATCH(raw_elemdata!F176,fix_btag!$BG:$BG,0))), raw_elemdata!F176)</f>
        <v>422</v>
      </c>
      <c r="H724" s="4">
        <f>IF(OR(raw_elemdata!G176=6,raw_elemdata!G176=7),0,raw_elemdata!G176)</f>
        <v>0</v>
      </c>
      <c r="I724" s="4">
        <f>IF(OR(raw_elemdata!H176=6,raw_elemdata!H176=7),0,raw_elemdata!H176)</f>
        <v>1</v>
      </c>
      <c r="J724" s="4">
        <f>IF(OR(raw_elemdata!I176=6,raw_elemdata!I176=7),0,raw_elemdata!I176)</f>
        <v>0</v>
      </c>
      <c r="K724" s="4">
        <f>IF(OR(raw_elemdata!J176=6,raw_elemdata!J176=7),0,raw_elemdata!J176)</f>
        <v>0</v>
      </c>
      <c r="L724" s="4">
        <v>1</v>
      </c>
    </row>
    <row r="725" spans="3:12" s="4" customFormat="1" x14ac:dyDescent="0.3">
      <c r="C725" s="4">
        <v>175</v>
      </c>
      <c r="D725" s="4">
        <f t="array" ref="D725">IF(AND(OR(raw_elemdata!G177=6,raw_elemdata!H177=6,raw_elemdata!I177=6,raw_elemdata!J177=6),OR(raw_elemdata!G177=7,raw_elemdata!H177=7,raw_elemdata!I177=7,raw_elemdata!J177=7)), IF(ISERROR(INDEX(filt_btag7!$B:$B,MATCH(C725&amp;raw_elemdata!C177,filt_btag7!$C:$C&amp;filt_btag7!$B:$B,0))=raw_elemdata!C177), raw_elemdata!C177, INDEX(fix_btag!$BF:$BF,MATCH(raw_elemdata!C177,fix_btag!$BG:$BG,0))), raw_elemdata!C177)</f>
        <v>23</v>
      </c>
      <c r="E725" s="4">
        <f t="array" ref="E725">IF(AND(OR(raw_elemdata!G177=6,raw_elemdata!H177=6,raw_elemdata!I177=6,raw_elemdata!J177=6),OR(raw_elemdata!G177=7,raw_elemdata!H177=7,raw_elemdata!I177=7,raw_elemdata!J177=7)), IF(ISERROR(INDEX(filt_btag7!$B:$B,MATCH(C725&amp;raw_elemdata!D177,filt_btag7!$C:$C&amp;filt_btag7!$B:$B,0))=raw_elemdata!D177), raw_elemdata!D177, INDEX(fix_btag!$BF:$BF,MATCH(raw_elemdata!D177,fix_btag!$BG:$BG,0))), raw_elemdata!D177)</f>
        <v>422</v>
      </c>
      <c r="F725" s="4">
        <f t="array" ref="F725">IF(AND(OR(raw_elemdata!G177=6,raw_elemdata!H177=6,raw_elemdata!I177=6,raw_elemdata!J177=6),OR(raw_elemdata!G177=7,raw_elemdata!H177=7,raw_elemdata!I177=7,raw_elemdata!J177=7)), IF(ISERROR(INDEX(filt_btag7!$B:$B,MATCH(C725&amp;raw_elemdata!E177,filt_btag7!$C:$C&amp;filt_btag7!$B:$B,0))=raw_elemdata!E177), raw_elemdata!E177, INDEX(fix_btag!$BF:$BF,MATCH(raw_elemdata!E177,fix_btag!$BG:$BG,0))), raw_elemdata!E177)</f>
        <v>423</v>
      </c>
      <c r="G725" s="4">
        <f t="array" ref="G725">IF(AND(OR(raw_elemdata!G177=6,raw_elemdata!H177=6,raw_elemdata!I177=6,raw_elemdata!J177=6),OR(raw_elemdata!G177=7,raw_elemdata!H177=7,raw_elemdata!I177=7,raw_elemdata!J177=7)), IF(ISERROR(INDEX(filt_btag7!$B:$B,MATCH(C725&amp;raw_elemdata!F177,filt_btag7!$C:$C&amp;filt_btag7!$B:$B,0))=raw_elemdata!F177), raw_elemdata!F177, INDEX(fix_btag!$BF:$BF,MATCH(raw_elemdata!F177,fix_btag!$BG:$BG,0))), raw_elemdata!F177)</f>
        <v>312</v>
      </c>
      <c r="H725" s="4">
        <f>IF(OR(raw_elemdata!G177=6,raw_elemdata!G177=7),0,raw_elemdata!G177)</f>
        <v>0</v>
      </c>
      <c r="I725" s="4">
        <f>IF(OR(raw_elemdata!H177=6,raw_elemdata!H177=7),0,raw_elemdata!H177)</f>
        <v>0</v>
      </c>
      <c r="J725" s="4">
        <f>IF(OR(raw_elemdata!I177=6,raw_elemdata!I177=7),0,raw_elemdata!I177)</f>
        <v>0</v>
      </c>
      <c r="K725" s="4">
        <f>IF(OR(raw_elemdata!J177=6,raw_elemdata!J177=7),0,raw_elemdata!J177)</f>
        <v>0</v>
      </c>
      <c r="L725" s="4">
        <v>1</v>
      </c>
    </row>
    <row r="726" spans="3:12" s="4" customFormat="1" x14ac:dyDescent="0.3">
      <c r="C726" s="4">
        <v>176</v>
      </c>
      <c r="D726" s="4">
        <f t="array" ref="D726">IF(AND(OR(raw_elemdata!G178=6,raw_elemdata!H178=6,raw_elemdata!I178=6,raw_elemdata!J178=6),OR(raw_elemdata!G178=7,raw_elemdata!H178=7,raw_elemdata!I178=7,raw_elemdata!J178=7)), IF(ISERROR(INDEX(filt_btag7!$B:$B,MATCH(C726&amp;raw_elemdata!C178,filt_btag7!$C:$C&amp;filt_btag7!$B:$B,0))=raw_elemdata!C178), raw_elemdata!C178, INDEX(fix_btag!$BF:$BF,MATCH(raw_elemdata!C178,fix_btag!$BG:$BG,0))), raw_elemdata!C178)</f>
        <v>422</v>
      </c>
      <c r="E726" s="4">
        <f t="array" ref="E726">IF(AND(OR(raw_elemdata!G178=6,raw_elemdata!H178=6,raw_elemdata!I178=6,raw_elemdata!J178=6),OR(raw_elemdata!G178=7,raw_elemdata!H178=7,raw_elemdata!I178=7,raw_elemdata!J178=7)), IF(ISERROR(INDEX(filt_btag7!$B:$B,MATCH(C726&amp;raw_elemdata!D178,filt_btag7!$C:$C&amp;filt_btag7!$B:$B,0))=raw_elemdata!D178), raw_elemdata!D178, INDEX(fix_btag!$BF:$BF,MATCH(raw_elemdata!D178,fix_btag!$BG:$BG,0))), raw_elemdata!D178)</f>
        <v>3</v>
      </c>
      <c r="F726" s="4">
        <f t="array" ref="F726">IF(AND(OR(raw_elemdata!G178=6,raw_elemdata!H178=6,raw_elemdata!I178=6,raw_elemdata!J178=6),OR(raw_elemdata!G178=7,raw_elemdata!H178=7,raw_elemdata!I178=7,raw_elemdata!J178=7)), IF(ISERROR(INDEX(filt_btag7!$B:$B,MATCH(C726&amp;raw_elemdata!E178,filt_btag7!$C:$C&amp;filt_btag7!$B:$B,0))=raw_elemdata!E178), raw_elemdata!E178, INDEX(fix_btag!$BF:$BF,MATCH(raw_elemdata!E178,fix_btag!$BG:$BG,0))), raw_elemdata!E178)</f>
        <v>315</v>
      </c>
      <c r="G726" s="4">
        <f t="array" ref="G726">IF(AND(OR(raw_elemdata!G178=6,raw_elemdata!H178=6,raw_elemdata!I178=6,raw_elemdata!J178=6),OR(raw_elemdata!G178=7,raw_elemdata!H178=7,raw_elemdata!I178=7,raw_elemdata!J178=7)), IF(ISERROR(INDEX(filt_btag7!$B:$B,MATCH(C726&amp;raw_elemdata!F178,filt_btag7!$C:$C&amp;filt_btag7!$B:$B,0))=raw_elemdata!F178), raw_elemdata!F178, INDEX(fix_btag!$BF:$BF,MATCH(raw_elemdata!F178,fix_btag!$BG:$BG,0))), raw_elemdata!F178)</f>
        <v>423</v>
      </c>
      <c r="H726" s="4">
        <f>IF(OR(raw_elemdata!G178=6,raw_elemdata!G178=7),0,raw_elemdata!G178)</f>
        <v>0</v>
      </c>
      <c r="I726" s="4">
        <f>IF(OR(raw_elemdata!H178=6,raw_elemdata!H178=7),0,raw_elemdata!H178)</f>
        <v>1</v>
      </c>
      <c r="J726" s="4">
        <f>IF(OR(raw_elemdata!I178=6,raw_elemdata!I178=7),0,raw_elemdata!I178)</f>
        <v>0</v>
      </c>
      <c r="K726" s="4">
        <f>IF(OR(raw_elemdata!J178=6,raw_elemdata!J178=7),0,raw_elemdata!J178)</f>
        <v>0</v>
      </c>
      <c r="L726" s="4">
        <v>1</v>
      </c>
    </row>
    <row r="727" spans="3:12" s="4" customFormat="1" x14ac:dyDescent="0.3">
      <c r="C727" s="4">
        <v>177</v>
      </c>
      <c r="D727" s="4">
        <f t="array" ref="D727">IF(AND(OR(raw_elemdata!G179=6,raw_elemdata!H179=6,raw_elemdata!I179=6,raw_elemdata!J179=6),OR(raw_elemdata!G179=7,raw_elemdata!H179=7,raw_elemdata!I179=7,raw_elemdata!J179=7)), IF(ISERROR(INDEX(filt_btag7!$B:$B,MATCH(C727&amp;raw_elemdata!C179,filt_btag7!$C:$C&amp;filt_btag7!$B:$B,0))=raw_elemdata!C179), raw_elemdata!C179, INDEX(fix_btag!$BF:$BF,MATCH(raw_elemdata!C179,fix_btag!$BG:$BG,0))), raw_elemdata!C179)</f>
        <v>312</v>
      </c>
      <c r="E727" s="4">
        <f t="array" ref="E727">IF(AND(OR(raw_elemdata!G179=6,raw_elemdata!H179=6,raw_elemdata!I179=6,raw_elemdata!J179=6),OR(raw_elemdata!G179=7,raw_elemdata!H179=7,raw_elemdata!I179=7,raw_elemdata!J179=7)), IF(ISERROR(INDEX(filt_btag7!$B:$B,MATCH(C727&amp;raw_elemdata!D179,filt_btag7!$C:$C&amp;filt_btag7!$B:$B,0))=raw_elemdata!D179), raw_elemdata!D179, INDEX(fix_btag!$BF:$BF,MATCH(raw_elemdata!D179,fix_btag!$BG:$BG,0))), raw_elemdata!D179)</f>
        <v>423</v>
      </c>
      <c r="F727" s="4">
        <f t="array" ref="F727">IF(AND(OR(raw_elemdata!G179=6,raw_elemdata!H179=6,raw_elemdata!I179=6,raw_elemdata!J179=6),OR(raw_elemdata!G179=7,raw_elemdata!H179=7,raw_elemdata!I179=7,raw_elemdata!J179=7)), IF(ISERROR(INDEX(filt_btag7!$B:$B,MATCH(C727&amp;raw_elemdata!E179,filt_btag7!$C:$C&amp;filt_btag7!$B:$B,0))=raw_elemdata!E179), raw_elemdata!E179, INDEX(fix_btag!$BF:$BF,MATCH(raw_elemdata!E179,fix_btag!$BG:$BG,0))), raw_elemdata!E179)</f>
        <v>424</v>
      </c>
      <c r="G727" s="4">
        <f t="array" ref="G727">IF(AND(OR(raw_elemdata!G179=6,raw_elemdata!H179=6,raw_elemdata!I179=6,raw_elemdata!J179=6),OR(raw_elemdata!G179=7,raw_elemdata!H179=7,raw_elemdata!I179=7,raw_elemdata!J179=7)), IF(ISERROR(INDEX(filt_btag7!$B:$B,MATCH(C727&amp;raw_elemdata!F179,filt_btag7!$C:$C&amp;filt_btag7!$B:$B,0))=raw_elemdata!F179), raw_elemdata!F179, INDEX(fix_btag!$BF:$BF,MATCH(raw_elemdata!F179,fix_btag!$BG:$BG,0))), raw_elemdata!F179)</f>
        <v>65</v>
      </c>
      <c r="H727" s="4">
        <f>IF(OR(raw_elemdata!G179=6,raw_elemdata!G179=7),0,raw_elemdata!G179)</f>
        <v>0</v>
      </c>
      <c r="I727" s="4">
        <f>IF(OR(raw_elemdata!H179=6,raw_elemdata!H179=7),0,raw_elemdata!H179)</f>
        <v>0</v>
      </c>
      <c r="J727" s="4">
        <f>IF(OR(raw_elemdata!I179=6,raw_elemdata!I179=7),0,raw_elemdata!I179)</f>
        <v>0</v>
      </c>
      <c r="K727" s="4">
        <f>IF(OR(raw_elemdata!J179=6,raw_elemdata!J179=7),0,raw_elemdata!J179)</f>
        <v>0</v>
      </c>
      <c r="L727" s="4">
        <v>1</v>
      </c>
    </row>
    <row r="728" spans="3:12" s="4" customFormat="1" x14ac:dyDescent="0.3">
      <c r="C728" s="4">
        <v>178</v>
      </c>
      <c r="D728" s="4">
        <f t="array" ref="D728">IF(AND(OR(raw_elemdata!G180=6,raw_elemdata!H180=6,raw_elemdata!I180=6,raw_elemdata!J180=6),OR(raw_elemdata!G180=7,raw_elemdata!H180=7,raw_elemdata!I180=7,raw_elemdata!J180=7)), IF(ISERROR(INDEX(filt_btag7!$B:$B,MATCH(C728&amp;raw_elemdata!C180,filt_btag7!$C:$C&amp;filt_btag7!$B:$B,0))=raw_elemdata!C180), raw_elemdata!C180, INDEX(fix_btag!$BF:$BF,MATCH(raw_elemdata!C180,fix_btag!$BG:$BG,0))), raw_elemdata!C180)</f>
        <v>423</v>
      </c>
      <c r="E728" s="4">
        <f t="array" ref="E728">IF(AND(OR(raw_elemdata!G180=6,raw_elemdata!H180=6,raw_elemdata!I180=6,raw_elemdata!J180=6),OR(raw_elemdata!G180=7,raw_elemdata!H180=7,raw_elemdata!I180=7,raw_elemdata!J180=7)), IF(ISERROR(INDEX(filt_btag7!$B:$B,MATCH(C728&amp;raw_elemdata!D180,filt_btag7!$C:$C&amp;filt_btag7!$B:$B,0))=raw_elemdata!D180), raw_elemdata!D180, INDEX(fix_btag!$BF:$BF,MATCH(raw_elemdata!D180,fix_btag!$BG:$BG,0))), raw_elemdata!D180)</f>
        <v>315</v>
      </c>
      <c r="F728" s="4">
        <f t="array" ref="F728">IF(AND(OR(raw_elemdata!G180=6,raw_elemdata!H180=6,raw_elemdata!I180=6,raw_elemdata!J180=6),OR(raw_elemdata!G180=7,raw_elemdata!H180=7,raw_elemdata!I180=7,raw_elemdata!J180=7)), IF(ISERROR(INDEX(filt_btag7!$B:$B,MATCH(C728&amp;raw_elemdata!E180,filt_btag7!$C:$C&amp;filt_btag7!$B:$B,0))=raw_elemdata!E180), raw_elemdata!E180, INDEX(fix_btag!$BF:$BF,MATCH(raw_elemdata!E180,fix_btag!$BG:$BG,0))), raw_elemdata!E180)</f>
        <v>16</v>
      </c>
      <c r="G728" s="4">
        <f t="array" ref="G728">IF(AND(OR(raw_elemdata!G180=6,raw_elemdata!H180=6,raw_elemdata!I180=6,raw_elemdata!J180=6),OR(raw_elemdata!G180=7,raw_elemdata!H180=7,raw_elemdata!I180=7,raw_elemdata!J180=7)), IF(ISERROR(INDEX(filt_btag7!$B:$B,MATCH(C728&amp;raw_elemdata!F180,filt_btag7!$C:$C&amp;filt_btag7!$B:$B,0))=raw_elemdata!F180), raw_elemdata!F180, INDEX(fix_btag!$BF:$BF,MATCH(raw_elemdata!F180,fix_btag!$BG:$BG,0))), raw_elemdata!F180)</f>
        <v>424</v>
      </c>
      <c r="H728" s="4">
        <f>IF(OR(raw_elemdata!G180=6,raw_elemdata!G180=7),0,raw_elemdata!G180)</f>
        <v>0</v>
      </c>
      <c r="I728" s="4">
        <f>IF(OR(raw_elemdata!H180=6,raw_elemdata!H180=7),0,raw_elemdata!H180)</f>
        <v>1</v>
      </c>
      <c r="J728" s="4">
        <f>IF(OR(raw_elemdata!I180=6,raw_elemdata!I180=7),0,raw_elemdata!I180)</f>
        <v>0</v>
      </c>
      <c r="K728" s="4">
        <f>IF(OR(raw_elemdata!J180=6,raw_elemdata!J180=7),0,raw_elemdata!J180)</f>
        <v>0</v>
      </c>
      <c r="L728" s="4">
        <v>1</v>
      </c>
    </row>
    <row r="729" spans="3:12" s="4" customFormat="1" x14ac:dyDescent="0.3">
      <c r="C729" s="4">
        <v>179</v>
      </c>
      <c r="D729" s="4">
        <f t="array" ref="D729">IF(AND(OR(raw_elemdata!G181=6,raw_elemdata!H181=6,raw_elemdata!I181=6,raw_elemdata!J181=6),OR(raw_elemdata!G181=7,raw_elemdata!H181=7,raw_elemdata!I181=7,raw_elemdata!J181=7)), IF(ISERROR(INDEX(filt_btag7!$B:$B,MATCH(C729&amp;raw_elemdata!C181,filt_btag7!$C:$C&amp;filt_btag7!$B:$B,0))=raw_elemdata!C181), raw_elemdata!C181, INDEX(fix_btag!$BF:$BF,MATCH(raw_elemdata!C181,fix_btag!$BG:$BG,0))), raw_elemdata!C181)</f>
        <v>65</v>
      </c>
      <c r="E729" s="4">
        <f t="array" ref="E729">IF(AND(OR(raw_elemdata!G181=6,raw_elemdata!H181=6,raw_elemdata!I181=6,raw_elemdata!J181=6),OR(raw_elemdata!G181=7,raw_elemdata!H181=7,raw_elemdata!I181=7,raw_elemdata!J181=7)), IF(ISERROR(INDEX(filt_btag7!$B:$B,MATCH(C729&amp;raw_elemdata!D181,filt_btag7!$C:$C&amp;filt_btag7!$B:$B,0))=raw_elemdata!D181), raw_elemdata!D181, INDEX(fix_btag!$BF:$BF,MATCH(raw_elemdata!D181,fix_btag!$BG:$BG,0))), raw_elemdata!D181)</f>
        <v>424</v>
      </c>
      <c r="F729" s="4">
        <f t="array" ref="F729">IF(AND(OR(raw_elemdata!G181=6,raw_elemdata!H181=6,raw_elemdata!I181=6,raw_elemdata!J181=6),OR(raw_elemdata!G181=7,raw_elemdata!H181=7,raw_elemdata!I181=7,raw_elemdata!J181=7)), IF(ISERROR(INDEX(filt_btag7!$B:$B,MATCH(C729&amp;raw_elemdata!E181,filt_btag7!$C:$C&amp;filt_btag7!$B:$B,0))=raw_elemdata!E181), raw_elemdata!E181, INDEX(fix_btag!$BF:$BF,MATCH(raw_elemdata!E181,fix_btag!$BG:$BG,0))), raw_elemdata!E181)</f>
        <v>425</v>
      </c>
      <c r="G729" s="4">
        <f t="array" ref="G729">IF(AND(OR(raw_elemdata!G181=6,raw_elemdata!H181=6,raw_elemdata!I181=6,raw_elemdata!J181=6),OR(raw_elemdata!G181=7,raw_elemdata!H181=7,raw_elemdata!I181=7,raw_elemdata!J181=7)), IF(ISERROR(INDEX(filt_btag7!$B:$B,MATCH(C729&amp;raw_elemdata!F181,filt_btag7!$C:$C&amp;filt_btag7!$B:$B,0))=raw_elemdata!F181), raw_elemdata!F181, INDEX(fix_btag!$BF:$BF,MATCH(raw_elemdata!F181,fix_btag!$BG:$BG,0))), raw_elemdata!F181)</f>
        <v>327</v>
      </c>
      <c r="H729" s="4">
        <f>IF(OR(raw_elemdata!G181=6,raw_elemdata!G181=7),0,raw_elemdata!G181)</f>
        <v>0</v>
      </c>
      <c r="I729" s="4">
        <f>IF(OR(raw_elemdata!H181=6,raw_elemdata!H181=7),0,raw_elemdata!H181)</f>
        <v>0</v>
      </c>
      <c r="J729" s="4">
        <f>IF(OR(raw_elemdata!I181=6,raw_elemdata!I181=7),0,raw_elemdata!I181)</f>
        <v>0</v>
      </c>
      <c r="K729" s="4">
        <f>IF(OR(raw_elemdata!J181=6,raw_elemdata!J181=7),0,raw_elemdata!J181)</f>
        <v>0</v>
      </c>
      <c r="L729" s="4">
        <v>1</v>
      </c>
    </row>
    <row r="730" spans="3:12" s="4" customFormat="1" x14ac:dyDescent="0.3">
      <c r="C730" s="4">
        <v>180</v>
      </c>
      <c r="D730" s="4">
        <f t="array" ref="D730">IF(AND(OR(raw_elemdata!G182=6,raw_elemdata!H182=6,raw_elemdata!I182=6,raw_elemdata!J182=6),OR(raw_elemdata!G182=7,raw_elemdata!H182=7,raw_elemdata!I182=7,raw_elemdata!J182=7)), IF(ISERROR(INDEX(filt_btag7!$B:$B,MATCH(C730&amp;raw_elemdata!C182,filt_btag7!$C:$C&amp;filt_btag7!$B:$B,0))=raw_elemdata!C182), raw_elemdata!C182, INDEX(fix_btag!$BF:$BF,MATCH(raw_elemdata!C182,fix_btag!$BG:$BG,0))), raw_elemdata!C182)</f>
        <v>424</v>
      </c>
      <c r="E730" s="4">
        <f t="array" ref="E730">IF(AND(OR(raw_elemdata!G182=6,raw_elemdata!H182=6,raw_elemdata!I182=6,raw_elemdata!J182=6),OR(raw_elemdata!G182=7,raw_elemdata!H182=7,raw_elemdata!I182=7,raw_elemdata!J182=7)), IF(ISERROR(INDEX(filt_btag7!$B:$B,MATCH(C730&amp;raw_elemdata!D182,filt_btag7!$C:$C&amp;filt_btag7!$B:$B,0))=raw_elemdata!D182), raw_elemdata!D182, INDEX(fix_btag!$BF:$BF,MATCH(raw_elemdata!D182,fix_btag!$BG:$BG,0))), raw_elemdata!D182)</f>
        <v>16</v>
      </c>
      <c r="F730" s="4">
        <f t="array" ref="F730">IF(AND(OR(raw_elemdata!G182=6,raw_elemdata!H182=6,raw_elemdata!I182=6,raw_elemdata!J182=6),OR(raw_elemdata!G182=7,raw_elemdata!H182=7,raw_elemdata!I182=7,raw_elemdata!J182=7)), IF(ISERROR(INDEX(filt_btag7!$B:$B,MATCH(C730&amp;raw_elemdata!E182,filt_btag7!$C:$C&amp;filt_btag7!$B:$B,0))=raw_elemdata!E182), raw_elemdata!E182, INDEX(fix_btag!$BF:$BF,MATCH(raw_elemdata!E182,fix_btag!$BG:$BG,0))), raw_elemdata!E182)</f>
        <v>314</v>
      </c>
      <c r="G730" s="4">
        <f t="array" ref="G730">IF(AND(OR(raw_elemdata!G182=6,raw_elemdata!H182=6,raw_elemdata!I182=6,raw_elemdata!J182=6),OR(raw_elemdata!G182=7,raw_elemdata!H182=7,raw_elemdata!I182=7,raw_elemdata!J182=7)), IF(ISERROR(INDEX(filt_btag7!$B:$B,MATCH(C730&amp;raw_elemdata!F182,filt_btag7!$C:$C&amp;filt_btag7!$B:$B,0))=raw_elemdata!F182), raw_elemdata!F182, INDEX(fix_btag!$BF:$BF,MATCH(raw_elemdata!F182,fix_btag!$BG:$BG,0))), raw_elemdata!F182)</f>
        <v>425</v>
      </c>
      <c r="H730" s="4">
        <f>IF(OR(raw_elemdata!G182=6,raw_elemdata!G182=7),0,raw_elemdata!G182)</f>
        <v>0</v>
      </c>
      <c r="I730" s="4">
        <f>IF(OR(raw_elemdata!H182=6,raw_elemdata!H182=7),0,raw_elemdata!H182)</f>
        <v>1</v>
      </c>
      <c r="J730" s="4">
        <f>IF(OR(raw_elemdata!I182=6,raw_elemdata!I182=7),0,raw_elemdata!I182)</f>
        <v>0</v>
      </c>
      <c r="K730" s="4">
        <f>IF(OR(raw_elemdata!J182=6,raw_elemdata!J182=7),0,raw_elemdata!J182)</f>
        <v>0</v>
      </c>
      <c r="L730" s="4">
        <v>1</v>
      </c>
    </row>
    <row r="731" spans="3:12" s="4" customFormat="1" x14ac:dyDescent="0.3">
      <c r="C731" s="4">
        <v>181</v>
      </c>
      <c r="D731" s="4">
        <f t="array" ref="D731">IF(AND(OR(raw_elemdata!G183=6,raw_elemdata!H183=6,raw_elemdata!I183=6,raw_elemdata!J183=6),OR(raw_elemdata!G183=7,raw_elemdata!H183=7,raw_elemdata!I183=7,raw_elemdata!J183=7)), IF(ISERROR(INDEX(filt_btag7!$B:$B,MATCH(C731&amp;raw_elemdata!C183,filt_btag7!$C:$C&amp;filt_btag7!$B:$B,0))=raw_elemdata!C183), raw_elemdata!C183, INDEX(fix_btag!$BF:$BF,MATCH(raw_elemdata!C183,fix_btag!$BG:$BG,0))), raw_elemdata!C183)</f>
        <v>327</v>
      </c>
      <c r="E731" s="4">
        <f t="array" ref="E731">IF(AND(OR(raw_elemdata!G183=6,raw_elemdata!H183=6,raw_elemdata!I183=6,raw_elemdata!J183=6),OR(raw_elemdata!G183=7,raw_elemdata!H183=7,raw_elemdata!I183=7,raw_elemdata!J183=7)), IF(ISERROR(INDEX(filt_btag7!$B:$B,MATCH(C731&amp;raw_elemdata!D183,filt_btag7!$C:$C&amp;filt_btag7!$B:$B,0))=raw_elemdata!D183), raw_elemdata!D183, INDEX(fix_btag!$BF:$BF,MATCH(raw_elemdata!D183,fix_btag!$BG:$BG,0))), raw_elemdata!D183)</f>
        <v>425</v>
      </c>
      <c r="F731" s="4">
        <f t="array" ref="F731">IF(AND(OR(raw_elemdata!G183=6,raw_elemdata!H183=6,raw_elemdata!I183=6,raw_elemdata!J183=6),OR(raw_elemdata!G183=7,raw_elemdata!H183=7,raw_elemdata!I183=7,raw_elemdata!J183=7)), IF(ISERROR(INDEX(filt_btag7!$B:$B,MATCH(C731&amp;raw_elemdata!E183,filt_btag7!$C:$C&amp;filt_btag7!$B:$B,0))=raw_elemdata!E183), raw_elemdata!E183, INDEX(fix_btag!$BF:$BF,MATCH(raw_elemdata!E183,fix_btag!$BG:$BG,0))), raw_elemdata!E183)</f>
        <v>426</v>
      </c>
      <c r="G731" s="4">
        <f t="array" ref="G731">IF(AND(OR(raw_elemdata!G183=6,raw_elemdata!H183=6,raw_elemdata!I183=6,raw_elemdata!J183=6),OR(raw_elemdata!G183=7,raw_elemdata!H183=7,raw_elemdata!I183=7,raw_elemdata!J183=7)), IF(ISERROR(INDEX(filt_btag7!$B:$B,MATCH(C731&amp;raw_elemdata!F183,filt_btag7!$C:$C&amp;filt_btag7!$B:$B,0))=raw_elemdata!F183), raw_elemdata!F183, INDEX(fix_btag!$BF:$BF,MATCH(raw_elemdata!F183,fix_btag!$BG:$BG,0))), raw_elemdata!F183)</f>
        <v>69</v>
      </c>
      <c r="H731" s="4">
        <f>IF(OR(raw_elemdata!G183=6,raw_elemdata!G183=7),0,raw_elemdata!G183)</f>
        <v>0</v>
      </c>
      <c r="I731" s="4">
        <f>IF(OR(raw_elemdata!H183=6,raw_elemdata!H183=7),0,raw_elemdata!H183)</f>
        <v>0</v>
      </c>
      <c r="J731" s="4">
        <f>IF(OR(raw_elemdata!I183=6,raw_elemdata!I183=7),0,raw_elemdata!I183)</f>
        <v>0</v>
      </c>
      <c r="K731" s="4">
        <f>IF(OR(raw_elemdata!J183=6,raw_elemdata!J183=7),0,raw_elemdata!J183)</f>
        <v>0</v>
      </c>
      <c r="L731" s="4">
        <v>1</v>
      </c>
    </row>
    <row r="732" spans="3:12" s="4" customFormat="1" x14ac:dyDescent="0.3">
      <c r="C732" s="4">
        <v>182</v>
      </c>
      <c r="D732" s="4">
        <f t="array" ref="D732">IF(AND(OR(raw_elemdata!G184=6,raw_elemdata!H184=6,raw_elemdata!I184=6,raw_elemdata!J184=6),OR(raw_elemdata!G184=7,raw_elemdata!H184=7,raw_elemdata!I184=7,raw_elemdata!J184=7)), IF(ISERROR(INDEX(filt_btag7!$B:$B,MATCH(C732&amp;raw_elemdata!C184,filt_btag7!$C:$C&amp;filt_btag7!$B:$B,0))=raw_elemdata!C184), raw_elemdata!C184, INDEX(fix_btag!$BF:$BF,MATCH(raw_elemdata!C184,fix_btag!$BG:$BG,0))), raw_elemdata!C184)</f>
        <v>425</v>
      </c>
      <c r="E732" s="4">
        <f t="array" ref="E732">IF(AND(OR(raw_elemdata!G184=6,raw_elemdata!H184=6,raw_elemdata!I184=6,raw_elemdata!J184=6),OR(raw_elemdata!G184=7,raw_elemdata!H184=7,raw_elemdata!I184=7,raw_elemdata!J184=7)), IF(ISERROR(INDEX(filt_btag7!$B:$B,MATCH(C732&amp;raw_elemdata!D184,filt_btag7!$C:$C&amp;filt_btag7!$B:$B,0))=raw_elemdata!D184), raw_elemdata!D184, INDEX(fix_btag!$BF:$BF,MATCH(raw_elemdata!D184,fix_btag!$BG:$BG,0))), raw_elemdata!D184)</f>
        <v>314</v>
      </c>
      <c r="F732" s="4">
        <f t="array" ref="F732">IF(AND(OR(raw_elemdata!G184=6,raw_elemdata!H184=6,raw_elemdata!I184=6,raw_elemdata!J184=6),OR(raw_elemdata!G184=7,raw_elemdata!H184=7,raw_elemdata!I184=7,raw_elemdata!J184=7)), IF(ISERROR(INDEX(filt_btag7!$B:$B,MATCH(C732&amp;raw_elemdata!E184,filt_btag7!$C:$C&amp;filt_btag7!$B:$B,0))=raw_elemdata!E184), raw_elemdata!E184, INDEX(fix_btag!$BF:$BF,MATCH(raw_elemdata!E184,fix_btag!$BG:$BG,0))), raw_elemdata!E184)</f>
        <v>2</v>
      </c>
      <c r="G732" s="4">
        <f t="array" ref="G732">IF(AND(OR(raw_elemdata!G184=6,raw_elemdata!H184=6,raw_elemdata!I184=6,raw_elemdata!J184=6),OR(raw_elemdata!G184=7,raw_elemdata!H184=7,raw_elemdata!I184=7,raw_elemdata!J184=7)), IF(ISERROR(INDEX(filt_btag7!$B:$B,MATCH(C732&amp;raw_elemdata!F184,filt_btag7!$C:$C&amp;filt_btag7!$B:$B,0))=raw_elemdata!F184), raw_elemdata!F184, INDEX(fix_btag!$BF:$BF,MATCH(raw_elemdata!F184,fix_btag!$BG:$BG,0))), raw_elemdata!F184)</f>
        <v>426</v>
      </c>
      <c r="H732" s="4">
        <f>IF(OR(raw_elemdata!G184=6,raw_elemdata!G184=7),0,raw_elemdata!G184)</f>
        <v>0</v>
      </c>
      <c r="I732" s="4">
        <f>IF(OR(raw_elemdata!H184=6,raw_elemdata!H184=7),0,raw_elemdata!H184)</f>
        <v>1</v>
      </c>
      <c r="J732" s="4">
        <f>IF(OR(raw_elemdata!I184=6,raw_elemdata!I184=7),0,raw_elemdata!I184)</f>
        <v>0</v>
      </c>
      <c r="K732" s="4">
        <f>IF(OR(raw_elemdata!J184=6,raw_elemdata!J184=7),0,raw_elemdata!J184)</f>
        <v>0</v>
      </c>
      <c r="L732" s="4">
        <v>1</v>
      </c>
    </row>
    <row r="733" spans="3:12" s="4" customFormat="1" x14ac:dyDescent="0.3">
      <c r="C733" s="4">
        <v>183</v>
      </c>
      <c r="D733" s="4">
        <f t="array" ref="D733">IF(AND(OR(raw_elemdata!G185=6,raw_elemdata!H185=6,raw_elemdata!I185=6,raw_elemdata!J185=6),OR(raw_elemdata!G185=7,raw_elemdata!H185=7,raw_elemdata!I185=7,raw_elemdata!J185=7)), IF(ISERROR(INDEX(filt_btag7!$B:$B,MATCH(C733&amp;raw_elemdata!C185,filt_btag7!$C:$C&amp;filt_btag7!$B:$B,0))=raw_elemdata!C185), raw_elemdata!C185, INDEX(fix_btag!$BF:$BF,MATCH(raw_elemdata!C185,fix_btag!$BG:$BG,0))), raw_elemdata!C185)</f>
        <v>69</v>
      </c>
      <c r="E733" s="4">
        <f t="array" ref="E733">IF(AND(OR(raw_elemdata!G185=6,raw_elemdata!H185=6,raw_elemdata!I185=6,raw_elemdata!J185=6),OR(raw_elemdata!G185=7,raw_elemdata!H185=7,raw_elemdata!I185=7,raw_elemdata!J185=7)), IF(ISERROR(INDEX(filt_btag7!$B:$B,MATCH(C733&amp;raw_elemdata!D185,filt_btag7!$C:$C&amp;filt_btag7!$B:$B,0))=raw_elemdata!D185), raw_elemdata!D185, INDEX(fix_btag!$BF:$BF,MATCH(raw_elemdata!D185,fix_btag!$BG:$BG,0))), raw_elemdata!D185)</f>
        <v>426</v>
      </c>
      <c r="F733" s="4">
        <f t="array" ref="F733">IF(AND(OR(raw_elemdata!G185=6,raw_elemdata!H185=6,raw_elemdata!I185=6,raw_elemdata!J185=6),OR(raw_elemdata!G185=7,raw_elemdata!H185=7,raw_elemdata!I185=7,raw_elemdata!J185=7)), IF(ISERROR(INDEX(filt_btag7!$B:$B,MATCH(C733&amp;raw_elemdata!E185,filt_btag7!$C:$C&amp;filt_btag7!$B:$B,0))=raw_elemdata!E185), raw_elemdata!E185, INDEX(fix_btag!$BF:$BF,MATCH(raw_elemdata!E185,fix_btag!$BG:$BG,0))), raw_elemdata!E185)</f>
        <v>427</v>
      </c>
      <c r="G733" s="4">
        <f t="array" ref="G733">IF(AND(OR(raw_elemdata!G185=6,raw_elemdata!H185=6,raw_elemdata!I185=6,raw_elemdata!J185=6),OR(raw_elemdata!G185=7,raw_elemdata!H185=7,raw_elemdata!I185=7,raw_elemdata!J185=7)), IF(ISERROR(INDEX(filt_btag7!$B:$B,MATCH(C733&amp;raw_elemdata!F185,filt_btag7!$C:$C&amp;filt_btag7!$B:$B,0))=raw_elemdata!F185), raw_elemdata!F185, INDEX(fix_btag!$BF:$BF,MATCH(raw_elemdata!F185,fix_btag!$BG:$BG,0))), raw_elemdata!F185)</f>
        <v>328</v>
      </c>
      <c r="H733" s="4">
        <f>IF(OR(raw_elemdata!G185=6,raw_elemdata!G185=7),0,raw_elemdata!G185)</f>
        <v>0</v>
      </c>
      <c r="I733" s="4">
        <f>IF(OR(raw_elemdata!H185=6,raw_elemdata!H185=7),0,raw_elemdata!H185)</f>
        <v>0</v>
      </c>
      <c r="J733" s="4">
        <f>IF(OR(raw_elemdata!I185=6,raw_elemdata!I185=7),0,raw_elemdata!I185)</f>
        <v>0</v>
      </c>
      <c r="K733" s="4">
        <f>IF(OR(raw_elemdata!J185=6,raw_elemdata!J185=7),0,raw_elemdata!J185)</f>
        <v>0</v>
      </c>
      <c r="L733" s="4">
        <v>1</v>
      </c>
    </row>
    <row r="734" spans="3:12" s="4" customFormat="1" x14ac:dyDescent="0.3">
      <c r="C734" s="4">
        <v>184</v>
      </c>
      <c r="D734" s="4">
        <f t="array" ref="D734">IF(AND(OR(raw_elemdata!G186=6,raw_elemdata!H186=6,raw_elemdata!I186=6,raw_elemdata!J186=6),OR(raw_elemdata!G186=7,raw_elemdata!H186=7,raw_elemdata!I186=7,raw_elemdata!J186=7)), IF(ISERROR(INDEX(filt_btag7!$B:$B,MATCH(C734&amp;raw_elemdata!C186,filt_btag7!$C:$C&amp;filt_btag7!$B:$B,0))=raw_elemdata!C186), raw_elemdata!C186, INDEX(fix_btag!$BF:$BF,MATCH(raw_elemdata!C186,fix_btag!$BG:$BG,0))), raw_elemdata!C186)</f>
        <v>426</v>
      </c>
      <c r="E734" s="4">
        <f t="array" ref="E734">IF(AND(OR(raw_elemdata!G186=6,raw_elemdata!H186=6,raw_elemdata!I186=6,raw_elemdata!J186=6),OR(raw_elemdata!G186=7,raw_elemdata!H186=7,raw_elemdata!I186=7,raw_elemdata!J186=7)), IF(ISERROR(INDEX(filt_btag7!$B:$B,MATCH(C734&amp;raw_elemdata!D186,filt_btag7!$C:$C&amp;filt_btag7!$B:$B,0))=raw_elemdata!D186), raw_elemdata!D186, INDEX(fix_btag!$BF:$BF,MATCH(raw_elemdata!D186,fix_btag!$BG:$BG,0))), raw_elemdata!D186)</f>
        <v>2</v>
      </c>
      <c r="F734" s="4">
        <f t="array" ref="F734">IF(AND(OR(raw_elemdata!G186=6,raw_elemdata!H186=6,raw_elemdata!I186=6,raw_elemdata!J186=6),OR(raw_elemdata!G186=7,raw_elemdata!H186=7,raw_elemdata!I186=7,raw_elemdata!J186=7)), IF(ISERROR(INDEX(filt_btag7!$B:$B,MATCH(C734&amp;raw_elemdata!E186,filt_btag7!$C:$C&amp;filt_btag7!$B:$B,0))=raw_elemdata!E186), raw_elemdata!E186, INDEX(fix_btag!$BF:$BF,MATCH(raw_elemdata!E186,fix_btag!$BG:$BG,0))), raw_elemdata!E186)</f>
        <v>313</v>
      </c>
      <c r="G734" s="4">
        <f t="array" ref="G734">IF(AND(OR(raw_elemdata!G186=6,raw_elemdata!H186=6,raw_elemdata!I186=6,raw_elemdata!J186=6),OR(raw_elemdata!G186=7,raw_elemdata!H186=7,raw_elemdata!I186=7,raw_elemdata!J186=7)), IF(ISERROR(INDEX(filt_btag7!$B:$B,MATCH(C734&amp;raw_elemdata!F186,filt_btag7!$C:$C&amp;filt_btag7!$B:$B,0))=raw_elemdata!F186), raw_elemdata!F186, INDEX(fix_btag!$BF:$BF,MATCH(raw_elemdata!F186,fix_btag!$BG:$BG,0))), raw_elemdata!F186)</f>
        <v>427</v>
      </c>
      <c r="H734" s="4">
        <f>IF(OR(raw_elemdata!G186=6,raw_elemdata!G186=7),0,raw_elemdata!G186)</f>
        <v>0</v>
      </c>
      <c r="I734" s="4">
        <f>IF(OR(raw_elemdata!H186=6,raw_elemdata!H186=7),0,raw_elemdata!H186)</f>
        <v>1</v>
      </c>
      <c r="J734" s="4">
        <f>IF(OR(raw_elemdata!I186=6,raw_elemdata!I186=7),0,raw_elemdata!I186)</f>
        <v>0</v>
      </c>
      <c r="K734" s="4">
        <f>IF(OR(raw_elemdata!J186=6,raw_elemdata!J186=7),0,raw_elemdata!J186)</f>
        <v>0</v>
      </c>
      <c r="L734" s="4">
        <v>1</v>
      </c>
    </row>
    <row r="735" spans="3:12" s="4" customFormat="1" x14ac:dyDescent="0.3">
      <c r="C735" s="4">
        <v>185</v>
      </c>
      <c r="D735" s="4">
        <f t="array" ref="D735">IF(AND(OR(raw_elemdata!G187=6,raw_elemdata!H187=6,raw_elemdata!I187=6,raw_elemdata!J187=6),OR(raw_elemdata!G187=7,raw_elemdata!H187=7,raw_elemdata!I187=7,raw_elemdata!J187=7)), IF(ISERROR(INDEX(filt_btag7!$B:$B,MATCH(C735&amp;raw_elemdata!C187,filt_btag7!$C:$C&amp;filt_btag7!$B:$B,0))=raw_elemdata!C187), raw_elemdata!C187, INDEX(fix_btag!$BF:$BF,MATCH(raw_elemdata!C187,fix_btag!$BG:$BG,0))), raw_elemdata!C187)</f>
        <v>328</v>
      </c>
      <c r="E735" s="4">
        <f t="array" ref="E735">IF(AND(OR(raw_elemdata!G187=6,raw_elemdata!H187=6,raw_elemdata!I187=6,raw_elemdata!J187=6),OR(raw_elemdata!G187=7,raw_elemdata!H187=7,raw_elemdata!I187=7,raw_elemdata!J187=7)), IF(ISERROR(INDEX(filt_btag7!$B:$B,MATCH(C735&amp;raw_elemdata!D187,filt_btag7!$C:$C&amp;filt_btag7!$B:$B,0))=raw_elemdata!D187), raw_elemdata!D187, INDEX(fix_btag!$BF:$BF,MATCH(raw_elemdata!D187,fix_btag!$BG:$BG,0))), raw_elemdata!D187)</f>
        <v>427</v>
      </c>
      <c r="F735" s="4">
        <f t="array" ref="F735">IF(AND(OR(raw_elemdata!G187=6,raw_elemdata!H187=6,raw_elemdata!I187=6,raw_elemdata!J187=6),OR(raw_elemdata!G187=7,raw_elemdata!H187=7,raw_elemdata!I187=7,raw_elemdata!J187=7)), IF(ISERROR(INDEX(filt_btag7!$B:$B,MATCH(C735&amp;raw_elemdata!E187,filt_btag7!$C:$C&amp;filt_btag7!$B:$B,0))=raw_elemdata!E187), raw_elemdata!E187, INDEX(fix_btag!$BF:$BF,MATCH(raw_elemdata!E187,fix_btag!$BG:$BG,0))), raw_elemdata!E187)</f>
        <v>428</v>
      </c>
      <c r="G735" s="4">
        <f t="array" ref="G735">IF(AND(OR(raw_elemdata!G187=6,raw_elemdata!H187=6,raw_elemdata!I187=6,raw_elemdata!J187=6),OR(raw_elemdata!G187=7,raw_elemdata!H187=7,raw_elemdata!I187=7,raw_elemdata!J187=7)), IF(ISERROR(INDEX(filt_btag7!$B:$B,MATCH(C735&amp;raw_elemdata!F187,filt_btag7!$C:$C&amp;filt_btag7!$B:$B,0))=raw_elemdata!F187), raw_elemdata!F187, INDEX(fix_btag!$BF:$BF,MATCH(raw_elemdata!F187,fix_btag!$BG:$BG,0))), raw_elemdata!F187)</f>
        <v>73</v>
      </c>
      <c r="H735" s="4">
        <f>IF(OR(raw_elemdata!G187=6,raw_elemdata!G187=7),0,raw_elemdata!G187)</f>
        <v>0</v>
      </c>
      <c r="I735" s="4">
        <f>IF(OR(raw_elemdata!H187=6,raw_elemdata!H187=7),0,raw_elemdata!H187)</f>
        <v>0</v>
      </c>
      <c r="J735" s="4">
        <f>IF(OR(raw_elemdata!I187=6,raw_elemdata!I187=7),0,raw_elemdata!I187)</f>
        <v>0</v>
      </c>
      <c r="K735" s="4">
        <f>IF(OR(raw_elemdata!J187=6,raw_elemdata!J187=7),0,raw_elemdata!J187)</f>
        <v>0</v>
      </c>
      <c r="L735" s="4">
        <v>1</v>
      </c>
    </row>
    <row r="736" spans="3:12" s="4" customFormat="1" x14ac:dyDescent="0.3">
      <c r="C736" s="4">
        <v>186</v>
      </c>
      <c r="D736" s="4">
        <f t="array" ref="D736">IF(AND(OR(raw_elemdata!G188=6,raw_elemdata!H188=6,raw_elemdata!I188=6,raw_elemdata!J188=6),OR(raw_elemdata!G188=7,raw_elemdata!H188=7,raw_elemdata!I188=7,raw_elemdata!J188=7)), IF(ISERROR(INDEX(filt_btag7!$B:$B,MATCH(C736&amp;raw_elemdata!C188,filt_btag7!$C:$C&amp;filt_btag7!$B:$B,0))=raw_elemdata!C188), raw_elemdata!C188, INDEX(fix_btag!$BF:$BF,MATCH(raw_elemdata!C188,fix_btag!$BG:$BG,0))), raw_elemdata!C188)</f>
        <v>427</v>
      </c>
      <c r="E736" s="4">
        <f t="array" ref="E736">IF(AND(OR(raw_elemdata!G188=6,raw_elemdata!H188=6,raw_elemdata!I188=6,raw_elemdata!J188=6),OR(raw_elemdata!G188=7,raw_elemdata!H188=7,raw_elemdata!I188=7,raw_elemdata!J188=7)), IF(ISERROR(INDEX(filt_btag7!$B:$B,MATCH(C736&amp;raw_elemdata!D188,filt_btag7!$C:$C&amp;filt_btag7!$B:$B,0))=raw_elemdata!D188), raw_elemdata!D188, INDEX(fix_btag!$BF:$BF,MATCH(raw_elemdata!D188,fix_btag!$BG:$BG,0))), raw_elemdata!D188)</f>
        <v>313</v>
      </c>
      <c r="F736" s="4">
        <f t="array" ref="F736">IF(AND(OR(raw_elemdata!G188=6,raw_elemdata!H188=6,raw_elemdata!I188=6,raw_elemdata!J188=6),OR(raw_elemdata!G188=7,raw_elemdata!H188=7,raw_elemdata!I188=7,raw_elemdata!J188=7)), IF(ISERROR(INDEX(filt_btag7!$B:$B,MATCH(C736&amp;raw_elemdata!E188,filt_btag7!$C:$C&amp;filt_btag7!$B:$B,0))=raw_elemdata!E188), raw_elemdata!E188, INDEX(fix_btag!$BF:$BF,MATCH(raw_elemdata!E188,fix_btag!$BG:$BG,0))), raw_elemdata!E188)</f>
        <v>1</v>
      </c>
      <c r="G736" s="4">
        <f t="array" ref="G736">IF(AND(OR(raw_elemdata!G188=6,raw_elemdata!H188=6,raw_elemdata!I188=6,raw_elemdata!J188=6),OR(raw_elemdata!G188=7,raw_elemdata!H188=7,raw_elemdata!I188=7,raw_elemdata!J188=7)), IF(ISERROR(INDEX(filt_btag7!$B:$B,MATCH(C736&amp;raw_elemdata!F188,filt_btag7!$C:$C&amp;filt_btag7!$B:$B,0))=raw_elemdata!F188), raw_elemdata!F188, INDEX(fix_btag!$BF:$BF,MATCH(raw_elemdata!F188,fix_btag!$BG:$BG,0))), raw_elemdata!F188)</f>
        <v>428</v>
      </c>
      <c r="H736" s="4">
        <f>IF(OR(raw_elemdata!G188=6,raw_elemdata!G188=7),0,raw_elemdata!G188)</f>
        <v>0</v>
      </c>
      <c r="I736" s="4">
        <f>IF(OR(raw_elemdata!H188=6,raw_elemdata!H188=7),0,raw_elemdata!H188)</f>
        <v>1</v>
      </c>
      <c r="J736" s="4">
        <f>IF(OR(raw_elemdata!I188=6,raw_elemdata!I188=7),0,raw_elemdata!I188)</f>
        <v>0</v>
      </c>
      <c r="K736" s="4">
        <f>IF(OR(raw_elemdata!J188=6,raw_elemdata!J188=7),0,raw_elemdata!J188)</f>
        <v>0</v>
      </c>
      <c r="L736" s="4">
        <v>1</v>
      </c>
    </row>
    <row r="737" spans="3:12" s="4" customFormat="1" x14ac:dyDescent="0.3">
      <c r="C737" s="4">
        <v>187</v>
      </c>
      <c r="D737" s="4">
        <f t="array" ref="D737">IF(AND(OR(raw_elemdata!G189=6,raw_elemdata!H189=6,raw_elemdata!I189=6,raw_elemdata!J189=6),OR(raw_elemdata!G189=7,raw_elemdata!H189=7,raw_elemdata!I189=7,raw_elemdata!J189=7)), IF(ISERROR(INDEX(filt_btag7!$B:$B,MATCH(C737&amp;raw_elemdata!C189,filt_btag7!$C:$C&amp;filt_btag7!$B:$B,0))=raw_elemdata!C189), raw_elemdata!C189, INDEX(fix_btag!$BF:$BF,MATCH(raw_elemdata!C189,fix_btag!$BG:$BG,0))), raw_elemdata!C189)</f>
        <v>73</v>
      </c>
      <c r="E737" s="4">
        <f t="array" ref="E737">IF(AND(OR(raw_elemdata!G189=6,raw_elemdata!H189=6,raw_elemdata!I189=6,raw_elemdata!J189=6),OR(raw_elemdata!G189=7,raw_elemdata!H189=7,raw_elemdata!I189=7,raw_elemdata!J189=7)), IF(ISERROR(INDEX(filt_btag7!$B:$B,MATCH(C737&amp;raw_elemdata!D189,filt_btag7!$C:$C&amp;filt_btag7!$B:$B,0))=raw_elemdata!D189), raw_elemdata!D189, INDEX(fix_btag!$BF:$BF,MATCH(raw_elemdata!D189,fix_btag!$BG:$BG,0))), raw_elemdata!D189)</f>
        <v>428</v>
      </c>
      <c r="F737" s="4">
        <f t="array" ref="F737">IF(AND(OR(raw_elemdata!G189=6,raw_elemdata!H189=6,raw_elemdata!I189=6,raw_elemdata!J189=6),OR(raw_elemdata!G189=7,raw_elemdata!H189=7,raw_elemdata!I189=7,raw_elemdata!J189=7)), IF(ISERROR(INDEX(filt_btag7!$B:$B,MATCH(C737&amp;raw_elemdata!E189,filt_btag7!$C:$C&amp;filt_btag7!$B:$B,0))=raw_elemdata!E189), raw_elemdata!E189, INDEX(fix_btag!$BF:$BF,MATCH(raw_elemdata!E189,fix_btag!$BG:$BG,0))), raw_elemdata!E189)</f>
        <v>429</v>
      </c>
      <c r="G737" s="4">
        <f t="array" ref="G737">IF(AND(OR(raw_elemdata!G189=6,raw_elemdata!H189=6,raw_elemdata!I189=6,raw_elemdata!J189=6),OR(raw_elemdata!G189=7,raw_elemdata!H189=7,raw_elemdata!I189=7,raw_elemdata!J189=7)), IF(ISERROR(INDEX(filt_btag7!$B:$B,MATCH(C737&amp;raw_elemdata!F189,filt_btag7!$C:$C&amp;filt_btag7!$B:$B,0))=raw_elemdata!F189), raw_elemdata!F189, INDEX(fix_btag!$BF:$BF,MATCH(raw_elemdata!F189,fix_btag!$BG:$BG,0))), raw_elemdata!F189)</f>
        <v>164</v>
      </c>
      <c r="H737" s="4">
        <f>IF(OR(raw_elemdata!G189=6,raw_elemdata!G189=7),0,raw_elemdata!G189)</f>
        <v>0</v>
      </c>
      <c r="I737" s="4">
        <f>IF(OR(raw_elemdata!H189=6,raw_elemdata!H189=7),0,raw_elemdata!H189)</f>
        <v>0</v>
      </c>
      <c r="J737" s="4">
        <f>IF(OR(raw_elemdata!I189=6,raw_elemdata!I189=7),0,raw_elemdata!I189)</f>
        <v>0</v>
      </c>
      <c r="K737" s="4">
        <f>IF(OR(raw_elemdata!J189=6,raw_elemdata!J189=7),0,raw_elemdata!J189)</f>
        <v>0</v>
      </c>
      <c r="L737" s="4">
        <v>1</v>
      </c>
    </row>
    <row r="738" spans="3:12" s="4" customFormat="1" x14ac:dyDescent="0.3">
      <c r="C738" s="4">
        <v>188</v>
      </c>
      <c r="D738" s="4">
        <f t="array" ref="D738">IF(AND(OR(raw_elemdata!G190=6,raw_elemdata!H190=6,raw_elemdata!I190=6,raw_elemdata!J190=6),OR(raw_elemdata!G190=7,raw_elemdata!H190=7,raw_elemdata!I190=7,raw_elemdata!J190=7)), IF(ISERROR(INDEX(filt_btag7!$B:$B,MATCH(C738&amp;raw_elemdata!C190,filt_btag7!$C:$C&amp;filt_btag7!$B:$B,0))=raw_elemdata!C190), raw_elemdata!C190, INDEX(fix_btag!$BF:$BF,MATCH(raw_elemdata!C190,fix_btag!$BG:$BG,0))), raw_elemdata!C190)</f>
        <v>428</v>
      </c>
      <c r="E738" s="4">
        <f t="array" ref="E738">IF(AND(OR(raw_elemdata!G190=6,raw_elemdata!H190=6,raw_elemdata!I190=6,raw_elemdata!J190=6),OR(raw_elemdata!G190=7,raw_elemdata!H190=7,raw_elemdata!I190=7,raw_elemdata!J190=7)), IF(ISERROR(INDEX(filt_btag7!$B:$B,MATCH(C738&amp;raw_elemdata!D190,filt_btag7!$C:$C&amp;filt_btag7!$B:$B,0))=raw_elemdata!D190), raw_elemdata!D190, INDEX(fix_btag!$BF:$BF,MATCH(raw_elemdata!D190,fix_btag!$BG:$BG,0))), raw_elemdata!D190)</f>
        <v>1</v>
      </c>
      <c r="F738" s="4">
        <f t="array" ref="F738">IF(AND(OR(raw_elemdata!G190=6,raw_elemdata!H190=6,raw_elemdata!I190=6,raw_elemdata!J190=6),OR(raw_elemdata!G190=7,raw_elemdata!H190=7,raw_elemdata!I190=7,raw_elemdata!J190=7)), IF(ISERROR(INDEX(filt_btag7!$B:$B,MATCH(C738&amp;raw_elemdata!E190,filt_btag7!$C:$C&amp;filt_btag7!$B:$B,0))=raw_elemdata!E190), raw_elemdata!E190, INDEX(fix_btag!$BF:$BF,MATCH(raw_elemdata!E190,fix_btag!$BG:$BG,0))), raw_elemdata!E190)</f>
        <v>160</v>
      </c>
      <c r="G738" s="4">
        <f t="array" ref="G738">IF(AND(OR(raw_elemdata!G190=6,raw_elemdata!H190=6,raw_elemdata!I190=6,raw_elemdata!J190=6),OR(raw_elemdata!G190=7,raw_elemdata!H190=7,raw_elemdata!I190=7,raw_elemdata!J190=7)), IF(ISERROR(INDEX(filt_btag7!$B:$B,MATCH(C738&amp;raw_elemdata!F190,filt_btag7!$C:$C&amp;filt_btag7!$B:$B,0))=raw_elemdata!F190), raw_elemdata!F190, INDEX(fix_btag!$BF:$BF,MATCH(raw_elemdata!F190,fix_btag!$BG:$BG,0))), raw_elemdata!F190)</f>
        <v>429</v>
      </c>
      <c r="H738" s="4">
        <f>IF(OR(raw_elemdata!G190=6,raw_elemdata!G190=7),0,raw_elemdata!G190)</f>
        <v>0</v>
      </c>
      <c r="I738" s="4">
        <f>IF(OR(raw_elemdata!H190=6,raw_elemdata!H190=7),0,raw_elemdata!H190)</f>
        <v>1</v>
      </c>
      <c r="J738" s="4">
        <f>IF(OR(raw_elemdata!I190=6,raw_elemdata!I190=7),0,raw_elemdata!I190)</f>
        <v>0</v>
      </c>
      <c r="K738" s="4">
        <f>IF(OR(raw_elemdata!J190=6,raw_elemdata!J190=7),0,raw_elemdata!J190)</f>
        <v>0</v>
      </c>
      <c r="L738" s="4">
        <v>1</v>
      </c>
    </row>
    <row r="739" spans="3:12" s="4" customFormat="1" x14ac:dyDescent="0.3">
      <c r="C739" s="4">
        <v>189</v>
      </c>
      <c r="D739" s="4">
        <f t="array" ref="D739">IF(AND(OR(raw_elemdata!G191=6,raw_elemdata!H191=6,raw_elemdata!I191=6,raw_elemdata!J191=6),OR(raw_elemdata!G191=7,raw_elemdata!H191=7,raw_elemdata!I191=7,raw_elemdata!J191=7)), IF(ISERROR(INDEX(filt_btag7!$B:$B,MATCH(C739&amp;raw_elemdata!C191,filt_btag7!$C:$C&amp;filt_btag7!$B:$B,0))=raw_elemdata!C191), raw_elemdata!C191, INDEX(fix_btag!$BF:$BF,MATCH(raw_elemdata!C191,fix_btag!$BG:$BG,0))), raw_elemdata!C191)</f>
        <v>164</v>
      </c>
      <c r="E739" s="4">
        <f t="array" ref="E739">IF(AND(OR(raw_elemdata!G191=6,raw_elemdata!H191=6,raw_elemdata!I191=6,raw_elemdata!J191=6),OR(raw_elemdata!G191=7,raw_elemdata!H191=7,raw_elemdata!I191=7,raw_elemdata!J191=7)), IF(ISERROR(INDEX(filt_btag7!$B:$B,MATCH(C739&amp;raw_elemdata!D191,filt_btag7!$C:$C&amp;filt_btag7!$B:$B,0))=raw_elemdata!D191), raw_elemdata!D191, INDEX(fix_btag!$BF:$BF,MATCH(raw_elemdata!D191,fix_btag!$BG:$BG,0))), raw_elemdata!D191)</f>
        <v>429</v>
      </c>
      <c r="F739" s="4">
        <f t="array" ref="F739">IF(AND(OR(raw_elemdata!G191=6,raw_elemdata!H191=6,raw_elemdata!I191=6,raw_elemdata!J191=6),OR(raw_elemdata!G191=7,raw_elemdata!H191=7,raw_elemdata!I191=7,raw_elemdata!J191=7)), IF(ISERROR(INDEX(filt_btag7!$B:$B,MATCH(C739&amp;raw_elemdata!E191,filt_btag7!$C:$C&amp;filt_btag7!$B:$B,0))=raw_elemdata!E191), raw_elemdata!E191, INDEX(fix_btag!$BF:$BF,MATCH(raw_elemdata!E191,fix_btag!$BG:$BG,0))), raw_elemdata!E191)</f>
        <v>430</v>
      </c>
      <c r="G739" s="4">
        <f t="array" ref="G739">IF(AND(OR(raw_elemdata!G191=6,raw_elemdata!H191=6,raw_elemdata!I191=6,raw_elemdata!J191=6),OR(raw_elemdata!G191=7,raw_elemdata!H191=7,raw_elemdata!I191=7,raw_elemdata!J191=7)), IF(ISERROR(INDEX(filt_btag7!$B:$B,MATCH(C739&amp;raw_elemdata!F191,filt_btag7!$C:$C&amp;filt_btag7!$B:$B,0))=raw_elemdata!F191), raw_elemdata!F191, INDEX(fix_btag!$BF:$BF,MATCH(raw_elemdata!F191,fix_btag!$BG:$BG,0))), raw_elemdata!F191)</f>
        <v>163</v>
      </c>
      <c r="H739" s="4">
        <f>IF(OR(raw_elemdata!G191=6,raw_elemdata!G191=7),0,raw_elemdata!G191)</f>
        <v>0</v>
      </c>
      <c r="I739" s="4">
        <f>IF(OR(raw_elemdata!H191=6,raw_elemdata!H191=7),0,raw_elemdata!H191)</f>
        <v>0</v>
      </c>
      <c r="J739" s="4">
        <f>IF(OR(raw_elemdata!I191=6,raw_elemdata!I191=7),0,raw_elemdata!I191)</f>
        <v>0</v>
      </c>
      <c r="K739" s="4">
        <f>IF(OR(raw_elemdata!J191=6,raw_elemdata!J191=7),0,raw_elemdata!J191)</f>
        <v>0</v>
      </c>
      <c r="L739" s="4">
        <v>1</v>
      </c>
    </row>
    <row r="740" spans="3:12" s="4" customFormat="1" x14ac:dyDescent="0.3">
      <c r="C740" s="4">
        <v>190</v>
      </c>
      <c r="D740" s="4">
        <f t="array" ref="D740">IF(AND(OR(raw_elemdata!G192=6,raw_elemdata!H192=6,raw_elemdata!I192=6,raw_elemdata!J192=6),OR(raw_elemdata!G192=7,raw_elemdata!H192=7,raw_elemdata!I192=7,raw_elemdata!J192=7)), IF(ISERROR(INDEX(filt_btag7!$B:$B,MATCH(C740&amp;raw_elemdata!C192,filt_btag7!$C:$C&amp;filt_btag7!$B:$B,0))=raw_elemdata!C192), raw_elemdata!C192, INDEX(fix_btag!$BF:$BF,MATCH(raw_elemdata!C192,fix_btag!$BG:$BG,0))), raw_elemdata!C192)</f>
        <v>429</v>
      </c>
      <c r="E740" s="4">
        <f t="array" ref="E740">IF(AND(OR(raw_elemdata!G192=6,raw_elemdata!H192=6,raw_elemdata!I192=6,raw_elemdata!J192=6),OR(raw_elemdata!G192=7,raw_elemdata!H192=7,raw_elemdata!I192=7,raw_elemdata!J192=7)), IF(ISERROR(INDEX(filt_btag7!$B:$B,MATCH(C740&amp;raw_elemdata!D192,filt_btag7!$C:$C&amp;filt_btag7!$B:$B,0))=raw_elemdata!D192), raw_elemdata!D192, INDEX(fix_btag!$BF:$BF,MATCH(raw_elemdata!D192,fix_btag!$BG:$BG,0))), raw_elemdata!D192)</f>
        <v>160</v>
      </c>
      <c r="F740" s="4">
        <f t="array" ref="F740">IF(AND(OR(raw_elemdata!G192=6,raw_elemdata!H192=6,raw_elemdata!I192=6,raw_elemdata!J192=6),OR(raw_elemdata!G192=7,raw_elemdata!H192=7,raw_elemdata!I192=7,raw_elemdata!J192=7)), IF(ISERROR(INDEX(filt_btag7!$B:$B,MATCH(C740&amp;raw_elemdata!E192,filt_btag7!$C:$C&amp;filt_btag7!$B:$B,0))=raw_elemdata!E192), raw_elemdata!E192, INDEX(fix_btag!$BF:$BF,MATCH(raw_elemdata!E192,fix_btag!$BG:$BG,0))), raw_elemdata!E192)</f>
        <v>159</v>
      </c>
      <c r="G740" s="4">
        <f t="array" ref="G740">IF(AND(OR(raw_elemdata!G192=6,raw_elemdata!H192=6,raw_elemdata!I192=6,raw_elemdata!J192=6),OR(raw_elemdata!G192=7,raw_elemdata!H192=7,raw_elemdata!I192=7,raw_elemdata!J192=7)), IF(ISERROR(INDEX(filt_btag7!$B:$B,MATCH(C740&amp;raw_elemdata!F192,filt_btag7!$C:$C&amp;filt_btag7!$B:$B,0))=raw_elemdata!F192), raw_elemdata!F192, INDEX(fix_btag!$BF:$BF,MATCH(raw_elemdata!F192,fix_btag!$BG:$BG,0))), raw_elemdata!F192)</f>
        <v>430</v>
      </c>
      <c r="H740" s="4">
        <f>IF(OR(raw_elemdata!G192=6,raw_elemdata!G192=7),0,raw_elemdata!G192)</f>
        <v>0</v>
      </c>
      <c r="I740" s="4">
        <f>IF(OR(raw_elemdata!H192=6,raw_elemdata!H192=7),0,raw_elemdata!H192)</f>
        <v>1</v>
      </c>
      <c r="J740" s="4">
        <f>IF(OR(raw_elemdata!I192=6,raw_elemdata!I192=7),0,raw_elemdata!I192)</f>
        <v>0</v>
      </c>
      <c r="K740" s="4">
        <f>IF(OR(raw_elemdata!J192=6,raw_elemdata!J192=7),0,raw_elemdata!J192)</f>
        <v>0</v>
      </c>
      <c r="L740" s="4">
        <v>1</v>
      </c>
    </row>
    <row r="741" spans="3:12" s="4" customFormat="1" x14ac:dyDescent="0.3">
      <c r="C741" s="4">
        <v>191</v>
      </c>
      <c r="D741" s="4">
        <f t="array" ref="D741">IF(AND(OR(raw_elemdata!G193=6,raw_elemdata!H193=6,raw_elemdata!I193=6,raw_elemdata!J193=6),OR(raw_elemdata!G193=7,raw_elemdata!H193=7,raw_elemdata!I193=7,raw_elemdata!J193=7)), IF(ISERROR(INDEX(filt_btag7!$B:$B,MATCH(C741&amp;raw_elemdata!C193,filt_btag7!$C:$C&amp;filt_btag7!$B:$B,0))=raw_elemdata!C193), raw_elemdata!C193, INDEX(fix_btag!$BF:$BF,MATCH(raw_elemdata!C193,fix_btag!$BG:$BG,0))), raw_elemdata!C193)</f>
        <v>163</v>
      </c>
      <c r="E741" s="4">
        <f t="array" ref="E741">IF(AND(OR(raw_elemdata!G193=6,raw_elemdata!H193=6,raw_elemdata!I193=6,raw_elemdata!J193=6),OR(raw_elemdata!G193=7,raw_elemdata!H193=7,raw_elemdata!I193=7,raw_elemdata!J193=7)), IF(ISERROR(INDEX(filt_btag7!$B:$B,MATCH(C741&amp;raw_elemdata!D193,filt_btag7!$C:$C&amp;filt_btag7!$B:$B,0))=raw_elemdata!D193), raw_elemdata!D193, INDEX(fix_btag!$BF:$BF,MATCH(raw_elemdata!D193,fix_btag!$BG:$BG,0))), raw_elemdata!D193)</f>
        <v>430</v>
      </c>
      <c r="F741" s="4">
        <f t="array" ref="F741">IF(AND(OR(raw_elemdata!G193=6,raw_elemdata!H193=6,raw_elemdata!I193=6,raw_elemdata!J193=6),OR(raw_elemdata!G193=7,raw_elemdata!H193=7,raw_elemdata!I193=7,raw_elemdata!J193=7)), IF(ISERROR(INDEX(filt_btag7!$B:$B,MATCH(C741&amp;raw_elemdata!E193,filt_btag7!$C:$C&amp;filt_btag7!$B:$B,0))=raw_elemdata!E193), raw_elemdata!E193, INDEX(fix_btag!$BF:$BF,MATCH(raw_elemdata!E193,fix_btag!$BG:$BG,0))), raw_elemdata!E193)</f>
        <v>296</v>
      </c>
      <c r="G741" s="4">
        <f t="array" ref="G741">IF(AND(OR(raw_elemdata!G193=6,raw_elemdata!H193=6,raw_elemdata!I193=6,raw_elemdata!J193=6),OR(raw_elemdata!G193=7,raw_elemdata!H193=7,raw_elemdata!I193=7,raw_elemdata!J193=7)), IF(ISERROR(INDEX(filt_btag7!$B:$B,MATCH(C741&amp;raw_elemdata!F193,filt_btag7!$C:$C&amp;filt_btag7!$B:$B,0))=raw_elemdata!F193), raw_elemdata!F193, INDEX(fix_btag!$BF:$BF,MATCH(raw_elemdata!F193,fix_btag!$BG:$BG,0))), raw_elemdata!F193)</f>
        <v>78</v>
      </c>
      <c r="H741" s="4">
        <f>IF(OR(raw_elemdata!G193=6,raw_elemdata!G193=7),0,raw_elemdata!G193)</f>
        <v>0</v>
      </c>
      <c r="I741" s="4">
        <f>IF(OR(raw_elemdata!H193=6,raw_elemdata!H193=7),0,raw_elemdata!H193)</f>
        <v>0</v>
      </c>
      <c r="J741" s="4">
        <f>IF(OR(raw_elemdata!I193=6,raw_elemdata!I193=7),0,raw_elemdata!I193)</f>
        <v>0</v>
      </c>
      <c r="K741" s="4">
        <f>IF(OR(raw_elemdata!J193=6,raw_elemdata!J193=7),0,raw_elemdata!J193)</f>
        <v>0</v>
      </c>
      <c r="L741" s="4">
        <v>1</v>
      </c>
    </row>
    <row r="742" spans="3:12" s="4" customFormat="1" x14ac:dyDescent="0.3">
      <c r="C742" s="4">
        <v>192</v>
      </c>
      <c r="D742" s="4">
        <f t="array" ref="D742">IF(AND(OR(raw_elemdata!G194=6,raw_elemdata!H194=6,raw_elemdata!I194=6,raw_elemdata!J194=6),OR(raw_elemdata!G194=7,raw_elemdata!H194=7,raw_elemdata!I194=7,raw_elemdata!J194=7)), IF(ISERROR(INDEX(filt_btag7!$B:$B,MATCH(C742&amp;raw_elemdata!C194,filt_btag7!$C:$C&amp;filt_btag7!$B:$B,0))=raw_elemdata!C194), raw_elemdata!C194, INDEX(fix_btag!$BF:$BF,MATCH(raw_elemdata!C194,fix_btag!$BG:$BG,0))), raw_elemdata!C194)</f>
        <v>430</v>
      </c>
      <c r="E742" s="4">
        <f t="array" ref="E742">IF(AND(OR(raw_elemdata!G194=6,raw_elemdata!H194=6,raw_elemdata!I194=6,raw_elemdata!J194=6),OR(raw_elemdata!G194=7,raw_elemdata!H194=7,raw_elemdata!I194=7,raw_elemdata!J194=7)), IF(ISERROR(INDEX(filt_btag7!$B:$B,MATCH(C742&amp;raw_elemdata!D194,filt_btag7!$C:$C&amp;filt_btag7!$B:$B,0))=raw_elemdata!D194), raw_elemdata!D194, INDEX(fix_btag!$BF:$BF,MATCH(raw_elemdata!D194,fix_btag!$BG:$BG,0))), raw_elemdata!D194)</f>
        <v>159</v>
      </c>
      <c r="F742" s="4">
        <f t="array" ref="F742">IF(AND(OR(raw_elemdata!G194=6,raw_elemdata!H194=6,raw_elemdata!I194=6,raw_elemdata!J194=6),OR(raw_elemdata!G194=7,raw_elemdata!H194=7,raw_elemdata!I194=7,raw_elemdata!J194=7)), IF(ISERROR(INDEX(filt_btag7!$B:$B,MATCH(C742&amp;raw_elemdata!E194,filt_btag7!$C:$C&amp;filt_btag7!$B:$B,0))=raw_elemdata!E194), raw_elemdata!E194, INDEX(fix_btag!$BF:$BF,MATCH(raw_elemdata!E194,fix_btag!$BG:$BG,0))), raw_elemdata!E194)</f>
        <v>12</v>
      </c>
      <c r="G742" s="4">
        <f t="array" ref="G742">IF(AND(OR(raw_elemdata!G194=6,raw_elemdata!H194=6,raw_elemdata!I194=6,raw_elemdata!J194=6),OR(raw_elemdata!G194=7,raw_elemdata!H194=7,raw_elemdata!I194=7,raw_elemdata!J194=7)), IF(ISERROR(INDEX(filt_btag7!$B:$B,MATCH(C742&amp;raw_elemdata!F194,filt_btag7!$C:$C&amp;filt_btag7!$B:$B,0))=raw_elemdata!F194), raw_elemdata!F194, INDEX(fix_btag!$BF:$BF,MATCH(raw_elemdata!F194,fix_btag!$BG:$BG,0))), raw_elemdata!F194)</f>
        <v>296</v>
      </c>
      <c r="H742" s="4">
        <f>IF(OR(raw_elemdata!G194=6,raw_elemdata!G194=7),0,raw_elemdata!G194)</f>
        <v>0</v>
      </c>
      <c r="I742" s="4">
        <f>IF(OR(raw_elemdata!H194=6,raw_elemdata!H194=7),0,raw_elemdata!H194)</f>
        <v>1</v>
      </c>
      <c r="J742" s="4">
        <f>IF(OR(raw_elemdata!I194=6,raw_elemdata!I194=7),0,raw_elemdata!I194)</f>
        <v>0</v>
      </c>
      <c r="K742" s="4">
        <f>IF(OR(raw_elemdata!J194=6,raw_elemdata!J194=7),0,raw_elemdata!J194)</f>
        <v>0</v>
      </c>
      <c r="L742" s="4">
        <v>1</v>
      </c>
    </row>
    <row r="743" spans="3:12" s="4" customFormat="1" x14ac:dyDescent="0.3">
      <c r="C743" s="4">
        <v>193</v>
      </c>
      <c r="D743" s="4">
        <f t="array" ref="D743">IF(AND(OR(raw_elemdata!G195=6,raw_elemdata!H195=6,raw_elemdata!I195=6,raw_elemdata!J195=6),OR(raw_elemdata!G195=7,raw_elemdata!H195=7,raw_elemdata!I195=7,raw_elemdata!J195=7)), IF(ISERROR(INDEX(filt_btag7!$B:$B,MATCH(C743&amp;raw_elemdata!C195,filt_btag7!$C:$C&amp;filt_btag7!$B:$B,0))=raw_elemdata!C195), raw_elemdata!C195, INDEX(fix_btag!$BF:$BF,MATCH(raw_elemdata!C195,fix_btag!$BG:$BG,0))), raw_elemdata!C195)</f>
        <v>161</v>
      </c>
      <c r="E743" s="4">
        <f t="array" ref="E743">IF(AND(OR(raw_elemdata!G195=6,raw_elemdata!H195=6,raw_elemdata!I195=6,raw_elemdata!J195=6),OR(raw_elemdata!G195=7,raw_elemdata!H195=7,raw_elemdata!I195=7,raw_elemdata!J195=7)), IF(ISERROR(INDEX(filt_btag7!$B:$B,MATCH(C743&amp;raw_elemdata!D195,filt_btag7!$C:$C&amp;filt_btag7!$B:$B,0))=raw_elemdata!D195), raw_elemdata!D195, INDEX(fix_btag!$BF:$BF,MATCH(raw_elemdata!D195,fix_btag!$BG:$BG,0))), raw_elemdata!D195)</f>
        <v>431</v>
      </c>
      <c r="F743" s="4">
        <f t="array" ref="F743">IF(AND(OR(raw_elemdata!G195=6,raw_elemdata!H195=6,raw_elemdata!I195=6,raw_elemdata!J195=6),OR(raw_elemdata!G195=7,raw_elemdata!H195=7,raw_elemdata!I195=7,raw_elemdata!J195=7)), IF(ISERROR(INDEX(filt_btag7!$B:$B,MATCH(C743&amp;raw_elemdata!E195,filt_btag7!$C:$C&amp;filt_btag7!$B:$B,0))=raw_elemdata!E195), raw_elemdata!E195, INDEX(fix_btag!$BF:$BF,MATCH(raw_elemdata!E195,fix_btag!$BG:$BG,0))), raw_elemdata!E195)</f>
        <v>292</v>
      </c>
      <c r="G743" s="4">
        <f t="array" ref="G743">IF(AND(OR(raw_elemdata!G195=6,raw_elemdata!H195=6,raw_elemdata!I195=6,raw_elemdata!J195=6),OR(raw_elemdata!G195=7,raw_elemdata!H195=7,raw_elemdata!I195=7,raw_elemdata!J195=7)), IF(ISERROR(INDEX(filt_btag7!$B:$B,MATCH(C743&amp;raw_elemdata!F195,filt_btag7!$C:$C&amp;filt_btag7!$B:$B,0))=raw_elemdata!F195), raw_elemdata!F195, INDEX(fix_btag!$BF:$BF,MATCH(raw_elemdata!F195,fix_btag!$BG:$BG,0))), raw_elemdata!F195)</f>
        <v>12</v>
      </c>
      <c r="H743" s="4">
        <f>IF(OR(raw_elemdata!G195=6,raw_elemdata!G195=7),0,raw_elemdata!G195)</f>
        <v>0</v>
      </c>
      <c r="I743" s="4">
        <f>IF(OR(raw_elemdata!H195=6,raw_elemdata!H195=7),0,raw_elemdata!H195)</f>
        <v>0</v>
      </c>
      <c r="J743" s="4">
        <f>IF(OR(raw_elemdata!I195=6,raw_elemdata!I195=7),0,raw_elemdata!I195)</f>
        <v>0</v>
      </c>
      <c r="K743" s="4">
        <f>IF(OR(raw_elemdata!J195=6,raw_elemdata!J195=7),0,raw_elemdata!J195)</f>
        <v>1</v>
      </c>
      <c r="L743" s="4">
        <v>1</v>
      </c>
    </row>
    <row r="744" spans="3:12" s="4" customFormat="1" x14ac:dyDescent="0.3">
      <c r="C744" s="4">
        <v>194</v>
      </c>
      <c r="D744" s="4">
        <f t="array" ref="D744">IF(AND(OR(raw_elemdata!G196=6,raw_elemdata!H196=6,raw_elemdata!I196=6,raw_elemdata!J196=6),OR(raw_elemdata!G196=7,raw_elemdata!H196=7,raw_elemdata!I196=7,raw_elemdata!J196=7)), IF(ISERROR(INDEX(filt_btag7!$B:$B,MATCH(C744&amp;raw_elemdata!C196,filt_btag7!$C:$C&amp;filt_btag7!$B:$B,0))=raw_elemdata!C196), raw_elemdata!C196, INDEX(fix_btag!$BF:$BF,MATCH(raw_elemdata!C196,fix_btag!$BG:$BG,0))), raw_elemdata!C196)</f>
        <v>431</v>
      </c>
      <c r="E744" s="4">
        <f t="array" ref="E744">IF(AND(OR(raw_elemdata!G196=6,raw_elemdata!H196=6,raw_elemdata!I196=6,raw_elemdata!J196=6),OR(raw_elemdata!G196=7,raw_elemdata!H196=7,raw_elemdata!I196=7,raw_elemdata!J196=7)), IF(ISERROR(INDEX(filt_btag7!$B:$B,MATCH(C744&amp;raw_elemdata!D196,filt_btag7!$C:$C&amp;filt_btag7!$B:$B,0))=raw_elemdata!D196), raw_elemdata!D196, INDEX(fix_btag!$BF:$BF,MATCH(raw_elemdata!D196,fix_btag!$BG:$BG,0))), raw_elemdata!D196)</f>
        <v>172</v>
      </c>
      <c r="F744" s="4">
        <f t="array" ref="F744">IF(AND(OR(raw_elemdata!G196=6,raw_elemdata!H196=6,raw_elemdata!I196=6,raw_elemdata!J196=6),OR(raw_elemdata!G196=7,raw_elemdata!H196=7,raw_elemdata!I196=7,raw_elemdata!J196=7)), IF(ISERROR(INDEX(filt_btag7!$B:$B,MATCH(C744&amp;raw_elemdata!E196,filt_btag7!$C:$C&amp;filt_btag7!$B:$B,0))=raw_elemdata!E196), raw_elemdata!E196, INDEX(fix_btag!$BF:$BF,MATCH(raw_elemdata!E196,fix_btag!$BG:$BG,0))), raw_elemdata!E196)</f>
        <v>77</v>
      </c>
      <c r="G744" s="4">
        <f t="array" ref="G744">IF(AND(OR(raw_elemdata!G196=6,raw_elemdata!H196=6,raw_elemdata!I196=6,raw_elemdata!J196=6),OR(raw_elemdata!G196=7,raw_elemdata!H196=7,raw_elemdata!I196=7,raw_elemdata!J196=7)), IF(ISERROR(INDEX(filt_btag7!$B:$B,MATCH(C744&amp;raw_elemdata!F196,filt_btag7!$C:$C&amp;filt_btag7!$B:$B,0))=raw_elemdata!F196), raw_elemdata!F196, INDEX(fix_btag!$BF:$BF,MATCH(raw_elemdata!F196,fix_btag!$BG:$BG,0))), raw_elemdata!F196)</f>
        <v>292</v>
      </c>
      <c r="H744" s="4">
        <f>IF(OR(raw_elemdata!G196=6,raw_elemdata!G196=7),0,raw_elemdata!G196)</f>
        <v>0</v>
      </c>
      <c r="I744" s="4">
        <f>IF(OR(raw_elemdata!H196=6,raw_elemdata!H196=7),0,raw_elemdata!H196)</f>
        <v>0</v>
      </c>
      <c r="J744" s="4">
        <f>IF(OR(raw_elemdata!I196=6,raw_elemdata!I196=7),0,raw_elemdata!I196)</f>
        <v>0</v>
      </c>
      <c r="K744" s="4">
        <f>IF(OR(raw_elemdata!J196=6,raw_elemdata!J196=7),0,raw_elemdata!J196)</f>
        <v>0</v>
      </c>
      <c r="L744" s="4">
        <v>1</v>
      </c>
    </row>
    <row r="745" spans="3:12" s="4" customFormat="1" x14ac:dyDescent="0.3">
      <c r="C745" s="4">
        <v>195</v>
      </c>
      <c r="D745" s="4">
        <f t="array" ref="D745">IF(AND(OR(raw_elemdata!G197=6,raw_elemdata!H197=6,raw_elemdata!I197=6,raw_elemdata!J197=6),OR(raw_elemdata!G197=7,raw_elemdata!H197=7,raw_elemdata!I197=7,raw_elemdata!J197=7)), IF(ISERROR(INDEX(filt_btag7!$B:$B,MATCH(C745&amp;raw_elemdata!C197,filt_btag7!$C:$C&amp;filt_btag7!$B:$B,0))=raw_elemdata!C197), raw_elemdata!C197, INDEX(fix_btag!$BF:$BF,MATCH(raw_elemdata!C197,fix_btag!$BG:$BG,0))), raw_elemdata!C197)</f>
        <v>162</v>
      </c>
      <c r="E745" s="4">
        <f t="array" ref="E745">IF(AND(OR(raw_elemdata!G197=6,raw_elemdata!H197=6,raw_elemdata!I197=6,raw_elemdata!J197=6),OR(raw_elemdata!G197=7,raw_elemdata!H197=7,raw_elemdata!I197=7,raw_elemdata!J197=7)), IF(ISERROR(INDEX(filt_btag7!$B:$B,MATCH(C745&amp;raw_elemdata!D197,filt_btag7!$C:$C&amp;filt_btag7!$B:$B,0))=raw_elemdata!D197), raw_elemdata!D197, INDEX(fix_btag!$BF:$BF,MATCH(raw_elemdata!D197,fix_btag!$BG:$BG,0))), raw_elemdata!D197)</f>
        <v>432</v>
      </c>
      <c r="F745" s="4">
        <f t="array" ref="F745">IF(AND(OR(raw_elemdata!G197=6,raw_elemdata!H197=6,raw_elemdata!I197=6,raw_elemdata!J197=6),OR(raw_elemdata!G197=7,raw_elemdata!H197=7,raw_elemdata!I197=7,raw_elemdata!J197=7)), IF(ISERROR(INDEX(filt_btag7!$B:$B,MATCH(C745&amp;raw_elemdata!E197,filt_btag7!$C:$C&amp;filt_btag7!$B:$B,0))=raw_elemdata!E197), raw_elemdata!E197, INDEX(fix_btag!$BF:$BF,MATCH(raw_elemdata!E197,fix_btag!$BG:$BG,0))), raw_elemdata!E197)</f>
        <v>431</v>
      </c>
      <c r="G745" s="4">
        <f t="array" ref="G745">IF(AND(OR(raw_elemdata!G197=6,raw_elemdata!H197=6,raw_elemdata!I197=6,raw_elemdata!J197=6),OR(raw_elemdata!G197=7,raw_elemdata!H197=7,raw_elemdata!I197=7,raw_elemdata!J197=7)), IF(ISERROR(INDEX(filt_btag7!$B:$B,MATCH(C745&amp;raw_elemdata!F197,filt_btag7!$C:$C&amp;filt_btag7!$B:$B,0))=raw_elemdata!F197), raw_elemdata!F197, INDEX(fix_btag!$BF:$BF,MATCH(raw_elemdata!F197,fix_btag!$BG:$BG,0))), raw_elemdata!F197)</f>
        <v>161</v>
      </c>
      <c r="H745" s="4">
        <f>IF(OR(raw_elemdata!G197=6,raw_elemdata!G197=7),0,raw_elemdata!G197)</f>
        <v>0</v>
      </c>
      <c r="I745" s="4">
        <f>IF(OR(raw_elemdata!H197=6,raw_elemdata!H197=7),0,raw_elemdata!H197)</f>
        <v>0</v>
      </c>
      <c r="J745" s="4">
        <f>IF(OR(raw_elemdata!I197=6,raw_elemdata!I197=7),0,raw_elemdata!I197)</f>
        <v>0</v>
      </c>
      <c r="K745" s="4">
        <f>IF(OR(raw_elemdata!J197=6,raw_elemdata!J197=7),0,raw_elemdata!J197)</f>
        <v>1</v>
      </c>
      <c r="L745" s="4">
        <v>1</v>
      </c>
    </row>
    <row r="746" spans="3:12" s="4" customFormat="1" x14ac:dyDescent="0.3">
      <c r="C746" s="4">
        <v>196</v>
      </c>
      <c r="D746" s="4">
        <f t="array" ref="D746">IF(AND(OR(raw_elemdata!G198=6,raw_elemdata!H198=6,raw_elemdata!I198=6,raw_elemdata!J198=6),OR(raw_elemdata!G198=7,raw_elemdata!H198=7,raw_elemdata!I198=7,raw_elemdata!J198=7)), IF(ISERROR(INDEX(filt_btag7!$B:$B,MATCH(C746&amp;raw_elemdata!C198,filt_btag7!$C:$C&amp;filt_btag7!$B:$B,0))=raw_elemdata!C198), raw_elemdata!C198, INDEX(fix_btag!$BF:$BF,MATCH(raw_elemdata!C198,fix_btag!$BG:$BG,0))), raw_elemdata!C198)</f>
        <v>432</v>
      </c>
      <c r="E746" s="4">
        <f t="array" ref="E746">IF(AND(OR(raw_elemdata!G198=6,raw_elemdata!H198=6,raw_elemdata!I198=6,raw_elemdata!J198=6),OR(raw_elemdata!G198=7,raw_elemdata!H198=7,raw_elemdata!I198=7,raw_elemdata!J198=7)), IF(ISERROR(INDEX(filt_btag7!$B:$B,MATCH(C746&amp;raw_elemdata!D198,filt_btag7!$C:$C&amp;filt_btag7!$B:$B,0))=raw_elemdata!D198), raw_elemdata!D198, INDEX(fix_btag!$BF:$BF,MATCH(raw_elemdata!D198,fix_btag!$BG:$BG,0))), raw_elemdata!D198)</f>
        <v>171</v>
      </c>
      <c r="F746" s="4">
        <f t="array" ref="F746">IF(AND(OR(raw_elemdata!G198=6,raw_elemdata!H198=6,raw_elemdata!I198=6,raw_elemdata!J198=6),OR(raw_elemdata!G198=7,raw_elemdata!H198=7,raw_elemdata!I198=7,raw_elemdata!J198=7)), IF(ISERROR(INDEX(filt_btag7!$B:$B,MATCH(C746&amp;raw_elemdata!E198,filt_btag7!$C:$C&amp;filt_btag7!$B:$B,0))=raw_elemdata!E198), raw_elemdata!E198, INDEX(fix_btag!$BF:$BF,MATCH(raw_elemdata!E198,fix_btag!$BG:$BG,0))), raw_elemdata!E198)</f>
        <v>172</v>
      </c>
      <c r="G746" s="4">
        <f t="array" ref="G746">IF(AND(OR(raw_elemdata!G198=6,raw_elemdata!H198=6,raw_elemdata!I198=6,raw_elemdata!J198=6),OR(raw_elemdata!G198=7,raw_elemdata!H198=7,raw_elemdata!I198=7,raw_elemdata!J198=7)), IF(ISERROR(INDEX(filt_btag7!$B:$B,MATCH(C746&amp;raw_elemdata!F198,filt_btag7!$C:$C&amp;filt_btag7!$B:$B,0))=raw_elemdata!F198), raw_elemdata!F198, INDEX(fix_btag!$BF:$BF,MATCH(raw_elemdata!F198,fix_btag!$BG:$BG,0))), raw_elemdata!F198)</f>
        <v>431</v>
      </c>
      <c r="H746" s="4">
        <f>IF(OR(raw_elemdata!G198=6,raw_elemdata!G198=7),0,raw_elemdata!G198)</f>
        <v>0</v>
      </c>
      <c r="I746" s="4">
        <f>IF(OR(raw_elemdata!H198=6,raw_elemdata!H198=7),0,raw_elemdata!H198)</f>
        <v>0</v>
      </c>
      <c r="J746" s="4">
        <f>IF(OR(raw_elemdata!I198=6,raw_elemdata!I198=7),0,raw_elemdata!I198)</f>
        <v>0</v>
      </c>
      <c r="K746" s="4">
        <f>IF(OR(raw_elemdata!J198=6,raw_elemdata!J198=7),0,raw_elemdata!J198)</f>
        <v>0</v>
      </c>
      <c r="L746" s="4">
        <v>1</v>
      </c>
    </row>
    <row r="747" spans="3:12" s="4" customFormat="1" x14ac:dyDescent="0.3">
      <c r="C747" s="4">
        <v>197</v>
      </c>
      <c r="D747" s="4">
        <f t="array" ref="D747">IF(AND(OR(raw_elemdata!G199=6,raw_elemdata!H199=6,raw_elemdata!I199=6,raw_elemdata!J199=6),OR(raw_elemdata!G199=7,raw_elemdata!H199=7,raw_elemdata!I199=7,raw_elemdata!J199=7)), IF(ISERROR(INDEX(filt_btag7!$B:$B,MATCH(C747&amp;raw_elemdata!C199,filt_btag7!$C:$C&amp;filt_btag7!$B:$B,0))=raw_elemdata!C199), raw_elemdata!C199, INDEX(fix_btag!$BF:$BF,MATCH(raw_elemdata!C199,fix_btag!$BG:$BG,0))), raw_elemdata!C199)</f>
        <v>11</v>
      </c>
      <c r="E747" s="4">
        <f t="array" ref="E747">IF(AND(OR(raw_elemdata!G199=6,raw_elemdata!H199=6,raw_elemdata!I199=6,raw_elemdata!J199=6),OR(raw_elemdata!G199=7,raw_elemdata!H199=7,raw_elemdata!I199=7,raw_elemdata!J199=7)), IF(ISERROR(INDEX(filt_btag7!$B:$B,MATCH(C747&amp;raw_elemdata!D199,filt_btag7!$C:$C&amp;filt_btag7!$B:$B,0))=raw_elemdata!D199), raw_elemdata!D199, INDEX(fix_btag!$BF:$BF,MATCH(raw_elemdata!D199,fix_btag!$BG:$BG,0))), raw_elemdata!D199)</f>
        <v>433</v>
      </c>
      <c r="F747" s="4">
        <f t="array" ref="F747">IF(AND(OR(raw_elemdata!G199=6,raw_elemdata!H199=6,raw_elemdata!I199=6,raw_elemdata!J199=6),OR(raw_elemdata!G199=7,raw_elemdata!H199=7,raw_elemdata!I199=7,raw_elemdata!J199=7)), IF(ISERROR(INDEX(filt_btag7!$B:$B,MATCH(C747&amp;raw_elemdata!E199,filt_btag7!$C:$C&amp;filt_btag7!$B:$B,0))=raw_elemdata!E199), raw_elemdata!E199, INDEX(fix_btag!$BF:$BF,MATCH(raw_elemdata!E199,fix_btag!$BG:$BG,0))), raw_elemdata!E199)</f>
        <v>432</v>
      </c>
      <c r="G747" s="4">
        <f t="array" ref="G747">IF(AND(OR(raw_elemdata!G199=6,raw_elemdata!H199=6,raw_elemdata!I199=6,raw_elemdata!J199=6),OR(raw_elemdata!G199=7,raw_elemdata!H199=7,raw_elemdata!I199=7,raw_elemdata!J199=7)), IF(ISERROR(INDEX(filt_btag7!$B:$B,MATCH(C747&amp;raw_elemdata!F199,filt_btag7!$C:$C&amp;filt_btag7!$B:$B,0))=raw_elemdata!F199), raw_elemdata!F199, INDEX(fix_btag!$BF:$BF,MATCH(raw_elemdata!F199,fix_btag!$BG:$BG,0))), raw_elemdata!F199)</f>
        <v>162</v>
      </c>
      <c r="H747" s="4">
        <f>IF(OR(raw_elemdata!G199=6,raw_elemdata!G199=7),0,raw_elemdata!G199)</f>
        <v>0</v>
      </c>
      <c r="I747" s="4">
        <f>IF(OR(raw_elemdata!H199=6,raw_elemdata!H199=7),0,raw_elemdata!H199)</f>
        <v>0</v>
      </c>
      <c r="J747" s="4">
        <f>IF(OR(raw_elemdata!I199=6,raw_elemdata!I199=7),0,raw_elemdata!I199)</f>
        <v>0</v>
      </c>
      <c r="K747" s="4">
        <f>IF(OR(raw_elemdata!J199=6,raw_elemdata!J199=7),0,raw_elemdata!J199)</f>
        <v>1</v>
      </c>
      <c r="L747" s="4">
        <v>1</v>
      </c>
    </row>
    <row r="748" spans="3:12" s="4" customFormat="1" x14ac:dyDescent="0.3">
      <c r="C748" s="4">
        <v>198</v>
      </c>
      <c r="D748" s="4">
        <f t="array" ref="D748">IF(AND(OR(raw_elemdata!G200=6,raw_elemdata!H200=6,raw_elemdata!I200=6,raw_elemdata!J200=6),OR(raw_elemdata!G200=7,raw_elemdata!H200=7,raw_elemdata!I200=7,raw_elemdata!J200=7)), IF(ISERROR(INDEX(filt_btag7!$B:$B,MATCH(C748&amp;raw_elemdata!C200,filt_btag7!$C:$C&amp;filt_btag7!$B:$B,0))=raw_elemdata!C200), raw_elemdata!C200, INDEX(fix_btag!$BF:$BF,MATCH(raw_elemdata!C200,fix_btag!$BG:$BG,0))), raw_elemdata!C200)</f>
        <v>433</v>
      </c>
      <c r="E748" s="4">
        <f t="array" ref="E748">IF(AND(OR(raw_elemdata!G200=6,raw_elemdata!H200=6,raw_elemdata!I200=6,raw_elemdata!J200=6),OR(raw_elemdata!G200=7,raw_elemdata!H200=7,raw_elemdata!I200=7,raw_elemdata!J200=7)), IF(ISERROR(INDEX(filt_btag7!$B:$B,MATCH(C748&amp;raw_elemdata!D200,filt_btag7!$C:$C&amp;filt_btag7!$B:$B,0))=raw_elemdata!D200), raw_elemdata!D200, INDEX(fix_btag!$BF:$BF,MATCH(raw_elemdata!D200,fix_btag!$BG:$BG,0))), raw_elemdata!D200)</f>
        <v>34</v>
      </c>
      <c r="F748" s="4">
        <f t="array" ref="F748">IF(AND(OR(raw_elemdata!G200=6,raw_elemdata!H200=6,raw_elemdata!I200=6,raw_elemdata!J200=6),OR(raw_elemdata!G200=7,raw_elemdata!H200=7,raw_elemdata!I200=7,raw_elemdata!J200=7)), IF(ISERROR(INDEX(filt_btag7!$B:$B,MATCH(C748&amp;raw_elemdata!E200,filt_btag7!$C:$C&amp;filt_btag7!$B:$B,0))=raw_elemdata!E200), raw_elemdata!E200, INDEX(fix_btag!$BF:$BF,MATCH(raw_elemdata!E200,fix_btag!$BG:$BG,0))), raw_elemdata!E200)</f>
        <v>171</v>
      </c>
      <c r="G748" s="4">
        <f t="array" ref="G748">IF(AND(OR(raw_elemdata!G200=6,raw_elemdata!H200=6,raw_elemdata!I200=6,raw_elemdata!J200=6),OR(raw_elemdata!G200=7,raw_elemdata!H200=7,raw_elemdata!I200=7,raw_elemdata!J200=7)), IF(ISERROR(INDEX(filt_btag7!$B:$B,MATCH(C748&amp;raw_elemdata!F200,filt_btag7!$C:$C&amp;filt_btag7!$B:$B,0))=raw_elemdata!F200), raw_elemdata!F200, INDEX(fix_btag!$BF:$BF,MATCH(raw_elemdata!F200,fix_btag!$BG:$BG,0))), raw_elemdata!F200)</f>
        <v>432</v>
      </c>
      <c r="H748" s="4">
        <f>IF(OR(raw_elemdata!G200=6,raw_elemdata!G200=7),0,raw_elemdata!G200)</f>
        <v>0</v>
      </c>
      <c r="I748" s="4">
        <f>IF(OR(raw_elemdata!H200=6,raw_elemdata!H200=7),0,raw_elemdata!H200)</f>
        <v>0</v>
      </c>
      <c r="J748" s="4">
        <f>IF(OR(raw_elemdata!I200=6,raw_elemdata!I200=7),0,raw_elemdata!I200)</f>
        <v>0</v>
      </c>
      <c r="K748" s="4">
        <f>IF(OR(raw_elemdata!J200=6,raw_elemdata!J200=7),0,raw_elemdata!J200)</f>
        <v>0</v>
      </c>
      <c r="L748" s="4">
        <v>1</v>
      </c>
    </row>
    <row r="749" spans="3:12" s="4" customFormat="1" x14ac:dyDescent="0.3">
      <c r="C749" s="4">
        <v>199</v>
      </c>
      <c r="D749" s="4">
        <f t="array" ref="D749">IF(AND(OR(raw_elemdata!G201=6,raw_elemdata!H201=6,raw_elemdata!I201=6,raw_elemdata!J201=6),OR(raw_elemdata!G201=7,raw_elemdata!H201=7,raw_elemdata!I201=7,raw_elemdata!J201=7)), IF(ISERROR(INDEX(filt_btag7!$B:$B,MATCH(C749&amp;raw_elemdata!C201,filt_btag7!$C:$C&amp;filt_btag7!$B:$B,0))=raw_elemdata!C201), raw_elemdata!C201, INDEX(fix_btag!$BF:$BF,MATCH(raw_elemdata!C201,fix_btag!$BG:$BG,0))), raw_elemdata!C201)</f>
        <v>326</v>
      </c>
      <c r="E749" s="4">
        <f t="array" ref="E749">IF(AND(OR(raw_elemdata!G201=6,raw_elemdata!H201=6,raw_elemdata!I201=6,raw_elemdata!J201=6),OR(raw_elemdata!G201=7,raw_elemdata!H201=7,raw_elemdata!I201=7,raw_elemdata!J201=7)), IF(ISERROR(INDEX(filt_btag7!$B:$B,MATCH(C749&amp;raw_elemdata!D201,filt_btag7!$C:$C&amp;filt_btag7!$B:$B,0))=raw_elemdata!D201), raw_elemdata!D201, INDEX(fix_btag!$BF:$BF,MATCH(raw_elemdata!D201,fix_btag!$BG:$BG,0))), raw_elemdata!D201)</f>
        <v>434</v>
      </c>
      <c r="F749" s="4">
        <f t="array" ref="F749">IF(AND(OR(raw_elemdata!G201=6,raw_elemdata!H201=6,raw_elemdata!I201=6,raw_elemdata!J201=6),OR(raw_elemdata!G201=7,raw_elemdata!H201=7,raw_elemdata!I201=7,raw_elemdata!J201=7)), IF(ISERROR(INDEX(filt_btag7!$B:$B,MATCH(C749&amp;raw_elemdata!E201,filt_btag7!$C:$C&amp;filt_btag7!$B:$B,0))=raw_elemdata!E201), raw_elemdata!E201, INDEX(fix_btag!$BF:$BF,MATCH(raw_elemdata!E201,fix_btag!$BG:$BG,0))), raw_elemdata!E201)</f>
        <v>433</v>
      </c>
      <c r="G749" s="4">
        <f t="array" ref="G749">IF(AND(OR(raw_elemdata!G201=6,raw_elemdata!H201=6,raw_elemdata!I201=6,raw_elemdata!J201=6),OR(raw_elemdata!G201=7,raw_elemdata!H201=7,raw_elemdata!I201=7,raw_elemdata!J201=7)), IF(ISERROR(INDEX(filt_btag7!$B:$B,MATCH(C749&amp;raw_elemdata!F201,filt_btag7!$C:$C&amp;filt_btag7!$B:$B,0))=raw_elemdata!F201), raw_elemdata!F201, INDEX(fix_btag!$BF:$BF,MATCH(raw_elemdata!F201,fix_btag!$BG:$BG,0))), raw_elemdata!F201)</f>
        <v>11</v>
      </c>
      <c r="H749" s="4">
        <f>IF(OR(raw_elemdata!G201=6,raw_elemdata!G201=7),0,raw_elemdata!G201)</f>
        <v>0</v>
      </c>
      <c r="I749" s="4">
        <f>IF(OR(raw_elemdata!H201=6,raw_elemdata!H201=7),0,raw_elemdata!H201)</f>
        <v>0</v>
      </c>
      <c r="J749" s="4">
        <f>IF(OR(raw_elemdata!I201=6,raw_elemdata!I201=7),0,raw_elemdata!I201)</f>
        <v>0</v>
      </c>
      <c r="K749" s="4">
        <f>IF(OR(raw_elemdata!J201=6,raw_elemdata!J201=7),0,raw_elemdata!J201)</f>
        <v>1</v>
      </c>
      <c r="L749" s="4">
        <v>1</v>
      </c>
    </row>
    <row r="750" spans="3:12" s="4" customFormat="1" x14ac:dyDescent="0.3">
      <c r="C750" s="4">
        <v>200</v>
      </c>
      <c r="D750" s="4">
        <f t="array" ref="D750">IF(AND(OR(raw_elemdata!G202=6,raw_elemdata!H202=6,raw_elemdata!I202=6,raw_elemdata!J202=6),OR(raw_elemdata!G202=7,raw_elemdata!H202=7,raw_elemdata!I202=7,raw_elemdata!J202=7)), IF(ISERROR(INDEX(filt_btag7!$B:$B,MATCH(C750&amp;raw_elemdata!C202,filt_btag7!$C:$C&amp;filt_btag7!$B:$B,0))=raw_elemdata!C202), raw_elemdata!C202, INDEX(fix_btag!$BF:$BF,MATCH(raw_elemdata!C202,fix_btag!$BG:$BG,0))), raw_elemdata!C202)</f>
        <v>434</v>
      </c>
      <c r="E750" s="4">
        <f t="array" ref="E750">IF(AND(OR(raw_elemdata!G202=6,raw_elemdata!H202=6,raw_elemdata!I202=6,raw_elemdata!J202=6),OR(raw_elemdata!G202=7,raw_elemdata!H202=7,raw_elemdata!I202=7,raw_elemdata!J202=7)), IF(ISERROR(INDEX(filt_btag7!$B:$B,MATCH(C750&amp;raw_elemdata!D202,filt_btag7!$C:$C&amp;filt_btag7!$B:$B,0))=raw_elemdata!D202), raw_elemdata!D202, INDEX(fix_btag!$BF:$BF,MATCH(raw_elemdata!D202,fix_btag!$BG:$BG,0))), raw_elemdata!D202)</f>
        <v>304</v>
      </c>
      <c r="F750" s="4">
        <f t="array" ref="F750">IF(AND(OR(raw_elemdata!G202=6,raw_elemdata!H202=6,raw_elemdata!I202=6,raw_elemdata!J202=6),OR(raw_elemdata!G202=7,raw_elemdata!H202=7,raw_elemdata!I202=7,raw_elemdata!J202=7)), IF(ISERROR(INDEX(filt_btag7!$B:$B,MATCH(C750&amp;raw_elemdata!E202,filt_btag7!$C:$C&amp;filt_btag7!$B:$B,0))=raw_elemdata!E202), raw_elemdata!E202, INDEX(fix_btag!$BF:$BF,MATCH(raw_elemdata!E202,fix_btag!$BG:$BG,0))), raw_elemdata!E202)</f>
        <v>34</v>
      </c>
      <c r="G750" s="4">
        <f t="array" ref="G750">IF(AND(OR(raw_elemdata!G202=6,raw_elemdata!H202=6,raw_elemdata!I202=6,raw_elemdata!J202=6),OR(raw_elemdata!G202=7,raw_elemdata!H202=7,raw_elemdata!I202=7,raw_elemdata!J202=7)), IF(ISERROR(INDEX(filt_btag7!$B:$B,MATCH(C750&amp;raw_elemdata!F202,filt_btag7!$C:$C&amp;filt_btag7!$B:$B,0))=raw_elemdata!F202), raw_elemdata!F202, INDEX(fix_btag!$BF:$BF,MATCH(raw_elemdata!F202,fix_btag!$BG:$BG,0))), raw_elemdata!F202)</f>
        <v>433</v>
      </c>
      <c r="H750" s="4">
        <f>IF(OR(raw_elemdata!G202=6,raw_elemdata!G202=7),0,raw_elemdata!G202)</f>
        <v>0</v>
      </c>
      <c r="I750" s="4">
        <f>IF(OR(raw_elemdata!H202=6,raw_elemdata!H202=7),0,raw_elemdata!H202)</f>
        <v>0</v>
      </c>
      <c r="J750" s="4">
        <f>IF(OR(raw_elemdata!I202=6,raw_elemdata!I202=7),0,raw_elemdata!I202)</f>
        <v>0</v>
      </c>
      <c r="K750" s="4">
        <f>IF(OR(raw_elemdata!J202=6,raw_elemdata!J202=7),0,raw_elemdata!J202)</f>
        <v>0</v>
      </c>
      <c r="L750" s="4">
        <v>1</v>
      </c>
    </row>
    <row r="751" spans="3:12" s="4" customFormat="1" x14ac:dyDescent="0.3">
      <c r="C751" s="4">
        <v>201</v>
      </c>
      <c r="D751" s="4">
        <f t="array" ref="D751">IF(AND(OR(raw_elemdata!G203=6,raw_elemdata!H203=6,raw_elemdata!I203=6,raw_elemdata!J203=6),OR(raw_elemdata!G203=7,raw_elemdata!H203=7,raw_elemdata!I203=7,raw_elemdata!J203=7)), IF(ISERROR(INDEX(filt_btag7!$B:$B,MATCH(C751&amp;raw_elemdata!C203,filt_btag7!$C:$C&amp;filt_btag7!$B:$B,0))=raw_elemdata!C203), raw_elemdata!C203, INDEX(fix_btag!$BF:$BF,MATCH(raw_elemdata!C203,fix_btag!$BG:$BG,0))), raw_elemdata!C203)</f>
        <v>10</v>
      </c>
      <c r="E751" s="4">
        <f t="array" ref="E751">IF(AND(OR(raw_elemdata!G203=6,raw_elemdata!H203=6,raw_elemdata!I203=6,raw_elemdata!J203=6),OR(raw_elemdata!G203=7,raw_elemdata!H203=7,raw_elemdata!I203=7,raw_elemdata!J203=7)), IF(ISERROR(INDEX(filt_btag7!$B:$B,MATCH(C751&amp;raw_elemdata!D203,filt_btag7!$C:$C&amp;filt_btag7!$B:$B,0))=raw_elemdata!D203), raw_elemdata!D203, INDEX(fix_btag!$BF:$BF,MATCH(raw_elemdata!D203,fix_btag!$BG:$BG,0))), raw_elemdata!D203)</f>
        <v>435</v>
      </c>
      <c r="F751" s="4">
        <f t="array" ref="F751">IF(AND(OR(raw_elemdata!G203=6,raw_elemdata!H203=6,raw_elemdata!I203=6,raw_elemdata!J203=6),OR(raw_elemdata!G203=7,raw_elemdata!H203=7,raw_elemdata!I203=7,raw_elemdata!J203=7)), IF(ISERROR(INDEX(filt_btag7!$B:$B,MATCH(C751&amp;raw_elemdata!E203,filt_btag7!$C:$C&amp;filt_btag7!$B:$B,0))=raw_elemdata!E203), raw_elemdata!E203, INDEX(fix_btag!$BF:$BF,MATCH(raw_elemdata!E203,fix_btag!$BG:$BG,0))), raw_elemdata!E203)</f>
        <v>434</v>
      </c>
      <c r="G751" s="4">
        <f t="array" ref="G751">IF(AND(OR(raw_elemdata!G203=6,raw_elemdata!H203=6,raw_elemdata!I203=6,raw_elemdata!J203=6),OR(raw_elemdata!G203=7,raw_elemdata!H203=7,raw_elemdata!I203=7,raw_elemdata!J203=7)), IF(ISERROR(INDEX(filt_btag7!$B:$B,MATCH(C751&amp;raw_elemdata!F203,filt_btag7!$C:$C&amp;filt_btag7!$B:$B,0))=raw_elemdata!F203), raw_elemdata!F203, INDEX(fix_btag!$BF:$BF,MATCH(raw_elemdata!F203,fix_btag!$BG:$BG,0))), raw_elemdata!F203)</f>
        <v>326</v>
      </c>
      <c r="H751" s="4">
        <f>IF(OR(raw_elemdata!G203=6,raw_elemdata!G203=7),0,raw_elemdata!G203)</f>
        <v>0</v>
      </c>
      <c r="I751" s="4">
        <f>IF(OR(raw_elemdata!H203=6,raw_elemdata!H203=7),0,raw_elemdata!H203)</f>
        <v>0</v>
      </c>
      <c r="J751" s="4">
        <f>IF(OR(raw_elemdata!I203=6,raw_elemdata!I203=7),0,raw_elemdata!I203)</f>
        <v>0</v>
      </c>
      <c r="K751" s="4">
        <f>IF(OR(raw_elemdata!J203=6,raw_elemdata!J203=7),0,raw_elemdata!J203)</f>
        <v>1</v>
      </c>
      <c r="L751" s="4">
        <v>1</v>
      </c>
    </row>
    <row r="752" spans="3:12" s="4" customFormat="1" x14ac:dyDescent="0.3">
      <c r="C752" s="4">
        <v>202</v>
      </c>
      <c r="D752" s="4">
        <f t="array" ref="D752">IF(AND(OR(raw_elemdata!G204=6,raw_elemdata!H204=6,raw_elemdata!I204=6,raw_elemdata!J204=6),OR(raw_elemdata!G204=7,raw_elemdata!H204=7,raw_elemdata!I204=7,raw_elemdata!J204=7)), IF(ISERROR(INDEX(filt_btag7!$B:$B,MATCH(C752&amp;raw_elemdata!C204,filt_btag7!$C:$C&amp;filt_btag7!$B:$B,0))=raw_elemdata!C204), raw_elemdata!C204, INDEX(fix_btag!$BF:$BF,MATCH(raw_elemdata!C204,fix_btag!$BG:$BG,0))), raw_elemdata!C204)</f>
        <v>435</v>
      </c>
      <c r="E752" s="4">
        <f t="array" ref="E752">IF(AND(OR(raw_elemdata!G204=6,raw_elemdata!H204=6,raw_elemdata!I204=6,raw_elemdata!J204=6),OR(raw_elemdata!G204=7,raw_elemdata!H204=7,raw_elemdata!I204=7,raw_elemdata!J204=7)), IF(ISERROR(INDEX(filt_btag7!$B:$B,MATCH(C752&amp;raw_elemdata!D204,filt_btag7!$C:$C&amp;filt_btag7!$B:$B,0))=raw_elemdata!D204), raw_elemdata!D204, INDEX(fix_btag!$BF:$BF,MATCH(raw_elemdata!D204,fix_btag!$BG:$BG,0))), raw_elemdata!D204)</f>
        <v>42</v>
      </c>
      <c r="F752" s="4">
        <f t="array" ref="F752">IF(AND(OR(raw_elemdata!G204=6,raw_elemdata!H204=6,raw_elemdata!I204=6,raw_elemdata!J204=6),OR(raw_elemdata!G204=7,raw_elemdata!H204=7,raw_elemdata!I204=7,raw_elemdata!J204=7)), IF(ISERROR(INDEX(filt_btag7!$B:$B,MATCH(C752&amp;raw_elemdata!E204,filt_btag7!$C:$C&amp;filt_btag7!$B:$B,0))=raw_elemdata!E204), raw_elemdata!E204, INDEX(fix_btag!$BF:$BF,MATCH(raw_elemdata!E204,fix_btag!$BG:$BG,0))), raw_elemdata!E204)</f>
        <v>304</v>
      </c>
      <c r="G752" s="4">
        <f t="array" ref="G752">IF(AND(OR(raw_elemdata!G204=6,raw_elemdata!H204=6,raw_elemdata!I204=6,raw_elemdata!J204=6),OR(raw_elemdata!G204=7,raw_elemdata!H204=7,raw_elemdata!I204=7,raw_elemdata!J204=7)), IF(ISERROR(INDEX(filt_btag7!$B:$B,MATCH(C752&amp;raw_elemdata!F204,filt_btag7!$C:$C&amp;filt_btag7!$B:$B,0))=raw_elemdata!F204), raw_elemdata!F204, INDEX(fix_btag!$BF:$BF,MATCH(raw_elemdata!F204,fix_btag!$BG:$BG,0))), raw_elemdata!F204)</f>
        <v>434</v>
      </c>
      <c r="H752" s="4">
        <f>IF(OR(raw_elemdata!G204=6,raw_elemdata!G204=7),0,raw_elemdata!G204)</f>
        <v>0</v>
      </c>
      <c r="I752" s="4">
        <f>IF(OR(raw_elemdata!H204=6,raw_elemdata!H204=7),0,raw_elemdata!H204)</f>
        <v>0</v>
      </c>
      <c r="J752" s="4">
        <f>IF(OR(raw_elemdata!I204=6,raw_elemdata!I204=7),0,raw_elemdata!I204)</f>
        <v>0</v>
      </c>
      <c r="K752" s="4">
        <f>IF(OR(raw_elemdata!J204=6,raw_elemdata!J204=7),0,raw_elemdata!J204)</f>
        <v>0</v>
      </c>
      <c r="L752" s="4">
        <v>1</v>
      </c>
    </row>
    <row r="753" spans="3:12" s="4" customFormat="1" x14ac:dyDescent="0.3">
      <c r="C753" s="4">
        <v>203</v>
      </c>
      <c r="D753" s="4">
        <f t="array" ref="D753">IF(AND(OR(raw_elemdata!G205=6,raw_elemdata!H205=6,raw_elemdata!I205=6,raw_elemdata!J205=6),OR(raw_elemdata!G205=7,raw_elemdata!H205=7,raw_elemdata!I205=7,raw_elemdata!J205=7)), IF(ISERROR(INDEX(filt_btag7!$B:$B,MATCH(C753&amp;raw_elemdata!C205,filt_btag7!$C:$C&amp;filt_btag7!$B:$B,0))=raw_elemdata!C205), raw_elemdata!C205, INDEX(fix_btag!$BF:$BF,MATCH(raw_elemdata!C205,fix_btag!$BG:$BG,0))), raw_elemdata!C205)</f>
        <v>325</v>
      </c>
      <c r="E753" s="4">
        <f t="array" ref="E753">IF(AND(OR(raw_elemdata!G205=6,raw_elemdata!H205=6,raw_elemdata!I205=6,raw_elemdata!J205=6),OR(raw_elemdata!G205=7,raw_elemdata!H205=7,raw_elemdata!I205=7,raw_elemdata!J205=7)), IF(ISERROR(INDEX(filt_btag7!$B:$B,MATCH(C753&amp;raw_elemdata!D205,filt_btag7!$C:$C&amp;filt_btag7!$B:$B,0))=raw_elemdata!D205), raw_elemdata!D205, INDEX(fix_btag!$BF:$BF,MATCH(raw_elemdata!D205,fix_btag!$BG:$BG,0))), raw_elemdata!D205)</f>
        <v>436</v>
      </c>
      <c r="F753" s="4">
        <f t="array" ref="F753">IF(AND(OR(raw_elemdata!G205=6,raw_elemdata!H205=6,raw_elemdata!I205=6,raw_elemdata!J205=6),OR(raw_elemdata!G205=7,raw_elemdata!H205=7,raw_elemdata!I205=7,raw_elemdata!J205=7)), IF(ISERROR(INDEX(filt_btag7!$B:$B,MATCH(C753&amp;raw_elemdata!E205,filt_btag7!$C:$C&amp;filt_btag7!$B:$B,0))=raw_elemdata!E205), raw_elemdata!E205, INDEX(fix_btag!$BF:$BF,MATCH(raw_elemdata!E205,fix_btag!$BG:$BG,0))), raw_elemdata!E205)</f>
        <v>435</v>
      </c>
      <c r="G753" s="4">
        <f t="array" ref="G753">IF(AND(OR(raw_elemdata!G205=6,raw_elemdata!H205=6,raw_elemdata!I205=6,raw_elemdata!J205=6),OR(raw_elemdata!G205=7,raw_elemdata!H205=7,raw_elemdata!I205=7,raw_elemdata!J205=7)), IF(ISERROR(INDEX(filt_btag7!$B:$B,MATCH(C753&amp;raw_elemdata!F205,filt_btag7!$C:$C&amp;filt_btag7!$B:$B,0))=raw_elemdata!F205), raw_elemdata!F205, INDEX(fix_btag!$BF:$BF,MATCH(raw_elemdata!F205,fix_btag!$BG:$BG,0))), raw_elemdata!F205)</f>
        <v>10</v>
      </c>
      <c r="H753" s="4">
        <f>IF(OR(raw_elemdata!G205=6,raw_elemdata!G205=7),0,raw_elemdata!G205)</f>
        <v>0</v>
      </c>
      <c r="I753" s="4">
        <f>IF(OR(raw_elemdata!H205=6,raw_elemdata!H205=7),0,raw_elemdata!H205)</f>
        <v>0</v>
      </c>
      <c r="J753" s="4">
        <f>IF(OR(raw_elemdata!I205=6,raw_elemdata!I205=7),0,raw_elemdata!I205)</f>
        <v>0</v>
      </c>
      <c r="K753" s="4">
        <f>IF(OR(raw_elemdata!J205=6,raw_elemdata!J205=7),0,raw_elemdata!J205)</f>
        <v>1</v>
      </c>
      <c r="L753" s="4">
        <v>1</v>
      </c>
    </row>
    <row r="754" spans="3:12" s="4" customFormat="1" x14ac:dyDescent="0.3">
      <c r="C754" s="4">
        <v>204</v>
      </c>
      <c r="D754" s="4">
        <f t="array" ref="D754">IF(AND(OR(raw_elemdata!G206=6,raw_elemdata!H206=6,raw_elemdata!I206=6,raw_elemdata!J206=6),OR(raw_elemdata!G206=7,raw_elemdata!H206=7,raw_elemdata!I206=7,raw_elemdata!J206=7)), IF(ISERROR(INDEX(filt_btag7!$B:$B,MATCH(C754&amp;raw_elemdata!C206,filt_btag7!$C:$C&amp;filt_btag7!$B:$B,0))=raw_elemdata!C206), raw_elemdata!C206, INDEX(fix_btag!$BF:$BF,MATCH(raw_elemdata!C206,fix_btag!$BG:$BG,0))), raw_elemdata!C206)</f>
        <v>436</v>
      </c>
      <c r="E754" s="4">
        <f t="array" ref="E754">IF(AND(OR(raw_elemdata!G206=6,raw_elemdata!H206=6,raw_elemdata!I206=6,raw_elemdata!J206=6),OR(raw_elemdata!G206=7,raw_elemdata!H206=7,raw_elemdata!I206=7,raw_elemdata!J206=7)), IF(ISERROR(INDEX(filt_btag7!$B:$B,MATCH(C754&amp;raw_elemdata!D206,filt_btag7!$C:$C&amp;filt_btag7!$B:$B,0))=raw_elemdata!D206), raw_elemdata!D206, INDEX(fix_btag!$BF:$BF,MATCH(raw_elemdata!D206,fix_btag!$BG:$BG,0))), raw_elemdata!D206)</f>
        <v>303</v>
      </c>
      <c r="F754" s="4">
        <f t="array" ref="F754">IF(AND(OR(raw_elemdata!G206=6,raw_elemdata!H206=6,raw_elemdata!I206=6,raw_elemdata!J206=6),OR(raw_elemdata!G206=7,raw_elemdata!H206=7,raw_elemdata!I206=7,raw_elemdata!J206=7)), IF(ISERROR(INDEX(filt_btag7!$B:$B,MATCH(C754&amp;raw_elemdata!E206,filt_btag7!$C:$C&amp;filt_btag7!$B:$B,0))=raw_elemdata!E206), raw_elemdata!E206, INDEX(fix_btag!$BF:$BF,MATCH(raw_elemdata!E206,fix_btag!$BG:$BG,0))), raw_elemdata!E206)</f>
        <v>42</v>
      </c>
      <c r="G754" s="4">
        <f t="array" ref="G754">IF(AND(OR(raw_elemdata!G206=6,raw_elemdata!H206=6,raw_elemdata!I206=6,raw_elemdata!J206=6),OR(raw_elemdata!G206=7,raw_elemdata!H206=7,raw_elemdata!I206=7,raw_elemdata!J206=7)), IF(ISERROR(INDEX(filt_btag7!$B:$B,MATCH(C754&amp;raw_elemdata!F206,filt_btag7!$C:$C&amp;filt_btag7!$B:$B,0))=raw_elemdata!F206), raw_elemdata!F206, INDEX(fix_btag!$BF:$BF,MATCH(raw_elemdata!F206,fix_btag!$BG:$BG,0))), raw_elemdata!F206)</f>
        <v>435</v>
      </c>
      <c r="H754" s="4">
        <f>IF(OR(raw_elemdata!G206=6,raw_elemdata!G206=7),0,raw_elemdata!G206)</f>
        <v>0</v>
      </c>
      <c r="I754" s="4">
        <f>IF(OR(raw_elemdata!H206=6,raw_elemdata!H206=7),0,raw_elemdata!H206)</f>
        <v>0</v>
      </c>
      <c r="J754" s="4">
        <f>IF(OR(raw_elemdata!I206=6,raw_elemdata!I206=7),0,raw_elemdata!I206)</f>
        <v>0</v>
      </c>
      <c r="K754" s="4">
        <f>IF(OR(raw_elemdata!J206=6,raw_elemdata!J206=7),0,raw_elemdata!J206)</f>
        <v>0</v>
      </c>
      <c r="L754" s="4">
        <v>1</v>
      </c>
    </row>
    <row r="755" spans="3:12" s="4" customFormat="1" x14ac:dyDescent="0.3">
      <c r="C755" s="4">
        <v>205</v>
      </c>
      <c r="D755" s="4">
        <f t="array" ref="D755">IF(AND(OR(raw_elemdata!G207=6,raw_elemdata!H207=6,raw_elemdata!I207=6,raw_elemdata!J207=6),OR(raw_elemdata!G207=7,raw_elemdata!H207=7,raw_elemdata!I207=7,raw_elemdata!J207=7)), IF(ISERROR(INDEX(filt_btag7!$B:$B,MATCH(C755&amp;raw_elemdata!C207,filt_btag7!$C:$C&amp;filt_btag7!$B:$B,0))=raw_elemdata!C207), raw_elemdata!C207, INDEX(fix_btag!$BF:$BF,MATCH(raw_elemdata!C207,fix_btag!$BG:$BG,0))), raw_elemdata!C207)</f>
        <v>9</v>
      </c>
      <c r="E755" s="4">
        <f t="array" ref="E755">IF(AND(OR(raw_elemdata!G207=6,raw_elemdata!H207=6,raw_elemdata!I207=6,raw_elemdata!J207=6),OR(raw_elemdata!G207=7,raw_elemdata!H207=7,raw_elemdata!I207=7,raw_elemdata!J207=7)), IF(ISERROR(INDEX(filt_btag7!$B:$B,MATCH(C755&amp;raw_elemdata!D207,filt_btag7!$C:$C&amp;filt_btag7!$B:$B,0))=raw_elemdata!D207), raw_elemdata!D207, INDEX(fix_btag!$BF:$BF,MATCH(raw_elemdata!D207,fix_btag!$BG:$BG,0))), raw_elemdata!D207)</f>
        <v>437</v>
      </c>
      <c r="F755" s="4">
        <f t="array" ref="F755">IF(AND(OR(raw_elemdata!G207=6,raw_elemdata!H207=6,raw_elemdata!I207=6,raw_elemdata!J207=6),OR(raw_elemdata!G207=7,raw_elemdata!H207=7,raw_elemdata!I207=7,raw_elemdata!J207=7)), IF(ISERROR(INDEX(filt_btag7!$B:$B,MATCH(C755&amp;raw_elemdata!E207,filt_btag7!$C:$C&amp;filt_btag7!$B:$B,0))=raw_elemdata!E207), raw_elemdata!E207, INDEX(fix_btag!$BF:$BF,MATCH(raw_elemdata!E207,fix_btag!$BG:$BG,0))), raw_elemdata!E207)</f>
        <v>436</v>
      </c>
      <c r="G755" s="4">
        <f t="array" ref="G755">IF(AND(OR(raw_elemdata!G207=6,raw_elemdata!H207=6,raw_elemdata!I207=6,raw_elemdata!J207=6),OR(raw_elemdata!G207=7,raw_elemdata!H207=7,raw_elemdata!I207=7,raw_elemdata!J207=7)), IF(ISERROR(INDEX(filt_btag7!$B:$B,MATCH(C755&amp;raw_elemdata!F207,filt_btag7!$C:$C&amp;filt_btag7!$B:$B,0))=raw_elemdata!F207), raw_elemdata!F207, INDEX(fix_btag!$BF:$BF,MATCH(raw_elemdata!F207,fix_btag!$BG:$BG,0))), raw_elemdata!F207)</f>
        <v>325</v>
      </c>
      <c r="H755" s="4">
        <f>IF(OR(raw_elemdata!G207=6,raw_elemdata!G207=7),0,raw_elemdata!G207)</f>
        <v>0</v>
      </c>
      <c r="I755" s="4">
        <f>IF(OR(raw_elemdata!H207=6,raw_elemdata!H207=7),0,raw_elemdata!H207)</f>
        <v>0</v>
      </c>
      <c r="J755" s="4">
        <f>IF(OR(raw_elemdata!I207=6,raw_elemdata!I207=7),0,raw_elemdata!I207)</f>
        <v>0</v>
      </c>
      <c r="K755" s="4">
        <f>IF(OR(raw_elemdata!J207=6,raw_elemdata!J207=7),0,raw_elemdata!J207)</f>
        <v>1</v>
      </c>
      <c r="L755" s="4">
        <v>1</v>
      </c>
    </row>
    <row r="756" spans="3:12" s="4" customFormat="1" x14ac:dyDescent="0.3">
      <c r="C756" s="4">
        <v>206</v>
      </c>
      <c r="D756" s="4">
        <f t="array" ref="D756">IF(AND(OR(raw_elemdata!G208=6,raw_elemdata!H208=6,raw_elemdata!I208=6,raw_elemdata!J208=6),OR(raw_elemdata!G208=7,raw_elemdata!H208=7,raw_elemdata!I208=7,raw_elemdata!J208=7)), IF(ISERROR(INDEX(filt_btag7!$B:$B,MATCH(C756&amp;raw_elemdata!C208,filt_btag7!$C:$C&amp;filt_btag7!$B:$B,0))=raw_elemdata!C208), raw_elemdata!C208, INDEX(fix_btag!$BF:$BF,MATCH(raw_elemdata!C208,fix_btag!$BG:$BG,0))), raw_elemdata!C208)</f>
        <v>437</v>
      </c>
      <c r="E756" s="4">
        <f t="array" ref="E756">IF(AND(OR(raw_elemdata!G208=6,raw_elemdata!H208=6,raw_elemdata!I208=6,raw_elemdata!J208=6),OR(raw_elemdata!G208=7,raw_elemdata!H208=7,raw_elemdata!I208=7,raw_elemdata!J208=7)), IF(ISERROR(INDEX(filt_btag7!$B:$B,MATCH(C756&amp;raw_elemdata!D208,filt_btag7!$C:$C&amp;filt_btag7!$B:$B,0))=raw_elemdata!D208), raw_elemdata!D208, INDEX(fix_btag!$BF:$BF,MATCH(raw_elemdata!D208,fix_btag!$BG:$BG,0))), raw_elemdata!D208)</f>
        <v>50</v>
      </c>
      <c r="F756" s="4">
        <f t="array" ref="F756">IF(AND(OR(raw_elemdata!G208=6,raw_elemdata!H208=6,raw_elemdata!I208=6,raw_elemdata!J208=6),OR(raw_elemdata!G208=7,raw_elemdata!H208=7,raw_elemdata!I208=7,raw_elemdata!J208=7)), IF(ISERROR(INDEX(filt_btag7!$B:$B,MATCH(C756&amp;raw_elemdata!E208,filt_btag7!$C:$C&amp;filt_btag7!$B:$B,0))=raw_elemdata!E208), raw_elemdata!E208, INDEX(fix_btag!$BF:$BF,MATCH(raw_elemdata!E208,fix_btag!$BG:$BG,0))), raw_elemdata!E208)</f>
        <v>303</v>
      </c>
      <c r="G756" s="4">
        <f t="array" ref="G756">IF(AND(OR(raw_elemdata!G208=6,raw_elemdata!H208=6,raw_elemdata!I208=6,raw_elemdata!J208=6),OR(raw_elemdata!G208=7,raw_elemdata!H208=7,raw_elemdata!I208=7,raw_elemdata!J208=7)), IF(ISERROR(INDEX(filt_btag7!$B:$B,MATCH(C756&amp;raw_elemdata!F208,filt_btag7!$C:$C&amp;filt_btag7!$B:$B,0))=raw_elemdata!F208), raw_elemdata!F208, INDEX(fix_btag!$BF:$BF,MATCH(raw_elemdata!F208,fix_btag!$BG:$BG,0))), raw_elemdata!F208)</f>
        <v>436</v>
      </c>
      <c r="H756" s="4">
        <f>IF(OR(raw_elemdata!G208=6,raw_elemdata!G208=7),0,raw_elemdata!G208)</f>
        <v>0</v>
      </c>
      <c r="I756" s="4">
        <f>IF(OR(raw_elemdata!H208=6,raw_elemdata!H208=7),0,raw_elemdata!H208)</f>
        <v>0</v>
      </c>
      <c r="J756" s="4">
        <f>IF(OR(raw_elemdata!I208=6,raw_elemdata!I208=7),0,raw_elemdata!I208)</f>
        <v>0</v>
      </c>
      <c r="K756" s="4">
        <f>IF(OR(raw_elemdata!J208=6,raw_elemdata!J208=7),0,raw_elemdata!J208)</f>
        <v>0</v>
      </c>
      <c r="L756" s="4">
        <v>1</v>
      </c>
    </row>
    <row r="757" spans="3:12" s="4" customFormat="1" x14ac:dyDescent="0.3">
      <c r="C757" s="4">
        <v>207</v>
      </c>
      <c r="D757" s="4">
        <f t="array" ref="D757">IF(AND(OR(raw_elemdata!G209=6,raw_elemdata!H209=6,raw_elemdata!I209=6,raw_elemdata!J209=6),OR(raw_elemdata!G209=7,raw_elemdata!H209=7,raw_elemdata!I209=7,raw_elemdata!J209=7)), IF(ISERROR(INDEX(filt_btag7!$B:$B,MATCH(C757&amp;raw_elemdata!C209,filt_btag7!$C:$C&amp;filt_btag7!$B:$B,0))=raw_elemdata!C209), raw_elemdata!C209, INDEX(fix_btag!$BF:$BF,MATCH(raw_elemdata!C209,fix_btag!$BG:$BG,0))), raw_elemdata!C209)</f>
        <v>324</v>
      </c>
      <c r="E757" s="4">
        <f t="array" ref="E757">IF(AND(OR(raw_elemdata!G209=6,raw_elemdata!H209=6,raw_elemdata!I209=6,raw_elemdata!J209=6),OR(raw_elemdata!G209=7,raw_elemdata!H209=7,raw_elemdata!I209=7,raw_elemdata!J209=7)), IF(ISERROR(INDEX(filt_btag7!$B:$B,MATCH(C757&amp;raw_elemdata!D209,filt_btag7!$C:$C&amp;filt_btag7!$B:$B,0))=raw_elemdata!D209), raw_elemdata!D209, INDEX(fix_btag!$BF:$BF,MATCH(raw_elemdata!D209,fix_btag!$BG:$BG,0))), raw_elemdata!D209)</f>
        <v>438</v>
      </c>
      <c r="F757" s="4">
        <f t="array" ref="F757">IF(AND(OR(raw_elemdata!G209=6,raw_elemdata!H209=6,raw_elemdata!I209=6,raw_elemdata!J209=6),OR(raw_elemdata!G209=7,raw_elemdata!H209=7,raw_elemdata!I209=7,raw_elemdata!J209=7)), IF(ISERROR(INDEX(filt_btag7!$B:$B,MATCH(C757&amp;raw_elemdata!E209,filt_btag7!$C:$C&amp;filt_btag7!$B:$B,0))=raw_elemdata!E209), raw_elemdata!E209, INDEX(fix_btag!$BF:$BF,MATCH(raw_elemdata!E209,fix_btag!$BG:$BG,0))), raw_elemdata!E209)</f>
        <v>437</v>
      </c>
      <c r="G757" s="4">
        <f t="array" ref="G757">IF(AND(OR(raw_elemdata!G209=6,raw_elemdata!H209=6,raw_elemdata!I209=6,raw_elemdata!J209=6),OR(raw_elemdata!G209=7,raw_elemdata!H209=7,raw_elemdata!I209=7,raw_elemdata!J209=7)), IF(ISERROR(INDEX(filt_btag7!$B:$B,MATCH(C757&amp;raw_elemdata!F209,filt_btag7!$C:$C&amp;filt_btag7!$B:$B,0))=raw_elemdata!F209), raw_elemdata!F209, INDEX(fix_btag!$BF:$BF,MATCH(raw_elemdata!F209,fix_btag!$BG:$BG,0))), raw_elemdata!F209)</f>
        <v>9</v>
      </c>
      <c r="H757" s="4">
        <f>IF(OR(raw_elemdata!G209=6,raw_elemdata!G209=7),0,raw_elemdata!G209)</f>
        <v>0</v>
      </c>
      <c r="I757" s="4">
        <f>IF(OR(raw_elemdata!H209=6,raw_elemdata!H209=7),0,raw_elemdata!H209)</f>
        <v>0</v>
      </c>
      <c r="J757" s="4">
        <f>IF(OR(raw_elemdata!I209=6,raw_elemdata!I209=7),0,raw_elemdata!I209)</f>
        <v>0</v>
      </c>
      <c r="K757" s="4">
        <f>IF(OR(raw_elemdata!J209=6,raw_elemdata!J209=7),0,raw_elemdata!J209)</f>
        <v>1</v>
      </c>
      <c r="L757" s="4">
        <v>1</v>
      </c>
    </row>
    <row r="758" spans="3:12" s="4" customFormat="1" x14ac:dyDescent="0.3">
      <c r="C758" s="4">
        <v>208</v>
      </c>
      <c r="D758" s="4">
        <f t="array" ref="D758">IF(AND(OR(raw_elemdata!G210=6,raw_elemdata!H210=6,raw_elemdata!I210=6,raw_elemdata!J210=6),OR(raw_elemdata!G210=7,raw_elemdata!H210=7,raw_elemdata!I210=7,raw_elemdata!J210=7)), IF(ISERROR(INDEX(filt_btag7!$B:$B,MATCH(C758&amp;raw_elemdata!C210,filt_btag7!$C:$C&amp;filt_btag7!$B:$B,0))=raw_elemdata!C210), raw_elemdata!C210, INDEX(fix_btag!$BF:$BF,MATCH(raw_elemdata!C210,fix_btag!$BG:$BG,0))), raw_elemdata!C210)</f>
        <v>438</v>
      </c>
      <c r="E758" s="4">
        <f t="array" ref="E758">IF(AND(OR(raw_elemdata!G210=6,raw_elemdata!H210=6,raw_elemdata!I210=6,raw_elemdata!J210=6),OR(raw_elemdata!G210=7,raw_elemdata!H210=7,raw_elemdata!I210=7,raw_elemdata!J210=7)), IF(ISERROR(INDEX(filt_btag7!$B:$B,MATCH(C758&amp;raw_elemdata!D210,filt_btag7!$C:$C&amp;filt_btag7!$B:$B,0))=raw_elemdata!D210), raw_elemdata!D210, INDEX(fix_btag!$BF:$BF,MATCH(raw_elemdata!D210,fix_btag!$BG:$BG,0))), raw_elemdata!D210)</f>
        <v>302</v>
      </c>
      <c r="F758" s="4">
        <f t="array" ref="F758">IF(AND(OR(raw_elemdata!G210=6,raw_elemdata!H210=6,raw_elemdata!I210=6,raw_elemdata!J210=6),OR(raw_elemdata!G210=7,raw_elemdata!H210=7,raw_elemdata!I210=7,raw_elemdata!J210=7)), IF(ISERROR(INDEX(filt_btag7!$B:$B,MATCH(C758&amp;raw_elemdata!E210,filt_btag7!$C:$C&amp;filt_btag7!$B:$B,0))=raw_elemdata!E210), raw_elemdata!E210, INDEX(fix_btag!$BF:$BF,MATCH(raw_elemdata!E210,fix_btag!$BG:$BG,0))), raw_elemdata!E210)</f>
        <v>50</v>
      </c>
      <c r="G758" s="4">
        <f t="array" ref="G758">IF(AND(OR(raw_elemdata!G210=6,raw_elemdata!H210=6,raw_elemdata!I210=6,raw_elemdata!J210=6),OR(raw_elemdata!G210=7,raw_elemdata!H210=7,raw_elemdata!I210=7,raw_elemdata!J210=7)), IF(ISERROR(INDEX(filt_btag7!$B:$B,MATCH(C758&amp;raw_elemdata!F210,filt_btag7!$C:$C&amp;filt_btag7!$B:$B,0))=raw_elemdata!F210), raw_elemdata!F210, INDEX(fix_btag!$BF:$BF,MATCH(raw_elemdata!F210,fix_btag!$BG:$BG,0))), raw_elemdata!F210)</f>
        <v>437</v>
      </c>
      <c r="H758" s="4">
        <f>IF(OR(raw_elemdata!G210=6,raw_elemdata!G210=7),0,raw_elemdata!G210)</f>
        <v>0</v>
      </c>
      <c r="I758" s="4">
        <f>IF(OR(raw_elemdata!H210=6,raw_elemdata!H210=7),0,raw_elemdata!H210)</f>
        <v>0</v>
      </c>
      <c r="J758" s="4">
        <f>IF(OR(raw_elemdata!I210=6,raw_elemdata!I210=7),0,raw_elemdata!I210)</f>
        <v>0</v>
      </c>
      <c r="K758" s="4">
        <f>IF(OR(raw_elemdata!J210=6,raw_elemdata!J210=7),0,raw_elemdata!J210)</f>
        <v>0</v>
      </c>
      <c r="L758" s="4">
        <v>1</v>
      </c>
    </row>
    <row r="759" spans="3:12" s="4" customFormat="1" x14ac:dyDescent="0.3">
      <c r="C759" s="4">
        <v>209</v>
      </c>
      <c r="D759" s="4">
        <f t="array" ref="D759">IF(AND(OR(raw_elemdata!G211=6,raw_elemdata!H211=6,raw_elemdata!I211=6,raw_elemdata!J211=6),OR(raw_elemdata!G211=7,raw_elemdata!H211=7,raw_elemdata!I211=7,raw_elemdata!J211=7)), IF(ISERROR(INDEX(filt_btag7!$B:$B,MATCH(C759&amp;raw_elemdata!C211,filt_btag7!$C:$C&amp;filt_btag7!$B:$B,0))=raw_elemdata!C211), raw_elemdata!C211, INDEX(fix_btag!$BF:$BF,MATCH(raw_elemdata!C211,fix_btag!$BG:$BG,0))), raw_elemdata!C211)</f>
        <v>8</v>
      </c>
      <c r="E759" s="4">
        <f t="array" ref="E759">IF(AND(OR(raw_elemdata!G211=6,raw_elemdata!H211=6,raw_elemdata!I211=6,raw_elemdata!J211=6),OR(raw_elemdata!G211=7,raw_elemdata!H211=7,raw_elemdata!I211=7,raw_elemdata!J211=7)), IF(ISERROR(INDEX(filt_btag7!$B:$B,MATCH(C759&amp;raw_elemdata!D211,filt_btag7!$C:$C&amp;filt_btag7!$B:$B,0))=raw_elemdata!D211), raw_elemdata!D211, INDEX(fix_btag!$BF:$BF,MATCH(raw_elemdata!D211,fix_btag!$BG:$BG,0))), raw_elemdata!D211)</f>
        <v>439</v>
      </c>
      <c r="F759" s="4">
        <f t="array" ref="F759">IF(AND(OR(raw_elemdata!G211=6,raw_elemdata!H211=6,raw_elemdata!I211=6,raw_elemdata!J211=6),OR(raw_elemdata!G211=7,raw_elemdata!H211=7,raw_elemdata!I211=7,raw_elemdata!J211=7)), IF(ISERROR(INDEX(filt_btag7!$B:$B,MATCH(C759&amp;raw_elemdata!E211,filt_btag7!$C:$C&amp;filt_btag7!$B:$B,0))=raw_elemdata!E211), raw_elemdata!E211, INDEX(fix_btag!$BF:$BF,MATCH(raw_elemdata!E211,fix_btag!$BG:$BG,0))), raw_elemdata!E211)</f>
        <v>438</v>
      </c>
      <c r="G759" s="4">
        <f t="array" ref="G759">IF(AND(OR(raw_elemdata!G211=6,raw_elemdata!H211=6,raw_elemdata!I211=6,raw_elemdata!J211=6),OR(raw_elemdata!G211=7,raw_elemdata!H211=7,raw_elemdata!I211=7,raw_elemdata!J211=7)), IF(ISERROR(INDEX(filt_btag7!$B:$B,MATCH(C759&amp;raw_elemdata!F211,filt_btag7!$C:$C&amp;filt_btag7!$B:$B,0))=raw_elemdata!F211), raw_elemdata!F211, INDEX(fix_btag!$BF:$BF,MATCH(raw_elemdata!F211,fix_btag!$BG:$BG,0))), raw_elemdata!F211)</f>
        <v>324</v>
      </c>
      <c r="H759" s="4">
        <f>IF(OR(raw_elemdata!G211=6,raw_elemdata!G211=7),0,raw_elemdata!G211)</f>
        <v>0</v>
      </c>
      <c r="I759" s="4">
        <f>IF(OR(raw_elemdata!H211=6,raw_elemdata!H211=7),0,raw_elemdata!H211)</f>
        <v>0</v>
      </c>
      <c r="J759" s="4">
        <f>IF(OR(raw_elemdata!I211=6,raw_elemdata!I211=7),0,raw_elemdata!I211)</f>
        <v>0</v>
      </c>
      <c r="K759" s="4">
        <f>IF(OR(raw_elemdata!J211=6,raw_elemdata!J211=7),0,raw_elemdata!J211)</f>
        <v>1</v>
      </c>
      <c r="L759" s="4">
        <v>1</v>
      </c>
    </row>
    <row r="760" spans="3:12" s="4" customFormat="1" x14ac:dyDescent="0.3">
      <c r="C760" s="4">
        <v>210</v>
      </c>
      <c r="D760" s="4">
        <f t="array" ref="D760">IF(AND(OR(raw_elemdata!G212=6,raw_elemdata!H212=6,raw_elemdata!I212=6,raw_elemdata!J212=6),OR(raw_elemdata!G212=7,raw_elemdata!H212=7,raw_elemdata!I212=7,raw_elemdata!J212=7)), IF(ISERROR(INDEX(filt_btag7!$B:$B,MATCH(C760&amp;raw_elemdata!C212,filt_btag7!$C:$C&amp;filt_btag7!$B:$B,0))=raw_elemdata!C212), raw_elemdata!C212, INDEX(fix_btag!$BF:$BF,MATCH(raw_elemdata!C212,fix_btag!$BG:$BG,0))), raw_elemdata!C212)</f>
        <v>439</v>
      </c>
      <c r="E760" s="4">
        <f t="array" ref="E760">IF(AND(OR(raw_elemdata!G212=6,raw_elemdata!H212=6,raw_elemdata!I212=6,raw_elemdata!J212=6),OR(raw_elemdata!G212=7,raw_elemdata!H212=7,raw_elemdata!I212=7,raw_elemdata!J212=7)), IF(ISERROR(INDEX(filt_btag7!$B:$B,MATCH(C760&amp;raw_elemdata!D212,filt_btag7!$C:$C&amp;filt_btag7!$B:$B,0))=raw_elemdata!D212), raw_elemdata!D212, INDEX(fix_btag!$BF:$BF,MATCH(raw_elemdata!D212,fix_btag!$BG:$BG,0))), raw_elemdata!D212)</f>
        <v>27</v>
      </c>
      <c r="F760" s="4">
        <f t="array" ref="F760">IF(AND(OR(raw_elemdata!G212=6,raw_elemdata!H212=6,raw_elemdata!I212=6,raw_elemdata!J212=6),OR(raw_elemdata!G212=7,raw_elemdata!H212=7,raw_elemdata!I212=7,raw_elemdata!J212=7)), IF(ISERROR(INDEX(filt_btag7!$B:$B,MATCH(C760&amp;raw_elemdata!E212,filt_btag7!$C:$C&amp;filt_btag7!$B:$B,0))=raw_elemdata!E212), raw_elemdata!E212, INDEX(fix_btag!$BF:$BF,MATCH(raw_elemdata!E212,fix_btag!$BG:$BG,0))), raw_elemdata!E212)</f>
        <v>302</v>
      </c>
      <c r="G760" s="4">
        <f t="array" ref="G760">IF(AND(OR(raw_elemdata!G212=6,raw_elemdata!H212=6,raw_elemdata!I212=6,raw_elemdata!J212=6),OR(raw_elemdata!G212=7,raw_elemdata!H212=7,raw_elemdata!I212=7,raw_elemdata!J212=7)), IF(ISERROR(INDEX(filt_btag7!$B:$B,MATCH(C760&amp;raw_elemdata!F212,filt_btag7!$C:$C&amp;filt_btag7!$B:$B,0))=raw_elemdata!F212), raw_elemdata!F212, INDEX(fix_btag!$BF:$BF,MATCH(raw_elemdata!F212,fix_btag!$BG:$BG,0))), raw_elemdata!F212)</f>
        <v>438</v>
      </c>
      <c r="H760" s="4">
        <f>IF(OR(raw_elemdata!G212=6,raw_elemdata!G212=7),0,raw_elemdata!G212)</f>
        <v>0</v>
      </c>
      <c r="I760" s="4">
        <f>IF(OR(raw_elemdata!H212=6,raw_elemdata!H212=7),0,raw_elemdata!H212)</f>
        <v>0</v>
      </c>
      <c r="J760" s="4">
        <f>IF(OR(raw_elemdata!I212=6,raw_elemdata!I212=7),0,raw_elemdata!I212)</f>
        <v>0</v>
      </c>
      <c r="K760" s="4">
        <f>IF(OR(raw_elemdata!J212=6,raw_elemdata!J212=7),0,raw_elemdata!J212)</f>
        <v>0</v>
      </c>
      <c r="L760" s="4">
        <v>1</v>
      </c>
    </row>
    <row r="761" spans="3:12" s="4" customFormat="1" x14ac:dyDescent="0.3">
      <c r="C761" s="4">
        <v>211</v>
      </c>
      <c r="D761" s="4">
        <f t="array" ref="D761">IF(AND(OR(raw_elemdata!G213=6,raw_elemdata!H213=6,raw_elemdata!I213=6,raw_elemdata!J213=6),OR(raw_elemdata!G213=7,raw_elemdata!H213=7,raw_elemdata!I213=7,raw_elemdata!J213=7)), IF(ISERROR(INDEX(filt_btag7!$B:$B,MATCH(C761&amp;raw_elemdata!C213,filt_btag7!$C:$C&amp;filt_btag7!$B:$B,0))=raw_elemdata!C213), raw_elemdata!C213, INDEX(fix_btag!$BF:$BF,MATCH(raw_elemdata!C213,fix_btag!$BG:$BG,0))), raw_elemdata!C213)</f>
        <v>323</v>
      </c>
      <c r="E761" s="4">
        <f t="array" ref="E761">IF(AND(OR(raw_elemdata!G213=6,raw_elemdata!H213=6,raw_elemdata!I213=6,raw_elemdata!J213=6),OR(raw_elemdata!G213=7,raw_elemdata!H213=7,raw_elemdata!I213=7,raw_elemdata!J213=7)), IF(ISERROR(INDEX(filt_btag7!$B:$B,MATCH(C761&amp;raw_elemdata!D213,filt_btag7!$C:$C&amp;filt_btag7!$B:$B,0))=raw_elemdata!D213), raw_elemdata!D213, INDEX(fix_btag!$BF:$BF,MATCH(raw_elemdata!D213,fix_btag!$BG:$BG,0))), raw_elemdata!D213)</f>
        <v>440</v>
      </c>
      <c r="F761" s="4">
        <f t="array" ref="F761">IF(AND(OR(raw_elemdata!G213=6,raw_elemdata!H213=6,raw_elemdata!I213=6,raw_elemdata!J213=6),OR(raw_elemdata!G213=7,raw_elemdata!H213=7,raw_elemdata!I213=7,raw_elemdata!J213=7)), IF(ISERROR(INDEX(filt_btag7!$B:$B,MATCH(C761&amp;raw_elemdata!E213,filt_btag7!$C:$C&amp;filt_btag7!$B:$B,0))=raw_elemdata!E213), raw_elemdata!E213, INDEX(fix_btag!$BF:$BF,MATCH(raw_elemdata!E213,fix_btag!$BG:$BG,0))), raw_elemdata!E213)</f>
        <v>439</v>
      </c>
      <c r="G761" s="4">
        <f t="array" ref="G761">IF(AND(OR(raw_elemdata!G213=6,raw_elemdata!H213=6,raw_elemdata!I213=6,raw_elemdata!J213=6),OR(raw_elemdata!G213=7,raw_elemdata!H213=7,raw_elemdata!I213=7,raw_elemdata!J213=7)), IF(ISERROR(INDEX(filt_btag7!$B:$B,MATCH(C761&amp;raw_elemdata!F213,filt_btag7!$C:$C&amp;filt_btag7!$B:$B,0))=raw_elemdata!F213), raw_elemdata!F213, INDEX(fix_btag!$BF:$BF,MATCH(raw_elemdata!F213,fix_btag!$BG:$BG,0))), raw_elemdata!F213)</f>
        <v>8</v>
      </c>
      <c r="H761" s="4">
        <f>IF(OR(raw_elemdata!G213=6,raw_elemdata!G213=7),0,raw_elemdata!G213)</f>
        <v>0</v>
      </c>
      <c r="I761" s="4">
        <f>IF(OR(raw_elemdata!H213=6,raw_elemdata!H213=7),0,raw_elemdata!H213)</f>
        <v>0</v>
      </c>
      <c r="J761" s="4">
        <f>IF(OR(raw_elemdata!I213=6,raw_elemdata!I213=7),0,raw_elemdata!I213)</f>
        <v>0</v>
      </c>
      <c r="K761" s="4">
        <f>IF(OR(raw_elemdata!J213=6,raw_elemdata!J213=7),0,raw_elemdata!J213)</f>
        <v>1</v>
      </c>
      <c r="L761" s="4">
        <v>1</v>
      </c>
    </row>
    <row r="762" spans="3:12" s="4" customFormat="1" x14ac:dyDescent="0.3">
      <c r="C762" s="4">
        <v>212</v>
      </c>
      <c r="D762" s="4">
        <f t="array" ref="D762">IF(AND(OR(raw_elemdata!G214=6,raw_elemdata!H214=6,raw_elemdata!I214=6,raw_elemdata!J214=6),OR(raw_elemdata!G214=7,raw_elemdata!H214=7,raw_elemdata!I214=7,raw_elemdata!J214=7)), IF(ISERROR(INDEX(filt_btag7!$B:$B,MATCH(C762&amp;raw_elemdata!C214,filt_btag7!$C:$C&amp;filt_btag7!$B:$B,0))=raw_elemdata!C214), raw_elemdata!C214, INDEX(fix_btag!$BF:$BF,MATCH(raw_elemdata!C214,fix_btag!$BG:$BG,0))), raw_elemdata!C214)</f>
        <v>440</v>
      </c>
      <c r="E762" s="4">
        <f t="array" ref="E762">IF(AND(OR(raw_elemdata!G214=6,raw_elemdata!H214=6,raw_elemdata!I214=6,raw_elemdata!J214=6),OR(raw_elemdata!G214=7,raw_elemdata!H214=7,raw_elemdata!I214=7,raw_elemdata!J214=7)), IF(ISERROR(INDEX(filt_btag7!$B:$B,MATCH(C762&amp;raw_elemdata!D214,filt_btag7!$C:$C&amp;filt_btag7!$B:$B,0))=raw_elemdata!D214), raw_elemdata!D214, INDEX(fix_btag!$BF:$BF,MATCH(raw_elemdata!D214,fix_btag!$BG:$BG,0))), raw_elemdata!D214)</f>
        <v>301</v>
      </c>
      <c r="F762" s="4">
        <f t="array" ref="F762">IF(AND(OR(raw_elemdata!G214=6,raw_elemdata!H214=6,raw_elemdata!I214=6,raw_elemdata!J214=6),OR(raw_elemdata!G214=7,raw_elemdata!H214=7,raw_elemdata!I214=7,raw_elemdata!J214=7)), IF(ISERROR(INDEX(filt_btag7!$B:$B,MATCH(C762&amp;raw_elemdata!E214,filt_btag7!$C:$C&amp;filt_btag7!$B:$B,0))=raw_elemdata!E214), raw_elemdata!E214, INDEX(fix_btag!$BF:$BF,MATCH(raw_elemdata!E214,fix_btag!$BG:$BG,0))), raw_elemdata!E214)</f>
        <v>27</v>
      </c>
      <c r="G762" s="4">
        <f t="array" ref="G762">IF(AND(OR(raw_elemdata!G214=6,raw_elemdata!H214=6,raw_elemdata!I214=6,raw_elemdata!J214=6),OR(raw_elemdata!G214=7,raw_elemdata!H214=7,raw_elemdata!I214=7,raw_elemdata!J214=7)), IF(ISERROR(INDEX(filt_btag7!$B:$B,MATCH(C762&amp;raw_elemdata!F214,filt_btag7!$C:$C&amp;filt_btag7!$B:$B,0))=raw_elemdata!F214), raw_elemdata!F214, INDEX(fix_btag!$BF:$BF,MATCH(raw_elemdata!F214,fix_btag!$BG:$BG,0))), raw_elemdata!F214)</f>
        <v>439</v>
      </c>
      <c r="H762" s="4">
        <f>IF(OR(raw_elemdata!G214=6,raw_elemdata!G214=7),0,raw_elemdata!G214)</f>
        <v>0</v>
      </c>
      <c r="I762" s="4">
        <f>IF(OR(raw_elemdata!H214=6,raw_elemdata!H214=7),0,raw_elemdata!H214)</f>
        <v>0</v>
      </c>
      <c r="J762" s="4">
        <f>IF(OR(raw_elemdata!I214=6,raw_elemdata!I214=7),0,raw_elemdata!I214)</f>
        <v>0</v>
      </c>
      <c r="K762" s="4">
        <f>IF(OR(raw_elemdata!J214=6,raw_elemdata!J214=7),0,raw_elemdata!J214)</f>
        <v>0</v>
      </c>
      <c r="L762" s="4">
        <v>1</v>
      </c>
    </row>
    <row r="763" spans="3:12" s="4" customFormat="1" x14ac:dyDescent="0.3">
      <c r="C763" s="4">
        <v>213</v>
      </c>
      <c r="D763" s="4">
        <f t="array" ref="D763">IF(AND(OR(raw_elemdata!G215=6,raw_elemdata!H215=6,raw_elemdata!I215=6,raw_elemdata!J215=6),OR(raw_elemdata!G215=7,raw_elemdata!H215=7,raw_elemdata!I215=7,raw_elemdata!J215=7)), IF(ISERROR(INDEX(filt_btag7!$B:$B,MATCH(C763&amp;raw_elemdata!C215,filt_btag7!$C:$C&amp;filt_btag7!$B:$B,0))=raw_elemdata!C215), raw_elemdata!C215, INDEX(fix_btag!$BF:$BF,MATCH(raw_elemdata!C215,fix_btag!$BG:$BG,0))), raw_elemdata!C215)</f>
        <v>80</v>
      </c>
      <c r="E763" s="4">
        <f t="array" ref="E763">IF(AND(OR(raw_elemdata!G215=6,raw_elemdata!H215=6,raw_elemdata!I215=6,raw_elemdata!J215=6),OR(raw_elemdata!G215=7,raw_elemdata!H215=7,raw_elemdata!I215=7,raw_elemdata!J215=7)), IF(ISERROR(INDEX(filt_btag7!$B:$B,MATCH(C763&amp;raw_elemdata!D215,filt_btag7!$C:$C&amp;filt_btag7!$B:$B,0))=raw_elemdata!D215), raw_elemdata!D215, INDEX(fix_btag!$BF:$BF,MATCH(raw_elemdata!D215,fix_btag!$BG:$BG,0))), raw_elemdata!D215)</f>
        <v>441</v>
      </c>
      <c r="F763" s="4">
        <f t="array" ref="F763">IF(AND(OR(raw_elemdata!G215=6,raw_elemdata!H215=6,raw_elemdata!I215=6,raw_elemdata!J215=6),OR(raw_elemdata!G215=7,raw_elemdata!H215=7,raw_elemdata!I215=7,raw_elemdata!J215=7)), IF(ISERROR(INDEX(filt_btag7!$B:$B,MATCH(C763&amp;raw_elemdata!E215,filt_btag7!$C:$C&amp;filt_btag7!$B:$B,0))=raw_elemdata!E215), raw_elemdata!E215, INDEX(fix_btag!$BF:$BF,MATCH(raw_elemdata!E215,fix_btag!$BG:$BG,0))), raw_elemdata!E215)</f>
        <v>440</v>
      </c>
      <c r="G763" s="4">
        <f t="array" ref="G763">IF(AND(OR(raw_elemdata!G215=6,raw_elemdata!H215=6,raw_elemdata!I215=6,raw_elemdata!J215=6),OR(raw_elemdata!G215=7,raw_elemdata!H215=7,raw_elemdata!I215=7,raw_elemdata!J215=7)), IF(ISERROR(INDEX(filt_btag7!$B:$B,MATCH(C763&amp;raw_elemdata!F215,filt_btag7!$C:$C&amp;filt_btag7!$B:$B,0))=raw_elemdata!F215), raw_elemdata!F215, INDEX(fix_btag!$BF:$BF,MATCH(raw_elemdata!F215,fix_btag!$BG:$BG,0))), raw_elemdata!F215)</f>
        <v>323</v>
      </c>
      <c r="H763" s="4">
        <f>IF(OR(raw_elemdata!G215=6,raw_elemdata!G215=7),0,raw_elemdata!G215)</f>
        <v>0</v>
      </c>
      <c r="I763" s="4">
        <f>IF(OR(raw_elemdata!H215=6,raw_elemdata!H215=7),0,raw_elemdata!H215)</f>
        <v>0</v>
      </c>
      <c r="J763" s="4">
        <f>IF(OR(raw_elemdata!I215=6,raw_elemdata!I215=7),0,raw_elemdata!I215)</f>
        <v>0</v>
      </c>
      <c r="K763" s="4">
        <f>IF(OR(raw_elemdata!J215=6,raw_elemdata!J215=7),0,raw_elemdata!J215)</f>
        <v>1</v>
      </c>
      <c r="L763" s="4">
        <v>1</v>
      </c>
    </row>
    <row r="764" spans="3:12" s="4" customFormat="1" x14ac:dyDescent="0.3">
      <c r="C764" s="4">
        <v>214</v>
      </c>
      <c r="D764" s="4">
        <f t="array" ref="D764">IF(AND(OR(raw_elemdata!G216=6,raw_elemdata!H216=6,raw_elemdata!I216=6,raw_elemdata!J216=6),OR(raw_elemdata!G216=7,raw_elemdata!H216=7,raw_elemdata!I216=7,raw_elemdata!J216=7)), IF(ISERROR(INDEX(filt_btag7!$B:$B,MATCH(C764&amp;raw_elemdata!C216,filt_btag7!$C:$C&amp;filt_btag7!$B:$B,0))=raw_elemdata!C216), raw_elemdata!C216, INDEX(fix_btag!$BF:$BF,MATCH(raw_elemdata!C216,fix_btag!$BG:$BG,0))), raw_elemdata!C216)</f>
        <v>441</v>
      </c>
      <c r="E764" s="4">
        <f t="array" ref="E764">IF(AND(OR(raw_elemdata!G216=6,raw_elemdata!H216=6,raw_elemdata!I216=6,raw_elemdata!J216=6),OR(raw_elemdata!G216=7,raw_elemdata!H216=7,raw_elemdata!I216=7,raw_elemdata!J216=7)), IF(ISERROR(INDEX(filt_btag7!$B:$B,MATCH(C764&amp;raw_elemdata!D216,filt_btag7!$C:$C&amp;filt_btag7!$B:$B,0))=raw_elemdata!D216), raw_elemdata!D216, INDEX(fix_btag!$BF:$BF,MATCH(raw_elemdata!D216,fix_btag!$BG:$BG,0))), raw_elemdata!D216)</f>
        <v>61</v>
      </c>
      <c r="F764" s="4">
        <f t="array" ref="F764">IF(AND(OR(raw_elemdata!G216=6,raw_elemdata!H216=6,raw_elemdata!I216=6,raw_elemdata!J216=6),OR(raw_elemdata!G216=7,raw_elemdata!H216=7,raw_elemdata!I216=7,raw_elemdata!J216=7)), IF(ISERROR(INDEX(filt_btag7!$B:$B,MATCH(C764&amp;raw_elemdata!E216,filt_btag7!$C:$C&amp;filt_btag7!$B:$B,0))=raw_elemdata!E216), raw_elemdata!E216, INDEX(fix_btag!$BF:$BF,MATCH(raw_elemdata!E216,fix_btag!$BG:$BG,0))), raw_elemdata!E216)</f>
        <v>301</v>
      </c>
      <c r="G764" s="4">
        <f t="array" ref="G764">IF(AND(OR(raw_elemdata!G216=6,raw_elemdata!H216=6,raw_elemdata!I216=6,raw_elemdata!J216=6),OR(raw_elemdata!G216=7,raw_elemdata!H216=7,raw_elemdata!I216=7,raw_elemdata!J216=7)), IF(ISERROR(INDEX(filt_btag7!$B:$B,MATCH(C764&amp;raw_elemdata!F216,filt_btag7!$C:$C&amp;filt_btag7!$B:$B,0))=raw_elemdata!F216), raw_elemdata!F216, INDEX(fix_btag!$BF:$BF,MATCH(raw_elemdata!F216,fix_btag!$BG:$BG,0))), raw_elemdata!F216)</f>
        <v>440</v>
      </c>
      <c r="H764" s="4">
        <f>IF(OR(raw_elemdata!G216=6,raw_elemdata!G216=7),0,raw_elemdata!G216)</f>
        <v>0</v>
      </c>
      <c r="I764" s="4">
        <f>IF(OR(raw_elemdata!H216=6,raw_elemdata!H216=7),0,raw_elemdata!H216)</f>
        <v>0</v>
      </c>
      <c r="J764" s="4">
        <f>IF(OR(raw_elemdata!I216=6,raw_elemdata!I216=7),0,raw_elemdata!I216)</f>
        <v>0</v>
      </c>
      <c r="K764" s="4">
        <f>IF(OR(raw_elemdata!J216=6,raw_elemdata!J216=7),0,raw_elemdata!J216)</f>
        <v>0</v>
      </c>
      <c r="L764" s="4">
        <v>1</v>
      </c>
    </row>
    <row r="765" spans="3:12" s="4" customFormat="1" x14ac:dyDescent="0.3">
      <c r="C765" s="4">
        <v>215</v>
      </c>
      <c r="D765" s="4">
        <f t="array" ref="D765">IF(AND(OR(raw_elemdata!G217=6,raw_elemdata!H217=6,raw_elemdata!I217=6,raw_elemdata!J217=6),OR(raw_elemdata!G217=7,raw_elemdata!H217=7,raw_elemdata!I217=7,raw_elemdata!J217=7)), IF(ISERROR(INDEX(filt_btag7!$B:$B,MATCH(C765&amp;raw_elemdata!C217,filt_btag7!$C:$C&amp;filt_btag7!$B:$B,0))=raw_elemdata!C217), raw_elemdata!C217, INDEX(fix_btag!$BF:$BF,MATCH(raw_elemdata!C217,fix_btag!$BG:$BG,0))), raw_elemdata!C217)</f>
        <v>322</v>
      </c>
      <c r="E765" s="4">
        <f t="array" ref="E765">IF(AND(OR(raw_elemdata!G217=6,raw_elemdata!H217=6,raw_elemdata!I217=6,raw_elemdata!J217=6),OR(raw_elemdata!G217=7,raw_elemdata!H217=7,raw_elemdata!I217=7,raw_elemdata!J217=7)), IF(ISERROR(INDEX(filt_btag7!$B:$B,MATCH(C765&amp;raw_elemdata!D217,filt_btag7!$C:$C&amp;filt_btag7!$B:$B,0))=raw_elemdata!D217), raw_elemdata!D217, INDEX(fix_btag!$BF:$BF,MATCH(raw_elemdata!D217,fix_btag!$BG:$BG,0))), raw_elemdata!D217)</f>
        <v>442</v>
      </c>
      <c r="F765" s="4">
        <f t="array" ref="F765">IF(AND(OR(raw_elemdata!G217=6,raw_elemdata!H217=6,raw_elemdata!I217=6,raw_elemdata!J217=6),OR(raw_elemdata!G217=7,raw_elemdata!H217=7,raw_elemdata!I217=7,raw_elemdata!J217=7)), IF(ISERROR(INDEX(filt_btag7!$B:$B,MATCH(C765&amp;raw_elemdata!E217,filt_btag7!$C:$C&amp;filt_btag7!$B:$B,0))=raw_elemdata!E217), raw_elemdata!E217, INDEX(fix_btag!$BF:$BF,MATCH(raw_elemdata!E217,fix_btag!$BG:$BG,0))), raw_elemdata!E217)</f>
        <v>441</v>
      </c>
      <c r="G765" s="4">
        <f t="array" ref="G765">IF(AND(OR(raw_elemdata!G217=6,raw_elemdata!H217=6,raw_elemdata!I217=6,raw_elemdata!J217=6),OR(raw_elemdata!G217=7,raw_elemdata!H217=7,raw_elemdata!I217=7,raw_elemdata!J217=7)), IF(ISERROR(INDEX(filt_btag7!$B:$B,MATCH(C765&amp;raw_elemdata!F217,filt_btag7!$C:$C&amp;filt_btag7!$B:$B,0))=raw_elemdata!F217), raw_elemdata!F217, INDEX(fix_btag!$BF:$BF,MATCH(raw_elemdata!F217,fix_btag!$BG:$BG,0))), raw_elemdata!F217)</f>
        <v>80</v>
      </c>
      <c r="H765" s="4">
        <f>IF(OR(raw_elemdata!G217=6,raw_elemdata!G217=7),0,raw_elemdata!G217)</f>
        <v>0</v>
      </c>
      <c r="I765" s="4">
        <f>IF(OR(raw_elemdata!H217=6,raw_elemdata!H217=7),0,raw_elemdata!H217)</f>
        <v>0</v>
      </c>
      <c r="J765" s="4">
        <f>IF(OR(raw_elemdata!I217=6,raw_elemdata!I217=7),0,raw_elemdata!I217)</f>
        <v>0</v>
      </c>
      <c r="K765" s="4">
        <f>IF(OR(raw_elemdata!J217=6,raw_elemdata!J217=7),0,raw_elemdata!J217)</f>
        <v>1</v>
      </c>
      <c r="L765" s="4">
        <v>1</v>
      </c>
    </row>
    <row r="766" spans="3:12" s="4" customFormat="1" x14ac:dyDescent="0.3">
      <c r="C766" s="4">
        <v>216</v>
      </c>
      <c r="D766" s="4">
        <f t="array" ref="D766">IF(AND(OR(raw_elemdata!G218=6,raw_elemdata!H218=6,raw_elemdata!I218=6,raw_elemdata!J218=6),OR(raw_elemdata!G218=7,raw_elemdata!H218=7,raw_elemdata!I218=7,raw_elemdata!J218=7)), IF(ISERROR(INDEX(filt_btag7!$B:$B,MATCH(C766&amp;raw_elemdata!C218,filt_btag7!$C:$C&amp;filt_btag7!$B:$B,0))=raw_elemdata!C218), raw_elemdata!C218, INDEX(fix_btag!$BF:$BF,MATCH(raw_elemdata!C218,fix_btag!$BG:$BG,0))), raw_elemdata!C218)</f>
        <v>442</v>
      </c>
      <c r="E766" s="4">
        <f t="array" ref="E766">IF(AND(OR(raw_elemdata!G218=6,raw_elemdata!H218=6,raw_elemdata!I218=6,raw_elemdata!J218=6),OR(raw_elemdata!G218=7,raw_elemdata!H218=7,raw_elemdata!I218=7,raw_elemdata!J218=7)), IF(ISERROR(INDEX(filt_btag7!$B:$B,MATCH(C766&amp;raw_elemdata!D218,filt_btag7!$C:$C&amp;filt_btag7!$B:$B,0))=raw_elemdata!D218), raw_elemdata!D218, INDEX(fix_btag!$BF:$BF,MATCH(raw_elemdata!D218,fix_btag!$BG:$BG,0))), raw_elemdata!D218)</f>
        <v>300</v>
      </c>
      <c r="F766" s="4">
        <f t="array" ref="F766">IF(AND(OR(raw_elemdata!G218=6,raw_elemdata!H218=6,raw_elemdata!I218=6,raw_elemdata!J218=6),OR(raw_elemdata!G218=7,raw_elemdata!H218=7,raw_elemdata!I218=7,raw_elemdata!J218=7)), IF(ISERROR(INDEX(filt_btag7!$B:$B,MATCH(C766&amp;raw_elemdata!E218,filt_btag7!$C:$C&amp;filt_btag7!$B:$B,0))=raw_elemdata!E218), raw_elemdata!E218, INDEX(fix_btag!$BF:$BF,MATCH(raw_elemdata!E218,fix_btag!$BG:$BG,0))), raw_elemdata!E218)</f>
        <v>61</v>
      </c>
      <c r="G766" s="4">
        <f t="array" ref="G766">IF(AND(OR(raw_elemdata!G218=6,raw_elemdata!H218=6,raw_elemdata!I218=6,raw_elemdata!J218=6),OR(raw_elemdata!G218=7,raw_elemdata!H218=7,raw_elemdata!I218=7,raw_elemdata!J218=7)), IF(ISERROR(INDEX(filt_btag7!$B:$B,MATCH(C766&amp;raw_elemdata!F218,filt_btag7!$C:$C&amp;filt_btag7!$B:$B,0))=raw_elemdata!F218), raw_elemdata!F218, INDEX(fix_btag!$BF:$BF,MATCH(raw_elemdata!F218,fix_btag!$BG:$BG,0))), raw_elemdata!F218)</f>
        <v>441</v>
      </c>
      <c r="H766" s="4">
        <f>IF(OR(raw_elemdata!G218=6,raw_elemdata!G218=7),0,raw_elemdata!G218)</f>
        <v>0</v>
      </c>
      <c r="I766" s="4">
        <f>IF(OR(raw_elemdata!H218=6,raw_elemdata!H218=7),0,raw_elemdata!H218)</f>
        <v>0</v>
      </c>
      <c r="J766" s="4">
        <f>IF(OR(raw_elemdata!I218=6,raw_elemdata!I218=7),0,raw_elemdata!I218)</f>
        <v>0</v>
      </c>
      <c r="K766" s="4">
        <f>IF(OR(raw_elemdata!J218=6,raw_elemdata!J218=7),0,raw_elemdata!J218)</f>
        <v>0</v>
      </c>
      <c r="L766" s="4">
        <v>1</v>
      </c>
    </row>
    <row r="767" spans="3:12" s="4" customFormat="1" x14ac:dyDescent="0.3">
      <c r="C767" s="4">
        <v>217</v>
      </c>
      <c r="D767" s="4">
        <f t="array" ref="D767">IF(AND(OR(raw_elemdata!G219=6,raw_elemdata!H219=6,raw_elemdata!I219=6,raw_elemdata!J219=6),OR(raw_elemdata!G219=7,raw_elemdata!H219=7,raw_elemdata!I219=7,raw_elemdata!J219=7)), IF(ISERROR(INDEX(filt_btag7!$B:$B,MATCH(C767&amp;raw_elemdata!C219,filt_btag7!$C:$C&amp;filt_btag7!$B:$B,0))=raw_elemdata!C219), raw_elemdata!C219, INDEX(fix_btag!$BF:$BF,MATCH(raw_elemdata!C219,fix_btag!$BG:$BG,0))), raw_elemdata!C219)</f>
        <v>7</v>
      </c>
      <c r="E767" s="4">
        <f t="array" ref="E767">IF(AND(OR(raw_elemdata!G219=6,raw_elemdata!H219=6,raw_elemdata!I219=6,raw_elemdata!J219=6),OR(raw_elemdata!G219=7,raw_elemdata!H219=7,raw_elemdata!I219=7,raw_elemdata!J219=7)), IF(ISERROR(INDEX(filt_btag7!$B:$B,MATCH(C767&amp;raw_elemdata!D219,filt_btag7!$C:$C&amp;filt_btag7!$B:$B,0))=raw_elemdata!D219), raw_elemdata!D219, INDEX(fix_btag!$BF:$BF,MATCH(raw_elemdata!D219,fix_btag!$BG:$BG,0))), raw_elemdata!D219)</f>
        <v>443</v>
      </c>
      <c r="F767" s="4">
        <f t="array" ref="F767">IF(AND(OR(raw_elemdata!G219=6,raw_elemdata!H219=6,raw_elemdata!I219=6,raw_elemdata!J219=6),OR(raw_elemdata!G219=7,raw_elemdata!H219=7,raw_elemdata!I219=7,raw_elemdata!J219=7)), IF(ISERROR(INDEX(filt_btag7!$B:$B,MATCH(C767&amp;raw_elemdata!E219,filt_btag7!$C:$C&amp;filt_btag7!$B:$B,0))=raw_elemdata!E219), raw_elemdata!E219, INDEX(fix_btag!$BF:$BF,MATCH(raw_elemdata!E219,fix_btag!$BG:$BG,0))), raw_elemdata!E219)</f>
        <v>442</v>
      </c>
      <c r="G767" s="4">
        <f t="array" ref="G767">IF(AND(OR(raw_elemdata!G219=6,raw_elemdata!H219=6,raw_elemdata!I219=6,raw_elemdata!J219=6),OR(raw_elemdata!G219=7,raw_elemdata!H219=7,raw_elemdata!I219=7,raw_elemdata!J219=7)), IF(ISERROR(INDEX(filt_btag7!$B:$B,MATCH(C767&amp;raw_elemdata!F219,filt_btag7!$C:$C&amp;filt_btag7!$B:$B,0))=raw_elemdata!F219), raw_elemdata!F219, INDEX(fix_btag!$BF:$BF,MATCH(raw_elemdata!F219,fix_btag!$BG:$BG,0))), raw_elemdata!F219)</f>
        <v>322</v>
      </c>
      <c r="H767" s="4">
        <f>IF(OR(raw_elemdata!G219=6,raw_elemdata!G219=7),0,raw_elemdata!G219)</f>
        <v>0</v>
      </c>
      <c r="I767" s="4">
        <f>IF(OR(raw_elemdata!H219=6,raw_elemdata!H219=7),0,raw_elemdata!H219)</f>
        <v>0</v>
      </c>
      <c r="J767" s="4">
        <f>IF(OR(raw_elemdata!I219=6,raw_elemdata!I219=7),0,raw_elemdata!I219)</f>
        <v>0</v>
      </c>
      <c r="K767" s="4">
        <f>IF(OR(raw_elemdata!J219=6,raw_elemdata!J219=7),0,raw_elemdata!J219)</f>
        <v>1</v>
      </c>
      <c r="L767" s="4">
        <v>1</v>
      </c>
    </row>
    <row r="768" spans="3:12" s="4" customFormat="1" x14ac:dyDescent="0.3">
      <c r="C768" s="4">
        <v>218</v>
      </c>
      <c r="D768" s="4">
        <f t="array" ref="D768">IF(AND(OR(raw_elemdata!G220=6,raw_elemdata!H220=6,raw_elemdata!I220=6,raw_elemdata!J220=6),OR(raw_elemdata!G220=7,raw_elemdata!H220=7,raw_elemdata!I220=7,raw_elemdata!J220=7)), IF(ISERROR(INDEX(filt_btag7!$B:$B,MATCH(C768&amp;raw_elemdata!C220,filt_btag7!$C:$C&amp;filt_btag7!$B:$B,0))=raw_elemdata!C220), raw_elemdata!C220, INDEX(fix_btag!$BF:$BF,MATCH(raw_elemdata!C220,fix_btag!$BG:$BG,0))), raw_elemdata!C220)</f>
        <v>443</v>
      </c>
      <c r="E768" s="4">
        <f t="array" ref="E768">IF(AND(OR(raw_elemdata!G220=6,raw_elemdata!H220=6,raw_elemdata!I220=6,raw_elemdata!J220=6),OR(raw_elemdata!G220=7,raw_elemdata!H220=7,raw_elemdata!I220=7,raw_elemdata!J220=7)), IF(ISERROR(INDEX(filt_btag7!$B:$B,MATCH(C768&amp;raw_elemdata!D220,filt_btag7!$C:$C&amp;filt_btag7!$B:$B,0))=raw_elemdata!D220), raw_elemdata!D220, INDEX(fix_btag!$BF:$BF,MATCH(raw_elemdata!D220,fix_btag!$BG:$BG,0))), raw_elemdata!D220)</f>
        <v>57</v>
      </c>
      <c r="F768" s="4">
        <f t="array" ref="F768">IF(AND(OR(raw_elemdata!G220=6,raw_elemdata!H220=6,raw_elemdata!I220=6,raw_elemdata!J220=6),OR(raw_elemdata!G220=7,raw_elemdata!H220=7,raw_elemdata!I220=7,raw_elemdata!J220=7)), IF(ISERROR(INDEX(filt_btag7!$B:$B,MATCH(C768&amp;raw_elemdata!E220,filt_btag7!$C:$C&amp;filt_btag7!$B:$B,0))=raw_elemdata!E220), raw_elemdata!E220, INDEX(fix_btag!$BF:$BF,MATCH(raw_elemdata!E220,fix_btag!$BG:$BG,0))), raw_elemdata!E220)</f>
        <v>300</v>
      </c>
      <c r="G768" s="4">
        <f t="array" ref="G768">IF(AND(OR(raw_elemdata!G220=6,raw_elemdata!H220=6,raw_elemdata!I220=6,raw_elemdata!J220=6),OR(raw_elemdata!G220=7,raw_elemdata!H220=7,raw_elemdata!I220=7,raw_elemdata!J220=7)), IF(ISERROR(INDEX(filt_btag7!$B:$B,MATCH(C768&amp;raw_elemdata!F220,filt_btag7!$C:$C&amp;filt_btag7!$B:$B,0))=raw_elemdata!F220), raw_elemdata!F220, INDEX(fix_btag!$BF:$BF,MATCH(raw_elemdata!F220,fix_btag!$BG:$BG,0))), raw_elemdata!F220)</f>
        <v>442</v>
      </c>
      <c r="H768" s="4">
        <f>IF(OR(raw_elemdata!G220=6,raw_elemdata!G220=7),0,raw_elemdata!G220)</f>
        <v>0</v>
      </c>
      <c r="I768" s="4">
        <f>IF(OR(raw_elemdata!H220=6,raw_elemdata!H220=7),0,raw_elemdata!H220)</f>
        <v>0</v>
      </c>
      <c r="J768" s="4">
        <f>IF(OR(raw_elemdata!I220=6,raw_elemdata!I220=7),0,raw_elemdata!I220)</f>
        <v>0</v>
      </c>
      <c r="K768" s="4">
        <f>IF(OR(raw_elemdata!J220=6,raw_elemdata!J220=7),0,raw_elemdata!J220)</f>
        <v>0</v>
      </c>
      <c r="L768" s="4">
        <v>1</v>
      </c>
    </row>
    <row r="769" spans="3:12" s="4" customFormat="1" x14ac:dyDescent="0.3">
      <c r="C769" s="4">
        <v>219</v>
      </c>
      <c r="D769" s="4">
        <f t="array" ref="D769">IF(AND(OR(raw_elemdata!G221=6,raw_elemdata!H221=6,raw_elemdata!I221=6,raw_elemdata!J221=6),OR(raw_elemdata!G221=7,raw_elemdata!H221=7,raw_elemdata!I221=7,raw_elemdata!J221=7)), IF(ISERROR(INDEX(filt_btag7!$B:$B,MATCH(C769&amp;raw_elemdata!C221,filt_btag7!$C:$C&amp;filt_btag7!$B:$B,0))=raw_elemdata!C221), raw_elemdata!C221, INDEX(fix_btag!$BF:$BF,MATCH(raw_elemdata!C221,fix_btag!$BG:$BG,0))), raw_elemdata!C221)</f>
        <v>321</v>
      </c>
      <c r="E769" s="4">
        <f t="array" ref="E769">IF(AND(OR(raw_elemdata!G221=6,raw_elemdata!H221=6,raw_elemdata!I221=6,raw_elemdata!J221=6),OR(raw_elemdata!G221=7,raw_elemdata!H221=7,raw_elemdata!I221=7,raw_elemdata!J221=7)), IF(ISERROR(INDEX(filt_btag7!$B:$B,MATCH(C769&amp;raw_elemdata!D221,filt_btag7!$C:$C&amp;filt_btag7!$B:$B,0))=raw_elemdata!D221), raw_elemdata!D221, INDEX(fix_btag!$BF:$BF,MATCH(raw_elemdata!D221,fix_btag!$BG:$BG,0))), raw_elemdata!D221)</f>
        <v>444</v>
      </c>
      <c r="F769" s="4">
        <f t="array" ref="F769">IF(AND(OR(raw_elemdata!G221=6,raw_elemdata!H221=6,raw_elemdata!I221=6,raw_elemdata!J221=6),OR(raw_elemdata!G221=7,raw_elemdata!H221=7,raw_elemdata!I221=7,raw_elemdata!J221=7)), IF(ISERROR(INDEX(filt_btag7!$B:$B,MATCH(C769&amp;raw_elemdata!E221,filt_btag7!$C:$C&amp;filt_btag7!$B:$B,0))=raw_elemdata!E221), raw_elemdata!E221, INDEX(fix_btag!$BF:$BF,MATCH(raw_elemdata!E221,fix_btag!$BG:$BG,0))), raw_elemdata!E221)</f>
        <v>443</v>
      </c>
      <c r="G769" s="4">
        <f t="array" ref="G769">IF(AND(OR(raw_elemdata!G221=6,raw_elemdata!H221=6,raw_elemdata!I221=6,raw_elemdata!J221=6),OR(raw_elemdata!G221=7,raw_elemdata!H221=7,raw_elemdata!I221=7,raw_elemdata!J221=7)), IF(ISERROR(INDEX(filt_btag7!$B:$B,MATCH(C769&amp;raw_elemdata!F221,filt_btag7!$C:$C&amp;filt_btag7!$B:$B,0))=raw_elemdata!F221), raw_elemdata!F221, INDEX(fix_btag!$BF:$BF,MATCH(raw_elemdata!F221,fix_btag!$BG:$BG,0))), raw_elemdata!F221)</f>
        <v>7</v>
      </c>
      <c r="H769" s="4">
        <f>IF(OR(raw_elemdata!G221=6,raw_elemdata!G221=7),0,raw_elemdata!G221)</f>
        <v>0</v>
      </c>
      <c r="I769" s="4">
        <f>IF(OR(raw_elemdata!H221=6,raw_elemdata!H221=7),0,raw_elemdata!H221)</f>
        <v>0</v>
      </c>
      <c r="J769" s="4">
        <f>IF(OR(raw_elemdata!I221=6,raw_elemdata!I221=7),0,raw_elemdata!I221)</f>
        <v>0</v>
      </c>
      <c r="K769" s="4">
        <f>IF(OR(raw_elemdata!J221=6,raw_elemdata!J221=7),0,raw_elemdata!J221)</f>
        <v>1</v>
      </c>
      <c r="L769" s="4">
        <v>1</v>
      </c>
    </row>
    <row r="770" spans="3:12" s="4" customFormat="1" x14ac:dyDescent="0.3">
      <c r="C770" s="4">
        <v>220</v>
      </c>
      <c r="D770" s="4">
        <f t="array" ref="D770">IF(AND(OR(raw_elemdata!G222=6,raw_elemdata!H222=6,raw_elemdata!I222=6,raw_elemdata!J222=6),OR(raw_elemdata!G222=7,raw_elemdata!H222=7,raw_elemdata!I222=7,raw_elemdata!J222=7)), IF(ISERROR(INDEX(filt_btag7!$B:$B,MATCH(C770&amp;raw_elemdata!C222,filt_btag7!$C:$C&amp;filt_btag7!$B:$B,0))=raw_elemdata!C222), raw_elemdata!C222, INDEX(fix_btag!$BF:$BF,MATCH(raw_elemdata!C222,fix_btag!$BG:$BG,0))), raw_elemdata!C222)</f>
        <v>444</v>
      </c>
      <c r="E770" s="4">
        <f t="array" ref="E770">IF(AND(OR(raw_elemdata!G222=6,raw_elemdata!H222=6,raw_elemdata!I222=6,raw_elemdata!J222=6),OR(raw_elemdata!G222=7,raw_elemdata!H222=7,raw_elemdata!I222=7,raw_elemdata!J222=7)), IF(ISERROR(INDEX(filt_btag7!$B:$B,MATCH(C770&amp;raw_elemdata!D222,filt_btag7!$C:$C&amp;filt_btag7!$B:$B,0))=raw_elemdata!D222), raw_elemdata!D222, INDEX(fix_btag!$BF:$BF,MATCH(raw_elemdata!D222,fix_btag!$BG:$BG,0))), raw_elemdata!D222)</f>
        <v>279</v>
      </c>
      <c r="F770" s="4">
        <f t="array" ref="F770">IF(AND(OR(raw_elemdata!G222=6,raw_elemdata!H222=6,raw_elemdata!I222=6,raw_elemdata!J222=6),OR(raw_elemdata!G222=7,raw_elemdata!H222=7,raw_elemdata!I222=7,raw_elemdata!J222=7)), IF(ISERROR(INDEX(filt_btag7!$B:$B,MATCH(C770&amp;raw_elemdata!E222,filt_btag7!$C:$C&amp;filt_btag7!$B:$B,0))=raw_elemdata!E222), raw_elemdata!E222, INDEX(fix_btag!$BF:$BF,MATCH(raw_elemdata!E222,fix_btag!$BG:$BG,0))), raw_elemdata!E222)</f>
        <v>57</v>
      </c>
      <c r="G770" s="4">
        <f t="array" ref="G770">IF(AND(OR(raw_elemdata!G222=6,raw_elemdata!H222=6,raw_elemdata!I222=6,raw_elemdata!J222=6),OR(raw_elemdata!G222=7,raw_elemdata!H222=7,raw_elemdata!I222=7,raw_elemdata!J222=7)), IF(ISERROR(INDEX(filt_btag7!$B:$B,MATCH(C770&amp;raw_elemdata!F222,filt_btag7!$C:$C&amp;filt_btag7!$B:$B,0))=raw_elemdata!F222), raw_elemdata!F222, INDEX(fix_btag!$BF:$BF,MATCH(raw_elemdata!F222,fix_btag!$BG:$BG,0))), raw_elemdata!F222)</f>
        <v>443</v>
      </c>
      <c r="H770" s="4">
        <f>IF(OR(raw_elemdata!G222=6,raw_elemdata!G222=7),0,raw_elemdata!G222)</f>
        <v>0</v>
      </c>
      <c r="I770" s="4">
        <f>IF(OR(raw_elemdata!H222=6,raw_elemdata!H222=7),0,raw_elemdata!H222)</f>
        <v>0</v>
      </c>
      <c r="J770" s="4">
        <f>IF(OR(raw_elemdata!I222=6,raw_elemdata!I222=7),0,raw_elemdata!I222)</f>
        <v>0</v>
      </c>
      <c r="K770" s="4">
        <f>IF(OR(raw_elemdata!J222=6,raw_elemdata!J222=7),0,raw_elemdata!J222)</f>
        <v>0</v>
      </c>
      <c r="L770" s="4">
        <v>1</v>
      </c>
    </row>
    <row r="771" spans="3:12" s="4" customFormat="1" x14ac:dyDescent="0.3">
      <c r="C771" s="4">
        <v>221</v>
      </c>
      <c r="D771" s="4">
        <f t="array" ref="D771">IF(AND(OR(raw_elemdata!G223=6,raw_elemdata!H223=6,raw_elemdata!I223=6,raw_elemdata!J223=6),OR(raw_elemdata!G223=7,raw_elemdata!H223=7,raw_elemdata!I223=7,raw_elemdata!J223=7)), IF(ISERROR(INDEX(filt_btag7!$B:$B,MATCH(C771&amp;raw_elemdata!C223,filt_btag7!$C:$C&amp;filt_btag7!$B:$B,0))=raw_elemdata!C223), raw_elemdata!C223, INDEX(fix_btag!$BF:$BF,MATCH(raw_elemdata!C223,fix_btag!$BG:$BG,0))), raw_elemdata!C223)</f>
        <v>6</v>
      </c>
      <c r="E771" s="4">
        <f t="array" ref="E771">IF(AND(OR(raw_elemdata!G223=6,raw_elemdata!H223=6,raw_elemdata!I223=6,raw_elemdata!J223=6),OR(raw_elemdata!G223=7,raw_elemdata!H223=7,raw_elemdata!I223=7,raw_elemdata!J223=7)), IF(ISERROR(INDEX(filt_btag7!$B:$B,MATCH(C771&amp;raw_elemdata!D223,filt_btag7!$C:$C&amp;filt_btag7!$B:$B,0))=raw_elemdata!D223), raw_elemdata!D223, INDEX(fix_btag!$BF:$BF,MATCH(raw_elemdata!D223,fix_btag!$BG:$BG,0))), raw_elemdata!D223)</f>
        <v>445</v>
      </c>
      <c r="F771" s="4">
        <f t="array" ref="F771">IF(AND(OR(raw_elemdata!G223=6,raw_elemdata!H223=6,raw_elemdata!I223=6,raw_elemdata!J223=6),OR(raw_elemdata!G223=7,raw_elemdata!H223=7,raw_elemdata!I223=7,raw_elemdata!J223=7)), IF(ISERROR(INDEX(filt_btag7!$B:$B,MATCH(C771&amp;raw_elemdata!E223,filt_btag7!$C:$C&amp;filt_btag7!$B:$B,0))=raw_elemdata!E223), raw_elemdata!E223, INDEX(fix_btag!$BF:$BF,MATCH(raw_elemdata!E223,fix_btag!$BG:$BG,0))), raw_elemdata!E223)</f>
        <v>444</v>
      </c>
      <c r="G771" s="4">
        <f t="array" ref="G771">IF(AND(OR(raw_elemdata!G223=6,raw_elemdata!H223=6,raw_elemdata!I223=6,raw_elemdata!J223=6),OR(raw_elemdata!G223=7,raw_elemdata!H223=7,raw_elemdata!I223=7,raw_elemdata!J223=7)), IF(ISERROR(INDEX(filt_btag7!$B:$B,MATCH(C771&amp;raw_elemdata!F223,filt_btag7!$C:$C&amp;filt_btag7!$B:$B,0))=raw_elemdata!F223), raw_elemdata!F223, INDEX(fix_btag!$BF:$BF,MATCH(raw_elemdata!F223,fix_btag!$BG:$BG,0))), raw_elemdata!F223)</f>
        <v>321</v>
      </c>
      <c r="H771" s="4">
        <f>IF(OR(raw_elemdata!G223=6,raw_elemdata!G223=7),0,raw_elemdata!G223)</f>
        <v>0</v>
      </c>
      <c r="I771" s="4">
        <f>IF(OR(raw_elemdata!H223=6,raw_elemdata!H223=7),0,raw_elemdata!H223)</f>
        <v>0</v>
      </c>
      <c r="J771" s="4">
        <f>IF(OR(raw_elemdata!I223=6,raw_elemdata!I223=7),0,raw_elemdata!I223)</f>
        <v>0</v>
      </c>
      <c r="K771" s="4">
        <f>IF(OR(raw_elemdata!J223=6,raw_elemdata!J223=7),0,raw_elemdata!J223)</f>
        <v>1</v>
      </c>
      <c r="L771" s="4">
        <v>1</v>
      </c>
    </row>
    <row r="772" spans="3:12" s="4" customFormat="1" x14ac:dyDescent="0.3">
      <c r="C772" s="4">
        <v>222</v>
      </c>
      <c r="D772" s="4">
        <f t="array" ref="D772">IF(AND(OR(raw_elemdata!G224=6,raw_elemdata!H224=6,raw_elemdata!I224=6,raw_elemdata!J224=6),OR(raw_elemdata!G224=7,raw_elemdata!H224=7,raw_elemdata!I224=7,raw_elemdata!J224=7)), IF(ISERROR(INDEX(filt_btag7!$B:$B,MATCH(C772&amp;raw_elemdata!C224,filt_btag7!$C:$C&amp;filt_btag7!$B:$B,0))=raw_elemdata!C224), raw_elemdata!C224, INDEX(fix_btag!$BF:$BF,MATCH(raw_elemdata!C224,fix_btag!$BG:$BG,0))), raw_elemdata!C224)</f>
        <v>445</v>
      </c>
      <c r="E772" s="4">
        <f t="array" ref="E772">IF(AND(OR(raw_elemdata!G224=6,raw_elemdata!H224=6,raw_elemdata!I224=6,raw_elemdata!J224=6),OR(raw_elemdata!G224=7,raw_elemdata!H224=7,raw_elemdata!I224=7,raw_elemdata!J224=7)), IF(ISERROR(INDEX(filt_btag7!$B:$B,MATCH(C772&amp;raw_elemdata!D224,filt_btag7!$C:$C&amp;filt_btag7!$B:$B,0))=raw_elemdata!D224), raw_elemdata!D224, INDEX(fix_btag!$BF:$BF,MATCH(raw_elemdata!D224,fix_btag!$BG:$BG,0))), raw_elemdata!D224)</f>
        <v>54</v>
      </c>
      <c r="F772" s="4">
        <f t="array" ref="F772">IF(AND(OR(raw_elemdata!G224=6,raw_elemdata!H224=6,raw_elemdata!I224=6,raw_elemdata!J224=6),OR(raw_elemdata!G224=7,raw_elemdata!H224=7,raw_elemdata!I224=7,raw_elemdata!J224=7)), IF(ISERROR(INDEX(filt_btag7!$B:$B,MATCH(C772&amp;raw_elemdata!E224,filt_btag7!$C:$C&amp;filt_btag7!$B:$B,0))=raw_elemdata!E224), raw_elemdata!E224, INDEX(fix_btag!$BF:$BF,MATCH(raw_elemdata!E224,fix_btag!$BG:$BG,0))), raw_elemdata!E224)</f>
        <v>279</v>
      </c>
      <c r="G772" s="4">
        <f t="array" ref="G772">IF(AND(OR(raw_elemdata!G224=6,raw_elemdata!H224=6,raw_elemdata!I224=6,raw_elemdata!J224=6),OR(raw_elemdata!G224=7,raw_elemdata!H224=7,raw_elemdata!I224=7,raw_elemdata!J224=7)), IF(ISERROR(INDEX(filt_btag7!$B:$B,MATCH(C772&amp;raw_elemdata!F224,filt_btag7!$C:$C&amp;filt_btag7!$B:$B,0))=raw_elemdata!F224), raw_elemdata!F224, INDEX(fix_btag!$BF:$BF,MATCH(raw_elemdata!F224,fix_btag!$BG:$BG,0))), raw_elemdata!F224)</f>
        <v>444</v>
      </c>
      <c r="H772" s="4">
        <f>IF(OR(raw_elemdata!G224=6,raw_elemdata!G224=7),0,raw_elemdata!G224)</f>
        <v>0</v>
      </c>
      <c r="I772" s="4">
        <f>IF(OR(raw_elemdata!H224=6,raw_elemdata!H224=7),0,raw_elemdata!H224)</f>
        <v>0</v>
      </c>
      <c r="J772" s="4">
        <f>IF(OR(raw_elemdata!I224=6,raw_elemdata!I224=7),0,raw_elemdata!I224)</f>
        <v>0</v>
      </c>
      <c r="K772" s="4">
        <f>IF(OR(raw_elemdata!J224=6,raw_elemdata!J224=7),0,raw_elemdata!J224)</f>
        <v>0</v>
      </c>
      <c r="L772" s="4">
        <v>1</v>
      </c>
    </row>
    <row r="773" spans="3:12" s="4" customFormat="1" x14ac:dyDescent="0.3">
      <c r="C773" s="4">
        <v>223</v>
      </c>
      <c r="D773" s="4">
        <f t="array" ref="D773">IF(AND(OR(raw_elemdata!G225=6,raw_elemdata!H225=6,raw_elemdata!I225=6,raw_elemdata!J225=6),OR(raw_elemdata!G225=7,raw_elemdata!H225=7,raw_elemdata!I225=7,raw_elemdata!J225=7)), IF(ISERROR(INDEX(filt_btag7!$B:$B,MATCH(C773&amp;raw_elemdata!C225,filt_btag7!$C:$C&amp;filt_btag7!$B:$B,0))=raw_elemdata!C225), raw_elemdata!C225, INDEX(fix_btag!$BF:$BF,MATCH(raw_elemdata!C225,fix_btag!$BG:$BG,0))), raw_elemdata!C225)</f>
        <v>320</v>
      </c>
      <c r="E773" s="4">
        <f t="array" ref="E773">IF(AND(OR(raw_elemdata!G225=6,raw_elemdata!H225=6,raw_elemdata!I225=6,raw_elemdata!J225=6),OR(raw_elemdata!G225=7,raw_elemdata!H225=7,raw_elemdata!I225=7,raw_elemdata!J225=7)), IF(ISERROR(INDEX(filt_btag7!$B:$B,MATCH(C773&amp;raw_elemdata!D225,filt_btag7!$C:$C&amp;filt_btag7!$B:$B,0))=raw_elemdata!D225), raw_elemdata!D225, INDEX(fix_btag!$BF:$BF,MATCH(raw_elemdata!D225,fix_btag!$BG:$BG,0))), raw_elemdata!D225)</f>
        <v>446</v>
      </c>
      <c r="F773" s="4">
        <f t="array" ref="F773">IF(AND(OR(raw_elemdata!G225=6,raw_elemdata!H225=6,raw_elemdata!I225=6,raw_elemdata!J225=6),OR(raw_elemdata!G225=7,raw_elemdata!H225=7,raw_elemdata!I225=7,raw_elemdata!J225=7)), IF(ISERROR(INDEX(filt_btag7!$B:$B,MATCH(C773&amp;raw_elemdata!E225,filt_btag7!$C:$C&amp;filt_btag7!$B:$B,0))=raw_elemdata!E225), raw_elemdata!E225, INDEX(fix_btag!$BF:$BF,MATCH(raw_elemdata!E225,fix_btag!$BG:$BG,0))), raw_elemdata!E225)</f>
        <v>445</v>
      </c>
      <c r="G773" s="4">
        <f t="array" ref="G773">IF(AND(OR(raw_elemdata!G225=6,raw_elemdata!H225=6,raw_elemdata!I225=6,raw_elemdata!J225=6),OR(raw_elemdata!G225=7,raw_elemdata!H225=7,raw_elemdata!I225=7,raw_elemdata!J225=7)), IF(ISERROR(INDEX(filt_btag7!$B:$B,MATCH(C773&amp;raw_elemdata!F225,filt_btag7!$C:$C&amp;filt_btag7!$B:$B,0))=raw_elemdata!F225), raw_elemdata!F225, INDEX(fix_btag!$BF:$BF,MATCH(raw_elemdata!F225,fix_btag!$BG:$BG,0))), raw_elemdata!F225)</f>
        <v>6</v>
      </c>
      <c r="H773" s="4">
        <f>IF(OR(raw_elemdata!G225=6,raw_elemdata!G225=7),0,raw_elemdata!G225)</f>
        <v>0</v>
      </c>
      <c r="I773" s="4">
        <f>IF(OR(raw_elemdata!H225=6,raw_elemdata!H225=7),0,raw_elemdata!H225)</f>
        <v>0</v>
      </c>
      <c r="J773" s="4">
        <f>IF(OR(raw_elemdata!I225=6,raw_elemdata!I225=7),0,raw_elemdata!I225)</f>
        <v>0</v>
      </c>
      <c r="K773" s="4">
        <f>IF(OR(raw_elemdata!J225=6,raw_elemdata!J225=7),0,raw_elemdata!J225)</f>
        <v>1</v>
      </c>
      <c r="L773" s="4">
        <v>1</v>
      </c>
    </row>
    <row r="774" spans="3:12" s="4" customFormat="1" x14ac:dyDescent="0.3">
      <c r="C774" s="4">
        <v>224</v>
      </c>
      <c r="D774" s="4">
        <f t="array" ref="D774">IF(AND(OR(raw_elemdata!G226=6,raw_elemdata!H226=6,raw_elemdata!I226=6,raw_elemdata!J226=6),OR(raw_elemdata!G226=7,raw_elemdata!H226=7,raw_elemdata!I226=7,raw_elemdata!J226=7)), IF(ISERROR(INDEX(filt_btag7!$B:$B,MATCH(C774&amp;raw_elemdata!C226,filt_btag7!$C:$C&amp;filt_btag7!$B:$B,0))=raw_elemdata!C226), raw_elemdata!C226, INDEX(fix_btag!$BF:$BF,MATCH(raw_elemdata!C226,fix_btag!$BG:$BG,0))), raw_elemdata!C226)</f>
        <v>446</v>
      </c>
      <c r="E774" s="4">
        <f t="array" ref="E774">IF(AND(OR(raw_elemdata!G226=6,raw_elemdata!H226=6,raw_elemdata!I226=6,raw_elemdata!J226=6),OR(raw_elemdata!G226=7,raw_elemdata!H226=7,raw_elemdata!I226=7,raw_elemdata!J226=7)), IF(ISERROR(INDEX(filt_btag7!$B:$B,MATCH(C774&amp;raw_elemdata!D226,filt_btag7!$C:$C&amp;filt_btag7!$B:$B,0))=raw_elemdata!D226), raw_elemdata!D226, INDEX(fix_btag!$BF:$BF,MATCH(raw_elemdata!D226,fix_btag!$BG:$BG,0))), raw_elemdata!D226)</f>
        <v>307</v>
      </c>
      <c r="F774" s="4">
        <f t="array" ref="F774">IF(AND(OR(raw_elemdata!G226=6,raw_elemdata!H226=6,raw_elemdata!I226=6,raw_elemdata!J226=6),OR(raw_elemdata!G226=7,raw_elemdata!H226=7,raw_elemdata!I226=7,raw_elemdata!J226=7)), IF(ISERROR(INDEX(filt_btag7!$B:$B,MATCH(C774&amp;raw_elemdata!E226,filt_btag7!$C:$C&amp;filt_btag7!$B:$B,0))=raw_elemdata!E226), raw_elemdata!E226, INDEX(fix_btag!$BF:$BF,MATCH(raw_elemdata!E226,fix_btag!$BG:$BG,0))), raw_elemdata!E226)</f>
        <v>54</v>
      </c>
      <c r="G774" s="4">
        <f t="array" ref="G774">IF(AND(OR(raw_elemdata!G226=6,raw_elemdata!H226=6,raw_elemdata!I226=6,raw_elemdata!J226=6),OR(raw_elemdata!G226=7,raw_elemdata!H226=7,raw_elemdata!I226=7,raw_elemdata!J226=7)), IF(ISERROR(INDEX(filt_btag7!$B:$B,MATCH(C774&amp;raw_elemdata!F226,filt_btag7!$C:$C&amp;filt_btag7!$B:$B,0))=raw_elemdata!F226), raw_elemdata!F226, INDEX(fix_btag!$BF:$BF,MATCH(raw_elemdata!F226,fix_btag!$BG:$BG,0))), raw_elemdata!F226)</f>
        <v>445</v>
      </c>
      <c r="H774" s="4">
        <f>IF(OR(raw_elemdata!G226=6,raw_elemdata!G226=7),0,raw_elemdata!G226)</f>
        <v>0</v>
      </c>
      <c r="I774" s="4">
        <f>IF(OR(raw_elemdata!H226=6,raw_elemdata!H226=7),0,raw_elemdata!H226)</f>
        <v>0</v>
      </c>
      <c r="J774" s="4">
        <f>IF(OR(raw_elemdata!I226=6,raw_elemdata!I226=7),0,raw_elemdata!I226)</f>
        <v>0</v>
      </c>
      <c r="K774" s="4">
        <f>IF(OR(raw_elemdata!J226=6,raw_elemdata!J226=7),0,raw_elemdata!J226)</f>
        <v>0</v>
      </c>
      <c r="L774" s="4">
        <v>1</v>
      </c>
    </row>
    <row r="775" spans="3:12" s="4" customFormat="1" x14ac:dyDescent="0.3">
      <c r="C775" s="4">
        <v>225</v>
      </c>
      <c r="D775" s="4">
        <f t="array" ref="D775">IF(AND(OR(raw_elemdata!G227=6,raw_elemdata!H227=6,raw_elemdata!I227=6,raw_elemdata!J227=6),OR(raw_elemdata!G227=7,raw_elemdata!H227=7,raw_elemdata!I227=7,raw_elemdata!J227=7)), IF(ISERROR(INDEX(filt_btag7!$B:$B,MATCH(C775&amp;raw_elemdata!C227,filt_btag7!$C:$C&amp;filt_btag7!$B:$B,0))=raw_elemdata!C227), raw_elemdata!C227, INDEX(fix_btag!$BF:$BF,MATCH(raw_elemdata!C227,fix_btag!$BG:$BG,0))), raw_elemdata!C227)</f>
        <v>15</v>
      </c>
      <c r="E775" s="4">
        <f t="array" ref="E775">IF(AND(OR(raw_elemdata!G227=6,raw_elemdata!H227=6,raw_elemdata!I227=6,raw_elemdata!J227=6),OR(raw_elemdata!G227=7,raw_elemdata!H227=7,raw_elemdata!I227=7,raw_elemdata!J227=7)), IF(ISERROR(INDEX(filt_btag7!$B:$B,MATCH(C775&amp;raw_elemdata!D227,filt_btag7!$C:$C&amp;filt_btag7!$B:$B,0))=raw_elemdata!D227), raw_elemdata!D227, INDEX(fix_btag!$BF:$BF,MATCH(raw_elemdata!D227,fix_btag!$BG:$BG,0))), raw_elemdata!D227)</f>
        <v>293</v>
      </c>
      <c r="F775" s="4">
        <f t="array" ref="F775">IF(AND(OR(raw_elemdata!G227=6,raw_elemdata!H227=6,raw_elemdata!I227=6,raw_elemdata!J227=6),OR(raw_elemdata!G227=7,raw_elemdata!H227=7,raw_elemdata!I227=7,raw_elemdata!J227=7)), IF(ISERROR(INDEX(filt_btag7!$B:$B,MATCH(C775&amp;raw_elemdata!E227,filt_btag7!$C:$C&amp;filt_btag7!$B:$B,0))=raw_elemdata!E227), raw_elemdata!E227, INDEX(fix_btag!$BF:$BF,MATCH(raw_elemdata!E227,fix_btag!$BG:$BG,0))), raw_elemdata!E227)</f>
        <v>446</v>
      </c>
      <c r="G775" s="4">
        <f t="array" ref="G775">IF(AND(OR(raw_elemdata!G227=6,raw_elemdata!H227=6,raw_elemdata!I227=6,raw_elemdata!J227=6),OR(raw_elemdata!G227=7,raw_elemdata!H227=7,raw_elemdata!I227=7,raw_elemdata!J227=7)), IF(ISERROR(INDEX(filt_btag7!$B:$B,MATCH(C775&amp;raw_elemdata!F227,filt_btag7!$C:$C&amp;filt_btag7!$B:$B,0))=raw_elemdata!F227), raw_elemdata!F227, INDEX(fix_btag!$BF:$BF,MATCH(raw_elemdata!F227,fix_btag!$BG:$BG,0))), raw_elemdata!F227)</f>
        <v>320</v>
      </c>
      <c r="H775" s="4">
        <f>IF(OR(raw_elemdata!G227=6,raw_elemdata!G227=7),0,raw_elemdata!G227)</f>
        <v>0</v>
      </c>
      <c r="I775" s="4">
        <f>IF(OR(raw_elemdata!H227=6,raw_elemdata!H227=7),0,raw_elemdata!H227)</f>
        <v>0</v>
      </c>
      <c r="J775" s="4">
        <f>IF(OR(raw_elemdata!I227=6,raw_elemdata!I227=7),0,raw_elemdata!I227)</f>
        <v>0</v>
      </c>
      <c r="K775" s="4">
        <f>IF(OR(raw_elemdata!J227=6,raw_elemdata!J227=7),0,raw_elemdata!J227)</f>
        <v>1</v>
      </c>
      <c r="L775" s="4">
        <v>1</v>
      </c>
    </row>
    <row r="776" spans="3:12" s="4" customFormat="1" x14ac:dyDescent="0.3">
      <c r="C776" s="4">
        <v>226</v>
      </c>
      <c r="D776" s="4">
        <f t="array" ref="D776">IF(AND(OR(raw_elemdata!G228=6,raw_elemdata!H228=6,raw_elemdata!I228=6,raw_elemdata!J228=6),OR(raw_elemdata!G228=7,raw_elemdata!H228=7,raw_elemdata!I228=7,raw_elemdata!J228=7)), IF(ISERROR(INDEX(filt_btag7!$B:$B,MATCH(C776&amp;raw_elemdata!C228,filt_btag7!$C:$C&amp;filt_btag7!$B:$B,0))=raw_elemdata!C228), raw_elemdata!C228, INDEX(fix_btag!$BF:$BF,MATCH(raw_elemdata!C228,fix_btag!$BG:$BG,0))), raw_elemdata!C228)</f>
        <v>293</v>
      </c>
      <c r="E776" s="4">
        <f t="array" ref="E776">IF(AND(OR(raw_elemdata!G228=6,raw_elemdata!H228=6,raw_elemdata!I228=6,raw_elemdata!J228=6),OR(raw_elemdata!G228=7,raw_elemdata!H228=7,raw_elemdata!I228=7,raw_elemdata!J228=7)), IF(ISERROR(INDEX(filt_btag7!$B:$B,MATCH(C776&amp;raw_elemdata!D228,filt_btag7!$C:$C&amp;filt_btag7!$B:$B,0))=raw_elemdata!D228), raw_elemdata!D228, INDEX(fix_btag!$BF:$BF,MATCH(raw_elemdata!D228,fix_btag!$BG:$BG,0))), raw_elemdata!D228)</f>
        <v>119</v>
      </c>
      <c r="F776" s="4">
        <f t="array" ref="F776">IF(AND(OR(raw_elemdata!G228=6,raw_elemdata!H228=6,raw_elemdata!I228=6,raw_elemdata!J228=6),OR(raw_elemdata!G228=7,raw_elemdata!H228=7,raw_elemdata!I228=7,raw_elemdata!J228=7)), IF(ISERROR(INDEX(filt_btag7!$B:$B,MATCH(C776&amp;raw_elemdata!E228,filt_btag7!$C:$C&amp;filt_btag7!$B:$B,0))=raw_elemdata!E228), raw_elemdata!E228, INDEX(fix_btag!$BF:$BF,MATCH(raw_elemdata!E228,fix_btag!$BG:$BG,0))), raw_elemdata!E228)</f>
        <v>307</v>
      </c>
      <c r="G776" s="4">
        <f t="array" ref="G776">IF(AND(OR(raw_elemdata!G228=6,raw_elemdata!H228=6,raw_elemdata!I228=6,raw_elemdata!J228=6),OR(raw_elemdata!G228=7,raw_elemdata!H228=7,raw_elemdata!I228=7,raw_elemdata!J228=7)), IF(ISERROR(INDEX(filt_btag7!$B:$B,MATCH(C776&amp;raw_elemdata!F228,filt_btag7!$C:$C&amp;filt_btag7!$B:$B,0))=raw_elemdata!F228), raw_elemdata!F228, INDEX(fix_btag!$BF:$BF,MATCH(raw_elemdata!F228,fix_btag!$BG:$BG,0))), raw_elemdata!F228)</f>
        <v>446</v>
      </c>
      <c r="H776" s="4">
        <f>IF(OR(raw_elemdata!G228=6,raw_elemdata!G228=7),0,raw_elemdata!G228)</f>
        <v>0</v>
      </c>
      <c r="I776" s="4">
        <f>IF(OR(raw_elemdata!H228=6,raw_elemdata!H228=7),0,raw_elemdata!H228)</f>
        <v>0</v>
      </c>
      <c r="J776" s="4">
        <f>IF(OR(raw_elemdata!I228=6,raw_elemdata!I228=7),0,raw_elemdata!I228)</f>
        <v>0</v>
      </c>
      <c r="K776" s="4">
        <f>IF(OR(raw_elemdata!J228=6,raw_elemdata!J228=7),0,raw_elemdata!J228)</f>
        <v>0</v>
      </c>
      <c r="L776" s="4">
        <v>1</v>
      </c>
    </row>
    <row r="777" spans="3:12" s="4" customFormat="1" x14ac:dyDescent="0.3">
      <c r="C777" s="4">
        <v>227</v>
      </c>
      <c r="D777" s="4">
        <f t="array" ref="D777">IF(AND(OR(raw_elemdata!G229=6,raw_elemdata!H229=6,raw_elemdata!I229=6,raw_elemdata!J229=6),OR(raw_elemdata!G229=7,raw_elemdata!H229=7,raw_elemdata!I229=7,raw_elemdata!J229=7)), IF(ISERROR(INDEX(filt_btag7!$B:$B,MATCH(C777&amp;raw_elemdata!C229,filt_btag7!$C:$C&amp;filt_btag7!$B:$B,0))=raw_elemdata!C229), raw_elemdata!C229, INDEX(fix_btag!$BF:$BF,MATCH(raw_elemdata!C229,fix_btag!$BG:$BG,0))), raw_elemdata!C229)</f>
        <v>14</v>
      </c>
      <c r="E777" s="4">
        <f t="array" ref="E777">IF(AND(OR(raw_elemdata!G229=6,raw_elemdata!H229=6,raw_elemdata!I229=6,raw_elemdata!J229=6),OR(raw_elemdata!G229=7,raw_elemdata!H229=7,raw_elemdata!I229=7,raw_elemdata!J229=7)), IF(ISERROR(INDEX(filt_btag7!$B:$B,MATCH(C777&amp;raw_elemdata!D229,filt_btag7!$C:$C&amp;filt_btag7!$B:$B,0))=raw_elemdata!D229), raw_elemdata!D229, INDEX(fix_btag!$BF:$BF,MATCH(raw_elemdata!D229,fix_btag!$BG:$BG,0))), raw_elemdata!D229)</f>
        <v>294</v>
      </c>
      <c r="F777" s="4">
        <f t="array" ref="F777">IF(AND(OR(raw_elemdata!G229=6,raw_elemdata!H229=6,raw_elemdata!I229=6,raw_elemdata!J229=6),OR(raw_elemdata!G229=7,raw_elemdata!H229=7,raw_elemdata!I229=7,raw_elemdata!J229=7)), IF(ISERROR(INDEX(filt_btag7!$B:$B,MATCH(C777&amp;raw_elemdata!E229,filt_btag7!$C:$C&amp;filt_btag7!$B:$B,0))=raw_elemdata!E229), raw_elemdata!E229, INDEX(fix_btag!$BF:$BF,MATCH(raw_elemdata!E229,fix_btag!$BG:$BG,0))), raw_elemdata!E229)</f>
        <v>447</v>
      </c>
      <c r="G777" s="4">
        <f t="array" ref="G777">IF(AND(OR(raw_elemdata!G229=6,raw_elemdata!H229=6,raw_elemdata!I229=6,raw_elemdata!J229=6),OR(raw_elemdata!G229=7,raw_elemdata!H229=7,raw_elemdata!I229=7,raw_elemdata!J229=7)), IF(ISERROR(INDEX(filt_btag7!$B:$B,MATCH(C777&amp;raw_elemdata!F229,filt_btag7!$C:$C&amp;filt_btag7!$B:$B,0))=raw_elemdata!F229), raw_elemdata!F229, INDEX(fix_btag!$BF:$BF,MATCH(raw_elemdata!F229,fix_btag!$BG:$BG,0))), raw_elemdata!F229)</f>
        <v>174</v>
      </c>
      <c r="H777" s="4">
        <f>IF(OR(raw_elemdata!G229=6,raw_elemdata!G229=7),0,raw_elemdata!G229)</f>
        <v>0</v>
      </c>
      <c r="I777" s="4">
        <f>IF(OR(raw_elemdata!H229=6,raw_elemdata!H229=7),0,raw_elemdata!H229)</f>
        <v>0</v>
      </c>
      <c r="J777" s="4">
        <f>IF(OR(raw_elemdata!I229=6,raw_elemdata!I229=7),0,raw_elemdata!I229)</f>
        <v>0</v>
      </c>
      <c r="K777" s="4">
        <f>IF(OR(raw_elemdata!J229=6,raw_elemdata!J229=7),0,raw_elemdata!J229)</f>
        <v>1</v>
      </c>
      <c r="L777" s="4">
        <v>1</v>
      </c>
    </row>
    <row r="778" spans="3:12" s="4" customFormat="1" x14ac:dyDescent="0.3">
      <c r="C778" s="4">
        <v>228</v>
      </c>
      <c r="D778" s="4">
        <f t="array" ref="D778">IF(AND(OR(raw_elemdata!G230=6,raw_elemdata!H230=6,raw_elemdata!I230=6,raw_elemdata!J230=6),OR(raw_elemdata!G230=7,raw_elemdata!H230=7,raw_elemdata!I230=7,raw_elemdata!J230=7)), IF(ISERROR(INDEX(filt_btag7!$B:$B,MATCH(C778&amp;raw_elemdata!C230,filt_btag7!$C:$C&amp;filt_btag7!$B:$B,0))=raw_elemdata!C230), raw_elemdata!C230, INDEX(fix_btag!$BF:$BF,MATCH(raw_elemdata!C230,fix_btag!$BG:$BG,0))), raw_elemdata!C230)</f>
        <v>294</v>
      </c>
      <c r="E778" s="4">
        <f t="array" ref="E778">IF(AND(OR(raw_elemdata!G230=6,raw_elemdata!H230=6,raw_elemdata!I230=6,raw_elemdata!J230=6),OR(raw_elemdata!G230=7,raw_elemdata!H230=7,raw_elemdata!I230=7,raw_elemdata!J230=7)), IF(ISERROR(INDEX(filt_btag7!$B:$B,MATCH(C778&amp;raw_elemdata!D230,filt_btag7!$C:$C&amp;filt_btag7!$B:$B,0))=raw_elemdata!D230), raw_elemdata!D230, INDEX(fix_btag!$BF:$BF,MATCH(raw_elemdata!D230,fix_btag!$BG:$BG,0))), raw_elemdata!D230)</f>
        <v>17</v>
      </c>
      <c r="F778" s="4">
        <f t="array" ref="F778">IF(AND(OR(raw_elemdata!G230=6,raw_elemdata!H230=6,raw_elemdata!I230=6,raw_elemdata!J230=6),OR(raw_elemdata!G230=7,raw_elemdata!H230=7,raw_elemdata!I230=7,raw_elemdata!J230=7)), IF(ISERROR(INDEX(filt_btag7!$B:$B,MATCH(C778&amp;raw_elemdata!E230,filt_btag7!$C:$C&amp;filt_btag7!$B:$B,0))=raw_elemdata!E230), raw_elemdata!E230, INDEX(fix_btag!$BF:$BF,MATCH(raw_elemdata!E230,fix_btag!$BG:$BG,0))), raw_elemdata!E230)</f>
        <v>173</v>
      </c>
      <c r="G778" s="4">
        <f t="array" ref="G778">IF(AND(OR(raw_elemdata!G230=6,raw_elemdata!H230=6,raw_elemdata!I230=6,raw_elemdata!J230=6),OR(raw_elemdata!G230=7,raw_elemdata!H230=7,raw_elemdata!I230=7,raw_elemdata!J230=7)), IF(ISERROR(INDEX(filt_btag7!$B:$B,MATCH(C778&amp;raw_elemdata!F230,filt_btag7!$C:$C&amp;filt_btag7!$B:$B,0))=raw_elemdata!F230), raw_elemdata!F230, INDEX(fix_btag!$BF:$BF,MATCH(raw_elemdata!F230,fix_btag!$BG:$BG,0))), raw_elemdata!F230)</f>
        <v>447</v>
      </c>
      <c r="H778" s="4">
        <f>IF(OR(raw_elemdata!G230=6,raw_elemdata!G230=7),0,raw_elemdata!G230)</f>
        <v>0</v>
      </c>
      <c r="I778" s="4">
        <f>IF(OR(raw_elemdata!H230=6,raw_elemdata!H230=7),0,raw_elemdata!H230)</f>
        <v>0</v>
      </c>
      <c r="J778" s="4">
        <f>IF(OR(raw_elemdata!I230=6,raw_elemdata!I230=7),0,raw_elemdata!I230)</f>
        <v>0</v>
      </c>
      <c r="K778" s="4">
        <f>IF(OR(raw_elemdata!J230=6,raw_elemdata!J230=7),0,raw_elemdata!J230)</f>
        <v>0</v>
      </c>
      <c r="L778" s="4">
        <v>1</v>
      </c>
    </row>
    <row r="779" spans="3:12" s="4" customFormat="1" x14ac:dyDescent="0.3">
      <c r="C779" s="4">
        <v>229</v>
      </c>
      <c r="D779" s="4">
        <f t="array" ref="D779">IF(AND(OR(raw_elemdata!G231=6,raw_elemdata!H231=6,raw_elemdata!I231=6,raw_elemdata!J231=6),OR(raw_elemdata!G231=7,raw_elemdata!H231=7,raw_elemdata!I231=7,raw_elemdata!J231=7)), IF(ISERROR(INDEX(filt_btag7!$B:$B,MATCH(C779&amp;raw_elemdata!C231,filt_btag7!$C:$C&amp;filt_btag7!$B:$B,0))=raw_elemdata!C231), raw_elemdata!C231, INDEX(fix_btag!$BF:$BF,MATCH(raw_elemdata!C231,fix_btag!$BG:$BG,0))), raw_elemdata!C231)</f>
        <v>174</v>
      </c>
      <c r="E779" s="4">
        <f t="array" ref="E779">IF(AND(OR(raw_elemdata!G231=6,raw_elemdata!H231=6,raw_elemdata!I231=6,raw_elemdata!J231=6),OR(raw_elemdata!G231=7,raw_elemdata!H231=7,raw_elemdata!I231=7,raw_elemdata!J231=7)), IF(ISERROR(INDEX(filt_btag7!$B:$B,MATCH(C779&amp;raw_elemdata!D231,filt_btag7!$C:$C&amp;filt_btag7!$B:$B,0))=raw_elemdata!D231), raw_elemdata!D231, INDEX(fix_btag!$BF:$BF,MATCH(raw_elemdata!D231,fix_btag!$BG:$BG,0))), raw_elemdata!D231)</f>
        <v>447</v>
      </c>
      <c r="F779" s="4">
        <f t="array" ref="F779">IF(AND(OR(raw_elemdata!G231=6,raw_elemdata!H231=6,raw_elemdata!I231=6,raw_elemdata!J231=6),OR(raw_elemdata!G231=7,raw_elemdata!H231=7,raw_elemdata!I231=7,raw_elemdata!J231=7)), IF(ISERROR(INDEX(filt_btag7!$B:$B,MATCH(C779&amp;raw_elemdata!E231,filt_btag7!$C:$C&amp;filt_btag7!$B:$B,0))=raw_elemdata!E231), raw_elemdata!E231, INDEX(fix_btag!$BF:$BF,MATCH(raw_elemdata!E231,fix_btag!$BG:$BG,0))), raw_elemdata!E231)</f>
        <v>293</v>
      </c>
      <c r="G779" s="4">
        <f t="array" ref="G779">IF(AND(OR(raw_elemdata!G231=6,raw_elemdata!H231=6,raw_elemdata!I231=6,raw_elemdata!J231=6),OR(raw_elemdata!G231=7,raw_elemdata!H231=7,raw_elemdata!I231=7,raw_elemdata!J231=7)), IF(ISERROR(INDEX(filt_btag7!$B:$B,MATCH(C779&amp;raw_elemdata!F231,filt_btag7!$C:$C&amp;filt_btag7!$B:$B,0))=raw_elemdata!F231), raw_elemdata!F231, INDEX(fix_btag!$BF:$BF,MATCH(raw_elemdata!F231,fix_btag!$BG:$BG,0))), raw_elemdata!F231)</f>
        <v>15</v>
      </c>
      <c r="H779" s="4">
        <f>IF(OR(raw_elemdata!G231=6,raw_elemdata!G231=7),0,raw_elemdata!G231)</f>
        <v>0</v>
      </c>
      <c r="I779" s="4">
        <f>IF(OR(raw_elemdata!H231=6,raw_elemdata!H231=7),0,raw_elemdata!H231)</f>
        <v>0</v>
      </c>
      <c r="J779" s="4">
        <f>IF(OR(raw_elemdata!I231=6,raw_elemdata!I231=7),0,raw_elemdata!I231)</f>
        <v>0</v>
      </c>
      <c r="K779" s="4">
        <f>IF(OR(raw_elemdata!J231=6,raw_elemdata!J231=7),0,raw_elemdata!J231)</f>
        <v>1</v>
      </c>
      <c r="L779" s="4">
        <v>1</v>
      </c>
    </row>
    <row r="780" spans="3:12" s="4" customFormat="1" x14ac:dyDescent="0.3">
      <c r="C780" s="4">
        <v>230</v>
      </c>
      <c r="D780" s="4">
        <f t="array" ref="D780">IF(AND(OR(raw_elemdata!G232=6,raw_elemdata!H232=6,raw_elemdata!I232=6,raw_elemdata!J232=6),OR(raw_elemdata!G232=7,raw_elemdata!H232=7,raw_elemdata!I232=7,raw_elemdata!J232=7)), IF(ISERROR(INDEX(filt_btag7!$B:$B,MATCH(C780&amp;raw_elemdata!C232,filt_btag7!$C:$C&amp;filt_btag7!$B:$B,0))=raw_elemdata!C232), raw_elemdata!C232, INDEX(fix_btag!$BF:$BF,MATCH(raw_elemdata!C232,fix_btag!$BG:$BG,0))), raw_elemdata!C232)</f>
        <v>447</v>
      </c>
      <c r="E780" s="4">
        <f t="array" ref="E780">IF(AND(OR(raw_elemdata!G232=6,raw_elemdata!H232=6,raw_elemdata!I232=6,raw_elemdata!J232=6),OR(raw_elemdata!G232=7,raw_elemdata!H232=7,raw_elemdata!I232=7,raw_elemdata!J232=7)), IF(ISERROR(INDEX(filt_btag7!$B:$B,MATCH(C780&amp;raw_elemdata!D232,filt_btag7!$C:$C&amp;filt_btag7!$B:$B,0))=raw_elemdata!D232), raw_elemdata!D232, INDEX(fix_btag!$BF:$BF,MATCH(raw_elemdata!D232,fix_btag!$BG:$BG,0))), raw_elemdata!D232)</f>
        <v>173</v>
      </c>
      <c r="F780" s="4">
        <f t="array" ref="F780">IF(AND(OR(raw_elemdata!G232=6,raw_elemdata!H232=6,raw_elemdata!I232=6,raw_elemdata!J232=6),OR(raw_elemdata!G232=7,raw_elemdata!H232=7,raw_elemdata!I232=7,raw_elemdata!J232=7)), IF(ISERROR(INDEX(filt_btag7!$B:$B,MATCH(C780&amp;raw_elemdata!E232,filt_btag7!$C:$C&amp;filt_btag7!$B:$B,0))=raw_elemdata!E232), raw_elemdata!E232, INDEX(fix_btag!$BF:$BF,MATCH(raw_elemdata!E232,fix_btag!$BG:$BG,0))), raw_elemdata!E232)</f>
        <v>119</v>
      </c>
      <c r="G780" s="4">
        <f t="array" ref="G780">IF(AND(OR(raw_elemdata!G232=6,raw_elemdata!H232=6,raw_elemdata!I232=6,raw_elemdata!J232=6),OR(raw_elemdata!G232=7,raw_elemdata!H232=7,raw_elemdata!I232=7,raw_elemdata!J232=7)), IF(ISERROR(INDEX(filt_btag7!$B:$B,MATCH(C780&amp;raw_elemdata!F232,filt_btag7!$C:$C&amp;filt_btag7!$B:$B,0))=raw_elemdata!F232), raw_elemdata!F232, INDEX(fix_btag!$BF:$BF,MATCH(raw_elemdata!F232,fix_btag!$BG:$BG,0))), raw_elemdata!F232)</f>
        <v>293</v>
      </c>
      <c r="H780" s="4">
        <f>IF(OR(raw_elemdata!G232=6,raw_elemdata!G232=7),0,raw_elemdata!G232)</f>
        <v>0</v>
      </c>
      <c r="I780" s="4">
        <f>IF(OR(raw_elemdata!H232=6,raw_elemdata!H232=7),0,raw_elemdata!H232)</f>
        <v>0</v>
      </c>
      <c r="J780" s="4">
        <f>IF(OR(raw_elemdata!I232=6,raw_elemdata!I232=7),0,raw_elemdata!I232)</f>
        <v>0</v>
      </c>
      <c r="K780" s="4">
        <f>IF(OR(raw_elemdata!J232=6,raw_elemdata!J232=7),0,raw_elemdata!J232)</f>
        <v>0</v>
      </c>
      <c r="L780" s="4">
        <v>1</v>
      </c>
    </row>
    <row r="781" spans="3:12" s="4" customFormat="1" x14ac:dyDescent="0.3">
      <c r="C781" s="4">
        <v>231</v>
      </c>
      <c r="D781" s="4">
        <f t="array" ref="D781">IF(AND(OR(raw_elemdata!G233=6,raw_elemdata!H233=6,raw_elemdata!I233=6,raw_elemdata!J233=6),OR(raw_elemdata!G233=7,raw_elemdata!H233=7,raw_elemdata!I233=7,raw_elemdata!J233=7)), IF(ISERROR(INDEX(filt_btag7!$B:$B,MATCH(C781&amp;raw_elemdata!C233,filt_btag7!$C:$C&amp;filt_btag7!$B:$B,0))=raw_elemdata!C233), raw_elemdata!C233, INDEX(fix_btag!$BF:$BF,MATCH(raw_elemdata!C233,fix_btag!$BG:$BG,0))), raw_elemdata!C233)</f>
        <v>13</v>
      </c>
      <c r="E781" s="4">
        <f t="array" ref="E781">IF(AND(OR(raw_elemdata!G233=6,raw_elemdata!H233=6,raw_elemdata!I233=6,raw_elemdata!J233=6),OR(raw_elemdata!G233=7,raw_elemdata!H233=7,raw_elemdata!I233=7,raw_elemdata!J233=7)), IF(ISERROR(INDEX(filt_btag7!$B:$B,MATCH(C781&amp;raw_elemdata!D233,filt_btag7!$C:$C&amp;filt_btag7!$B:$B,0))=raw_elemdata!D233), raw_elemdata!D233, INDEX(fix_btag!$BF:$BF,MATCH(raw_elemdata!D233,fix_btag!$BG:$BG,0))), raw_elemdata!D233)</f>
        <v>295</v>
      </c>
      <c r="F781" s="4">
        <f t="array" ref="F781">IF(AND(OR(raw_elemdata!G233=6,raw_elemdata!H233=6,raw_elemdata!I233=6,raw_elemdata!J233=6),OR(raw_elemdata!G233=7,raw_elemdata!H233=7,raw_elemdata!I233=7,raw_elemdata!J233=7)), IF(ISERROR(INDEX(filt_btag7!$B:$B,MATCH(C781&amp;raw_elemdata!E233,filt_btag7!$C:$C&amp;filt_btag7!$B:$B,0))=raw_elemdata!E233), raw_elemdata!E233, INDEX(fix_btag!$BF:$BF,MATCH(raw_elemdata!E233,fix_btag!$BG:$BG,0))), raw_elemdata!E233)</f>
        <v>448</v>
      </c>
      <c r="G781" s="4">
        <f t="array" ref="G781">IF(AND(OR(raw_elemdata!G233=6,raw_elemdata!H233=6,raw_elemdata!I233=6,raw_elemdata!J233=6),OR(raw_elemdata!G233=7,raw_elemdata!H233=7,raw_elemdata!I233=7,raw_elemdata!J233=7)), IF(ISERROR(INDEX(filt_btag7!$B:$B,MATCH(C781&amp;raw_elemdata!F233,filt_btag7!$C:$C&amp;filt_btag7!$B:$B,0))=raw_elemdata!F233), raw_elemdata!F233, INDEX(fix_btag!$BF:$BF,MATCH(raw_elemdata!F233,fix_btag!$BG:$BG,0))), raw_elemdata!F233)</f>
        <v>175</v>
      </c>
      <c r="H781" s="4">
        <f>IF(OR(raw_elemdata!G233=6,raw_elemdata!G233=7),0,raw_elemdata!G233)</f>
        <v>0</v>
      </c>
      <c r="I781" s="4">
        <f>IF(OR(raw_elemdata!H233=6,raw_elemdata!H233=7),0,raw_elemdata!H233)</f>
        <v>0</v>
      </c>
      <c r="J781" s="4">
        <f>IF(OR(raw_elemdata!I233=6,raw_elemdata!I233=7),0,raw_elemdata!I233)</f>
        <v>0</v>
      </c>
      <c r="K781" s="4">
        <f>IF(OR(raw_elemdata!J233=6,raw_elemdata!J233=7),0,raw_elemdata!J233)</f>
        <v>1</v>
      </c>
      <c r="L781" s="4">
        <v>1</v>
      </c>
    </row>
    <row r="782" spans="3:12" s="4" customFormat="1" x14ac:dyDescent="0.3">
      <c r="C782" s="4">
        <v>232</v>
      </c>
      <c r="D782" s="4">
        <f t="array" ref="D782">IF(AND(OR(raw_elemdata!G234=6,raw_elemdata!H234=6,raw_elemdata!I234=6,raw_elemdata!J234=6),OR(raw_elemdata!G234=7,raw_elemdata!H234=7,raw_elemdata!I234=7,raw_elemdata!J234=7)), IF(ISERROR(INDEX(filt_btag7!$B:$B,MATCH(C782&amp;raw_elemdata!C234,filt_btag7!$C:$C&amp;filt_btag7!$B:$B,0))=raw_elemdata!C234), raw_elemdata!C234, INDEX(fix_btag!$BF:$BF,MATCH(raw_elemdata!C234,fix_btag!$BG:$BG,0))), raw_elemdata!C234)</f>
        <v>295</v>
      </c>
      <c r="E782" s="4">
        <f t="array" ref="E782">IF(AND(OR(raw_elemdata!G234=6,raw_elemdata!H234=6,raw_elemdata!I234=6,raw_elemdata!J234=6),OR(raw_elemdata!G234=7,raw_elemdata!H234=7,raw_elemdata!I234=7,raw_elemdata!J234=7)), IF(ISERROR(INDEX(filt_btag7!$B:$B,MATCH(C782&amp;raw_elemdata!D234,filt_btag7!$C:$C&amp;filt_btag7!$B:$B,0))=raw_elemdata!D234), raw_elemdata!D234, INDEX(fix_btag!$BF:$BF,MATCH(raw_elemdata!D234,fix_btag!$BG:$BG,0))), raw_elemdata!D234)</f>
        <v>118</v>
      </c>
      <c r="F782" s="4">
        <f t="array" ref="F782">IF(AND(OR(raw_elemdata!G234=6,raw_elemdata!H234=6,raw_elemdata!I234=6,raw_elemdata!J234=6),OR(raw_elemdata!G234=7,raw_elemdata!H234=7,raw_elemdata!I234=7,raw_elemdata!J234=7)), IF(ISERROR(INDEX(filt_btag7!$B:$B,MATCH(C782&amp;raw_elemdata!E234,filt_btag7!$C:$C&amp;filt_btag7!$B:$B,0))=raw_elemdata!E234), raw_elemdata!E234, INDEX(fix_btag!$BF:$BF,MATCH(raw_elemdata!E234,fix_btag!$BG:$BG,0))), raw_elemdata!E234)</f>
        <v>176</v>
      </c>
      <c r="G782" s="4">
        <f t="array" ref="G782">IF(AND(OR(raw_elemdata!G234=6,raw_elemdata!H234=6,raw_elemdata!I234=6,raw_elemdata!J234=6),OR(raw_elemdata!G234=7,raw_elemdata!H234=7,raw_elemdata!I234=7,raw_elemdata!J234=7)), IF(ISERROR(INDEX(filt_btag7!$B:$B,MATCH(C782&amp;raw_elemdata!F234,filt_btag7!$C:$C&amp;filt_btag7!$B:$B,0))=raw_elemdata!F234), raw_elemdata!F234, INDEX(fix_btag!$BF:$BF,MATCH(raw_elemdata!F234,fix_btag!$BG:$BG,0))), raw_elemdata!F234)</f>
        <v>448</v>
      </c>
      <c r="H782" s="4">
        <f>IF(OR(raw_elemdata!G234=6,raw_elemdata!G234=7),0,raw_elemdata!G234)</f>
        <v>0</v>
      </c>
      <c r="I782" s="4">
        <f>IF(OR(raw_elemdata!H234=6,raw_elemdata!H234=7),0,raw_elemdata!H234)</f>
        <v>0</v>
      </c>
      <c r="J782" s="4">
        <f>IF(OR(raw_elemdata!I234=6,raw_elemdata!I234=7),0,raw_elemdata!I234)</f>
        <v>0</v>
      </c>
      <c r="K782" s="4">
        <f>IF(OR(raw_elemdata!J234=6,raw_elemdata!J234=7),0,raw_elemdata!J234)</f>
        <v>0</v>
      </c>
      <c r="L782" s="4">
        <v>1</v>
      </c>
    </row>
    <row r="783" spans="3:12" s="4" customFormat="1" x14ac:dyDescent="0.3">
      <c r="C783" s="4">
        <v>233</v>
      </c>
      <c r="D783" s="4">
        <f t="array" ref="D783">IF(AND(OR(raw_elemdata!G235=6,raw_elemdata!H235=6,raw_elemdata!I235=6,raw_elemdata!J235=6),OR(raw_elemdata!G235=7,raw_elemdata!H235=7,raw_elemdata!I235=7,raw_elemdata!J235=7)), IF(ISERROR(INDEX(filt_btag7!$B:$B,MATCH(C783&amp;raw_elemdata!C235,filt_btag7!$C:$C&amp;filt_btag7!$B:$B,0))=raw_elemdata!C235), raw_elemdata!C235, INDEX(fix_btag!$BF:$BF,MATCH(raw_elemdata!C235,fix_btag!$BG:$BG,0))), raw_elemdata!C235)</f>
        <v>175</v>
      </c>
      <c r="E783" s="4">
        <f t="array" ref="E783">IF(AND(OR(raw_elemdata!G235=6,raw_elemdata!H235=6,raw_elemdata!I235=6,raw_elemdata!J235=6),OR(raw_elemdata!G235=7,raw_elemdata!H235=7,raw_elemdata!I235=7,raw_elemdata!J235=7)), IF(ISERROR(INDEX(filt_btag7!$B:$B,MATCH(C783&amp;raw_elemdata!D235,filt_btag7!$C:$C&amp;filt_btag7!$B:$B,0))=raw_elemdata!D235), raw_elemdata!D235, INDEX(fix_btag!$BF:$BF,MATCH(raw_elemdata!D235,fix_btag!$BG:$BG,0))), raw_elemdata!D235)</f>
        <v>448</v>
      </c>
      <c r="F783" s="4">
        <f t="array" ref="F783">IF(AND(OR(raw_elemdata!G235=6,raw_elemdata!H235=6,raw_elemdata!I235=6,raw_elemdata!J235=6),OR(raw_elemdata!G235=7,raw_elemdata!H235=7,raw_elemdata!I235=7,raw_elemdata!J235=7)), IF(ISERROR(INDEX(filt_btag7!$B:$B,MATCH(C783&amp;raw_elemdata!E235,filt_btag7!$C:$C&amp;filt_btag7!$B:$B,0))=raw_elemdata!E235), raw_elemdata!E235, INDEX(fix_btag!$BF:$BF,MATCH(raw_elemdata!E235,fix_btag!$BG:$BG,0))), raw_elemdata!E235)</f>
        <v>294</v>
      </c>
      <c r="G783" s="4">
        <f t="array" ref="G783">IF(AND(OR(raw_elemdata!G235=6,raw_elemdata!H235=6,raw_elemdata!I235=6,raw_elemdata!J235=6),OR(raw_elemdata!G235=7,raw_elemdata!H235=7,raw_elemdata!I235=7,raw_elemdata!J235=7)), IF(ISERROR(INDEX(filt_btag7!$B:$B,MATCH(C783&amp;raw_elemdata!F235,filt_btag7!$C:$C&amp;filt_btag7!$B:$B,0))=raw_elemdata!F235), raw_elemdata!F235, INDEX(fix_btag!$BF:$BF,MATCH(raw_elemdata!F235,fix_btag!$BG:$BG,0))), raw_elemdata!F235)</f>
        <v>14</v>
      </c>
      <c r="H783" s="4">
        <f>IF(OR(raw_elemdata!G235=6,raw_elemdata!G235=7),0,raw_elemdata!G235)</f>
        <v>0</v>
      </c>
      <c r="I783" s="4">
        <f>IF(OR(raw_elemdata!H235=6,raw_elemdata!H235=7),0,raw_elemdata!H235)</f>
        <v>0</v>
      </c>
      <c r="J783" s="4">
        <f>IF(OR(raw_elemdata!I235=6,raw_elemdata!I235=7),0,raw_elemdata!I235)</f>
        <v>0</v>
      </c>
      <c r="K783" s="4">
        <f>IF(OR(raw_elemdata!J235=6,raw_elemdata!J235=7),0,raw_elemdata!J235)</f>
        <v>1</v>
      </c>
      <c r="L783" s="4">
        <v>1</v>
      </c>
    </row>
    <row r="784" spans="3:12" s="4" customFormat="1" x14ac:dyDescent="0.3">
      <c r="C784" s="4">
        <v>234</v>
      </c>
      <c r="D784" s="4">
        <f t="array" ref="D784">IF(AND(OR(raw_elemdata!G236=6,raw_elemdata!H236=6,raw_elemdata!I236=6,raw_elemdata!J236=6),OR(raw_elemdata!G236=7,raw_elemdata!H236=7,raw_elemdata!I236=7,raw_elemdata!J236=7)), IF(ISERROR(INDEX(filt_btag7!$B:$B,MATCH(C784&amp;raw_elemdata!C236,filt_btag7!$C:$C&amp;filt_btag7!$B:$B,0))=raw_elemdata!C236), raw_elemdata!C236, INDEX(fix_btag!$BF:$BF,MATCH(raw_elemdata!C236,fix_btag!$BG:$BG,0))), raw_elemdata!C236)</f>
        <v>448</v>
      </c>
      <c r="E784" s="4">
        <f t="array" ref="E784">IF(AND(OR(raw_elemdata!G236=6,raw_elemdata!H236=6,raw_elemdata!I236=6,raw_elemdata!J236=6),OR(raw_elemdata!G236=7,raw_elemdata!H236=7,raw_elemdata!I236=7,raw_elemdata!J236=7)), IF(ISERROR(INDEX(filt_btag7!$B:$B,MATCH(C784&amp;raw_elemdata!D236,filt_btag7!$C:$C&amp;filt_btag7!$B:$B,0))=raw_elemdata!D236), raw_elemdata!D236, INDEX(fix_btag!$BF:$BF,MATCH(raw_elemdata!D236,fix_btag!$BG:$BG,0))), raw_elemdata!D236)</f>
        <v>176</v>
      </c>
      <c r="F784" s="4">
        <f t="array" ref="F784">IF(AND(OR(raw_elemdata!G236=6,raw_elemdata!H236=6,raw_elemdata!I236=6,raw_elemdata!J236=6),OR(raw_elemdata!G236=7,raw_elemdata!H236=7,raw_elemdata!I236=7,raw_elemdata!J236=7)), IF(ISERROR(INDEX(filt_btag7!$B:$B,MATCH(C784&amp;raw_elemdata!E236,filt_btag7!$C:$C&amp;filt_btag7!$B:$B,0))=raw_elemdata!E236), raw_elemdata!E236, INDEX(fix_btag!$BF:$BF,MATCH(raw_elemdata!E236,fix_btag!$BG:$BG,0))), raw_elemdata!E236)</f>
        <v>17</v>
      </c>
      <c r="G784" s="4">
        <f t="array" ref="G784">IF(AND(OR(raw_elemdata!G236=6,raw_elemdata!H236=6,raw_elemdata!I236=6,raw_elemdata!J236=6),OR(raw_elemdata!G236=7,raw_elemdata!H236=7,raw_elemdata!I236=7,raw_elemdata!J236=7)), IF(ISERROR(INDEX(filt_btag7!$B:$B,MATCH(C784&amp;raw_elemdata!F236,filt_btag7!$C:$C&amp;filt_btag7!$B:$B,0))=raw_elemdata!F236), raw_elemdata!F236, INDEX(fix_btag!$BF:$BF,MATCH(raw_elemdata!F236,fix_btag!$BG:$BG,0))), raw_elemdata!F236)</f>
        <v>294</v>
      </c>
      <c r="H784" s="4">
        <f>IF(OR(raw_elemdata!G236=6,raw_elemdata!G236=7),0,raw_elemdata!G236)</f>
        <v>0</v>
      </c>
      <c r="I784" s="4">
        <f>IF(OR(raw_elemdata!H236=6,raw_elemdata!H236=7),0,raw_elemdata!H236)</f>
        <v>0</v>
      </c>
      <c r="J784" s="4">
        <f>IF(OR(raw_elemdata!I236=6,raw_elemdata!I236=7),0,raw_elemdata!I236)</f>
        <v>0</v>
      </c>
      <c r="K784" s="4">
        <f>IF(OR(raw_elemdata!J236=6,raw_elemdata!J236=7),0,raw_elemdata!J236)</f>
        <v>0</v>
      </c>
      <c r="L784" s="4">
        <v>1</v>
      </c>
    </row>
    <row r="785" spans="3:12" s="4" customFormat="1" x14ac:dyDescent="0.3">
      <c r="C785" s="4">
        <v>235</v>
      </c>
      <c r="D785" s="4">
        <f t="array" ref="D785">IF(AND(OR(raw_elemdata!G237=6,raw_elemdata!H237=6,raw_elemdata!I237=6,raw_elemdata!J237=6),OR(raw_elemdata!G237=7,raw_elemdata!H237=7,raw_elemdata!I237=7,raw_elemdata!J237=7)), IF(ISERROR(INDEX(filt_btag7!$B:$B,MATCH(C785&amp;raw_elemdata!C237,filt_btag7!$C:$C&amp;filt_btag7!$B:$B,0))=raw_elemdata!C237), raw_elemdata!C237, INDEX(fix_btag!$BF:$BF,MATCH(raw_elemdata!C237,fix_btag!$BG:$BG,0))), raw_elemdata!C237)</f>
        <v>308</v>
      </c>
      <c r="E785" s="4">
        <f t="array" ref="E785">IF(AND(OR(raw_elemdata!G237=6,raw_elemdata!H237=6,raw_elemdata!I237=6,raw_elemdata!J237=6),OR(raw_elemdata!G237=7,raw_elemdata!H237=7,raw_elemdata!I237=7,raw_elemdata!J237=7)), IF(ISERROR(INDEX(filt_btag7!$B:$B,MATCH(C785&amp;raw_elemdata!D237,filt_btag7!$C:$C&amp;filt_btag7!$B:$B,0))=raw_elemdata!D237), raw_elemdata!D237, INDEX(fix_btag!$BF:$BF,MATCH(raw_elemdata!D237,fix_btag!$BG:$BG,0))), raw_elemdata!D237)</f>
        <v>449</v>
      </c>
      <c r="F785" s="4">
        <f t="array" ref="F785">IF(AND(OR(raw_elemdata!G237=6,raw_elemdata!H237=6,raw_elemdata!I237=6,raw_elemdata!J237=6),OR(raw_elemdata!G237=7,raw_elemdata!H237=7,raw_elemdata!I237=7,raw_elemdata!J237=7)), IF(ISERROR(INDEX(filt_btag7!$B:$B,MATCH(C785&amp;raw_elemdata!E237,filt_btag7!$C:$C&amp;filt_btag7!$B:$B,0))=raw_elemdata!E237), raw_elemdata!E237, INDEX(fix_btag!$BF:$BF,MATCH(raw_elemdata!E237,fix_btag!$BG:$BG,0))), raw_elemdata!E237)</f>
        <v>157</v>
      </c>
      <c r="G785" s="4">
        <f t="array" ref="G785">IF(AND(OR(raw_elemdata!G237=6,raw_elemdata!H237=6,raw_elemdata!I237=6,raw_elemdata!J237=6),OR(raw_elemdata!G237=7,raw_elemdata!H237=7,raw_elemdata!I237=7,raw_elemdata!J237=7)), IF(ISERROR(INDEX(filt_btag7!$B:$B,MATCH(C785&amp;raw_elemdata!F237,filt_btag7!$C:$C&amp;filt_btag7!$B:$B,0))=raw_elemdata!F237), raw_elemdata!F237, INDEX(fix_btag!$BF:$BF,MATCH(raw_elemdata!F237,fix_btag!$BG:$BG,0))), raw_elemdata!F237)</f>
        <v>118</v>
      </c>
      <c r="H785" s="4">
        <f>IF(OR(raw_elemdata!G237=6,raw_elemdata!G237=7),0,raw_elemdata!G237)</f>
        <v>0</v>
      </c>
      <c r="I785" s="4">
        <f>IF(OR(raw_elemdata!H237=6,raw_elemdata!H237=7),0,raw_elemdata!H237)</f>
        <v>0</v>
      </c>
      <c r="J785" s="4">
        <f>IF(OR(raw_elemdata!I237=6,raw_elemdata!I237=7),0,raw_elemdata!I237)</f>
        <v>0</v>
      </c>
      <c r="K785" s="4">
        <f>IF(OR(raw_elemdata!J237=6,raw_elemdata!J237=7),0,raw_elemdata!J237)</f>
        <v>0</v>
      </c>
      <c r="L785" s="4">
        <v>1</v>
      </c>
    </row>
    <row r="786" spans="3:12" s="4" customFormat="1" x14ac:dyDescent="0.3">
      <c r="C786" s="4">
        <v>236</v>
      </c>
      <c r="D786" s="4">
        <f t="array" ref="D786">IF(AND(OR(raw_elemdata!G238=6,raw_elemdata!H238=6,raw_elemdata!I238=6,raw_elemdata!J238=6),OR(raw_elemdata!G238=7,raw_elemdata!H238=7,raw_elemdata!I238=7,raw_elemdata!J238=7)), IF(ISERROR(INDEX(filt_btag7!$B:$B,MATCH(C786&amp;raw_elemdata!C238,filt_btag7!$C:$C&amp;filt_btag7!$B:$B,0))=raw_elemdata!C238), raw_elemdata!C238, INDEX(fix_btag!$BF:$BF,MATCH(raw_elemdata!C238,fix_btag!$BG:$BG,0))), raw_elemdata!C238)</f>
        <v>449</v>
      </c>
      <c r="E786" s="4">
        <f t="array" ref="E786">IF(AND(OR(raw_elemdata!G238=6,raw_elemdata!H238=6,raw_elemdata!I238=6,raw_elemdata!J238=6),OR(raw_elemdata!G238=7,raw_elemdata!H238=7,raw_elemdata!I238=7,raw_elemdata!J238=7)), IF(ISERROR(INDEX(filt_btag7!$B:$B,MATCH(C786&amp;raw_elemdata!D238,filt_btag7!$C:$C&amp;filt_btag7!$B:$B,0))=raw_elemdata!D238), raw_elemdata!D238, INDEX(fix_btag!$BF:$BF,MATCH(raw_elemdata!D238,fix_btag!$BG:$BG,0))), raw_elemdata!D238)</f>
        <v>460</v>
      </c>
      <c r="F786" s="4">
        <f t="array" ref="F786">IF(AND(OR(raw_elemdata!G238=6,raw_elemdata!H238=6,raw_elemdata!I238=6,raw_elemdata!J238=6),OR(raw_elemdata!G238=7,raw_elemdata!H238=7,raw_elemdata!I238=7,raw_elemdata!J238=7)), IF(ISERROR(INDEX(filt_btag7!$B:$B,MATCH(C786&amp;raw_elemdata!E238,filt_btag7!$C:$C&amp;filt_btag7!$B:$B,0))=raw_elemdata!E238), raw_elemdata!E238, INDEX(fix_btag!$BF:$BF,MATCH(raw_elemdata!E238,fix_btag!$BG:$BG,0))), raw_elemdata!E238)</f>
        <v>158</v>
      </c>
      <c r="G786" s="4">
        <f t="array" ref="G786">IF(AND(OR(raw_elemdata!G238=6,raw_elemdata!H238=6,raw_elemdata!I238=6,raw_elemdata!J238=6),OR(raw_elemdata!G238=7,raw_elemdata!H238=7,raw_elemdata!I238=7,raw_elemdata!J238=7)), IF(ISERROR(INDEX(filt_btag7!$B:$B,MATCH(C786&amp;raw_elemdata!F238,filt_btag7!$C:$C&amp;filt_btag7!$B:$B,0))=raw_elemdata!F238), raw_elemdata!F238, INDEX(fix_btag!$BF:$BF,MATCH(raw_elemdata!F238,fix_btag!$BG:$BG,0))), raw_elemdata!F238)</f>
        <v>157</v>
      </c>
      <c r="H786" s="4">
        <f>IF(OR(raw_elemdata!G238=6,raw_elemdata!G238=7),0,raw_elemdata!G238)</f>
        <v>0</v>
      </c>
      <c r="I786" s="4">
        <f>IF(OR(raw_elemdata!H238=6,raw_elemdata!H238=7),0,raw_elemdata!H238)</f>
        <v>0</v>
      </c>
      <c r="J786" s="4">
        <f>IF(OR(raw_elemdata!I238=6,raw_elemdata!I238=7),0,raw_elemdata!I238)</f>
        <v>0</v>
      </c>
      <c r="K786" s="4">
        <f>IF(OR(raw_elemdata!J238=6,raw_elemdata!J238=7),0,raw_elemdata!J238)</f>
        <v>0</v>
      </c>
      <c r="L786" s="4">
        <v>1</v>
      </c>
    </row>
    <row r="787" spans="3:12" s="4" customFormat="1" x14ac:dyDescent="0.3">
      <c r="C787" s="4">
        <v>237</v>
      </c>
      <c r="D787" s="4">
        <f t="array" ref="D787">IF(AND(OR(raw_elemdata!G239=6,raw_elemdata!H239=6,raw_elemdata!I239=6,raw_elemdata!J239=6),OR(raw_elemdata!G239=7,raw_elemdata!H239=7,raw_elemdata!I239=7,raw_elemdata!J239=7)), IF(ISERROR(INDEX(filt_btag7!$B:$B,MATCH(C787&amp;raw_elemdata!C239,filt_btag7!$C:$C&amp;filt_btag7!$B:$B,0))=raw_elemdata!C239), raw_elemdata!C239, INDEX(fix_btag!$BF:$BF,MATCH(raw_elemdata!C239,fix_btag!$BG:$BG,0))), raw_elemdata!C239)</f>
        <v>460</v>
      </c>
      <c r="E787" s="4">
        <f t="array" ref="E787">IF(AND(OR(raw_elemdata!G239=6,raw_elemdata!H239=6,raw_elemdata!I239=6,raw_elemdata!J239=6),OR(raw_elemdata!G239=7,raw_elemdata!H239=7,raw_elemdata!I239=7,raw_elemdata!J239=7)), IF(ISERROR(INDEX(filt_btag7!$B:$B,MATCH(C787&amp;raw_elemdata!D239,filt_btag7!$C:$C&amp;filt_btag7!$B:$B,0))=raw_elemdata!D239), raw_elemdata!D239, INDEX(fix_btag!$BF:$BF,MATCH(raw_elemdata!D239,fix_btag!$BG:$BG,0))), raw_elemdata!D239)</f>
        <v>272</v>
      </c>
      <c r="F787" s="4">
        <f t="array" ref="F787">IF(AND(OR(raw_elemdata!G239=6,raw_elemdata!H239=6,raw_elemdata!I239=6,raw_elemdata!J239=6),OR(raw_elemdata!G239=7,raw_elemdata!H239=7,raw_elemdata!I239=7,raw_elemdata!J239=7)), IF(ISERROR(INDEX(filt_btag7!$B:$B,MATCH(C787&amp;raw_elemdata!E239,filt_btag7!$C:$C&amp;filt_btag7!$B:$B,0))=raw_elemdata!E239), raw_elemdata!E239, INDEX(fix_btag!$BF:$BF,MATCH(raw_elemdata!E239,fix_btag!$BG:$BG,0))), raw_elemdata!E239)</f>
        <v>120</v>
      </c>
      <c r="G787" s="4">
        <f t="array" ref="G787">IF(AND(OR(raw_elemdata!G239=6,raw_elemdata!H239=6,raw_elemdata!I239=6,raw_elemdata!J239=6),OR(raw_elemdata!G239=7,raw_elemdata!H239=7,raw_elemdata!I239=7,raw_elemdata!J239=7)), IF(ISERROR(INDEX(filt_btag7!$B:$B,MATCH(C787&amp;raw_elemdata!F239,filt_btag7!$C:$C&amp;filt_btag7!$B:$B,0))=raw_elemdata!F239), raw_elemdata!F239, INDEX(fix_btag!$BF:$BF,MATCH(raw_elemdata!F239,fix_btag!$BG:$BG,0))), raw_elemdata!F239)</f>
        <v>158</v>
      </c>
      <c r="H787" s="4">
        <f>IF(OR(raw_elemdata!G239=6,raw_elemdata!G239=7),0,raw_elemdata!G239)</f>
        <v>0</v>
      </c>
      <c r="I787" s="4">
        <f>IF(OR(raw_elemdata!H239=6,raw_elemdata!H239=7),0,raw_elemdata!H239)</f>
        <v>0</v>
      </c>
      <c r="J787" s="4">
        <f>IF(OR(raw_elemdata!I239=6,raw_elemdata!I239=7),0,raw_elemdata!I239)</f>
        <v>0</v>
      </c>
      <c r="K787" s="4">
        <f>IF(OR(raw_elemdata!J239=6,raw_elemdata!J239=7),0,raw_elemdata!J239)</f>
        <v>0</v>
      </c>
      <c r="L787" s="4">
        <v>1</v>
      </c>
    </row>
    <row r="788" spans="3:12" s="4" customFormat="1" x14ac:dyDescent="0.3">
      <c r="C788" s="4">
        <v>238</v>
      </c>
      <c r="D788" s="4">
        <f t="array" ref="D788">IF(AND(OR(raw_elemdata!G240=6,raw_elemdata!H240=6,raw_elemdata!I240=6,raw_elemdata!J240=6),OR(raw_elemdata!G240=7,raw_elemdata!H240=7,raw_elemdata!I240=7,raw_elemdata!J240=7)), IF(ISERROR(INDEX(filt_btag7!$B:$B,MATCH(C788&amp;raw_elemdata!C240,filt_btag7!$C:$C&amp;filt_btag7!$B:$B,0))=raw_elemdata!C240), raw_elemdata!C240, INDEX(fix_btag!$BF:$BF,MATCH(raw_elemdata!C240,fix_btag!$BG:$BG,0))), raw_elemdata!C240)</f>
        <v>31</v>
      </c>
      <c r="E788" s="4">
        <f t="array" ref="E788">IF(AND(OR(raw_elemdata!G240=6,raw_elemdata!H240=6,raw_elemdata!I240=6,raw_elemdata!J240=6),OR(raw_elemdata!G240=7,raw_elemdata!H240=7,raw_elemdata!I240=7,raw_elemdata!J240=7)), IF(ISERROR(INDEX(filt_btag7!$B:$B,MATCH(C788&amp;raw_elemdata!D240,filt_btag7!$C:$C&amp;filt_btag7!$B:$B,0))=raw_elemdata!D240), raw_elemdata!D240, INDEX(fix_btag!$BF:$BF,MATCH(raw_elemdata!D240,fix_btag!$BG:$BG,0))), raw_elemdata!D240)</f>
        <v>450</v>
      </c>
      <c r="F788" s="4">
        <f t="array" ref="F788">IF(AND(OR(raw_elemdata!G240=6,raw_elemdata!H240=6,raw_elemdata!I240=6,raw_elemdata!J240=6),OR(raw_elemdata!G240=7,raw_elemdata!H240=7,raw_elemdata!I240=7,raw_elemdata!J240=7)), IF(ISERROR(INDEX(filt_btag7!$B:$B,MATCH(C788&amp;raw_elemdata!E240,filt_btag7!$C:$C&amp;filt_btag7!$B:$B,0))=raw_elemdata!E240), raw_elemdata!E240, INDEX(fix_btag!$BF:$BF,MATCH(raw_elemdata!E240,fix_btag!$BG:$BG,0))), raw_elemdata!E240)</f>
        <v>449</v>
      </c>
      <c r="G788" s="4">
        <f t="array" ref="G788">IF(AND(OR(raw_elemdata!G240=6,raw_elemdata!H240=6,raw_elemdata!I240=6,raw_elemdata!J240=6),OR(raw_elemdata!G240=7,raw_elemdata!H240=7,raw_elemdata!I240=7,raw_elemdata!J240=7)), IF(ISERROR(INDEX(filt_btag7!$B:$B,MATCH(C788&amp;raw_elemdata!F240,filt_btag7!$C:$C&amp;filt_btag7!$B:$B,0))=raw_elemdata!F240), raw_elemdata!F240, INDEX(fix_btag!$BF:$BF,MATCH(raw_elemdata!F240,fix_btag!$BG:$BG,0))), raw_elemdata!F240)</f>
        <v>308</v>
      </c>
      <c r="H788" s="4">
        <f>IF(OR(raw_elemdata!G240=6,raw_elemdata!G240=7),0,raw_elemdata!G240)</f>
        <v>0</v>
      </c>
      <c r="I788" s="4">
        <f>IF(OR(raw_elemdata!H240=6,raw_elemdata!H240=7),0,raw_elemdata!H240)</f>
        <v>0</v>
      </c>
      <c r="J788" s="4">
        <f>IF(OR(raw_elemdata!I240=6,raw_elemdata!I240=7),0,raw_elemdata!I240)</f>
        <v>0</v>
      </c>
      <c r="K788" s="4">
        <f>IF(OR(raw_elemdata!J240=6,raw_elemdata!J240=7),0,raw_elemdata!J240)</f>
        <v>0</v>
      </c>
      <c r="L788" s="4">
        <v>1</v>
      </c>
    </row>
    <row r="789" spans="3:12" s="4" customFormat="1" x14ac:dyDescent="0.3">
      <c r="C789" s="4">
        <v>239</v>
      </c>
      <c r="D789" s="4">
        <f t="array" ref="D789">IF(AND(OR(raw_elemdata!G241=6,raw_elemdata!H241=6,raw_elemdata!I241=6,raw_elemdata!J241=6),OR(raw_elemdata!G241=7,raw_elemdata!H241=7,raw_elemdata!I241=7,raw_elemdata!J241=7)), IF(ISERROR(INDEX(filt_btag7!$B:$B,MATCH(C789&amp;raw_elemdata!C241,filt_btag7!$C:$C&amp;filt_btag7!$B:$B,0))=raw_elemdata!C241), raw_elemdata!C241, INDEX(fix_btag!$BF:$BF,MATCH(raw_elemdata!C241,fix_btag!$BG:$BG,0))), raw_elemdata!C241)</f>
        <v>450</v>
      </c>
      <c r="E789" s="4">
        <f t="array" ref="E789">IF(AND(OR(raw_elemdata!G241=6,raw_elemdata!H241=6,raw_elemdata!I241=6,raw_elemdata!J241=6),OR(raw_elemdata!G241=7,raw_elemdata!H241=7,raw_elemdata!I241=7,raw_elemdata!J241=7)), IF(ISERROR(INDEX(filt_btag7!$B:$B,MATCH(C789&amp;raw_elemdata!D241,filt_btag7!$C:$C&amp;filt_btag7!$B:$B,0))=raw_elemdata!D241), raw_elemdata!D241, INDEX(fix_btag!$BF:$BF,MATCH(raw_elemdata!D241,fix_btag!$BG:$BG,0))), raw_elemdata!D241)</f>
        <v>461</v>
      </c>
      <c r="F789" s="4">
        <f t="array" ref="F789">IF(AND(OR(raw_elemdata!G241=6,raw_elemdata!H241=6,raw_elemdata!I241=6,raw_elemdata!J241=6),OR(raw_elemdata!G241=7,raw_elemdata!H241=7,raw_elemdata!I241=7,raw_elemdata!J241=7)), IF(ISERROR(INDEX(filt_btag7!$B:$B,MATCH(C789&amp;raw_elemdata!E241,filt_btag7!$C:$C&amp;filt_btag7!$B:$B,0))=raw_elemdata!E241), raw_elemdata!E241, INDEX(fix_btag!$BF:$BF,MATCH(raw_elemdata!E241,fix_btag!$BG:$BG,0))), raw_elemdata!E241)</f>
        <v>460</v>
      </c>
      <c r="G789" s="4">
        <f t="array" ref="G789">IF(AND(OR(raw_elemdata!G241=6,raw_elemdata!H241=6,raw_elemdata!I241=6,raw_elemdata!J241=6),OR(raw_elemdata!G241=7,raw_elemdata!H241=7,raw_elemdata!I241=7,raw_elemdata!J241=7)), IF(ISERROR(INDEX(filt_btag7!$B:$B,MATCH(C789&amp;raw_elemdata!F241,filt_btag7!$C:$C&amp;filt_btag7!$B:$B,0))=raw_elemdata!F241), raw_elemdata!F241, INDEX(fix_btag!$BF:$BF,MATCH(raw_elemdata!F241,fix_btag!$BG:$BG,0))), raw_elemdata!F241)</f>
        <v>449</v>
      </c>
      <c r="H789" s="4">
        <f>IF(OR(raw_elemdata!G241=6,raw_elemdata!G241=7),0,raw_elemdata!G241)</f>
        <v>0</v>
      </c>
      <c r="I789" s="4">
        <f>IF(OR(raw_elemdata!H241=6,raw_elemdata!H241=7),0,raw_elemdata!H241)</f>
        <v>0</v>
      </c>
      <c r="J789" s="4">
        <f>IF(OR(raw_elemdata!I241=6,raw_elemdata!I241=7),0,raw_elemdata!I241)</f>
        <v>0</v>
      </c>
      <c r="K789" s="4">
        <f>IF(OR(raw_elemdata!J241=6,raw_elemdata!J241=7),0,raw_elemdata!J241)</f>
        <v>0</v>
      </c>
      <c r="L789" s="4">
        <v>1</v>
      </c>
    </row>
    <row r="790" spans="3:12" s="4" customFormat="1" x14ac:dyDescent="0.3">
      <c r="C790" s="4">
        <v>240</v>
      </c>
      <c r="D790" s="4">
        <f t="array" ref="D790">IF(AND(OR(raw_elemdata!G242=6,raw_elemdata!H242=6,raw_elemdata!I242=6,raw_elemdata!J242=6),OR(raw_elemdata!G242=7,raw_elemdata!H242=7,raw_elemdata!I242=7,raw_elemdata!J242=7)), IF(ISERROR(INDEX(filt_btag7!$B:$B,MATCH(C790&amp;raw_elemdata!C242,filt_btag7!$C:$C&amp;filt_btag7!$B:$B,0))=raw_elemdata!C242), raw_elemdata!C242, INDEX(fix_btag!$BF:$BF,MATCH(raw_elemdata!C242,fix_btag!$BG:$BG,0))), raw_elemdata!C242)</f>
        <v>461</v>
      </c>
      <c r="E790" s="4">
        <f t="array" ref="E790">IF(AND(OR(raw_elemdata!G242=6,raw_elemdata!H242=6,raw_elemdata!I242=6,raw_elemdata!J242=6),OR(raw_elemdata!G242=7,raw_elemdata!H242=7,raw_elemdata!I242=7,raw_elemdata!J242=7)), IF(ISERROR(INDEX(filt_btag7!$B:$B,MATCH(C790&amp;raw_elemdata!D242,filt_btag7!$C:$C&amp;filt_btag7!$B:$B,0))=raw_elemdata!D242), raw_elemdata!D242, INDEX(fix_btag!$BF:$BF,MATCH(raw_elemdata!D242,fix_btag!$BG:$BG,0))), raw_elemdata!D242)</f>
        <v>32</v>
      </c>
      <c r="F790" s="4">
        <f t="array" ref="F790">IF(AND(OR(raw_elemdata!G242=6,raw_elemdata!H242=6,raw_elemdata!I242=6,raw_elemdata!J242=6),OR(raw_elemdata!G242=7,raw_elemdata!H242=7,raw_elemdata!I242=7,raw_elemdata!J242=7)), IF(ISERROR(INDEX(filt_btag7!$B:$B,MATCH(C790&amp;raw_elemdata!E242,filt_btag7!$C:$C&amp;filt_btag7!$B:$B,0))=raw_elemdata!E242), raw_elemdata!E242, INDEX(fix_btag!$BF:$BF,MATCH(raw_elemdata!E242,fix_btag!$BG:$BG,0))), raw_elemdata!E242)</f>
        <v>272</v>
      </c>
      <c r="G790" s="4">
        <f t="array" ref="G790">IF(AND(OR(raw_elemdata!G242=6,raw_elemdata!H242=6,raw_elemdata!I242=6,raw_elemdata!J242=6),OR(raw_elemdata!G242=7,raw_elemdata!H242=7,raw_elemdata!I242=7,raw_elemdata!J242=7)), IF(ISERROR(INDEX(filt_btag7!$B:$B,MATCH(C790&amp;raw_elemdata!F242,filt_btag7!$C:$C&amp;filt_btag7!$B:$B,0))=raw_elemdata!F242), raw_elemdata!F242, INDEX(fix_btag!$BF:$BF,MATCH(raw_elemdata!F242,fix_btag!$BG:$BG,0))), raw_elemdata!F242)</f>
        <v>460</v>
      </c>
      <c r="H790" s="4">
        <f>IF(OR(raw_elemdata!G242=6,raw_elemdata!G242=7),0,raw_elemdata!G242)</f>
        <v>0</v>
      </c>
      <c r="I790" s="4">
        <f>IF(OR(raw_elemdata!H242=6,raw_elemdata!H242=7),0,raw_elemdata!H242)</f>
        <v>0</v>
      </c>
      <c r="J790" s="4">
        <f>IF(OR(raw_elemdata!I242=6,raw_elemdata!I242=7),0,raw_elemdata!I242)</f>
        <v>0</v>
      </c>
      <c r="K790" s="4">
        <f>IF(OR(raw_elemdata!J242=6,raw_elemdata!J242=7),0,raw_elemdata!J242)</f>
        <v>0</v>
      </c>
      <c r="L790" s="4">
        <v>1</v>
      </c>
    </row>
    <row r="791" spans="3:12" s="4" customFormat="1" x14ac:dyDescent="0.3">
      <c r="C791" s="4">
        <v>241</v>
      </c>
      <c r="D791" s="4">
        <f t="array" ref="D791">IF(AND(OR(raw_elemdata!G243=6,raw_elemdata!H243=6,raw_elemdata!I243=6,raw_elemdata!J243=6),OR(raw_elemdata!G243=7,raw_elemdata!H243=7,raw_elemdata!I243=7,raw_elemdata!J243=7)), IF(ISERROR(INDEX(filt_btag7!$B:$B,MATCH(C791&amp;raw_elemdata!C243,filt_btag7!$C:$C&amp;filt_btag7!$B:$B,0))=raw_elemdata!C243), raw_elemdata!C243, INDEX(fix_btag!$BF:$BF,MATCH(raw_elemdata!C243,fix_btag!$BG:$BG,0))), raw_elemdata!C243)</f>
        <v>309</v>
      </c>
      <c r="E791" s="4">
        <f t="array" ref="E791">IF(AND(OR(raw_elemdata!G243=6,raw_elemdata!H243=6,raw_elemdata!I243=6,raw_elemdata!J243=6),OR(raw_elemdata!G243=7,raw_elemdata!H243=7,raw_elemdata!I243=7,raw_elemdata!J243=7)), IF(ISERROR(INDEX(filt_btag7!$B:$B,MATCH(C791&amp;raw_elemdata!D243,filt_btag7!$C:$C&amp;filt_btag7!$B:$B,0))=raw_elemdata!D243), raw_elemdata!D243, INDEX(fix_btag!$BF:$BF,MATCH(raw_elemdata!D243,fix_btag!$BG:$BG,0))), raw_elemdata!D243)</f>
        <v>451</v>
      </c>
      <c r="F791" s="4">
        <f t="array" ref="F791">IF(AND(OR(raw_elemdata!G243=6,raw_elemdata!H243=6,raw_elemdata!I243=6,raw_elemdata!J243=6),OR(raw_elemdata!G243=7,raw_elemdata!H243=7,raw_elemdata!I243=7,raw_elemdata!J243=7)), IF(ISERROR(INDEX(filt_btag7!$B:$B,MATCH(C791&amp;raw_elemdata!E243,filt_btag7!$C:$C&amp;filt_btag7!$B:$B,0))=raw_elemdata!E243), raw_elemdata!E243, INDEX(fix_btag!$BF:$BF,MATCH(raw_elemdata!E243,fix_btag!$BG:$BG,0))), raw_elemdata!E243)</f>
        <v>450</v>
      </c>
      <c r="G791" s="4">
        <f t="array" ref="G791">IF(AND(OR(raw_elemdata!G243=6,raw_elemdata!H243=6,raw_elemdata!I243=6,raw_elemdata!J243=6),OR(raw_elemdata!G243=7,raw_elemdata!H243=7,raw_elemdata!I243=7,raw_elemdata!J243=7)), IF(ISERROR(INDEX(filt_btag7!$B:$B,MATCH(C791&amp;raw_elemdata!F243,filt_btag7!$C:$C&amp;filt_btag7!$B:$B,0))=raw_elemdata!F243), raw_elemdata!F243, INDEX(fix_btag!$BF:$BF,MATCH(raw_elemdata!F243,fix_btag!$BG:$BG,0))), raw_elemdata!F243)</f>
        <v>31</v>
      </c>
      <c r="H791" s="4">
        <f>IF(OR(raw_elemdata!G243=6,raw_elemdata!G243=7),0,raw_elemdata!G243)</f>
        <v>0</v>
      </c>
      <c r="I791" s="4">
        <f>IF(OR(raw_elemdata!H243=6,raw_elemdata!H243=7),0,raw_elemdata!H243)</f>
        <v>0</v>
      </c>
      <c r="J791" s="4">
        <f>IF(OR(raw_elemdata!I243=6,raw_elemdata!I243=7),0,raw_elemdata!I243)</f>
        <v>0</v>
      </c>
      <c r="K791" s="4">
        <f>IF(OR(raw_elemdata!J243=6,raw_elemdata!J243=7),0,raw_elemdata!J243)</f>
        <v>0</v>
      </c>
      <c r="L791" s="4">
        <v>1</v>
      </c>
    </row>
    <row r="792" spans="3:12" s="4" customFormat="1" x14ac:dyDescent="0.3">
      <c r="C792" s="4">
        <v>242</v>
      </c>
      <c r="D792" s="4">
        <f t="array" ref="D792">IF(AND(OR(raw_elemdata!G244=6,raw_elemdata!H244=6,raw_elemdata!I244=6,raw_elemdata!J244=6),OR(raw_elemdata!G244=7,raw_elemdata!H244=7,raw_elemdata!I244=7,raw_elemdata!J244=7)), IF(ISERROR(INDEX(filt_btag7!$B:$B,MATCH(C792&amp;raw_elemdata!C244,filt_btag7!$C:$C&amp;filt_btag7!$B:$B,0))=raw_elemdata!C244), raw_elemdata!C244, INDEX(fix_btag!$BF:$BF,MATCH(raw_elemdata!C244,fix_btag!$BG:$BG,0))), raw_elemdata!C244)</f>
        <v>451</v>
      </c>
      <c r="E792" s="4">
        <f t="array" ref="E792">IF(AND(OR(raw_elemdata!G244=6,raw_elemdata!H244=6,raw_elemdata!I244=6,raw_elemdata!J244=6),OR(raw_elemdata!G244=7,raw_elemdata!H244=7,raw_elemdata!I244=7,raw_elemdata!J244=7)), IF(ISERROR(INDEX(filt_btag7!$B:$B,MATCH(C792&amp;raw_elemdata!D244,filt_btag7!$C:$C&amp;filt_btag7!$B:$B,0))=raw_elemdata!D244), raw_elemdata!D244, INDEX(fix_btag!$BF:$BF,MATCH(raw_elemdata!D244,fix_btag!$BG:$BG,0))), raw_elemdata!D244)</f>
        <v>462</v>
      </c>
      <c r="F792" s="4">
        <f t="array" ref="F792">IF(AND(OR(raw_elemdata!G244=6,raw_elemdata!H244=6,raw_elemdata!I244=6,raw_elemdata!J244=6),OR(raw_elemdata!G244=7,raw_elemdata!H244=7,raw_elemdata!I244=7,raw_elemdata!J244=7)), IF(ISERROR(INDEX(filt_btag7!$B:$B,MATCH(C792&amp;raw_elemdata!E244,filt_btag7!$C:$C&amp;filt_btag7!$B:$B,0))=raw_elemdata!E244), raw_elemdata!E244, INDEX(fix_btag!$BF:$BF,MATCH(raw_elemdata!E244,fix_btag!$BG:$BG,0))), raw_elemdata!E244)</f>
        <v>461</v>
      </c>
      <c r="G792" s="4">
        <f t="array" ref="G792">IF(AND(OR(raw_elemdata!G244=6,raw_elemdata!H244=6,raw_elemdata!I244=6,raw_elemdata!J244=6),OR(raw_elemdata!G244=7,raw_elemdata!H244=7,raw_elemdata!I244=7,raw_elemdata!J244=7)), IF(ISERROR(INDEX(filt_btag7!$B:$B,MATCH(C792&amp;raw_elemdata!F244,filt_btag7!$C:$C&amp;filt_btag7!$B:$B,0))=raw_elemdata!F244), raw_elemdata!F244, INDEX(fix_btag!$BF:$BF,MATCH(raw_elemdata!F244,fix_btag!$BG:$BG,0))), raw_elemdata!F244)</f>
        <v>450</v>
      </c>
      <c r="H792" s="4">
        <f>IF(OR(raw_elemdata!G244=6,raw_elemdata!G244=7),0,raw_elemdata!G244)</f>
        <v>0</v>
      </c>
      <c r="I792" s="4">
        <f>IF(OR(raw_elemdata!H244=6,raw_elemdata!H244=7),0,raw_elemdata!H244)</f>
        <v>0</v>
      </c>
      <c r="J792" s="4">
        <f>IF(OR(raw_elemdata!I244=6,raw_elemdata!I244=7),0,raw_elemdata!I244)</f>
        <v>0</v>
      </c>
      <c r="K792" s="4">
        <f>IF(OR(raw_elemdata!J244=6,raw_elemdata!J244=7),0,raw_elemdata!J244)</f>
        <v>0</v>
      </c>
      <c r="L792" s="4">
        <v>1</v>
      </c>
    </row>
    <row r="793" spans="3:12" s="4" customFormat="1" x14ac:dyDescent="0.3">
      <c r="C793" s="4">
        <v>243</v>
      </c>
      <c r="D793" s="4">
        <f t="array" ref="D793">IF(AND(OR(raw_elemdata!G245=6,raw_elemdata!H245=6,raw_elemdata!I245=6,raw_elemdata!J245=6),OR(raw_elemdata!G245=7,raw_elemdata!H245=7,raw_elemdata!I245=7,raw_elemdata!J245=7)), IF(ISERROR(INDEX(filt_btag7!$B:$B,MATCH(C793&amp;raw_elemdata!C245,filt_btag7!$C:$C&amp;filt_btag7!$B:$B,0))=raw_elemdata!C245), raw_elemdata!C245, INDEX(fix_btag!$BF:$BF,MATCH(raw_elemdata!C245,fix_btag!$BG:$BG,0))), raw_elemdata!C245)</f>
        <v>462</v>
      </c>
      <c r="E793" s="4">
        <f t="array" ref="E793">IF(AND(OR(raw_elemdata!G245=6,raw_elemdata!H245=6,raw_elemdata!I245=6,raw_elemdata!J245=6),OR(raw_elemdata!G245=7,raw_elemdata!H245=7,raw_elemdata!I245=7,raw_elemdata!J245=7)), IF(ISERROR(INDEX(filt_btag7!$B:$B,MATCH(C793&amp;raw_elemdata!D245,filt_btag7!$C:$C&amp;filt_btag7!$B:$B,0))=raw_elemdata!D245), raw_elemdata!D245, INDEX(fix_btag!$BF:$BF,MATCH(raw_elemdata!D245,fix_btag!$BG:$BG,0))), raw_elemdata!D245)</f>
        <v>265</v>
      </c>
      <c r="F793" s="4">
        <f t="array" ref="F793">IF(AND(OR(raw_elemdata!G245=6,raw_elemdata!H245=6,raw_elemdata!I245=6,raw_elemdata!J245=6),OR(raw_elemdata!G245=7,raw_elemdata!H245=7,raw_elemdata!I245=7,raw_elemdata!J245=7)), IF(ISERROR(INDEX(filt_btag7!$B:$B,MATCH(C793&amp;raw_elemdata!E245,filt_btag7!$C:$C&amp;filt_btag7!$B:$B,0))=raw_elemdata!E245), raw_elemdata!E245, INDEX(fix_btag!$BF:$BF,MATCH(raw_elemdata!E245,fix_btag!$BG:$BG,0))), raw_elemdata!E245)</f>
        <v>32</v>
      </c>
      <c r="G793" s="4">
        <f t="array" ref="G793">IF(AND(OR(raw_elemdata!G245=6,raw_elemdata!H245=6,raw_elemdata!I245=6,raw_elemdata!J245=6),OR(raw_elemdata!G245=7,raw_elemdata!H245=7,raw_elemdata!I245=7,raw_elemdata!J245=7)), IF(ISERROR(INDEX(filt_btag7!$B:$B,MATCH(C793&amp;raw_elemdata!F245,filt_btag7!$C:$C&amp;filt_btag7!$B:$B,0))=raw_elemdata!F245), raw_elemdata!F245, INDEX(fix_btag!$BF:$BF,MATCH(raw_elemdata!F245,fix_btag!$BG:$BG,0))), raw_elemdata!F245)</f>
        <v>461</v>
      </c>
      <c r="H793" s="4">
        <f>IF(OR(raw_elemdata!G245=6,raw_elemdata!G245=7),0,raw_elemdata!G245)</f>
        <v>0</v>
      </c>
      <c r="I793" s="4">
        <f>IF(OR(raw_elemdata!H245=6,raw_elemdata!H245=7),0,raw_elemdata!H245)</f>
        <v>0</v>
      </c>
      <c r="J793" s="4">
        <f>IF(OR(raw_elemdata!I245=6,raw_elemdata!I245=7),0,raw_elemdata!I245)</f>
        <v>0</v>
      </c>
      <c r="K793" s="4">
        <f>IF(OR(raw_elemdata!J245=6,raw_elemdata!J245=7),0,raw_elemdata!J245)</f>
        <v>0</v>
      </c>
      <c r="L793" s="4">
        <v>1</v>
      </c>
    </row>
    <row r="794" spans="3:12" s="4" customFormat="1" x14ac:dyDescent="0.3">
      <c r="C794" s="4">
        <v>244</v>
      </c>
      <c r="D794" s="4">
        <f t="array" ref="D794">IF(AND(OR(raw_elemdata!G246=6,raw_elemdata!H246=6,raw_elemdata!I246=6,raw_elemdata!J246=6),OR(raw_elemdata!G246=7,raw_elemdata!H246=7,raw_elemdata!I246=7,raw_elemdata!J246=7)), IF(ISERROR(INDEX(filt_btag7!$B:$B,MATCH(C794&amp;raw_elemdata!C246,filt_btag7!$C:$C&amp;filt_btag7!$B:$B,0))=raw_elemdata!C246), raw_elemdata!C246, INDEX(fix_btag!$BF:$BF,MATCH(raw_elemdata!C246,fix_btag!$BG:$BG,0))), raw_elemdata!C246)</f>
        <v>38</v>
      </c>
      <c r="E794" s="4">
        <f t="array" ref="E794">IF(AND(OR(raw_elemdata!G246=6,raw_elemdata!H246=6,raw_elemdata!I246=6,raw_elemdata!J246=6),OR(raw_elemdata!G246=7,raw_elemdata!H246=7,raw_elemdata!I246=7,raw_elemdata!J246=7)), IF(ISERROR(INDEX(filt_btag7!$B:$B,MATCH(C794&amp;raw_elemdata!D246,filt_btag7!$C:$C&amp;filt_btag7!$B:$B,0))=raw_elemdata!D246), raw_elemdata!D246, INDEX(fix_btag!$BF:$BF,MATCH(raw_elemdata!D246,fix_btag!$BG:$BG,0))), raw_elemdata!D246)</f>
        <v>452</v>
      </c>
      <c r="F794" s="4">
        <f t="array" ref="F794">IF(AND(OR(raw_elemdata!G246=6,raw_elemdata!H246=6,raw_elemdata!I246=6,raw_elemdata!J246=6),OR(raw_elemdata!G246=7,raw_elemdata!H246=7,raw_elemdata!I246=7,raw_elemdata!J246=7)), IF(ISERROR(INDEX(filt_btag7!$B:$B,MATCH(C794&amp;raw_elemdata!E246,filt_btag7!$C:$C&amp;filt_btag7!$B:$B,0))=raw_elemdata!E246), raw_elemdata!E246, INDEX(fix_btag!$BF:$BF,MATCH(raw_elemdata!E246,fix_btag!$BG:$BG,0))), raw_elemdata!E246)</f>
        <v>451</v>
      </c>
      <c r="G794" s="4">
        <f t="array" ref="G794">IF(AND(OR(raw_elemdata!G246=6,raw_elemdata!H246=6,raw_elemdata!I246=6,raw_elemdata!J246=6),OR(raw_elemdata!G246=7,raw_elemdata!H246=7,raw_elemdata!I246=7,raw_elemdata!J246=7)), IF(ISERROR(INDEX(filt_btag7!$B:$B,MATCH(C794&amp;raw_elemdata!F246,filt_btag7!$C:$C&amp;filt_btag7!$B:$B,0))=raw_elemdata!F246), raw_elemdata!F246, INDEX(fix_btag!$BF:$BF,MATCH(raw_elemdata!F246,fix_btag!$BG:$BG,0))), raw_elemdata!F246)</f>
        <v>309</v>
      </c>
      <c r="H794" s="4">
        <f>IF(OR(raw_elemdata!G246=6,raw_elemdata!G246=7),0,raw_elemdata!G246)</f>
        <v>0</v>
      </c>
      <c r="I794" s="4">
        <f>IF(OR(raw_elemdata!H246=6,raw_elemdata!H246=7),0,raw_elemdata!H246)</f>
        <v>0</v>
      </c>
      <c r="J794" s="4">
        <f>IF(OR(raw_elemdata!I246=6,raw_elemdata!I246=7),0,raw_elemdata!I246)</f>
        <v>0</v>
      </c>
      <c r="K794" s="4">
        <f>IF(OR(raw_elemdata!J246=6,raw_elemdata!J246=7),0,raw_elemdata!J246)</f>
        <v>0</v>
      </c>
      <c r="L794" s="4">
        <v>1</v>
      </c>
    </row>
    <row r="795" spans="3:12" s="4" customFormat="1" x14ac:dyDescent="0.3">
      <c r="C795" s="4">
        <v>245</v>
      </c>
      <c r="D795" s="4">
        <f t="array" ref="D795">IF(AND(OR(raw_elemdata!G247=6,raw_elemdata!H247=6,raw_elemdata!I247=6,raw_elemdata!J247=6),OR(raw_elemdata!G247=7,raw_elemdata!H247=7,raw_elemdata!I247=7,raw_elemdata!J247=7)), IF(ISERROR(INDEX(filt_btag7!$B:$B,MATCH(C795&amp;raw_elemdata!C247,filt_btag7!$C:$C&amp;filt_btag7!$B:$B,0))=raw_elemdata!C247), raw_elemdata!C247, INDEX(fix_btag!$BF:$BF,MATCH(raw_elemdata!C247,fix_btag!$BG:$BG,0))), raw_elemdata!C247)</f>
        <v>452</v>
      </c>
      <c r="E795" s="4">
        <f t="array" ref="E795">IF(AND(OR(raw_elemdata!G247=6,raw_elemdata!H247=6,raw_elemdata!I247=6,raw_elemdata!J247=6),OR(raw_elemdata!G247=7,raw_elemdata!H247=7,raw_elemdata!I247=7,raw_elemdata!J247=7)), IF(ISERROR(INDEX(filt_btag7!$B:$B,MATCH(C795&amp;raw_elemdata!D247,filt_btag7!$C:$C&amp;filt_btag7!$B:$B,0))=raw_elemdata!D247), raw_elemdata!D247, INDEX(fix_btag!$BF:$BF,MATCH(raw_elemdata!D247,fix_btag!$BG:$BG,0))), raw_elemdata!D247)</f>
        <v>463</v>
      </c>
      <c r="F795" s="4">
        <f t="array" ref="F795">IF(AND(OR(raw_elemdata!G247=6,raw_elemdata!H247=6,raw_elemdata!I247=6,raw_elemdata!J247=6),OR(raw_elemdata!G247=7,raw_elemdata!H247=7,raw_elemdata!I247=7,raw_elemdata!J247=7)), IF(ISERROR(INDEX(filt_btag7!$B:$B,MATCH(C795&amp;raw_elemdata!E247,filt_btag7!$C:$C&amp;filt_btag7!$B:$B,0))=raw_elemdata!E247), raw_elemdata!E247, INDEX(fix_btag!$BF:$BF,MATCH(raw_elemdata!E247,fix_btag!$BG:$BG,0))), raw_elemdata!E247)</f>
        <v>462</v>
      </c>
      <c r="G795" s="4">
        <f t="array" ref="G795">IF(AND(OR(raw_elemdata!G247=6,raw_elemdata!H247=6,raw_elemdata!I247=6,raw_elemdata!J247=6),OR(raw_elemdata!G247=7,raw_elemdata!H247=7,raw_elemdata!I247=7,raw_elemdata!J247=7)), IF(ISERROR(INDEX(filt_btag7!$B:$B,MATCH(C795&amp;raw_elemdata!F247,filt_btag7!$C:$C&amp;filt_btag7!$B:$B,0))=raw_elemdata!F247), raw_elemdata!F247, INDEX(fix_btag!$BF:$BF,MATCH(raw_elemdata!F247,fix_btag!$BG:$BG,0))), raw_elemdata!F247)</f>
        <v>451</v>
      </c>
      <c r="H795" s="4">
        <f>IF(OR(raw_elemdata!G247=6,raw_elemdata!G247=7),0,raw_elemdata!G247)</f>
        <v>0</v>
      </c>
      <c r="I795" s="4">
        <f>IF(OR(raw_elemdata!H247=6,raw_elemdata!H247=7),0,raw_elemdata!H247)</f>
        <v>0</v>
      </c>
      <c r="J795" s="4">
        <f>IF(OR(raw_elemdata!I247=6,raw_elemdata!I247=7),0,raw_elemdata!I247)</f>
        <v>0</v>
      </c>
      <c r="K795" s="4">
        <f>IF(OR(raw_elemdata!J247=6,raw_elemdata!J247=7),0,raw_elemdata!J247)</f>
        <v>0</v>
      </c>
      <c r="L795" s="4">
        <v>1</v>
      </c>
    </row>
    <row r="796" spans="3:12" s="4" customFormat="1" x14ac:dyDescent="0.3">
      <c r="C796" s="4">
        <v>246</v>
      </c>
      <c r="D796" s="4">
        <f t="array" ref="D796">IF(AND(OR(raw_elemdata!G248=6,raw_elemdata!H248=6,raw_elemdata!I248=6,raw_elemdata!J248=6),OR(raw_elemdata!G248=7,raw_elemdata!H248=7,raw_elemdata!I248=7,raw_elemdata!J248=7)), IF(ISERROR(INDEX(filt_btag7!$B:$B,MATCH(C796&amp;raw_elemdata!C248,filt_btag7!$C:$C&amp;filt_btag7!$B:$B,0))=raw_elemdata!C248), raw_elemdata!C248, INDEX(fix_btag!$BF:$BF,MATCH(raw_elemdata!C248,fix_btag!$BG:$BG,0))), raw_elemdata!C248)</f>
        <v>463</v>
      </c>
      <c r="E796" s="4">
        <f t="array" ref="E796">IF(AND(OR(raw_elemdata!G248=6,raw_elemdata!H248=6,raw_elemdata!I248=6,raw_elemdata!J248=6),OR(raw_elemdata!G248=7,raw_elemdata!H248=7,raw_elemdata!I248=7,raw_elemdata!J248=7)), IF(ISERROR(INDEX(filt_btag7!$B:$B,MATCH(C796&amp;raw_elemdata!D248,filt_btag7!$C:$C&amp;filt_btag7!$B:$B,0))=raw_elemdata!D248), raw_elemdata!D248, INDEX(fix_btag!$BF:$BF,MATCH(raw_elemdata!D248,fix_btag!$BG:$BG,0))), raw_elemdata!D248)</f>
        <v>39</v>
      </c>
      <c r="F796" s="4">
        <f t="array" ref="F796">IF(AND(OR(raw_elemdata!G248=6,raw_elemdata!H248=6,raw_elemdata!I248=6,raw_elemdata!J248=6),OR(raw_elemdata!G248=7,raw_elemdata!H248=7,raw_elemdata!I248=7,raw_elemdata!J248=7)), IF(ISERROR(INDEX(filt_btag7!$B:$B,MATCH(C796&amp;raw_elemdata!E248,filt_btag7!$C:$C&amp;filt_btag7!$B:$B,0))=raw_elemdata!E248), raw_elemdata!E248, INDEX(fix_btag!$BF:$BF,MATCH(raw_elemdata!E248,fix_btag!$BG:$BG,0))), raw_elemdata!E248)</f>
        <v>265</v>
      </c>
      <c r="G796" s="4">
        <f t="array" ref="G796">IF(AND(OR(raw_elemdata!G248=6,raw_elemdata!H248=6,raw_elemdata!I248=6,raw_elemdata!J248=6),OR(raw_elemdata!G248=7,raw_elemdata!H248=7,raw_elemdata!I248=7,raw_elemdata!J248=7)), IF(ISERROR(INDEX(filt_btag7!$B:$B,MATCH(C796&amp;raw_elemdata!F248,filt_btag7!$C:$C&amp;filt_btag7!$B:$B,0))=raw_elemdata!F248), raw_elemdata!F248, INDEX(fix_btag!$BF:$BF,MATCH(raw_elemdata!F248,fix_btag!$BG:$BG,0))), raw_elemdata!F248)</f>
        <v>462</v>
      </c>
      <c r="H796" s="4">
        <f>IF(OR(raw_elemdata!G248=6,raw_elemdata!G248=7),0,raw_elemdata!G248)</f>
        <v>0</v>
      </c>
      <c r="I796" s="4">
        <f>IF(OR(raw_elemdata!H248=6,raw_elemdata!H248=7),0,raw_elemdata!H248)</f>
        <v>0</v>
      </c>
      <c r="J796" s="4">
        <f>IF(OR(raw_elemdata!I248=6,raw_elemdata!I248=7),0,raw_elemdata!I248)</f>
        <v>0</v>
      </c>
      <c r="K796" s="4">
        <f>IF(OR(raw_elemdata!J248=6,raw_elemdata!J248=7),0,raw_elemdata!J248)</f>
        <v>0</v>
      </c>
      <c r="L796" s="4">
        <v>1</v>
      </c>
    </row>
    <row r="797" spans="3:12" s="4" customFormat="1" x14ac:dyDescent="0.3">
      <c r="C797" s="4">
        <v>247</v>
      </c>
      <c r="D797" s="4">
        <f t="array" ref="D797">IF(AND(OR(raw_elemdata!G249=6,raw_elemdata!H249=6,raw_elemdata!I249=6,raw_elemdata!J249=6),OR(raw_elemdata!G249=7,raw_elemdata!H249=7,raw_elemdata!I249=7,raw_elemdata!J249=7)), IF(ISERROR(INDEX(filt_btag7!$B:$B,MATCH(C797&amp;raw_elemdata!C249,filt_btag7!$C:$C&amp;filt_btag7!$B:$B,0))=raw_elemdata!C249), raw_elemdata!C249, INDEX(fix_btag!$BF:$BF,MATCH(raw_elemdata!C249,fix_btag!$BG:$BG,0))), raw_elemdata!C249)</f>
        <v>310</v>
      </c>
      <c r="E797" s="4">
        <f t="array" ref="E797">IF(AND(OR(raw_elemdata!G249=6,raw_elemdata!H249=6,raw_elemdata!I249=6,raw_elemdata!J249=6),OR(raw_elemdata!G249=7,raw_elemdata!H249=7,raw_elemdata!I249=7,raw_elemdata!J249=7)), IF(ISERROR(INDEX(filt_btag7!$B:$B,MATCH(C797&amp;raw_elemdata!D249,filt_btag7!$C:$C&amp;filt_btag7!$B:$B,0))=raw_elemdata!D249), raw_elemdata!D249, INDEX(fix_btag!$BF:$BF,MATCH(raw_elemdata!D249,fix_btag!$BG:$BG,0))), raw_elemdata!D249)</f>
        <v>453</v>
      </c>
      <c r="F797" s="4">
        <f t="array" ref="F797">IF(AND(OR(raw_elemdata!G249=6,raw_elemdata!H249=6,raw_elemdata!I249=6,raw_elemdata!J249=6),OR(raw_elemdata!G249=7,raw_elemdata!H249=7,raw_elemdata!I249=7,raw_elemdata!J249=7)), IF(ISERROR(INDEX(filt_btag7!$B:$B,MATCH(C797&amp;raw_elemdata!E249,filt_btag7!$C:$C&amp;filt_btag7!$B:$B,0))=raw_elemdata!E249), raw_elemdata!E249, INDEX(fix_btag!$BF:$BF,MATCH(raw_elemdata!E249,fix_btag!$BG:$BG,0))), raw_elemdata!E249)</f>
        <v>452</v>
      </c>
      <c r="G797" s="4">
        <f t="array" ref="G797">IF(AND(OR(raw_elemdata!G249=6,raw_elemdata!H249=6,raw_elemdata!I249=6,raw_elemdata!J249=6),OR(raw_elemdata!G249=7,raw_elemdata!H249=7,raw_elemdata!I249=7,raw_elemdata!J249=7)), IF(ISERROR(INDEX(filt_btag7!$B:$B,MATCH(C797&amp;raw_elemdata!F249,filt_btag7!$C:$C&amp;filt_btag7!$B:$B,0))=raw_elemdata!F249), raw_elemdata!F249, INDEX(fix_btag!$BF:$BF,MATCH(raw_elemdata!F249,fix_btag!$BG:$BG,0))), raw_elemdata!F249)</f>
        <v>38</v>
      </c>
      <c r="H797" s="4">
        <f>IF(OR(raw_elemdata!G249=6,raw_elemdata!G249=7),0,raw_elemdata!G249)</f>
        <v>0</v>
      </c>
      <c r="I797" s="4">
        <f>IF(OR(raw_elemdata!H249=6,raw_elemdata!H249=7),0,raw_elemdata!H249)</f>
        <v>0</v>
      </c>
      <c r="J797" s="4">
        <f>IF(OR(raw_elemdata!I249=6,raw_elemdata!I249=7),0,raw_elemdata!I249)</f>
        <v>0</v>
      </c>
      <c r="K797" s="4">
        <f>IF(OR(raw_elemdata!J249=6,raw_elemdata!J249=7),0,raw_elemdata!J249)</f>
        <v>0</v>
      </c>
      <c r="L797" s="4">
        <v>1</v>
      </c>
    </row>
    <row r="798" spans="3:12" s="4" customFormat="1" x14ac:dyDescent="0.3">
      <c r="C798" s="4">
        <v>248</v>
      </c>
      <c r="D798" s="4">
        <f t="array" ref="D798">IF(AND(OR(raw_elemdata!G250=6,raw_elemdata!H250=6,raw_elemdata!I250=6,raw_elemdata!J250=6),OR(raw_elemdata!G250=7,raw_elemdata!H250=7,raw_elemdata!I250=7,raw_elemdata!J250=7)), IF(ISERROR(INDEX(filt_btag7!$B:$B,MATCH(C798&amp;raw_elemdata!C250,filt_btag7!$C:$C&amp;filt_btag7!$B:$B,0))=raw_elemdata!C250), raw_elemdata!C250, INDEX(fix_btag!$BF:$BF,MATCH(raw_elemdata!C250,fix_btag!$BG:$BG,0))), raw_elemdata!C250)</f>
        <v>453</v>
      </c>
      <c r="E798" s="4">
        <f t="array" ref="E798">IF(AND(OR(raw_elemdata!G250=6,raw_elemdata!H250=6,raw_elemdata!I250=6,raw_elemdata!J250=6),OR(raw_elemdata!G250=7,raw_elemdata!H250=7,raw_elemdata!I250=7,raw_elemdata!J250=7)), IF(ISERROR(INDEX(filt_btag7!$B:$B,MATCH(C798&amp;raw_elemdata!D250,filt_btag7!$C:$C&amp;filt_btag7!$B:$B,0))=raw_elemdata!D250), raw_elemdata!D250, INDEX(fix_btag!$BF:$BF,MATCH(raw_elemdata!D250,fix_btag!$BG:$BG,0))), raw_elemdata!D250)</f>
        <v>464</v>
      </c>
      <c r="F798" s="4">
        <f t="array" ref="F798">IF(AND(OR(raw_elemdata!G250=6,raw_elemdata!H250=6,raw_elemdata!I250=6,raw_elemdata!J250=6),OR(raw_elemdata!G250=7,raw_elemdata!H250=7,raw_elemdata!I250=7,raw_elemdata!J250=7)), IF(ISERROR(INDEX(filt_btag7!$B:$B,MATCH(C798&amp;raw_elemdata!E250,filt_btag7!$C:$C&amp;filt_btag7!$B:$B,0))=raw_elemdata!E250), raw_elemdata!E250, INDEX(fix_btag!$BF:$BF,MATCH(raw_elemdata!E250,fix_btag!$BG:$BG,0))), raw_elemdata!E250)</f>
        <v>463</v>
      </c>
      <c r="G798" s="4">
        <f t="array" ref="G798">IF(AND(OR(raw_elemdata!G250=6,raw_elemdata!H250=6,raw_elemdata!I250=6,raw_elemdata!J250=6),OR(raw_elemdata!G250=7,raw_elemdata!H250=7,raw_elemdata!I250=7,raw_elemdata!J250=7)), IF(ISERROR(INDEX(filt_btag7!$B:$B,MATCH(C798&amp;raw_elemdata!F250,filt_btag7!$C:$C&amp;filt_btag7!$B:$B,0))=raw_elemdata!F250), raw_elemdata!F250, INDEX(fix_btag!$BF:$BF,MATCH(raw_elemdata!F250,fix_btag!$BG:$BG,0))), raw_elemdata!F250)</f>
        <v>452</v>
      </c>
      <c r="H798" s="4">
        <f>IF(OR(raw_elemdata!G250=6,raw_elemdata!G250=7),0,raw_elemdata!G250)</f>
        <v>0</v>
      </c>
      <c r="I798" s="4">
        <f>IF(OR(raw_elemdata!H250=6,raw_elemdata!H250=7),0,raw_elemdata!H250)</f>
        <v>0</v>
      </c>
      <c r="J798" s="4">
        <f>IF(OR(raw_elemdata!I250=6,raw_elemdata!I250=7),0,raw_elemdata!I250)</f>
        <v>0</v>
      </c>
      <c r="K798" s="4">
        <f>IF(OR(raw_elemdata!J250=6,raw_elemdata!J250=7),0,raw_elemdata!J250)</f>
        <v>0</v>
      </c>
      <c r="L798" s="4">
        <v>1</v>
      </c>
    </row>
    <row r="799" spans="3:12" s="4" customFormat="1" x14ac:dyDescent="0.3">
      <c r="C799" s="4">
        <v>249</v>
      </c>
      <c r="D799" s="4">
        <f t="array" ref="D799">IF(AND(OR(raw_elemdata!G251=6,raw_elemdata!H251=6,raw_elemdata!I251=6,raw_elemdata!J251=6),OR(raw_elemdata!G251=7,raw_elemdata!H251=7,raw_elemdata!I251=7,raw_elemdata!J251=7)), IF(ISERROR(INDEX(filt_btag7!$B:$B,MATCH(C799&amp;raw_elemdata!C251,filt_btag7!$C:$C&amp;filt_btag7!$B:$B,0))=raw_elemdata!C251), raw_elemdata!C251, INDEX(fix_btag!$BF:$BF,MATCH(raw_elemdata!C251,fix_btag!$BG:$BG,0))), raw_elemdata!C251)</f>
        <v>464</v>
      </c>
      <c r="E799" s="4">
        <f t="array" ref="E799">IF(AND(OR(raw_elemdata!G251=6,raw_elemdata!H251=6,raw_elemdata!I251=6,raw_elemdata!J251=6),OR(raw_elemdata!G251=7,raw_elemdata!H251=7,raw_elemdata!I251=7,raw_elemdata!J251=7)), IF(ISERROR(INDEX(filt_btag7!$B:$B,MATCH(C799&amp;raw_elemdata!D251,filt_btag7!$C:$C&amp;filt_btag7!$B:$B,0))=raw_elemdata!D251), raw_elemdata!D251, INDEX(fix_btag!$BF:$BF,MATCH(raw_elemdata!D251,fix_btag!$BG:$BG,0))), raw_elemdata!D251)</f>
        <v>273</v>
      </c>
      <c r="F799" s="4">
        <f t="array" ref="F799">IF(AND(OR(raw_elemdata!G251=6,raw_elemdata!H251=6,raw_elemdata!I251=6,raw_elemdata!J251=6),OR(raw_elemdata!G251=7,raw_elemdata!H251=7,raw_elemdata!I251=7,raw_elemdata!J251=7)), IF(ISERROR(INDEX(filt_btag7!$B:$B,MATCH(C799&amp;raw_elemdata!E251,filt_btag7!$C:$C&amp;filt_btag7!$B:$B,0))=raw_elemdata!E251), raw_elemdata!E251, INDEX(fix_btag!$BF:$BF,MATCH(raw_elemdata!E251,fix_btag!$BG:$BG,0))), raw_elemdata!E251)</f>
        <v>39</v>
      </c>
      <c r="G799" s="4">
        <f t="array" ref="G799">IF(AND(OR(raw_elemdata!G251=6,raw_elemdata!H251=6,raw_elemdata!I251=6,raw_elemdata!J251=6),OR(raw_elemdata!G251=7,raw_elemdata!H251=7,raw_elemdata!I251=7,raw_elemdata!J251=7)), IF(ISERROR(INDEX(filt_btag7!$B:$B,MATCH(C799&amp;raw_elemdata!F251,filt_btag7!$C:$C&amp;filt_btag7!$B:$B,0))=raw_elemdata!F251), raw_elemdata!F251, INDEX(fix_btag!$BF:$BF,MATCH(raw_elemdata!F251,fix_btag!$BG:$BG,0))), raw_elemdata!F251)</f>
        <v>463</v>
      </c>
      <c r="H799" s="4">
        <f>IF(OR(raw_elemdata!G251=6,raw_elemdata!G251=7),0,raw_elemdata!G251)</f>
        <v>0</v>
      </c>
      <c r="I799" s="4">
        <f>IF(OR(raw_elemdata!H251=6,raw_elemdata!H251=7),0,raw_elemdata!H251)</f>
        <v>0</v>
      </c>
      <c r="J799" s="4">
        <f>IF(OR(raw_elemdata!I251=6,raw_elemdata!I251=7),0,raw_elemdata!I251)</f>
        <v>0</v>
      </c>
      <c r="K799" s="4">
        <f>IF(OR(raw_elemdata!J251=6,raw_elemdata!J251=7),0,raw_elemdata!J251)</f>
        <v>0</v>
      </c>
      <c r="L799" s="4">
        <v>1</v>
      </c>
    </row>
    <row r="800" spans="3:12" s="4" customFormat="1" x14ac:dyDescent="0.3">
      <c r="C800" s="4">
        <v>250</v>
      </c>
      <c r="D800" s="4">
        <f t="array" ref="D800">IF(AND(OR(raw_elemdata!G252=6,raw_elemdata!H252=6,raw_elemdata!I252=6,raw_elemdata!J252=6),OR(raw_elemdata!G252=7,raw_elemdata!H252=7,raw_elemdata!I252=7,raw_elemdata!J252=7)), IF(ISERROR(INDEX(filt_btag7!$B:$B,MATCH(C800&amp;raw_elemdata!C252,filt_btag7!$C:$C&amp;filt_btag7!$B:$B,0))=raw_elemdata!C252), raw_elemdata!C252, INDEX(fix_btag!$BF:$BF,MATCH(raw_elemdata!C252,fix_btag!$BG:$BG,0))), raw_elemdata!C252)</f>
        <v>46</v>
      </c>
      <c r="E800" s="4">
        <f t="array" ref="E800">IF(AND(OR(raw_elemdata!G252=6,raw_elemdata!H252=6,raw_elemdata!I252=6,raw_elemdata!J252=6),OR(raw_elemdata!G252=7,raw_elemdata!H252=7,raw_elemdata!I252=7,raw_elemdata!J252=7)), IF(ISERROR(INDEX(filt_btag7!$B:$B,MATCH(C800&amp;raw_elemdata!D252,filt_btag7!$C:$C&amp;filt_btag7!$B:$B,0))=raw_elemdata!D252), raw_elemdata!D252, INDEX(fix_btag!$BF:$BF,MATCH(raw_elemdata!D252,fix_btag!$BG:$BG,0))), raw_elemdata!D252)</f>
        <v>454</v>
      </c>
      <c r="F800" s="4">
        <f t="array" ref="F800">IF(AND(OR(raw_elemdata!G252=6,raw_elemdata!H252=6,raw_elemdata!I252=6,raw_elemdata!J252=6),OR(raw_elemdata!G252=7,raw_elemdata!H252=7,raw_elemdata!I252=7,raw_elemdata!J252=7)), IF(ISERROR(INDEX(filt_btag7!$B:$B,MATCH(C800&amp;raw_elemdata!E252,filt_btag7!$C:$C&amp;filt_btag7!$B:$B,0))=raw_elemdata!E252), raw_elemdata!E252, INDEX(fix_btag!$BF:$BF,MATCH(raw_elemdata!E252,fix_btag!$BG:$BG,0))), raw_elemdata!E252)</f>
        <v>453</v>
      </c>
      <c r="G800" s="4">
        <f t="array" ref="G800">IF(AND(OR(raw_elemdata!G252=6,raw_elemdata!H252=6,raw_elemdata!I252=6,raw_elemdata!J252=6),OR(raw_elemdata!G252=7,raw_elemdata!H252=7,raw_elemdata!I252=7,raw_elemdata!J252=7)), IF(ISERROR(INDEX(filt_btag7!$B:$B,MATCH(C800&amp;raw_elemdata!F252,filt_btag7!$C:$C&amp;filt_btag7!$B:$B,0))=raw_elemdata!F252), raw_elemdata!F252, INDEX(fix_btag!$BF:$BF,MATCH(raw_elemdata!F252,fix_btag!$BG:$BG,0))), raw_elemdata!F252)</f>
        <v>310</v>
      </c>
      <c r="H800" s="4">
        <f>IF(OR(raw_elemdata!G252=6,raw_elemdata!G252=7),0,raw_elemdata!G252)</f>
        <v>0</v>
      </c>
      <c r="I800" s="4">
        <f>IF(OR(raw_elemdata!H252=6,raw_elemdata!H252=7),0,raw_elemdata!H252)</f>
        <v>0</v>
      </c>
      <c r="J800" s="4">
        <f>IF(OR(raw_elemdata!I252=6,raw_elemdata!I252=7),0,raw_elemdata!I252)</f>
        <v>0</v>
      </c>
      <c r="K800" s="4">
        <f>IF(OR(raw_elemdata!J252=6,raw_elemdata!J252=7),0,raw_elemdata!J252)</f>
        <v>0</v>
      </c>
      <c r="L800" s="4">
        <v>1</v>
      </c>
    </row>
    <row r="801" spans="3:12" s="4" customFormat="1" x14ac:dyDescent="0.3">
      <c r="C801" s="4">
        <v>251</v>
      </c>
      <c r="D801" s="4">
        <f t="array" ref="D801">IF(AND(OR(raw_elemdata!G253=6,raw_elemdata!H253=6,raw_elemdata!I253=6,raw_elemdata!J253=6),OR(raw_elemdata!G253=7,raw_elemdata!H253=7,raw_elemdata!I253=7,raw_elemdata!J253=7)), IF(ISERROR(INDEX(filt_btag7!$B:$B,MATCH(C801&amp;raw_elemdata!C253,filt_btag7!$C:$C&amp;filt_btag7!$B:$B,0))=raw_elemdata!C253), raw_elemdata!C253, INDEX(fix_btag!$BF:$BF,MATCH(raw_elemdata!C253,fix_btag!$BG:$BG,0))), raw_elemdata!C253)</f>
        <v>454</v>
      </c>
      <c r="E801" s="4">
        <f t="array" ref="E801">IF(AND(OR(raw_elemdata!G253=6,raw_elemdata!H253=6,raw_elemdata!I253=6,raw_elemdata!J253=6),OR(raw_elemdata!G253=7,raw_elemdata!H253=7,raw_elemdata!I253=7,raw_elemdata!J253=7)), IF(ISERROR(INDEX(filt_btag7!$B:$B,MATCH(C801&amp;raw_elemdata!D253,filt_btag7!$C:$C&amp;filt_btag7!$B:$B,0))=raw_elemdata!D253), raw_elemdata!D253, INDEX(fix_btag!$BF:$BF,MATCH(raw_elemdata!D253,fix_btag!$BG:$BG,0))), raw_elemdata!D253)</f>
        <v>465</v>
      </c>
      <c r="F801" s="4">
        <f t="array" ref="F801">IF(AND(OR(raw_elemdata!G253=6,raw_elemdata!H253=6,raw_elemdata!I253=6,raw_elemdata!J253=6),OR(raw_elemdata!G253=7,raw_elemdata!H253=7,raw_elemdata!I253=7,raw_elemdata!J253=7)), IF(ISERROR(INDEX(filt_btag7!$B:$B,MATCH(C801&amp;raw_elemdata!E253,filt_btag7!$C:$C&amp;filt_btag7!$B:$B,0))=raw_elemdata!E253), raw_elemdata!E253, INDEX(fix_btag!$BF:$BF,MATCH(raw_elemdata!E253,fix_btag!$BG:$BG,0))), raw_elemdata!E253)</f>
        <v>464</v>
      </c>
      <c r="G801" s="4">
        <f t="array" ref="G801">IF(AND(OR(raw_elemdata!G253=6,raw_elemdata!H253=6,raw_elemdata!I253=6,raw_elemdata!J253=6),OR(raw_elemdata!G253=7,raw_elemdata!H253=7,raw_elemdata!I253=7,raw_elemdata!J253=7)), IF(ISERROR(INDEX(filt_btag7!$B:$B,MATCH(C801&amp;raw_elemdata!F253,filt_btag7!$C:$C&amp;filt_btag7!$B:$B,0))=raw_elemdata!F253), raw_elemdata!F253, INDEX(fix_btag!$BF:$BF,MATCH(raw_elemdata!F253,fix_btag!$BG:$BG,0))), raw_elemdata!F253)</f>
        <v>453</v>
      </c>
      <c r="H801" s="4">
        <f>IF(OR(raw_elemdata!G253=6,raw_elemdata!G253=7),0,raw_elemdata!G253)</f>
        <v>0</v>
      </c>
      <c r="I801" s="4">
        <f>IF(OR(raw_elemdata!H253=6,raw_elemdata!H253=7),0,raw_elemdata!H253)</f>
        <v>0</v>
      </c>
      <c r="J801" s="4">
        <f>IF(OR(raw_elemdata!I253=6,raw_elemdata!I253=7),0,raw_elemdata!I253)</f>
        <v>0</v>
      </c>
      <c r="K801" s="4">
        <f>IF(OR(raw_elemdata!J253=6,raw_elemdata!J253=7),0,raw_elemdata!J253)</f>
        <v>0</v>
      </c>
      <c r="L801" s="4">
        <v>1</v>
      </c>
    </row>
    <row r="802" spans="3:12" s="4" customFormat="1" x14ac:dyDescent="0.3">
      <c r="C802" s="4">
        <v>252</v>
      </c>
      <c r="D802" s="4">
        <f t="array" ref="D802">IF(AND(OR(raw_elemdata!G254=6,raw_elemdata!H254=6,raw_elemdata!I254=6,raw_elemdata!J254=6),OR(raw_elemdata!G254=7,raw_elemdata!H254=7,raw_elemdata!I254=7,raw_elemdata!J254=7)), IF(ISERROR(INDEX(filt_btag7!$B:$B,MATCH(C802&amp;raw_elemdata!C254,filt_btag7!$C:$C&amp;filt_btag7!$B:$B,0))=raw_elemdata!C254), raw_elemdata!C254, INDEX(fix_btag!$BF:$BF,MATCH(raw_elemdata!C254,fix_btag!$BG:$BG,0))), raw_elemdata!C254)</f>
        <v>465</v>
      </c>
      <c r="E802" s="4">
        <f t="array" ref="E802">IF(AND(OR(raw_elemdata!G254=6,raw_elemdata!H254=6,raw_elemdata!I254=6,raw_elemdata!J254=6),OR(raw_elemdata!G254=7,raw_elemdata!H254=7,raw_elemdata!I254=7,raw_elemdata!J254=7)), IF(ISERROR(INDEX(filt_btag7!$B:$B,MATCH(C802&amp;raw_elemdata!D254,filt_btag7!$C:$C&amp;filt_btag7!$B:$B,0))=raw_elemdata!D254), raw_elemdata!D254, INDEX(fix_btag!$BF:$BF,MATCH(raw_elemdata!D254,fix_btag!$BG:$BG,0))), raw_elemdata!D254)</f>
        <v>47</v>
      </c>
      <c r="F802" s="4">
        <f t="array" ref="F802">IF(AND(OR(raw_elemdata!G254=6,raw_elemdata!H254=6,raw_elemdata!I254=6,raw_elemdata!J254=6),OR(raw_elemdata!G254=7,raw_elemdata!H254=7,raw_elemdata!I254=7,raw_elemdata!J254=7)), IF(ISERROR(INDEX(filt_btag7!$B:$B,MATCH(C802&amp;raw_elemdata!E254,filt_btag7!$C:$C&amp;filt_btag7!$B:$B,0))=raw_elemdata!E254), raw_elemdata!E254, INDEX(fix_btag!$BF:$BF,MATCH(raw_elemdata!E254,fix_btag!$BG:$BG,0))), raw_elemdata!E254)</f>
        <v>273</v>
      </c>
      <c r="G802" s="4">
        <f t="array" ref="G802">IF(AND(OR(raw_elemdata!G254=6,raw_elemdata!H254=6,raw_elemdata!I254=6,raw_elemdata!J254=6),OR(raw_elemdata!G254=7,raw_elemdata!H254=7,raw_elemdata!I254=7,raw_elemdata!J254=7)), IF(ISERROR(INDEX(filt_btag7!$B:$B,MATCH(C802&amp;raw_elemdata!F254,filt_btag7!$C:$C&amp;filt_btag7!$B:$B,0))=raw_elemdata!F254), raw_elemdata!F254, INDEX(fix_btag!$BF:$BF,MATCH(raw_elemdata!F254,fix_btag!$BG:$BG,0))), raw_elemdata!F254)</f>
        <v>464</v>
      </c>
      <c r="H802" s="4">
        <f>IF(OR(raw_elemdata!G254=6,raw_elemdata!G254=7),0,raw_elemdata!G254)</f>
        <v>0</v>
      </c>
      <c r="I802" s="4">
        <f>IF(OR(raw_elemdata!H254=6,raw_elemdata!H254=7),0,raw_elemdata!H254)</f>
        <v>0</v>
      </c>
      <c r="J802" s="4">
        <f>IF(OR(raw_elemdata!I254=6,raw_elemdata!I254=7),0,raw_elemdata!I254)</f>
        <v>0</v>
      </c>
      <c r="K802" s="4">
        <f>IF(OR(raw_elemdata!J254=6,raw_elemdata!J254=7),0,raw_elemdata!J254)</f>
        <v>0</v>
      </c>
      <c r="L802" s="4">
        <v>1</v>
      </c>
    </row>
    <row r="803" spans="3:12" s="4" customFormat="1" x14ac:dyDescent="0.3">
      <c r="C803" s="4">
        <v>253</v>
      </c>
      <c r="D803" s="4">
        <f t="array" ref="D803">IF(AND(OR(raw_elemdata!G255=6,raw_elemdata!H255=6,raw_elemdata!I255=6,raw_elemdata!J255=6),OR(raw_elemdata!G255=7,raw_elemdata!H255=7,raw_elemdata!I255=7,raw_elemdata!J255=7)), IF(ISERROR(INDEX(filt_btag7!$B:$B,MATCH(C803&amp;raw_elemdata!C255,filt_btag7!$C:$C&amp;filt_btag7!$B:$B,0))=raw_elemdata!C255), raw_elemdata!C255, INDEX(fix_btag!$BF:$BF,MATCH(raw_elemdata!C255,fix_btag!$BG:$BG,0))), raw_elemdata!C255)</f>
        <v>311</v>
      </c>
      <c r="E803" s="4">
        <f t="array" ref="E803">IF(AND(OR(raw_elemdata!G255=6,raw_elemdata!H255=6,raw_elemdata!I255=6,raw_elemdata!J255=6),OR(raw_elemdata!G255=7,raw_elemdata!H255=7,raw_elemdata!I255=7,raw_elemdata!J255=7)), IF(ISERROR(INDEX(filt_btag7!$B:$B,MATCH(C803&amp;raw_elemdata!D255,filt_btag7!$C:$C&amp;filt_btag7!$B:$B,0))=raw_elemdata!D255), raw_elemdata!D255, INDEX(fix_btag!$BF:$BF,MATCH(raw_elemdata!D255,fix_btag!$BG:$BG,0))), raw_elemdata!D255)</f>
        <v>455</v>
      </c>
      <c r="F803" s="4">
        <f t="array" ref="F803">IF(AND(OR(raw_elemdata!G255=6,raw_elemdata!H255=6,raw_elemdata!I255=6,raw_elemdata!J255=6),OR(raw_elemdata!G255=7,raw_elemdata!H255=7,raw_elemdata!I255=7,raw_elemdata!J255=7)), IF(ISERROR(INDEX(filt_btag7!$B:$B,MATCH(C803&amp;raw_elemdata!E255,filt_btag7!$C:$C&amp;filt_btag7!$B:$B,0))=raw_elemdata!E255), raw_elemdata!E255, INDEX(fix_btag!$BF:$BF,MATCH(raw_elemdata!E255,fix_btag!$BG:$BG,0))), raw_elemdata!E255)</f>
        <v>454</v>
      </c>
      <c r="G803" s="4">
        <f t="array" ref="G803">IF(AND(OR(raw_elemdata!G255=6,raw_elemdata!H255=6,raw_elemdata!I255=6,raw_elemdata!J255=6),OR(raw_elemdata!G255=7,raw_elemdata!H255=7,raw_elemdata!I255=7,raw_elemdata!J255=7)), IF(ISERROR(INDEX(filt_btag7!$B:$B,MATCH(C803&amp;raw_elemdata!F255,filt_btag7!$C:$C&amp;filt_btag7!$B:$B,0))=raw_elemdata!F255), raw_elemdata!F255, INDEX(fix_btag!$BF:$BF,MATCH(raw_elemdata!F255,fix_btag!$BG:$BG,0))), raw_elemdata!F255)</f>
        <v>46</v>
      </c>
      <c r="H803" s="4">
        <f>IF(OR(raw_elemdata!G255=6,raw_elemdata!G255=7),0,raw_elemdata!G255)</f>
        <v>0</v>
      </c>
      <c r="I803" s="4">
        <f>IF(OR(raw_elemdata!H255=6,raw_elemdata!H255=7),0,raw_elemdata!H255)</f>
        <v>0</v>
      </c>
      <c r="J803" s="4">
        <f>IF(OR(raw_elemdata!I255=6,raw_elemdata!I255=7),0,raw_elemdata!I255)</f>
        <v>0</v>
      </c>
      <c r="K803" s="4">
        <f>IF(OR(raw_elemdata!J255=6,raw_elemdata!J255=7),0,raw_elemdata!J255)</f>
        <v>0</v>
      </c>
      <c r="L803" s="4">
        <v>1</v>
      </c>
    </row>
    <row r="804" spans="3:12" s="4" customFormat="1" x14ac:dyDescent="0.3">
      <c r="C804" s="4">
        <v>254</v>
      </c>
      <c r="D804" s="4">
        <f t="array" ref="D804">IF(AND(OR(raw_elemdata!G256=6,raw_elemdata!H256=6,raw_elemdata!I256=6,raw_elemdata!J256=6),OR(raw_elemdata!G256=7,raw_elemdata!H256=7,raw_elemdata!I256=7,raw_elemdata!J256=7)), IF(ISERROR(INDEX(filt_btag7!$B:$B,MATCH(C804&amp;raw_elemdata!C256,filt_btag7!$C:$C&amp;filt_btag7!$B:$B,0))=raw_elemdata!C256), raw_elemdata!C256, INDEX(fix_btag!$BF:$BF,MATCH(raw_elemdata!C256,fix_btag!$BG:$BG,0))), raw_elemdata!C256)</f>
        <v>455</v>
      </c>
      <c r="E804" s="4">
        <f t="array" ref="E804">IF(AND(OR(raw_elemdata!G256=6,raw_elemdata!H256=6,raw_elemdata!I256=6,raw_elemdata!J256=6),OR(raw_elemdata!G256=7,raw_elemdata!H256=7,raw_elemdata!I256=7,raw_elemdata!J256=7)), IF(ISERROR(INDEX(filt_btag7!$B:$B,MATCH(C804&amp;raw_elemdata!D256,filt_btag7!$C:$C&amp;filt_btag7!$B:$B,0))=raw_elemdata!D256), raw_elemdata!D256, INDEX(fix_btag!$BF:$BF,MATCH(raw_elemdata!D256,fix_btag!$BG:$BG,0))), raw_elemdata!D256)</f>
        <v>466</v>
      </c>
      <c r="F804" s="4">
        <f t="array" ref="F804">IF(AND(OR(raw_elemdata!G256=6,raw_elemdata!H256=6,raw_elemdata!I256=6,raw_elemdata!J256=6),OR(raw_elemdata!G256=7,raw_elemdata!H256=7,raw_elemdata!I256=7,raw_elemdata!J256=7)), IF(ISERROR(INDEX(filt_btag7!$B:$B,MATCH(C804&amp;raw_elemdata!E256,filt_btag7!$C:$C&amp;filt_btag7!$B:$B,0))=raw_elemdata!E256), raw_elemdata!E256, INDEX(fix_btag!$BF:$BF,MATCH(raw_elemdata!E256,fix_btag!$BG:$BG,0))), raw_elemdata!E256)</f>
        <v>465</v>
      </c>
      <c r="G804" s="4">
        <f t="array" ref="G804">IF(AND(OR(raw_elemdata!G256=6,raw_elemdata!H256=6,raw_elemdata!I256=6,raw_elemdata!J256=6),OR(raw_elemdata!G256=7,raw_elemdata!H256=7,raw_elemdata!I256=7,raw_elemdata!J256=7)), IF(ISERROR(INDEX(filt_btag7!$B:$B,MATCH(C804&amp;raw_elemdata!F256,filt_btag7!$C:$C&amp;filt_btag7!$B:$B,0))=raw_elemdata!F256), raw_elemdata!F256, INDEX(fix_btag!$BF:$BF,MATCH(raw_elemdata!F256,fix_btag!$BG:$BG,0))), raw_elemdata!F256)</f>
        <v>454</v>
      </c>
      <c r="H804" s="4">
        <f>IF(OR(raw_elemdata!G256=6,raw_elemdata!G256=7),0,raw_elemdata!G256)</f>
        <v>0</v>
      </c>
      <c r="I804" s="4">
        <f>IF(OR(raw_elemdata!H256=6,raw_elemdata!H256=7),0,raw_elemdata!H256)</f>
        <v>0</v>
      </c>
      <c r="J804" s="4">
        <f>IF(OR(raw_elemdata!I256=6,raw_elemdata!I256=7),0,raw_elemdata!I256)</f>
        <v>0</v>
      </c>
      <c r="K804" s="4">
        <f>IF(OR(raw_elemdata!J256=6,raw_elemdata!J256=7),0,raw_elemdata!J256)</f>
        <v>0</v>
      </c>
      <c r="L804" s="4">
        <v>1</v>
      </c>
    </row>
    <row r="805" spans="3:12" s="4" customFormat="1" x14ac:dyDescent="0.3">
      <c r="C805" s="4">
        <v>255</v>
      </c>
      <c r="D805" s="4">
        <f t="array" ref="D805">IF(AND(OR(raw_elemdata!G257=6,raw_elemdata!H257=6,raw_elemdata!I257=6,raw_elemdata!J257=6),OR(raw_elemdata!G257=7,raw_elemdata!H257=7,raw_elemdata!I257=7,raw_elemdata!J257=7)), IF(ISERROR(INDEX(filt_btag7!$B:$B,MATCH(C805&amp;raw_elemdata!C257,filt_btag7!$C:$C&amp;filt_btag7!$B:$B,0))=raw_elemdata!C257), raw_elemdata!C257, INDEX(fix_btag!$BF:$BF,MATCH(raw_elemdata!C257,fix_btag!$BG:$BG,0))), raw_elemdata!C257)</f>
        <v>466</v>
      </c>
      <c r="E805" s="4">
        <f t="array" ref="E805">IF(AND(OR(raw_elemdata!G257=6,raw_elemdata!H257=6,raw_elemdata!I257=6,raw_elemdata!J257=6),OR(raw_elemdata!G257=7,raw_elemdata!H257=7,raw_elemdata!I257=7,raw_elemdata!J257=7)), IF(ISERROR(INDEX(filt_btag7!$B:$B,MATCH(C805&amp;raw_elemdata!D257,filt_btag7!$C:$C&amp;filt_btag7!$B:$B,0))=raw_elemdata!D257), raw_elemdata!D257, INDEX(fix_btag!$BF:$BF,MATCH(raw_elemdata!D257,fix_btag!$BG:$BG,0))), raw_elemdata!D257)</f>
        <v>274</v>
      </c>
      <c r="F805" s="4">
        <f t="array" ref="F805">IF(AND(OR(raw_elemdata!G257=6,raw_elemdata!H257=6,raw_elemdata!I257=6,raw_elemdata!J257=6),OR(raw_elemdata!G257=7,raw_elemdata!H257=7,raw_elemdata!I257=7,raw_elemdata!J257=7)), IF(ISERROR(INDEX(filt_btag7!$B:$B,MATCH(C805&amp;raw_elemdata!E257,filt_btag7!$C:$C&amp;filt_btag7!$B:$B,0))=raw_elemdata!E257), raw_elemdata!E257, INDEX(fix_btag!$BF:$BF,MATCH(raw_elemdata!E257,fix_btag!$BG:$BG,0))), raw_elemdata!E257)</f>
        <v>47</v>
      </c>
      <c r="G805" s="4">
        <f t="array" ref="G805">IF(AND(OR(raw_elemdata!G257=6,raw_elemdata!H257=6,raw_elemdata!I257=6,raw_elemdata!J257=6),OR(raw_elemdata!G257=7,raw_elemdata!H257=7,raw_elemdata!I257=7,raw_elemdata!J257=7)), IF(ISERROR(INDEX(filt_btag7!$B:$B,MATCH(C805&amp;raw_elemdata!F257,filt_btag7!$C:$C&amp;filt_btag7!$B:$B,0))=raw_elemdata!F257), raw_elemdata!F257, INDEX(fix_btag!$BF:$BF,MATCH(raw_elemdata!F257,fix_btag!$BG:$BG,0))), raw_elemdata!F257)</f>
        <v>465</v>
      </c>
      <c r="H805" s="4">
        <f>IF(OR(raw_elemdata!G257=6,raw_elemdata!G257=7),0,raw_elemdata!G257)</f>
        <v>0</v>
      </c>
      <c r="I805" s="4">
        <f>IF(OR(raw_elemdata!H257=6,raw_elemdata!H257=7),0,raw_elemdata!H257)</f>
        <v>0</v>
      </c>
      <c r="J805" s="4">
        <f>IF(OR(raw_elemdata!I257=6,raw_elemdata!I257=7),0,raw_elemdata!I257)</f>
        <v>0</v>
      </c>
      <c r="K805" s="4">
        <f>IF(OR(raw_elemdata!J257=6,raw_elemdata!J257=7),0,raw_elemdata!J257)</f>
        <v>0</v>
      </c>
      <c r="L805" s="4">
        <v>1</v>
      </c>
    </row>
    <row r="806" spans="3:12" s="4" customFormat="1" x14ac:dyDescent="0.3">
      <c r="C806" s="4">
        <v>256</v>
      </c>
      <c r="D806" s="4">
        <f t="array" ref="D806">IF(AND(OR(raw_elemdata!G258=6,raw_elemdata!H258=6,raw_elemdata!I258=6,raw_elemdata!J258=6),OR(raw_elemdata!G258=7,raw_elemdata!H258=7,raw_elemdata!I258=7,raw_elemdata!J258=7)), IF(ISERROR(INDEX(filt_btag7!$B:$B,MATCH(C806&amp;raw_elemdata!C258,filt_btag7!$C:$C&amp;filt_btag7!$B:$B,0))=raw_elemdata!C258), raw_elemdata!C258, INDEX(fix_btag!$BF:$BF,MATCH(raw_elemdata!C258,fix_btag!$BG:$BG,0))), raw_elemdata!C258)</f>
        <v>23</v>
      </c>
      <c r="E806" s="4">
        <f t="array" ref="E806">IF(AND(OR(raw_elemdata!G258=6,raw_elemdata!H258=6,raw_elemdata!I258=6,raw_elemdata!J258=6),OR(raw_elemdata!G258=7,raw_elemdata!H258=7,raw_elemdata!I258=7,raw_elemdata!J258=7)), IF(ISERROR(INDEX(filt_btag7!$B:$B,MATCH(C806&amp;raw_elemdata!D258,filt_btag7!$C:$C&amp;filt_btag7!$B:$B,0))=raw_elemdata!D258), raw_elemdata!D258, INDEX(fix_btag!$BF:$BF,MATCH(raw_elemdata!D258,fix_btag!$BG:$BG,0))), raw_elemdata!D258)</f>
        <v>456</v>
      </c>
      <c r="F806" s="4">
        <f t="array" ref="F806">IF(AND(OR(raw_elemdata!G258=6,raw_elemdata!H258=6,raw_elemdata!I258=6,raw_elemdata!J258=6),OR(raw_elemdata!G258=7,raw_elemdata!H258=7,raw_elemdata!I258=7,raw_elemdata!J258=7)), IF(ISERROR(INDEX(filt_btag7!$B:$B,MATCH(C806&amp;raw_elemdata!E258,filt_btag7!$C:$C&amp;filt_btag7!$B:$B,0))=raw_elemdata!E258), raw_elemdata!E258, INDEX(fix_btag!$BF:$BF,MATCH(raw_elemdata!E258,fix_btag!$BG:$BG,0))), raw_elemdata!E258)</f>
        <v>455</v>
      </c>
      <c r="G806" s="4">
        <f t="array" ref="G806">IF(AND(OR(raw_elemdata!G258=6,raw_elemdata!H258=6,raw_elemdata!I258=6,raw_elemdata!J258=6),OR(raw_elemdata!G258=7,raw_elemdata!H258=7,raw_elemdata!I258=7,raw_elemdata!J258=7)), IF(ISERROR(INDEX(filt_btag7!$B:$B,MATCH(C806&amp;raw_elemdata!F258,filt_btag7!$C:$C&amp;filt_btag7!$B:$B,0))=raw_elemdata!F258), raw_elemdata!F258, INDEX(fix_btag!$BF:$BF,MATCH(raw_elemdata!F258,fix_btag!$BG:$BG,0))), raw_elemdata!F258)</f>
        <v>311</v>
      </c>
      <c r="H806" s="4">
        <f>IF(OR(raw_elemdata!G258=6,raw_elemdata!G258=7),0,raw_elemdata!G258)</f>
        <v>0</v>
      </c>
      <c r="I806" s="4">
        <f>IF(OR(raw_elemdata!H258=6,raw_elemdata!H258=7),0,raw_elemdata!H258)</f>
        <v>0</v>
      </c>
      <c r="J806" s="4">
        <f>IF(OR(raw_elemdata!I258=6,raw_elemdata!I258=7),0,raw_elemdata!I258)</f>
        <v>0</v>
      </c>
      <c r="K806" s="4">
        <f>IF(OR(raw_elemdata!J258=6,raw_elemdata!J258=7),0,raw_elemdata!J258)</f>
        <v>0</v>
      </c>
      <c r="L806" s="4">
        <v>1</v>
      </c>
    </row>
    <row r="807" spans="3:12" s="4" customFormat="1" x14ac:dyDescent="0.3">
      <c r="C807" s="4">
        <v>257</v>
      </c>
      <c r="D807" s="4">
        <f t="array" ref="D807">IF(AND(OR(raw_elemdata!G259=6,raw_elemdata!H259=6,raw_elemdata!I259=6,raw_elemdata!J259=6),OR(raw_elemdata!G259=7,raw_elemdata!H259=7,raw_elemdata!I259=7,raw_elemdata!J259=7)), IF(ISERROR(INDEX(filt_btag7!$B:$B,MATCH(C807&amp;raw_elemdata!C259,filt_btag7!$C:$C&amp;filt_btag7!$B:$B,0))=raw_elemdata!C259), raw_elemdata!C259, INDEX(fix_btag!$BF:$BF,MATCH(raw_elemdata!C259,fix_btag!$BG:$BG,0))), raw_elemdata!C259)</f>
        <v>456</v>
      </c>
      <c r="E807" s="4">
        <f t="array" ref="E807">IF(AND(OR(raw_elemdata!G259=6,raw_elemdata!H259=6,raw_elemdata!I259=6,raw_elemdata!J259=6),OR(raw_elemdata!G259=7,raw_elemdata!H259=7,raw_elemdata!I259=7,raw_elemdata!J259=7)), IF(ISERROR(INDEX(filt_btag7!$B:$B,MATCH(C807&amp;raw_elemdata!D259,filt_btag7!$C:$C&amp;filt_btag7!$B:$B,0))=raw_elemdata!D259), raw_elemdata!D259, INDEX(fix_btag!$BF:$BF,MATCH(raw_elemdata!D259,fix_btag!$BG:$BG,0))), raw_elemdata!D259)</f>
        <v>467</v>
      </c>
      <c r="F807" s="4">
        <f t="array" ref="F807">IF(AND(OR(raw_elemdata!G259=6,raw_elemdata!H259=6,raw_elemdata!I259=6,raw_elemdata!J259=6),OR(raw_elemdata!G259=7,raw_elemdata!H259=7,raw_elemdata!I259=7,raw_elemdata!J259=7)), IF(ISERROR(INDEX(filt_btag7!$B:$B,MATCH(C807&amp;raw_elemdata!E259,filt_btag7!$C:$C&amp;filt_btag7!$B:$B,0))=raw_elemdata!E259), raw_elemdata!E259, INDEX(fix_btag!$BF:$BF,MATCH(raw_elemdata!E259,fix_btag!$BG:$BG,0))), raw_elemdata!E259)</f>
        <v>466</v>
      </c>
      <c r="G807" s="4">
        <f t="array" ref="G807">IF(AND(OR(raw_elemdata!G259=6,raw_elemdata!H259=6,raw_elemdata!I259=6,raw_elemdata!J259=6),OR(raw_elemdata!G259=7,raw_elemdata!H259=7,raw_elemdata!I259=7,raw_elemdata!J259=7)), IF(ISERROR(INDEX(filt_btag7!$B:$B,MATCH(C807&amp;raw_elemdata!F259,filt_btag7!$C:$C&amp;filt_btag7!$B:$B,0))=raw_elemdata!F259), raw_elemdata!F259, INDEX(fix_btag!$BF:$BF,MATCH(raw_elemdata!F259,fix_btag!$BG:$BG,0))), raw_elemdata!F259)</f>
        <v>455</v>
      </c>
      <c r="H807" s="4">
        <f>IF(OR(raw_elemdata!G259=6,raw_elemdata!G259=7),0,raw_elemdata!G259)</f>
        <v>0</v>
      </c>
      <c r="I807" s="4">
        <f>IF(OR(raw_elemdata!H259=6,raw_elemdata!H259=7),0,raw_elemdata!H259)</f>
        <v>0</v>
      </c>
      <c r="J807" s="4">
        <f>IF(OR(raw_elemdata!I259=6,raw_elemdata!I259=7),0,raw_elemdata!I259)</f>
        <v>0</v>
      </c>
      <c r="K807" s="4">
        <f>IF(OR(raw_elemdata!J259=6,raw_elemdata!J259=7),0,raw_elemdata!J259)</f>
        <v>0</v>
      </c>
      <c r="L807" s="4">
        <v>1</v>
      </c>
    </row>
    <row r="808" spans="3:12" s="4" customFormat="1" x14ac:dyDescent="0.3">
      <c r="C808" s="4">
        <v>258</v>
      </c>
      <c r="D808" s="4">
        <f t="array" ref="D808">IF(AND(OR(raw_elemdata!G260=6,raw_elemdata!H260=6,raw_elemdata!I260=6,raw_elemdata!J260=6),OR(raw_elemdata!G260=7,raw_elemdata!H260=7,raw_elemdata!I260=7,raw_elemdata!J260=7)), IF(ISERROR(INDEX(filt_btag7!$B:$B,MATCH(C808&amp;raw_elemdata!C260,filt_btag7!$C:$C&amp;filt_btag7!$B:$B,0))=raw_elemdata!C260), raw_elemdata!C260, INDEX(fix_btag!$BF:$BF,MATCH(raw_elemdata!C260,fix_btag!$BG:$BG,0))), raw_elemdata!C260)</f>
        <v>467</v>
      </c>
      <c r="E808" s="4">
        <f t="array" ref="E808">IF(AND(OR(raw_elemdata!G260=6,raw_elemdata!H260=6,raw_elemdata!I260=6,raw_elemdata!J260=6),OR(raw_elemdata!G260=7,raw_elemdata!H260=7,raw_elemdata!I260=7,raw_elemdata!J260=7)), IF(ISERROR(INDEX(filt_btag7!$B:$B,MATCH(C808&amp;raw_elemdata!D260,filt_btag7!$C:$C&amp;filt_btag7!$B:$B,0))=raw_elemdata!D260), raw_elemdata!D260, INDEX(fix_btag!$BF:$BF,MATCH(raw_elemdata!D260,fix_btag!$BG:$BG,0))), raw_elemdata!D260)</f>
        <v>24</v>
      </c>
      <c r="F808" s="4">
        <f t="array" ref="F808">IF(AND(OR(raw_elemdata!G260=6,raw_elemdata!H260=6,raw_elemdata!I260=6,raw_elemdata!J260=6),OR(raw_elemdata!G260=7,raw_elemdata!H260=7,raw_elemdata!I260=7,raw_elemdata!J260=7)), IF(ISERROR(INDEX(filt_btag7!$B:$B,MATCH(C808&amp;raw_elemdata!E260,filt_btag7!$C:$C&amp;filt_btag7!$B:$B,0))=raw_elemdata!E260), raw_elemdata!E260, INDEX(fix_btag!$BF:$BF,MATCH(raw_elemdata!E260,fix_btag!$BG:$BG,0))), raw_elemdata!E260)</f>
        <v>274</v>
      </c>
      <c r="G808" s="4">
        <f t="array" ref="G808">IF(AND(OR(raw_elemdata!G260=6,raw_elemdata!H260=6,raw_elemdata!I260=6,raw_elemdata!J260=6),OR(raw_elemdata!G260=7,raw_elemdata!H260=7,raw_elemdata!I260=7,raw_elemdata!J260=7)), IF(ISERROR(INDEX(filt_btag7!$B:$B,MATCH(C808&amp;raw_elemdata!F260,filt_btag7!$C:$C&amp;filt_btag7!$B:$B,0))=raw_elemdata!F260), raw_elemdata!F260, INDEX(fix_btag!$BF:$BF,MATCH(raw_elemdata!F260,fix_btag!$BG:$BG,0))), raw_elemdata!F260)</f>
        <v>466</v>
      </c>
      <c r="H808" s="4">
        <f>IF(OR(raw_elemdata!G260=6,raw_elemdata!G260=7),0,raw_elemdata!G260)</f>
        <v>0</v>
      </c>
      <c r="I808" s="4">
        <f>IF(OR(raw_elemdata!H260=6,raw_elemdata!H260=7),0,raw_elemdata!H260)</f>
        <v>0</v>
      </c>
      <c r="J808" s="4">
        <f>IF(OR(raw_elemdata!I260=6,raw_elemdata!I260=7),0,raw_elemdata!I260)</f>
        <v>0</v>
      </c>
      <c r="K808" s="4">
        <f>IF(OR(raw_elemdata!J260=6,raw_elemdata!J260=7),0,raw_elemdata!J260)</f>
        <v>0</v>
      </c>
      <c r="L808" s="4">
        <v>1</v>
      </c>
    </row>
    <row r="809" spans="3:12" s="4" customFormat="1" x14ac:dyDescent="0.3">
      <c r="C809" s="4">
        <v>259</v>
      </c>
      <c r="D809" s="4">
        <f t="array" ref="D809">IF(AND(OR(raw_elemdata!G261=6,raw_elemdata!H261=6,raw_elemdata!I261=6,raw_elemdata!J261=6),OR(raw_elemdata!G261=7,raw_elemdata!H261=7,raw_elemdata!I261=7,raw_elemdata!J261=7)), IF(ISERROR(INDEX(filt_btag7!$B:$B,MATCH(C809&amp;raw_elemdata!C261,filt_btag7!$C:$C&amp;filt_btag7!$B:$B,0))=raw_elemdata!C261), raw_elemdata!C261, INDEX(fix_btag!$BF:$BF,MATCH(raw_elemdata!C261,fix_btag!$BG:$BG,0))), raw_elemdata!C261)</f>
        <v>312</v>
      </c>
      <c r="E809" s="4">
        <f t="array" ref="E809">IF(AND(OR(raw_elemdata!G261=6,raw_elemdata!H261=6,raw_elemdata!I261=6,raw_elemdata!J261=6),OR(raw_elemdata!G261=7,raw_elemdata!H261=7,raw_elemdata!I261=7,raw_elemdata!J261=7)), IF(ISERROR(INDEX(filt_btag7!$B:$B,MATCH(C809&amp;raw_elemdata!D261,filt_btag7!$C:$C&amp;filt_btag7!$B:$B,0))=raw_elemdata!D261), raw_elemdata!D261, INDEX(fix_btag!$BF:$BF,MATCH(raw_elemdata!D261,fix_btag!$BG:$BG,0))), raw_elemdata!D261)</f>
        <v>457</v>
      </c>
      <c r="F809" s="4">
        <f t="array" ref="F809">IF(AND(OR(raw_elemdata!G261=6,raw_elemdata!H261=6,raw_elemdata!I261=6,raw_elemdata!J261=6),OR(raw_elemdata!G261=7,raw_elemdata!H261=7,raw_elemdata!I261=7,raw_elemdata!J261=7)), IF(ISERROR(INDEX(filt_btag7!$B:$B,MATCH(C809&amp;raw_elemdata!E261,filt_btag7!$C:$C&amp;filt_btag7!$B:$B,0))=raw_elemdata!E261), raw_elemdata!E261, INDEX(fix_btag!$BF:$BF,MATCH(raw_elemdata!E261,fix_btag!$BG:$BG,0))), raw_elemdata!E261)</f>
        <v>456</v>
      </c>
      <c r="G809" s="4">
        <f t="array" ref="G809">IF(AND(OR(raw_elemdata!G261=6,raw_elemdata!H261=6,raw_elemdata!I261=6,raw_elemdata!J261=6),OR(raw_elemdata!G261=7,raw_elemdata!H261=7,raw_elemdata!I261=7,raw_elemdata!J261=7)), IF(ISERROR(INDEX(filt_btag7!$B:$B,MATCH(C809&amp;raw_elemdata!F261,filt_btag7!$C:$C&amp;filt_btag7!$B:$B,0))=raw_elemdata!F261), raw_elemdata!F261, INDEX(fix_btag!$BF:$BF,MATCH(raw_elemdata!F261,fix_btag!$BG:$BG,0))), raw_elemdata!F261)</f>
        <v>23</v>
      </c>
      <c r="H809" s="4">
        <f>IF(OR(raw_elemdata!G261=6,raw_elemdata!G261=7),0,raw_elemdata!G261)</f>
        <v>0</v>
      </c>
      <c r="I809" s="4">
        <f>IF(OR(raw_elemdata!H261=6,raw_elemdata!H261=7),0,raw_elemdata!H261)</f>
        <v>0</v>
      </c>
      <c r="J809" s="4">
        <f>IF(OR(raw_elemdata!I261=6,raw_elemdata!I261=7),0,raw_elemdata!I261)</f>
        <v>0</v>
      </c>
      <c r="K809" s="4">
        <f>IF(OR(raw_elemdata!J261=6,raw_elemdata!J261=7),0,raw_elemdata!J261)</f>
        <v>0</v>
      </c>
      <c r="L809" s="4">
        <v>1</v>
      </c>
    </row>
    <row r="810" spans="3:12" s="4" customFormat="1" x14ac:dyDescent="0.3">
      <c r="C810" s="4">
        <v>260</v>
      </c>
      <c r="D810" s="4">
        <f t="array" ref="D810">IF(AND(OR(raw_elemdata!G262=6,raw_elemdata!H262=6,raw_elemdata!I262=6,raw_elemdata!J262=6),OR(raw_elemdata!G262=7,raw_elemdata!H262=7,raw_elemdata!I262=7,raw_elemdata!J262=7)), IF(ISERROR(INDEX(filt_btag7!$B:$B,MATCH(C810&amp;raw_elemdata!C262,filt_btag7!$C:$C&amp;filt_btag7!$B:$B,0))=raw_elemdata!C262), raw_elemdata!C262, INDEX(fix_btag!$BF:$BF,MATCH(raw_elemdata!C262,fix_btag!$BG:$BG,0))), raw_elemdata!C262)</f>
        <v>457</v>
      </c>
      <c r="E810" s="4">
        <f t="array" ref="E810">IF(AND(OR(raw_elemdata!G262=6,raw_elemdata!H262=6,raw_elemdata!I262=6,raw_elemdata!J262=6),OR(raw_elemdata!G262=7,raw_elemdata!H262=7,raw_elemdata!I262=7,raw_elemdata!J262=7)), IF(ISERROR(INDEX(filt_btag7!$B:$B,MATCH(C810&amp;raw_elemdata!D262,filt_btag7!$C:$C&amp;filt_btag7!$B:$B,0))=raw_elemdata!D262), raw_elemdata!D262, INDEX(fix_btag!$BF:$BF,MATCH(raw_elemdata!D262,fix_btag!$BG:$BG,0))), raw_elemdata!D262)</f>
        <v>468</v>
      </c>
      <c r="F810" s="4">
        <f t="array" ref="F810">IF(AND(OR(raw_elemdata!G262=6,raw_elemdata!H262=6,raw_elemdata!I262=6,raw_elemdata!J262=6),OR(raw_elemdata!G262=7,raw_elemdata!H262=7,raw_elemdata!I262=7,raw_elemdata!J262=7)), IF(ISERROR(INDEX(filt_btag7!$B:$B,MATCH(C810&amp;raw_elemdata!E262,filt_btag7!$C:$C&amp;filt_btag7!$B:$B,0))=raw_elemdata!E262), raw_elemdata!E262, INDEX(fix_btag!$BF:$BF,MATCH(raw_elemdata!E262,fix_btag!$BG:$BG,0))), raw_elemdata!E262)</f>
        <v>467</v>
      </c>
      <c r="G810" s="4">
        <f t="array" ref="G810">IF(AND(OR(raw_elemdata!G262=6,raw_elemdata!H262=6,raw_elemdata!I262=6,raw_elemdata!J262=6),OR(raw_elemdata!G262=7,raw_elemdata!H262=7,raw_elemdata!I262=7,raw_elemdata!J262=7)), IF(ISERROR(INDEX(filt_btag7!$B:$B,MATCH(C810&amp;raw_elemdata!F262,filt_btag7!$C:$C&amp;filt_btag7!$B:$B,0))=raw_elemdata!F262), raw_elemdata!F262, INDEX(fix_btag!$BF:$BF,MATCH(raw_elemdata!F262,fix_btag!$BG:$BG,0))), raw_elemdata!F262)</f>
        <v>456</v>
      </c>
      <c r="H810" s="4">
        <f>IF(OR(raw_elemdata!G262=6,raw_elemdata!G262=7),0,raw_elemdata!G262)</f>
        <v>0</v>
      </c>
      <c r="I810" s="4">
        <f>IF(OR(raw_elemdata!H262=6,raw_elemdata!H262=7),0,raw_elemdata!H262)</f>
        <v>0</v>
      </c>
      <c r="J810" s="4">
        <f>IF(OR(raw_elemdata!I262=6,raw_elemdata!I262=7),0,raw_elemdata!I262)</f>
        <v>0</v>
      </c>
      <c r="K810" s="4">
        <f>IF(OR(raw_elemdata!J262=6,raw_elemdata!J262=7),0,raw_elemdata!J262)</f>
        <v>0</v>
      </c>
      <c r="L810" s="4">
        <v>1</v>
      </c>
    </row>
    <row r="811" spans="3:12" s="4" customFormat="1" x14ac:dyDescent="0.3">
      <c r="C811" s="4">
        <v>261</v>
      </c>
      <c r="D811" s="4">
        <f t="array" ref="D811">IF(AND(OR(raw_elemdata!G263=6,raw_elemdata!H263=6,raw_elemdata!I263=6,raw_elemdata!J263=6),OR(raw_elemdata!G263=7,raw_elemdata!H263=7,raw_elemdata!I263=7,raw_elemdata!J263=7)), IF(ISERROR(INDEX(filt_btag7!$B:$B,MATCH(C811&amp;raw_elemdata!C263,filt_btag7!$C:$C&amp;filt_btag7!$B:$B,0))=raw_elemdata!C263), raw_elemdata!C263, INDEX(fix_btag!$BF:$BF,MATCH(raw_elemdata!C263,fix_btag!$BG:$BG,0))), raw_elemdata!C263)</f>
        <v>468</v>
      </c>
      <c r="E811" s="4">
        <f t="array" ref="E811">IF(AND(OR(raw_elemdata!G263=6,raw_elemdata!H263=6,raw_elemdata!I263=6,raw_elemdata!J263=6),OR(raw_elemdata!G263=7,raw_elemdata!H263=7,raw_elemdata!I263=7,raw_elemdata!J263=7)), IF(ISERROR(INDEX(filt_btag7!$B:$B,MATCH(C811&amp;raw_elemdata!D263,filt_btag7!$C:$C&amp;filt_btag7!$B:$B,0))=raw_elemdata!D263), raw_elemdata!D263, INDEX(fix_btag!$BF:$BF,MATCH(raw_elemdata!D263,fix_btag!$BG:$BG,0))), raw_elemdata!D263)</f>
        <v>275</v>
      </c>
      <c r="F811" s="4">
        <f t="array" ref="F811">IF(AND(OR(raw_elemdata!G263=6,raw_elemdata!H263=6,raw_elemdata!I263=6,raw_elemdata!J263=6),OR(raw_elemdata!G263=7,raw_elemdata!H263=7,raw_elemdata!I263=7,raw_elemdata!J263=7)), IF(ISERROR(INDEX(filt_btag7!$B:$B,MATCH(C811&amp;raw_elemdata!E263,filt_btag7!$C:$C&amp;filt_btag7!$B:$B,0))=raw_elemdata!E263), raw_elemdata!E263, INDEX(fix_btag!$BF:$BF,MATCH(raw_elemdata!E263,fix_btag!$BG:$BG,0))), raw_elemdata!E263)</f>
        <v>24</v>
      </c>
      <c r="G811" s="4">
        <f t="array" ref="G811">IF(AND(OR(raw_elemdata!G263=6,raw_elemdata!H263=6,raw_elemdata!I263=6,raw_elemdata!J263=6),OR(raw_elemdata!G263=7,raw_elemdata!H263=7,raw_elemdata!I263=7,raw_elemdata!J263=7)), IF(ISERROR(INDEX(filt_btag7!$B:$B,MATCH(C811&amp;raw_elemdata!F263,filt_btag7!$C:$C&amp;filt_btag7!$B:$B,0))=raw_elemdata!F263), raw_elemdata!F263, INDEX(fix_btag!$BF:$BF,MATCH(raw_elemdata!F263,fix_btag!$BG:$BG,0))), raw_elemdata!F263)</f>
        <v>467</v>
      </c>
      <c r="H811" s="4">
        <f>IF(OR(raw_elemdata!G263=6,raw_elemdata!G263=7),0,raw_elemdata!G263)</f>
        <v>0</v>
      </c>
      <c r="I811" s="4">
        <f>IF(OR(raw_elemdata!H263=6,raw_elemdata!H263=7),0,raw_elemdata!H263)</f>
        <v>0</v>
      </c>
      <c r="J811" s="4">
        <f>IF(OR(raw_elemdata!I263=6,raw_elemdata!I263=7),0,raw_elemdata!I263)</f>
        <v>0</v>
      </c>
      <c r="K811" s="4">
        <f>IF(OR(raw_elemdata!J263=6,raw_elemdata!J263=7),0,raw_elemdata!J263)</f>
        <v>0</v>
      </c>
      <c r="L811" s="4">
        <v>1</v>
      </c>
    </row>
    <row r="812" spans="3:12" s="4" customFormat="1" x14ac:dyDescent="0.3">
      <c r="C812" s="4">
        <v>262</v>
      </c>
      <c r="D812" s="4">
        <f t="array" ref="D812">IF(AND(OR(raw_elemdata!G264=6,raw_elemdata!H264=6,raw_elemdata!I264=6,raw_elemdata!J264=6),OR(raw_elemdata!G264=7,raw_elemdata!H264=7,raw_elemdata!I264=7,raw_elemdata!J264=7)), IF(ISERROR(INDEX(filt_btag7!$B:$B,MATCH(C812&amp;raw_elemdata!C264,filt_btag7!$C:$C&amp;filt_btag7!$B:$B,0))=raw_elemdata!C264), raw_elemdata!C264, INDEX(fix_btag!$BF:$BF,MATCH(raw_elemdata!C264,fix_btag!$BG:$BG,0))), raw_elemdata!C264)</f>
        <v>65</v>
      </c>
      <c r="E812" s="4">
        <f t="array" ref="E812">IF(AND(OR(raw_elemdata!G264=6,raw_elemdata!H264=6,raw_elemdata!I264=6,raw_elemdata!J264=6),OR(raw_elemdata!G264=7,raw_elemdata!H264=7,raw_elemdata!I264=7,raw_elemdata!J264=7)), IF(ISERROR(INDEX(filt_btag7!$B:$B,MATCH(C812&amp;raw_elemdata!D264,filt_btag7!$C:$C&amp;filt_btag7!$B:$B,0))=raw_elemdata!D264), raw_elemdata!D264, INDEX(fix_btag!$BF:$BF,MATCH(raw_elemdata!D264,fix_btag!$BG:$BG,0))), raw_elemdata!D264)</f>
        <v>458</v>
      </c>
      <c r="F812" s="4">
        <f t="array" ref="F812">IF(AND(OR(raw_elemdata!G264=6,raw_elemdata!H264=6,raw_elemdata!I264=6,raw_elemdata!J264=6),OR(raw_elemdata!G264=7,raw_elemdata!H264=7,raw_elemdata!I264=7,raw_elemdata!J264=7)), IF(ISERROR(INDEX(filt_btag7!$B:$B,MATCH(C812&amp;raw_elemdata!E264,filt_btag7!$C:$C&amp;filt_btag7!$B:$B,0))=raw_elemdata!E264), raw_elemdata!E264, INDEX(fix_btag!$BF:$BF,MATCH(raw_elemdata!E264,fix_btag!$BG:$BG,0))), raw_elemdata!E264)</f>
        <v>457</v>
      </c>
      <c r="G812" s="4">
        <f t="array" ref="G812">IF(AND(OR(raw_elemdata!G264=6,raw_elemdata!H264=6,raw_elemdata!I264=6,raw_elemdata!J264=6),OR(raw_elemdata!G264=7,raw_elemdata!H264=7,raw_elemdata!I264=7,raw_elemdata!J264=7)), IF(ISERROR(INDEX(filt_btag7!$B:$B,MATCH(C812&amp;raw_elemdata!F264,filt_btag7!$C:$C&amp;filt_btag7!$B:$B,0))=raw_elemdata!F264), raw_elemdata!F264, INDEX(fix_btag!$BF:$BF,MATCH(raw_elemdata!F264,fix_btag!$BG:$BG,0))), raw_elemdata!F264)</f>
        <v>312</v>
      </c>
      <c r="H812" s="4">
        <f>IF(OR(raw_elemdata!G264=6,raw_elemdata!G264=7),0,raw_elemdata!G264)</f>
        <v>0</v>
      </c>
      <c r="I812" s="4">
        <f>IF(OR(raw_elemdata!H264=6,raw_elemdata!H264=7),0,raw_elemdata!H264)</f>
        <v>0</v>
      </c>
      <c r="J812" s="4">
        <f>IF(OR(raw_elemdata!I264=6,raw_elemdata!I264=7),0,raw_elemdata!I264)</f>
        <v>0</v>
      </c>
      <c r="K812" s="4">
        <f>IF(OR(raw_elemdata!J264=6,raw_elemdata!J264=7),0,raw_elemdata!J264)</f>
        <v>0</v>
      </c>
      <c r="L812" s="4">
        <v>1</v>
      </c>
    </row>
    <row r="813" spans="3:12" s="4" customFormat="1" x14ac:dyDescent="0.3">
      <c r="C813" s="4">
        <v>263</v>
      </c>
      <c r="D813" s="4">
        <f t="array" ref="D813">IF(AND(OR(raw_elemdata!G265=6,raw_elemdata!H265=6,raw_elemdata!I265=6,raw_elemdata!J265=6),OR(raw_elemdata!G265=7,raw_elemdata!H265=7,raw_elemdata!I265=7,raw_elemdata!J265=7)), IF(ISERROR(INDEX(filt_btag7!$B:$B,MATCH(C813&amp;raw_elemdata!C265,filt_btag7!$C:$C&amp;filt_btag7!$B:$B,0))=raw_elemdata!C265), raw_elemdata!C265, INDEX(fix_btag!$BF:$BF,MATCH(raw_elemdata!C265,fix_btag!$BG:$BG,0))), raw_elemdata!C265)</f>
        <v>458</v>
      </c>
      <c r="E813" s="4">
        <f t="array" ref="E813">IF(AND(OR(raw_elemdata!G265=6,raw_elemdata!H265=6,raw_elemdata!I265=6,raw_elemdata!J265=6),OR(raw_elemdata!G265=7,raw_elemdata!H265=7,raw_elemdata!I265=7,raw_elemdata!J265=7)), IF(ISERROR(INDEX(filt_btag7!$B:$B,MATCH(C813&amp;raw_elemdata!D265,filt_btag7!$C:$C&amp;filt_btag7!$B:$B,0))=raw_elemdata!D265), raw_elemdata!D265, INDEX(fix_btag!$BF:$BF,MATCH(raw_elemdata!D265,fix_btag!$BG:$BG,0))), raw_elemdata!D265)</f>
        <v>469</v>
      </c>
      <c r="F813" s="4">
        <f t="array" ref="F813">IF(AND(OR(raw_elemdata!G265=6,raw_elemdata!H265=6,raw_elemdata!I265=6,raw_elemdata!J265=6),OR(raw_elemdata!G265=7,raw_elemdata!H265=7,raw_elemdata!I265=7,raw_elemdata!J265=7)), IF(ISERROR(INDEX(filt_btag7!$B:$B,MATCH(C813&amp;raw_elemdata!E265,filt_btag7!$C:$C&amp;filt_btag7!$B:$B,0))=raw_elemdata!E265), raw_elemdata!E265, INDEX(fix_btag!$BF:$BF,MATCH(raw_elemdata!E265,fix_btag!$BG:$BG,0))), raw_elemdata!E265)</f>
        <v>468</v>
      </c>
      <c r="G813" s="4">
        <f t="array" ref="G813">IF(AND(OR(raw_elemdata!G265=6,raw_elemdata!H265=6,raw_elemdata!I265=6,raw_elemdata!J265=6),OR(raw_elemdata!G265=7,raw_elemdata!H265=7,raw_elemdata!I265=7,raw_elemdata!J265=7)), IF(ISERROR(INDEX(filt_btag7!$B:$B,MATCH(C813&amp;raw_elemdata!F265,filt_btag7!$C:$C&amp;filt_btag7!$B:$B,0))=raw_elemdata!F265), raw_elemdata!F265, INDEX(fix_btag!$BF:$BF,MATCH(raw_elemdata!F265,fix_btag!$BG:$BG,0))), raw_elemdata!F265)</f>
        <v>457</v>
      </c>
      <c r="H813" s="4">
        <f>IF(OR(raw_elemdata!G265=6,raw_elemdata!G265=7),0,raw_elemdata!G265)</f>
        <v>0</v>
      </c>
      <c r="I813" s="4">
        <f>IF(OR(raw_elemdata!H265=6,raw_elemdata!H265=7),0,raw_elemdata!H265)</f>
        <v>0</v>
      </c>
      <c r="J813" s="4">
        <f>IF(OR(raw_elemdata!I265=6,raw_elemdata!I265=7),0,raw_elemdata!I265)</f>
        <v>0</v>
      </c>
      <c r="K813" s="4">
        <f>IF(OR(raw_elemdata!J265=6,raw_elemdata!J265=7),0,raw_elemdata!J265)</f>
        <v>0</v>
      </c>
      <c r="L813" s="4">
        <v>1</v>
      </c>
    </row>
    <row r="814" spans="3:12" s="4" customFormat="1" x14ac:dyDescent="0.3">
      <c r="C814" s="4">
        <v>264</v>
      </c>
      <c r="D814" s="4">
        <f t="array" ref="D814">IF(AND(OR(raw_elemdata!G266=6,raw_elemdata!H266=6,raw_elemdata!I266=6,raw_elemdata!J266=6),OR(raw_elemdata!G266=7,raw_elemdata!H266=7,raw_elemdata!I266=7,raw_elemdata!J266=7)), IF(ISERROR(INDEX(filt_btag7!$B:$B,MATCH(C814&amp;raw_elemdata!C266,filt_btag7!$C:$C&amp;filt_btag7!$B:$B,0))=raw_elemdata!C266), raw_elemdata!C266, INDEX(fix_btag!$BF:$BF,MATCH(raw_elemdata!C266,fix_btag!$BG:$BG,0))), raw_elemdata!C266)</f>
        <v>469</v>
      </c>
      <c r="E814" s="4">
        <f t="array" ref="E814">IF(AND(OR(raw_elemdata!G266=6,raw_elemdata!H266=6,raw_elemdata!I266=6,raw_elemdata!J266=6),OR(raw_elemdata!G266=7,raw_elemdata!H266=7,raw_elemdata!I266=7,raw_elemdata!J266=7)), IF(ISERROR(INDEX(filt_btag7!$B:$B,MATCH(C814&amp;raw_elemdata!D266,filt_btag7!$C:$C&amp;filt_btag7!$B:$B,0))=raw_elemdata!D266), raw_elemdata!D266, INDEX(fix_btag!$BF:$BF,MATCH(raw_elemdata!D266,fix_btag!$BG:$BG,0))), raw_elemdata!D266)</f>
        <v>66</v>
      </c>
      <c r="F814" s="4">
        <f t="array" ref="F814">IF(AND(OR(raw_elemdata!G266=6,raw_elemdata!H266=6,raw_elemdata!I266=6,raw_elemdata!J266=6),OR(raw_elemdata!G266=7,raw_elemdata!H266=7,raw_elemdata!I266=7,raw_elemdata!J266=7)), IF(ISERROR(INDEX(filt_btag7!$B:$B,MATCH(C814&amp;raw_elemdata!E266,filt_btag7!$C:$C&amp;filt_btag7!$B:$B,0))=raw_elemdata!E266), raw_elemdata!E266, INDEX(fix_btag!$BF:$BF,MATCH(raw_elemdata!E266,fix_btag!$BG:$BG,0))), raw_elemdata!E266)</f>
        <v>275</v>
      </c>
      <c r="G814" s="4">
        <f t="array" ref="G814">IF(AND(OR(raw_elemdata!G266=6,raw_elemdata!H266=6,raw_elemdata!I266=6,raw_elemdata!J266=6),OR(raw_elemdata!G266=7,raw_elemdata!H266=7,raw_elemdata!I266=7,raw_elemdata!J266=7)), IF(ISERROR(INDEX(filt_btag7!$B:$B,MATCH(C814&amp;raw_elemdata!F266,filt_btag7!$C:$C&amp;filt_btag7!$B:$B,0))=raw_elemdata!F266), raw_elemdata!F266, INDEX(fix_btag!$BF:$BF,MATCH(raw_elemdata!F266,fix_btag!$BG:$BG,0))), raw_elemdata!F266)</f>
        <v>468</v>
      </c>
      <c r="H814" s="4">
        <f>IF(OR(raw_elemdata!G266=6,raw_elemdata!G266=7),0,raw_elemdata!G266)</f>
        <v>0</v>
      </c>
      <c r="I814" s="4">
        <f>IF(OR(raw_elemdata!H266=6,raw_elemdata!H266=7),0,raw_elemdata!H266)</f>
        <v>0</v>
      </c>
      <c r="J814" s="4">
        <f>IF(OR(raw_elemdata!I266=6,raw_elemdata!I266=7),0,raw_elemdata!I266)</f>
        <v>0</v>
      </c>
      <c r="K814" s="4">
        <f>IF(OR(raw_elemdata!J266=6,raw_elemdata!J266=7),0,raw_elemdata!J266)</f>
        <v>0</v>
      </c>
      <c r="L814" s="4">
        <v>1</v>
      </c>
    </row>
    <row r="815" spans="3:12" s="4" customFormat="1" x14ac:dyDescent="0.3">
      <c r="C815" s="4">
        <v>265</v>
      </c>
      <c r="D815" s="4">
        <f t="array" ref="D815">IF(AND(OR(raw_elemdata!G267=6,raw_elemdata!H267=6,raw_elemdata!I267=6,raw_elemdata!J267=6),OR(raw_elemdata!G267=7,raw_elemdata!H267=7,raw_elemdata!I267=7,raw_elemdata!J267=7)), IF(ISERROR(INDEX(filt_btag7!$B:$B,MATCH(C815&amp;raw_elemdata!C267,filt_btag7!$C:$C&amp;filt_btag7!$B:$B,0))=raw_elemdata!C267), raw_elemdata!C267, INDEX(fix_btag!$BF:$BF,MATCH(raw_elemdata!C267,fix_btag!$BG:$BG,0))), raw_elemdata!C267)</f>
        <v>327</v>
      </c>
      <c r="E815" s="4">
        <f t="array" ref="E815">IF(AND(OR(raw_elemdata!G267=6,raw_elemdata!H267=6,raw_elemdata!I267=6,raw_elemdata!J267=6),OR(raw_elemdata!G267=7,raw_elemdata!H267=7,raw_elemdata!I267=7,raw_elemdata!J267=7)), IF(ISERROR(INDEX(filt_btag7!$B:$B,MATCH(C815&amp;raw_elemdata!D267,filt_btag7!$C:$C&amp;filt_btag7!$B:$B,0))=raw_elemdata!D267), raw_elemdata!D267, INDEX(fix_btag!$BF:$BF,MATCH(raw_elemdata!D267,fix_btag!$BG:$BG,0))), raw_elemdata!D267)</f>
        <v>459</v>
      </c>
      <c r="F815" s="4">
        <f t="array" ref="F815">IF(AND(OR(raw_elemdata!G267=6,raw_elemdata!H267=6,raw_elemdata!I267=6,raw_elemdata!J267=6),OR(raw_elemdata!G267=7,raw_elemdata!H267=7,raw_elemdata!I267=7,raw_elemdata!J267=7)), IF(ISERROR(INDEX(filt_btag7!$B:$B,MATCH(C815&amp;raw_elemdata!E267,filt_btag7!$C:$C&amp;filt_btag7!$B:$B,0))=raw_elemdata!E267), raw_elemdata!E267, INDEX(fix_btag!$BF:$BF,MATCH(raw_elemdata!E267,fix_btag!$BG:$BG,0))), raw_elemdata!E267)</f>
        <v>458</v>
      </c>
      <c r="G815" s="4">
        <f t="array" ref="G815">IF(AND(OR(raw_elemdata!G267=6,raw_elemdata!H267=6,raw_elemdata!I267=6,raw_elemdata!J267=6),OR(raw_elemdata!G267=7,raw_elemdata!H267=7,raw_elemdata!I267=7,raw_elemdata!J267=7)), IF(ISERROR(INDEX(filt_btag7!$B:$B,MATCH(C815&amp;raw_elemdata!F267,filt_btag7!$C:$C&amp;filt_btag7!$B:$B,0))=raw_elemdata!F267), raw_elemdata!F267, INDEX(fix_btag!$BF:$BF,MATCH(raw_elemdata!F267,fix_btag!$BG:$BG,0))), raw_elemdata!F267)</f>
        <v>65</v>
      </c>
      <c r="H815" s="4">
        <f>IF(OR(raw_elemdata!G267=6,raw_elemdata!G267=7),0,raw_elemdata!G267)</f>
        <v>0</v>
      </c>
      <c r="I815" s="4">
        <f>IF(OR(raw_elemdata!H267=6,raw_elemdata!H267=7),0,raw_elemdata!H267)</f>
        <v>0</v>
      </c>
      <c r="J815" s="4">
        <f>IF(OR(raw_elemdata!I267=6,raw_elemdata!I267=7),0,raw_elemdata!I267)</f>
        <v>0</v>
      </c>
      <c r="K815" s="4">
        <f>IF(OR(raw_elemdata!J267=6,raw_elemdata!J267=7),0,raw_elemdata!J267)</f>
        <v>0</v>
      </c>
      <c r="L815" s="4">
        <v>1</v>
      </c>
    </row>
    <row r="816" spans="3:12" s="4" customFormat="1" x14ac:dyDescent="0.3">
      <c r="C816" s="4">
        <v>266</v>
      </c>
      <c r="D816" s="4">
        <f t="array" ref="D816">IF(AND(OR(raw_elemdata!G268=6,raw_elemdata!H268=6,raw_elemdata!I268=6,raw_elemdata!J268=6),OR(raw_elemdata!G268=7,raw_elemdata!H268=7,raw_elemdata!I268=7,raw_elemdata!J268=7)), IF(ISERROR(INDEX(filt_btag7!$B:$B,MATCH(C816&amp;raw_elemdata!C268,filt_btag7!$C:$C&amp;filt_btag7!$B:$B,0))=raw_elemdata!C268), raw_elemdata!C268, INDEX(fix_btag!$BF:$BF,MATCH(raw_elemdata!C268,fix_btag!$BG:$BG,0))), raw_elemdata!C268)</f>
        <v>459</v>
      </c>
      <c r="E816" s="4">
        <f t="array" ref="E816">IF(AND(OR(raw_elemdata!G268=6,raw_elemdata!H268=6,raw_elemdata!I268=6,raw_elemdata!J268=6),OR(raw_elemdata!G268=7,raw_elemdata!H268=7,raw_elemdata!I268=7,raw_elemdata!J268=7)), IF(ISERROR(INDEX(filt_btag7!$B:$B,MATCH(C816&amp;raw_elemdata!D268,filt_btag7!$C:$C&amp;filt_btag7!$B:$B,0))=raw_elemdata!D268), raw_elemdata!D268, INDEX(fix_btag!$BF:$BF,MATCH(raw_elemdata!D268,fix_btag!$BG:$BG,0))), raw_elemdata!D268)</f>
        <v>470</v>
      </c>
      <c r="F816" s="4">
        <f t="array" ref="F816">IF(AND(OR(raw_elemdata!G268=6,raw_elemdata!H268=6,raw_elemdata!I268=6,raw_elemdata!J268=6),OR(raw_elemdata!G268=7,raw_elemdata!H268=7,raw_elemdata!I268=7,raw_elemdata!J268=7)), IF(ISERROR(INDEX(filt_btag7!$B:$B,MATCH(C816&amp;raw_elemdata!E268,filt_btag7!$C:$C&amp;filt_btag7!$B:$B,0))=raw_elemdata!E268), raw_elemdata!E268, INDEX(fix_btag!$BF:$BF,MATCH(raw_elemdata!E268,fix_btag!$BG:$BG,0))), raw_elemdata!E268)</f>
        <v>469</v>
      </c>
      <c r="G816" s="4">
        <f t="array" ref="G816">IF(AND(OR(raw_elemdata!G268=6,raw_elemdata!H268=6,raw_elemdata!I268=6,raw_elemdata!J268=6),OR(raw_elemdata!G268=7,raw_elemdata!H268=7,raw_elemdata!I268=7,raw_elemdata!J268=7)), IF(ISERROR(INDEX(filt_btag7!$B:$B,MATCH(C816&amp;raw_elemdata!F268,filt_btag7!$C:$C&amp;filt_btag7!$B:$B,0))=raw_elemdata!F268), raw_elemdata!F268, INDEX(fix_btag!$BF:$BF,MATCH(raw_elemdata!F268,fix_btag!$BG:$BG,0))), raw_elemdata!F268)</f>
        <v>458</v>
      </c>
      <c r="H816" s="4">
        <f>IF(OR(raw_elemdata!G268=6,raw_elemdata!G268=7),0,raw_elemdata!G268)</f>
        <v>0</v>
      </c>
      <c r="I816" s="4">
        <f>IF(OR(raw_elemdata!H268=6,raw_elemdata!H268=7),0,raw_elemdata!H268)</f>
        <v>0</v>
      </c>
      <c r="J816" s="4">
        <f>IF(OR(raw_elemdata!I268=6,raw_elemdata!I268=7),0,raw_elemdata!I268)</f>
        <v>0</v>
      </c>
      <c r="K816" s="4">
        <f>IF(OR(raw_elemdata!J268=6,raw_elemdata!J268=7),0,raw_elemdata!J268)</f>
        <v>0</v>
      </c>
      <c r="L816" s="4">
        <v>1</v>
      </c>
    </row>
    <row r="817" spans="3:12" s="4" customFormat="1" x14ac:dyDescent="0.3">
      <c r="C817" s="4">
        <v>267</v>
      </c>
      <c r="D817" s="4">
        <f t="array" ref="D817">IF(AND(OR(raw_elemdata!G269=6,raw_elemdata!H269=6,raw_elemdata!I269=6,raw_elemdata!J269=6),OR(raw_elemdata!G269=7,raw_elemdata!H269=7,raw_elemdata!I269=7,raw_elemdata!J269=7)), IF(ISERROR(INDEX(filt_btag7!$B:$B,MATCH(C817&amp;raw_elemdata!C269,filt_btag7!$C:$C&amp;filt_btag7!$B:$B,0))=raw_elemdata!C269), raw_elemdata!C269, INDEX(fix_btag!$BF:$BF,MATCH(raw_elemdata!C269,fix_btag!$BG:$BG,0))), raw_elemdata!C269)</f>
        <v>470</v>
      </c>
      <c r="E817" s="4">
        <f t="array" ref="E817">IF(AND(OR(raw_elemdata!G269=6,raw_elemdata!H269=6,raw_elemdata!I269=6,raw_elemdata!J269=6),OR(raw_elemdata!G269=7,raw_elemdata!H269=7,raw_elemdata!I269=7,raw_elemdata!J269=7)), IF(ISERROR(INDEX(filt_btag7!$B:$B,MATCH(C817&amp;raw_elemdata!D269,filt_btag7!$C:$C&amp;filt_btag7!$B:$B,0))=raw_elemdata!D269), raw_elemdata!D269, INDEX(fix_btag!$BF:$BF,MATCH(raw_elemdata!D269,fix_btag!$BG:$BG,0))), raw_elemdata!D269)</f>
        <v>276</v>
      </c>
      <c r="F817" s="4">
        <f t="array" ref="F817">IF(AND(OR(raw_elemdata!G269=6,raw_elemdata!H269=6,raw_elemdata!I269=6,raw_elemdata!J269=6),OR(raw_elemdata!G269=7,raw_elemdata!H269=7,raw_elemdata!I269=7,raw_elemdata!J269=7)), IF(ISERROR(INDEX(filt_btag7!$B:$B,MATCH(C817&amp;raw_elemdata!E269,filt_btag7!$C:$C&amp;filt_btag7!$B:$B,0))=raw_elemdata!E269), raw_elemdata!E269, INDEX(fix_btag!$BF:$BF,MATCH(raw_elemdata!E269,fix_btag!$BG:$BG,0))), raw_elemdata!E269)</f>
        <v>66</v>
      </c>
      <c r="G817" s="4">
        <f t="array" ref="G817">IF(AND(OR(raw_elemdata!G269=6,raw_elemdata!H269=6,raw_elemdata!I269=6,raw_elemdata!J269=6),OR(raw_elemdata!G269=7,raw_elemdata!H269=7,raw_elemdata!I269=7,raw_elemdata!J269=7)), IF(ISERROR(INDEX(filt_btag7!$B:$B,MATCH(C817&amp;raw_elemdata!F269,filt_btag7!$C:$C&amp;filt_btag7!$B:$B,0))=raw_elemdata!F269), raw_elemdata!F269, INDEX(fix_btag!$BF:$BF,MATCH(raw_elemdata!F269,fix_btag!$BG:$BG,0))), raw_elemdata!F269)</f>
        <v>469</v>
      </c>
      <c r="H817" s="4">
        <f>IF(OR(raw_elemdata!G269=6,raw_elemdata!G269=7),0,raw_elemdata!G269)</f>
        <v>0</v>
      </c>
      <c r="I817" s="4">
        <f>IF(OR(raw_elemdata!H269=6,raw_elemdata!H269=7),0,raw_elemdata!H269)</f>
        <v>0</v>
      </c>
      <c r="J817" s="4">
        <f>IF(OR(raw_elemdata!I269=6,raw_elemdata!I269=7),0,raw_elemdata!I269)</f>
        <v>0</v>
      </c>
      <c r="K817" s="4">
        <f>IF(OR(raw_elemdata!J269=6,raw_elemdata!J269=7),0,raw_elemdata!J269)</f>
        <v>0</v>
      </c>
      <c r="L817" s="4">
        <v>1</v>
      </c>
    </row>
    <row r="818" spans="3:12" s="4" customFormat="1" x14ac:dyDescent="0.3">
      <c r="C818" s="4">
        <v>268</v>
      </c>
      <c r="D818" s="4">
        <f t="array" ref="D818">IF(AND(OR(raw_elemdata!G270=6,raw_elemdata!H270=6,raw_elemdata!I270=6,raw_elemdata!J270=6),OR(raw_elemdata!G270=7,raw_elemdata!H270=7,raw_elemdata!I270=7,raw_elemdata!J270=7)), IF(ISERROR(INDEX(filt_btag7!$B:$B,MATCH(C818&amp;raw_elemdata!C270,filt_btag7!$C:$C&amp;filt_btag7!$B:$B,0))=raw_elemdata!C270), raw_elemdata!C270, INDEX(fix_btag!$BF:$BF,MATCH(raw_elemdata!C270,fix_btag!$BG:$BG,0))), raw_elemdata!C270)</f>
        <v>69</v>
      </c>
      <c r="E818" s="4">
        <f t="array" ref="E818">IF(AND(OR(raw_elemdata!G270=6,raw_elemdata!H270=6,raw_elemdata!I270=6,raw_elemdata!J270=6),OR(raw_elemdata!G270=7,raw_elemdata!H270=7,raw_elemdata!I270=7,raw_elemdata!J270=7)), IF(ISERROR(INDEX(filt_btag7!$B:$B,MATCH(C818&amp;raw_elemdata!D270,filt_btag7!$C:$C&amp;filt_btag7!$B:$B,0))=raw_elemdata!D270), raw_elemdata!D270, INDEX(fix_btag!$BF:$BF,MATCH(raw_elemdata!D270,fix_btag!$BG:$BG,0))), raw_elemdata!D270)</f>
        <v>151</v>
      </c>
      <c r="F818" s="4">
        <f t="array" ref="F818">IF(AND(OR(raw_elemdata!G270=6,raw_elemdata!H270=6,raw_elemdata!I270=6,raw_elemdata!J270=6),OR(raw_elemdata!G270=7,raw_elemdata!H270=7,raw_elemdata!I270=7,raw_elemdata!J270=7)), IF(ISERROR(INDEX(filt_btag7!$B:$B,MATCH(C818&amp;raw_elemdata!E270,filt_btag7!$C:$C&amp;filt_btag7!$B:$B,0))=raw_elemdata!E270), raw_elemdata!E270, INDEX(fix_btag!$BF:$BF,MATCH(raw_elemdata!E270,fix_btag!$BG:$BG,0))), raw_elemdata!E270)</f>
        <v>459</v>
      </c>
      <c r="G818" s="4">
        <f t="array" ref="G818">IF(AND(OR(raw_elemdata!G270=6,raw_elemdata!H270=6,raw_elemdata!I270=6,raw_elemdata!J270=6),OR(raw_elemdata!G270=7,raw_elemdata!H270=7,raw_elemdata!I270=7,raw_elemdata!J270=7)), IF(ISERROR(INDEX(filt_btag7!$B:$B,MATCH(C818&amp;raw_elemdata!F270,filt_btag7!$C:$C&amp;filt_btag7!$B:$B,0))=raw_elemdata!F270), raw_elemdata!F270, INDEX(fix_btag!$BF:$BF,MATCH(raw_elemdata!F270,fix_btag!$BG:$BG,0))), raw_elemdata!F270)</f>
        <v>327</v>
      </c>
      <c r="H818" s="4">
        <f>IF(OR(raw_elemdata!G270=6,raw_elemdata!G270=7),0,raw_elemdata!G270)</f>
        <v>0</v>
      </c>
      <c r="I818" s="4">
        <f>IF(OR(raw_elemdata!H270=6,raw_elemdata!H270=7),0,raw_elemdata!H270)</f>
        <v>0</v>
      </c>
      <c r="J818" s="4">
        <f>IF(OR(raw_elemdata!I270=6,raw_elemdata!I270=7),0,raw_elemdata!I270)</f>
        <v>0</v>
      </c>
      <c r="K818" s="4">
        <f>IF(OR(raw_elemdata!J270=6,raw_elemdata!J270=7),0,raw_elemdata!J270)</f>
        <v>0</v>
      </c>
      <c r="L818" s="4">
        <v>1</v>
      </c>
    </row>
    <row r="819" spans="3:12" s="4" customFormat="1" x14ac:dyDescent="0.3">
      <c r="C819" s="4">
        <v>269</v>
      </c>
      <c r="D819" s="4">
        <f t="array" ref="D819">IF(AND(OR(raw_elemdata!G271=6,raw_elemdata!H271=6,raw_elemdata!I271=6,raw_elemdata!J271=6),OR(raw_elemdata!G271=7,raw_elemdata!H271=7,raw_elemdata!I271=7,raw_elemdata!J271=7)), IF(ISERROR(INDEX(filt_btag7!$B:$B,MATCH(C819&amp;raw_elemdata!C271,filt_btag7!$C:$C&amp;filt_btag7!$B:$B,0))=raw_elemdata!C271), raw_elemdata!C271, INDEX(fix_btag!$BF:$BF,MATCH(raw_elemdata!C271,fix_btag!$BG:$BG,0))), raw_elemdata!C271)</f>
        <v>151</v>
      </c>
      <c r="E819" s="4">
        <f t="array" ref="E819">IF(AND(OR(raw_elemdata!G271=6,raw_elemdata!H271=6,raw_elemdata!I271=6,raw_elemdata!J271=6),OR(raw_elemdata!G271=7,raw_elemdata!H271=7,raw_elemdata!I271=7,raw_elemdata!J271=7)), IF(ISERROR(INDEX(filt_btag7!$B:$B,MATCH(C819&amp;raw_elemdata!D271,filt_btag7!$C:$C&amp;filt_btag7!$B:$B,0))=raw_elemdata!D271), raw_elemdata!D271, INDEX(fix_btag!$BF:$BF,MATCH(raw_elemdata!D271,fix_btag!$BG:$BG,0))), raw_elemdata!D271)</f>
        <v>152</v>
      </c>
      <c r="F819" s="4">
        <f t="array" ref="F819">IF(AND(OR(raw_elemdata!G271=6,raw_elemdata!H271=6,raw_elemdata!I271=6,raw_elemdata!J271=6),OR(raw_elemdata!G271=7,raw_elemdata!H271=7,raw_elemdata!I271=7,raw_elemdata!J271=7)), IF(ISERROR(INDEX(filt_btag7!$B:$B,MATCH(C819&amp;raw_elemdata!E271,filt_btag7!$C:$C&amp;filt_btag7!$B:$B,0))=raw_elemdata!E271), raw_elemdata!E271, INDEX(fix_btag!$BF:$BF,MATCH(raw_elemdata!E271,fix_btag!$BG:$BG,0))), raw_elemdata!E271)</f>
        <v>470</v>
      </c>
      <c r="G819" s="4">
        <f t="array" ref="G819">IF(AND(OR(raw_elemdata!G271=6,raw_elemdata!H271=6,raw_elemdata!I271=6,raw_elemdata!J271=6),OR(raw_elemdata!G271=7,raw_elemdata!H271=7,raw_elemdata!I271=7,raw_elemdata!J271=7)), IF(ISERROR(INDEX(filt_btag7!$B:$B,MATCH(C819&amp;raw_elemdata!F271,filt_btag7!$C:$C&amp;filt_btag7!$B:$B,0))=raw_elemdata!F271), raw_elemdata!F271, INDEX(fix_btag!$BF:$BF,MATCH(raw_elemdata!F271,fix_btag!$BG:$BG,0))), raw_elemdata!F271)</f>
        <v>459</v>
      </c>
      <c r="H819" s="4">
        <f>IF(OR(raw_elemdata!G271=6,raw_elemdata!G271=7),0,raw_elemdata!G271)</f>
        <v>0</v>
      </c>
      <c r="I819" s="4">
        <f>IF(OR(raw_elemdata!H271=6,raw_elemdata!H271=7),0,raw_elemdata!H271)</f>
        <v>0</v>
      </c>
      <c r="J819" s="4">
        <f>IF(OR(raw_elemdata!I271=6,raw_elemdata!I271=7),0,raw_elemdata!I271)</f>
        <v>0</v>
      </c>
      <c r="K819" s="4">
        <f>IF(OR(raw_elemdata!J271=6,raw_elemdata!J271=7),0,raw_elemdata!J271)</f>
        <v>0</v>
      </c>
      <c r="L819" s="4">
        <v>1</v>
      </c>
    </row>
    <row r="820" spans="3:12" s="4" customFormat="1" x14ac:dyDescent="0.3">
      <c r="C820" s="4">
        <v>270</v>
      </c>
      <c r="D820" s="4">
        <f t="array" ref="D820">IF(AND(OR(raw_elemdata!G272=6,raw_elemdata!H272=6,raw_elemdata!I272=6,raw_elemdata!J272=6),OR(raw_elemdata!G272=7,raw_elemdata!H272=7,raw_elemdata!I272=7,raw_elemdata!J272=7)), IF(ISERROR(INDEX(filt_btag7!$B:$B,MATCH(C820&amp;raw_elemdata!C272,filt_btag7!$C:$C&amp;filt_btag7!$B:$B,0))=raw_elemdata!C272), raw_elemdata!C272, INDEX(fix_btag!$BF:$BF,MATCH(raw_elemdata!C272,fix_btag!$BG:$BG,0))), raw_elemdata!C272)</f>
        <v>152</v>
      </c>
      <c r="E820" s="4">
        <f t="array" ref="E820">IF(AND(OR(raw_elemdata!G272=6,raw_elemdata!H272=6,raw_elemdata!I272=6,raw_elemdata!J272=6),OR(raw_elemdata!G272=7,raw_elemdata!H272=7,raw_elemdata!I272=7,raw_elemdata!J272=7)), IF(ISERROR(INDEX(filt_btag7!$B:$B,MATCH(C820&amp;raw_elemdata!D272,filt_btag7!$C:$C&amp;filt_btag7!$B:$B,0))=raw_elemdata!D272), raw_elemdata!D272, INDEX(fix_btag!$BF:$BF,MATCH(raw_elemdata!D272,fix_btag!$BG:$BG,0))), raw_elemdata!D272)</f>
        <v>70</v>
      </c>
      <c r="F820" s="4">
        <f t="array" ref="F820">IF(AND(OR(raw_elemdata!G272=6,raw_elemdata!H272=6,raw_elemdata!I272=6,raw_elemdata!J272=6),OR(raw_elemdata!G272=7,raw_elemdata!H272=7,raw_elemdata!I272=7,raw_elemdata!J272=7)), IF(ISERROR(INDEX(filt_btag7!$B:$B,MATCH(C820&amp;raw_elemdata!E272,filt_btag7!$C:$C&amp;filt_btag7!$B:$B,0))=raw_elemdata!E272), raw_elemdata!E272, INDEX(fix_btag!$BF:$BF,MATCH(raw_elemdata!E272,fix_btag!$BG:$BG,0))), raw_elemdata!E272)</f>
        <v>276</v>
      </c>
      <c r="G820" s="4">
        <f t="array" ref="G820">IF(AND(OR(raw_elemdata!G272=6,raw_elemdata!H272=6,raw_elemdata!I272=6,raw_elemdata!J272=6),OR(raw_elemdata!G272=7,raw_elemdata!H272=7,raw_elemdata!I272=7,raw_elemdata!J272=7)), IF(ISERROR(INDEX(filt_btag7!$B:$B,MATCH(C820&amp;raw_elemdata!F272,filt_btag7!$C:$C&amp;filt_btag7!$B:$B,0))=raw_elemdata!F272), raw_elemdata!F272, INDEX(fix_btag!$BF:$BF,MATCH(raw_elemdata!F272,fix_btag!$BG:$BG,0))), raw_elemdata!F272)</f>
        <v>470</v>
      </c>
      <c r="H820" s="4">
        <f>IF(OR(raw_elemdata!G272=6,raw_elemdata!G272=7),0,raw_elemdata!G272)</f>
        <v>0</v>
      </c>
      <c r="I820" s="4">
        <f>IF(OR(raw_elemdata!H272=6,raw_elemdata!H272=7),0,raw_elemdata!H272)</f>
        <v>0</v>
      </c>
      <c r="J820" s="4">
        <f>IF(OR(raw_elemdata!I272=6,raw_elemdata!I272=7),0,raw_elemdata!I272)</f>
        <v>0</v>
      </c>
      <c r="K820" s="4">
        <f>IF(OR(raw_elemdata!J272=6,raw_elemdata!J272=7),0,raw_elemdata!J272)</f>
        <v>0</v>
      </c>
      <c r="L820" s="4">
        <v>1</v>
      </c>
    </row>
    <row r="821" spans="3:12" s="4" customFormat="1" x14ac:dyDescent="0.3">
      <c r="C821" s="4">
        <v>271</v>
      </c>
      <c r="D821" s="4">
        <f t="array" ref="D821">IF(AND(OR(raw_elemdata!G273=6,raw_elemdata!H273=6,raw_elemdata!I273=6,raw_elemdata!J273=6),OR(raw_elemdata!G273=7,raw_elemdata!H273=7,raw_elemdata!I273=7,raw_elemdata!J273=7)), IF(ISERROR(INDEX(filt_btag7!$B:$B,MATCH(C821&amp;raw_elemdata!C273,filt_btag7!$C:$C&amp;filt_btag7!$B:$B,0))=raw_elemdata!C273), raw_elemdata!C273, INDEX(fix_btag!$BF:$BF,MATCH(raw_elemdata!C273,fix_btag!$BG:$BG,0))), raw_elemdata!C273)</f>
        <v>119</v>
      </c>
      <c r="E821" s="4">
        <f t="array" ref="E821">IF(AND(OR(raw_elemdata!G273=6,raw_elemdata!H273=6,raw_elemdata!I273=6,raw_elemdata!J273=6),OR(raw_elemdata!G273=7,raw_elemdata!H273=7,raw_elemdata!I273=7,raw_elemdata!J273=7)), IF(ISERROR(INDEX(filt_btag7!$B:$B,MATCH(C821&amp;raw_elemdata!D273,filt_btag7!$C:$C&amp;filt_btag7!$B:$B,0))=raw_elemdata!D273), raw_elemdata!D273, INDEX(fix_btag!$BF:$BF,MATCH(raw_elemdata!D273,fix_btag!$BG:$BG,0))), raw_elemdata!D273)</f>
        <v>155</v>
      </c>
      <c r="F821" s="4">
        <f t="array" ref="F821">IF(AND(OR(raw_elemdata!G273=6,raw_elemdata!H273=6,raw_elemdata!I273=6,raw_elemdata!J273=6),OR(raw_elemdata!G273=7,raw_elemdata!H273=7,raw_elemdata!I273=7,raw_elemdata!J273=7)), IF(ISERROR(INDEX(filt_btag7!$B:$B,MATCH(C821&amp;raw_elemdata!E273,filt_btag7!$C:$C&amp;filt_btag7!$B:$B,0))=raw_elemdata!E273), raw_elemdata!E273, INDEX(fix_btag!$BF:$BF,MATCH(raw_elemdata!E273,fix_btag!$BG:$BG,0))), raw_elemdata!E273)</f>
        <v>471</v>
      </c>
      <c r="G821" s="4">
        <f t="array" ref="G821">IF(AND(OR(raw_elemdata!G273=6,raw_elemdata!H273=6,raw_elemdata!I273=6,raw_elemdata!J273=6),OR(raw_elemdata!G273=7,raw_elemdata!H273=7,raw_elemdata!I273=7,raw_elemdata!J273=7)), IF(ISERROR(INDEX(filt_btag7!$B:$B,MATCH(C821&amp;raw_elemdata!F273,filt_btag7!$C:$C&amp;filt_btag7!$B:$B,0))=raw_elemdata!F273), raw_elemdata!F273, INDEX(fix_btag!$BF:$BF,MATCH(raw_elemdata!F273,fix_btag!$BG:$BG,0))), raw_elemdata!F273)</f>
        <v>307</v>
      </c>
      <c r="H821" s="4">
        <f>IF(OR(raw_elemdata!G273=6,raw_elemdata!G273=7),0,raw_elemdata!G273)</f>
        <v>0</v>
      </c>
      <c r="I821" s="4">
        <f>IF(OR(raw_elemdata!H273=6,raw_elemdata!H273=7),0,raw_elemdata!H273)</f>
        <v>0</v>
      </c>
      <c r="J821" s="4">
        <f>IF(OR(raw_elemdata!I273=6,raw_elemdata!I273=7),0,raw_elemdata!I273)</f>
        <v>0</v>
      </c>
      <c r="K821" s="4">
        <f>IF(OR(raw_elemdata!J273=6,raw_elemdata!J273=7),0,raw_elemdata!J273)</f>
        <v>0</v>
      </c>
      <c r="L821" s="4">
        <v>1</v>
      </c>
    </row>
    <row r="822" spans="3:12" s="4" customFormat="1" x14ac:dyDescent="0.3">
      <c r="C822" s="4">
        <v>272</v>
      </c>
      <c r="D822" s="4">
        <f t="array" ref="D822">IF(AND(OR(raw_elemdata!G274=6,raw_elemdata!H274=6,raw_elemdata!I274=6,raw_elemdata!J274=6),OR(raw_elemdata!G274=7,raw_elemdata!H274=7,raw_elemdata!I274=7,raw_elemdata!J274=7)), IF(ISERROR(INDEX(filt_btag7!$B:$B,MATCH(C822&amp;raw_elemdata!C274,filt_btag7!$C:$C&amp;filt_btag7!$B:$B,0))=raw_elemdata!C274), raw_elemdata!C274, INDEX(fix_btag!$BF:$BF,MATCH(raw_elemdata!C274,fix_btag!$BG:$BG,0))), raw_elemdata!C274)</f>
        <v>155</v>
      </c>
      <c r="E822" s="4">
        <f t="array" ref="E822">IF(AND(OR(raw_elemdata!G274=6,raw_elemdata!H274=6,raw_elemdata!I274=6,raw_elemdata!J274=6),OR(raw_elemdata!G274=7,raw_elemdata!H274=7,raw_elemdata!I274=7,raw_elemdata!J274=7)), IF(ISERROR(INDEX(filt_btag7!$B:$B,MATCH(C822&amp;raw_elemdata!D274,filt_btag7!$C:$C&amp;filt_btag7!$B:$B,0))=raw_elemdata!D274), raw_elemdata!D274, INDEX(fix_btag!$BF:$BF,MATCH(raw_elemdata!D274,fix_btag!$BG:$BG,0))), raw_elemdata!D274)</f>
        <v>156</v>
      </c>
      <c r="F822" s="4">
        <f t="array" ref="F822">IF(AND(OR(raw_elemdata!G274=6,raw_elemdata!H274=6,raw_elemdata!I274=6,raw_elemdata!J274=6),OR(raw_elemdata!G274=7,raw_elemdata!H274=7,raw_elemdata!I274=7,raw_elemdata!J274=7)), IF(ISERROR(INDEX(filt_btag7!$B:$B,MATCH(C822&amp;raw_elemdata!E274,filt_btag7!$C:$C&amp;filt_btag7!$B:$B,0))=raw_elemdata!E274), raw_elemdata!E274, INDEX(fix_btag!$BF:$BF,MATCH(raw_elemdata!E274,fix_btag!$BG:$BG,0))), raw_elemdata!E274)</f>
        <v>482</v>
      </c>
      <c r="G822" s="4">
        <f t="array" ref="G822">IF(AND(OR(raw_elemdata!G274=6,raw_elemdata!H274=6,raw_elemdata!I274=6,raw_elemdata!J274=6),OR(raw_elemdata!G274=7,raw_elemdata!H274=7,raw_elemdata!I274=7,raw_elemdata!J274=7)), IF(ISERROR(INDEX(filt_btag7!$B:$B,MATCH(C822&amp;raw_elemdata!F274,filt_btag7!$C:$C&amp;filt_btag7!$B:$B,0))=raw_elemdata!F274), raw_elemdata!F274, INDEX(fix_btag!$BF:$BF,MATCH(raw_elemdata!F274,fix_btag!$BG:$BG,0))), raw_elemdata!F274)</f>
        <v>471</v>
      </c>
      <c r="H822" s="4">
        <f>IF(OR(raw_elemdata!G274=6,raw_elemdata!G274=7),0,raw_elemdata!G274)</f>
        <v>0</v>
      </c>
      <c r="I822" s="4">
        <f>IF(OR(raw_elemdata!H274=6,raw_elemdata!H274=7),0,raw_elemdata!H274)</f>
        <v>0</v>
      </c>
      <c r="J822" s="4">
        <f>IF(OR(raw_elemdata!I274=6,raw_elemdata!I274=7),0,raw_elemdata!I274)</f>
        <v>0</v>
      </c>
      <c r="K822" s="4">
        <f>IF(OR(raw_elemdata!J274=6,raw_elemdata!J274=7),0,raw_elemdata!J274)</f>
        <v>0</v>
      </c>
      <c r="L822" s="4">
        <v>1</v>
      </c>
    </row>
    <row r="823" spans="3:12" s="4" customFormat="1" x14ac:dyDescent="0.3">
      <c r="C823" s="4">
        <v>273</v>
      </c>
      <c r="D823" s="4">
        <f t="array" ref="D823">IF(AND(OR(raw_elemdata!G275=6,raw_elemdata!H275=6,raw_elemdata!I275=6,raw_elemdata!J275=6),OR(raw_elemdata!G275=7,raw_elemdata!H275=7,raw_elemdata!I275=7,raw_elemdata!J275=7)), IF(ISERROR(INDEX(filt_btag7!$B:$B,MATCH(C823&amp;raw_elemdata!C275,filt_btag7!$C:$C&amp;filt_btag7!$B:$B,0))=raw_elemdata!C275), raw_elemdata!C275, INDEX(fix_btag!$BF:$BF,MATCH(raw_elemdata!C275,fix_btag!$BG:$BG,0))), raw_elemdata!C275)</f>
        <v>156</v>
      </c>
      <c r="E823" s="4">
        <f t="array" ref="E823">IF(AND(OR(raw_elemdata!G275=6,raw_elemdata!H275=6,raw_elemdata!I275=6,raw_elemdata!J275=6),OR(raw_elemdata!G275=7,raw_elemdata!H275=7,raw_elemdata!I275=7,raw_elemdata!J275=7)), IF(ISERROR(INDEX(filt_btag7!$B:$B,MATCH(C823&amp;raw_elemdata!D275,filt_btag7!$C:$C&amp;filt_btag7!$B:$B,0))=raw_elemdata!D275), raw_elemdata!D275, INDEX(fix_btag!$BF:$BF,MATCH(raw_elemdata!D275,fix_btag!$BG:$BG,0))), raw_elemdata!D275)</f>
        <v>121</v>
      </c>
      <c r="F823" s="4">
        <f t="array" ref="F823">IF(AND(OR(raw_elemdata!G275=6,raw_elemdata!H275=6,raw_elemdata!I275=6,raw_elemdata!J275=6),OR(raw_elemdata!G275=7,raw_elemdata!H275=7,raw_elemdata!I275=7,raw_elemdata!J275=7)), IF(ISERROR(INDEX(filt_btag7!$B:$B,MATCH(C823&amp;raw_elemdata!E275,filt_btag7!$C:$C&amp;filt_btag7!$B:$B,0))=raw_elemdata!E275), raw_elemdata!E275, INDEX(fix_btag!$BF:$BF,MATCH(raw_elemdata!E275,fix_btag!$BG:$BG,0))), raw_elemdata!E275)</f>
        <v>306</v>
      </c>
      <c r="G823" s="4">
        <f t="array" ref="G823">IF(AND(OR(raw_elemdata!G275=6,raw_elemdata!H275=6,raw_elemdata!I275=6,raw_elemdata!J275=6),OR(raw_elemdata!G275=7,raw_elemdata!H275=7,raw_elemdata!I275=7,raw_elemdata!J275=7)), IF(ISERROR(INDEX(filt_btag7!$B:$B,MATCH(C823&amp;raw_elemdata!F275,filt_btag7!$C:$C&amp;filt_btag7!$B:$B,0))=raw_elemdata!F275), raw_elemdata!F275, INDEX(fix_btag!$BF:$BF,MATCH(raw_elemdata!F275,fix_btag!$BG:$BG,0))), raw_elemdata!F275)</f>
        <v>482</v>
      </c>
      <c r="H823" s="4">
        <f>IF(OR(raw_elemdata!G275=6,raw_elemdata!G275=7),0,raw_elemdata!G275)</f>
        <v>0</v>
      </c>
      <c r="I823" s="4">
        <f>IF(OR(raw_elemdata!H275=6,raw_elemdata!H275=7),0,raw_elemdata!H275)</f>
        <v>0</v>
      </c>
      <c r="J823" s="4">
        <f>IF(OR(raw_elemdata!I275=6,raw_elemdata!I275=7),0,raw_elemdata!I275)</f>
        <v>0</v>
      </c>
      <c r="K823" s="4">
        <f>IF(OR(raw_elemdata!J275=6,raw_elemdata!J275=7),0,raw_elemdata!J275)</f>
        <v>0</v>
      </c>
      <c r="L823" s="4">
        <v>1</v>
      </c>
    </row>
    <row r="824" spans="3:12" s="4" customFormat="1" x14ac:dyDescent="0.3">
      <c r="C824" s="4">
        <v>274</v>
      </c>
      <c r="D824" s="4">
        <f t="array" ref="D824">IF(AND(OR(raw_elemdata!G276=6,raw_elemdata!H276=6,raw_elemdata!I276=6,raw_elemdata!J276=6),OR(raw_elemdata!G276=7,raw_elemdata!H276=7,raw_elemdata!I276=7,raw_elemdata!J276=7)), IF(ISERROR(INDEX(filt_btag7!$B:$B,MATCH(C824&amp;raw_elemdata!C276,filt_btag7!$C:$C&amp;filt_btag7!$B:$B,0))=raw_elemdata!C276), raw_elemdata!C276, INDEX(fix_btag!$BF:$BF,MATCH(raw_elemdata!C276,fix_btag!$BG:$BG,0))), raw_elemdata!C276)</f>
        <v>307</v>
      </c>
      <c r="E824" s="4">
        <f t="array" ref="E824">IF(AND(OR(raw_elemdata!G276=6,raw_elemdata!H276=6,raw_elemdata!I276=6,raw_elemdata!J276=6),OR(raw_elemdata!G276=7,raw_elemdata!H276=7,raw_elemdata!I276=7,raw_elemdata!J276=7)), IF(ISERROR(INDEX(filt_btag7!$B:$B,MATCH(C824&amp;raw_elemdata!D276,filt_btag7!$C:$C&amp;filt_btag7!$B:$B,0))=raw_elemdata!D276), raw_elemdata!D276, INDEX(fix_btag!$BF:$BF,MATCH(raw_elemdata!D276,fix_btag!$BG:$BG,0))), raw_elemdata!D276)</f>
        <v>471</v>
      </c>
      <c r="F824" s="4">
        <f t="array" ref="F824">IF(AND(OR(raw_elemdata!G276=6,raw_elemdata!H276=6,raw_elemdata!I276=6,raw_elemdata!J276=6),OR(raw_elemdata!G276=7,raw_elemdata!H276=7,raw_elemdata!I276=7,raw_elemdata!J276=7)), IF(ISERROR(INDEX(filt_btag7!$B:$B,MATCH(C824&amp;raw_elemdata!E276,filt_btag7!$C:$C&amp;filt_btag7!$B:$B,0))=raw_elemdata!E276), raw_elemdata!E276, INDEX(fix_btag!$BF:$BF,MATCH(raw_elemdata!E276,fix_btag!$BG:$BG,0))), raw_elemdata!E276)</f>
        <v>472</v>
      </c>
      <c r="G824" s="4">
        <f t="array" ref="G824">IF(AND(OR(raw_elemdata!G276=6,raw_elemdata!H276=6,raw_elemdata!I276=6,raw_elemdata!J276=6),OR(raw_elemdata!G276=7,raw_elemdata!H276=7,raw_elemdata!I276=7,raw_elemdata!J276=7)), IF(ISERROR(INDEX(filt_btag7!$B:$B,MATCH(C824&amp;raw_elemdata!F276,filt_btag7!$C:$C&amp;filt_btag7!$B:$B,0))=raw_elemdata!F276), raw_elemdata!F276, INDEX(fix_btag!$BF:$BF,MATCH(raw_elemdata!F276,fix_btag!$BG:$BG,0))), raw_elemdata!F276)</f>
        <v>54</v>
      </c>
      <c r="H824" s="4">
        <f>IF(OR(raw_elemdata!G276=6,raw_elemdata!G276=7),0,raw_elemdata!G276)</f>
        <v>0</v>
      </c>
      <c r="I824" s="4">
        <f>IF(OR(raw_elemdata!H276=6,raw_elemdata!H276=7),0,raw_elemdata!H276)</f>
        <v>0</v>
      </c>
      <c r="J824" s="4">
        <f>IF(OR(raw_elemdata!I276=6,raw_elemdata!I276=7),0,raw_elemdata!I276)</f>
        <v>0</v>
      </c>
      <c r="K824" s="4">
        <f>IF(OR(raw_elemdata!J276=6,raw_elemdata!J276=7),0,raw_elemdata!J276)</f>
        <v>0</v>
      </c>
      <c r="L824" s="4">
        <v>1</v>
      </c>
    </row>
    <row r="825" spans="3:12" s="4" customFormat="1" x14ac:dyDescent="0.3">
      <c r="C825" s="4">
        <v>275</v>
      </c>
      <c r="D825" s="4">
        <f t="array" ref="D825">IF(AND(OR(raw_elemdata!G277=6,raw_elemdata!H277=6,raw_elemdata!I277=6,raw_elemdata!J277=6),OR(raw_elemdata!G277=7,raw_elemdata!H277=7,raw_elemdata!I277=7,raw_elemdata!J277=7)), IF(ISERROR(INDEX(filt_btag7!$B:$B,MATCH(C825&amp;raw_elemdata!C277,filt_btag7!$C:$C&amp;filt_btag7!$B:$B,0))=raw_elemdata!C277), raw_elemdata!C277, INDEX(fix_btag!$BF:$BF,MATCH(raw_elemdata!C277,fix_btag!$BG:$BG,0))), raw_elemdata!C277)</f>
        <v>471</v>
      </c>
      <c r="E825" s="4">
        <f t="array" ref="E825">IF(AND(OR(raw_elemdata!G277=6,raw_elemdata!H277=6,raw_elemdata!I277=6,raw_elemdata!J277=6),OR(raw_elemdata!G277=7,raw_elemdata!H277=7,raw_elemdata!I277=7,raw_elemdata!J277=7)), IF(ISERROR(INDEX(filt_btag7!$B:$B,MATCH(C825&amp;raw_elemdata!D277,filt_btag7!$C:$C&amp;filt_btag7!$B:$B,0))=raw_elemdata!D277), raw_elemdata!D277, INDEX(fix_btag!$BF:$BF,MATCH(raw_elemdata!D277,fix_btag!$BG:$BG,0))), raw_elemdata!D277)</f>
        <v>482</v>
      </c>
      <c r="F825" s="4">
        <f t="array" ref="F825">IF(AND(OR(raw_elemdata!G277=6,raw_elemdata!H277=6,raw_elemdata!I277=6,raw_elemdata!J277=6),OR(raw_elemdata!G277=7,raw_elemdata!H277=7,raw_elemdata!I277=7,raw_elemdata!J277=7)), IF(ISERROR(INDEX(filt_btag7!$B:$B,MATCH(C825&amp;raw_elemdata!E277,filt_btag7!$C:$C&amp;filt_btag7!$B:$B,0))=raw_elemdata!E277), raw_elemdata!E277, INDEX(fix_btag!$BF:$BF,MATCH(raw_elemdata!E277,fix_btag!$BG:$BG,0))), raw_elemdata!E277)</f>
        <v>483</v>
      </c>
      <c r="G825" s="4">
        <f t="array" ref="G825">IF(AND(OR(raw_elemdata!G277=6,raw_elemdata!H277=6,raw_elemdata!I277=6,raw_elemdata!J277=6),OR(raw_elemdata!G277=7,raw_elemdata!H277=7,raw_elemdata!I277=7,raw_elemdata!J277=7)), IF(ISERROR(INDEX(filt_btag7!$B:$B,MATCH(C825&amp;raw_elemdata!F277,filt_btag7!$C:$C&amp;filt_btag7!$B:$B,0))=raw_elemdata!F277), raw_elemdata!F277, INDEX(fix_btag!$BF:$BF,MATCH(raw_elemdata!F277,fix_btag!$BG:$BG,0))), raw_elemdata!F277)</f>
        <v>472</v>
      </c>
      <c r="H825" s="4">
        <f>IF(OR(raw_elemdata!G277=6,raw_elemdata!G277=7),0,raw_elemdata!G277)</f>
        <v>0</v>
      </c>
      <c r="I825" s="4">
        <f>IF(OR(raw_elemdata!H277=6,raw_elemdata!H277=7),0,raw_elemdata!H277)</f>
        <v>0</v>
      </c>
      <c r="J825" s="4">
        <f>IF(OR(raw_elemdata!I277=6,raw_elemdata!I277=7),0,raw_elemdata!I277)</f>
        <v>0</v>
      </c>
      <c r="K825" s="4">
        <f>IF(OR(raw_elemdata!J277=6,raw_elemdata!J277=7),0,raw_elemdata!J277)</f>
        <v>0</v>
      </c>
      <c r="L825" s="4">
        <v>1</v>
      </c>
    </row>
    <row r="826" spans="3:12" s="4" customFormat="1" x14ac:dyDescent="0.3">
      <c r="C826" s="4">
        <v>276</v>
      </c>
      <c r="D826" s="4">
        <f t="array" ref="D826">IF(AND(OR(raw_elemdata!G278=6,raw_elemdata!H278=6,raw_elemdata!I278=6,raw_elemdata!J278=6),OR(raw_elemdata!G278=7,raw_elemdata!H278=7,raw_elemdata!I278=7,raw_elemdata!J278=7)), IF(ISERROR(INDEX(filt_btag7!$B:$B,MATCH(C826&amp;raw_elemdata!C278,filt_btag7!$C:$C&amp;filt_btag7!$B:$B,0))=raw_elemdata!C278), raw_elemdata!C278, INDEX(fix_btag!$BF:$BF,MATCH(raw_elemdata!C278,fix_btag!$BG:$BG,0))), raw_elemdata!C278)</f>
        <v>482</v>
      </c>
      <c r="E826" s="4">
        <f t="array" ref="E826">IF(AND(OR(raw_elemdata!G278=6,raw_elemdata!H278=6,raw_elemdata!I278=6,raw_elemdata!J278=6),OR(raw_elemdata!G278=7,raw_elemdata!H278=7,raw_elemdata!I278=7,raw_elemdata!J278=7)), IF(ISERROR(INDEX(filt_btag7!$B:$B,MATCH(C826&amp;raw_elemdata!D278,filt_btag7!$C:$C&amp;filt_btag7!$B:$B,0))=raw_elemdata!D278), raw_elemdata!D278, INDEX(fix_btag!$BF:$BF,MATCH(raw_elemdata!D278,fix_btag!$BG:$BG,0))), raw_elemdata!D278)</f>
        <v>306</v>
      </c>
      <c r="F826" s="4">
        <f t="array" ref="F826">IF(AND(OR(raw_elemdata!G278=6,raw_elemdata!H278=6,raw_elemdata!I278=6,raw_elemdata!J278=6),OR(raw_elemdata!G278=7,raw_elemdata!H278=7,raw_elemdata!I278=7,raw_elemdata!J278=7)), IF(ISERROR(INDEX(filt_btag7!$B:$B,MATCH(C826&amp;raw_elemdata!E278,filt_btag7!$C:$C&amp;filt_btag7!$B:$B,0))=raw_elemdata!E278), raw_elemdata!E278, INDEX(fix_btag!$BF:$BF,MATCH(raw_elemdata!E278,fix_btag!$BG:$BG,0))), raw_elemdata!E278)</f>
        <v>55</v>
      </c>
      <c r="G826" s="4">
        <f t="array" ref="G826">IF(AND(OR(raw_elemdata!G278=6,raw_elemdata!H278=6,raw_elemdata!I278=6,raw_elemdata!J278=6),OR(raw_elemdata!G278=7,raw_elemdata!H278=7,raw_elemdata!I278=7,raw_elemdata!J278=7)), IF(ISERROR(INDEX(filt_btag7!$B:$B,MATCH(C826&amp;raw_elemdata!F278,filt_btag7!$C:$C&amp;filt_btag7!$B:$B,0))=raw_elemdata!F278), raw_elemdata!F278, INDEX(fix_btag!$BF:$BF,MATCH(raw_elemdata!F278,fix_btag!$BG:$BG,0))), raw_elemdata!F278)</f>
        <v>483</v>
      </c>
      <c r="H826" s="4">
        <f>IF(OR(raw_elemdata!G278=6,raw_elemdata!G278=7),0,raw_elemdata!G278)</f>
        <v>0</v>
      </c>
      <c r="I826" s="4">
        <f>IF(OR(raw_elemdata!H278=6,raw_elemdata!H278=7),0,raw_elemdata!H278)</f>
        <v>0</v>
      </c>
      <c r="J826" s="4">
        <f>IF(OR(raw_elemdata!I278=6,raw_elemdata!I278=7),0,raw_elemdata!I278)</f>
        <v>0</v>
      </c>
      <c r="K826" s="4">
        <f>IF(OR(raw_elemdata!J278=6,raw_elemdata!J278=7),0,raw_elemdata!J278)</f>
        <v>0</v>
      </c>
      <c r="L826" s="4">
        <v>1</v>
      </c>
    </row>
    <row r="827" spans="3:12" s="4" customFormat="1" x14ac:dyDescent="0.3">
      <c r="C827" s="4">
        <v>277</v>
      </c>
      <c r="D827" s="4">
        <f t="array" ref="D827">IF(AND(OR(raw_elemdata!G279=6,raw_elemdata!H279=6,raw_elemdata!I279=6,raw_elemdata!J279=6),OR(raw_elemdata!G279=7,raw_elemdata!H279=7,raw_elemdata!I279=7,raw_elemdata!J279=7)), IF(ISERROR(INDEX(filt_btag7!$B:$B,MATCH(C827&amp;raw_elemdata!C279,filt_btag7!$C:$C&amp;filt_btag7!$B:$B,0))=raw_elemdata!C279), raw_elemdata!C279, INDEX(fix_btag!$BF:$BF,MATCH(raw_elemdata!C279,fix_btag!$BG:$BG,0))), raw_elemdata!C279)</f>
        <v>54</v>
      </c>
      <c r="E827" s="4">
        <f t="array" ref="E827">IF(AND(OR(raw_elemdata!G279=6,raw_elemdata!H279=6,raw_elemdata!I279=6,raw_elemdata!J279=6),OR(raw_elemdata!G279=7,raw_elemdata!H279=7,raw_elemdata!I279=7,raw_elemdata!J279=7)), IF(ISERROR(INDEX(filt_btag7!$B:$B,MATCH(C827&amp;raw_elemdata!D279,filt_btag7!$C:$C&amp;filt_btag7!$B:$B,0))=raw_elemdata!D279), raw_elemdata!D279, INDEX(fix_btag!$BF:$BF,MATCH(raw_elemdata!D279,fix_btag!$BG:$BG,0))), raw_elemdata!D279)</f>
        <v>472</v>
      </c>
      <c r="F827" s="4">
        <f t="array" ref="F827">IF(AND(OR(raw_elemdata!G279=6,raw_elemdata!H279=6,raw_elemdata!I279=6,raw_elemdata!J279=6),OR(raw_elemdata!G279=7,raw_elemdata!H279=7,raw_elemdata!I279=7,raw_elemdata!J279=7)), IF(ISERROR(INDEX(filt_btag7!$B:$B,MATCH(C827&amp;raw_elemdata!E279,filt_btag7!$C:$C&amp;filt_btag7!$B:$B,0))=raw_elemdata!E279), raw_elemdata!E279, INDEX(fix_btag!$BF:$BF,MATCH(raw_elemdata!E279,fix_btag!$BG:$BG,0))), raw_elemdata!E279)</f>
        <v>473</v>
      </c>
      <c r="G827" s="4">
        <f t="array" ref="G827">IF(AND(OR(raw_elemdata!G279=6,raw_elemdata!H279=6,raw_elemdata!I279=6,raw_elemdata!J279=6),OR(raw_elemdata!G279=7,raw_elemdata!H279=7,raw_elemdata!I279=7,raw_elemdata!J279=7)), IF(ISERROR(INDEX(filt_btag7!$B:$B,MATCH(C827&amp;raw_elemdata!F279,filt_btag7!$C:$C&amp;filt_btag7!$B:$B,0))=raw_elemdata!F279), raw_elemdata!F279, INDEX(fix_btag!$BF:$BF,MATCH(raw_elemdata!F279,fix_btag!$BG:$BG,0))), raw_elemdata!F279)</f>
        <v>279</v>
      </c>
      <c r="H827" s="4">
        <f>IF(OR(raw_elemdata!G279=6,raw_elemdata!G279=7),0,raw_elemdata!G279)</f>
        <v>0</v>
      </c>
      <c r="I827" s="4">
        <f>IF(OR(raw_elemdata!H279=6,raw_elemdata!H279=7),0,raw_elemdata!H279)</f>
        <v>0</v>
      </c>
      <c r="J827" s="4">
        <f>IF(OR(raw_elemdata!I279=6,raw_elemdata!I279=7),0,raw_elemdata!I279)</f>
        <v>0</v>
      </c>
      <c r="K827" s="4">
        <f>IF(OR(raw_elemdata!J279=6,raw_elemdata!J279=7),0,raw_elemdata!J279)</f>
        <v>0</v>
      </c>
      <c r="L827" s="4">
        <v>1</v>
      </c>
    </row>
    <row r="828" spans="3:12" s="4" customFormat="1" x14ac:dyDescent="0.3">
      <c r="C828" s="4">
        <v>278</v>
      </c>
      <c r="D828" s="4">
        <f t="array" ref="D828">IF(AND(OR(raw_elemdata!G280=6,raw_elemdata!H280=6,raw_elemdata!I280=6,raw_elemdata!J280=6),OR(raw_elemdata!G280=7,raw_elemdata!H280=7,raw_elemdata!I280=7,raw_elemdata!J280=7)), IF(ISERROR(INDEX(filt_btag7!$B:$B,MATCH(C828&amp;raw_elemdata!C280,filt_btag7!$C:$C&amp;filt_btag7!$B:$B,0))=raw_elemdata!C280), raw_elemdata!C280, INDEX(fix_btag!$BF:$BF,MATCH(raw_elemdata!C280,fix_btag!$BG:$BG,0))), raw_elemdata!C280)</f>
        <v>472</v>
      </c>
      <c r="E828" s="4">
        <f t="array" ref="E828">IF(AND(OR(raw_elemdata!G280=6,raw_elemdata!H280=6,raw_elemdata!I280=6,raw_elemdata!J280=6),OR(raw_elemdata!G280=7,raw_elemdata!H280=7,raw_elemdata!I280=7,raw_elemdata!J280=7)), IF(ISERROR(INDEX(filt_btag7!$B:$B,MATCH(C828&amp;raw_elemdata!D280,filt_btag7!$C:$C&amp;filt_btag7!$B:$B,0))=raw_elemdata!D280), raw_elemdata!D280, INDEX(fix_btag!$BF:$BF,MATCH(raw_elemdata!D280,fix_btag!$BG:$BG,0))), raw_elemdata!D280)</f>
        <v>483</v>
      </c>
      <c r="F828" s="4">
        <f t="array" ref="F828">IF(AND(OR(raw_elemdata!G280=6,raw_elemdata!H280=6,raw_elemdata!I280=6,raw_elemdata!J280=6),OR(raw_elemdata!G280=7,raw_elemdata!H280=7,raw_elemdata!I280=7,raw_elemdata!J280=7)), IF(ISERROR(INDEX(filt_btag7!$B:$B,MATCH(C828&amp;raw_elemdata!E280,filt_btag7!$C:$C&amp;filt_btag7!$B:$B,0))=raw_elemdata!E280), raw_elemdata!E280, INDEX(fix_btag!$BF:$BF,MATCH(raw_elemdata!E280,fix_btag!$BG:$BG,0))), raw_elemdata!E280)</f>
        <v>484</v>
      </c>
      <c r="G828" s="4">
        <f t="array" ref="G828">IF(AND(OR(raw_elemdata!G280=6,raw_elemdata!H280=6,raw_elemdata!I280=6,raw_elemdata!J280=6),OR(raw_elemdata!G280=7,raw_elemdata!H280=7,raw_elemdata!I280=7,raw_elemdata!J280=7)), IF(ISERROR(INDEX(filt_btag7!$B:$B,MATCH(C828&amp;raw_elemdata!F280,filt_btag7!$C:$C&amp;filt_btag7!$B:$B,0))=raw_elemdata!F280), raw_elemdata!F280, INDEX(fix_btag!$BF:$BF,MATCH(raw_elemdata!F280,fix_btag!$BG:$BG,0))), raw_elemdata!F280)</f>
        <v>473</v>
      </c>
      <c r="H828" s="4">
        <f>IF(OR(raw_elemdata!G280=6,raw_elemdata!G280=7),0,raw_elemdata!G280)</f>
        <v>0</v>
      </c>
      <c r="I828" s="4">
        <f>IF(OR(raw_elemdata!H280=6,raw_elemdata!H280=7),0,raw_elemdata!H280)</f>
        <v>0</v>
      </c>
      <c r="J828" s="4">
        <f>IF(OR(raw_elemdata!I280=6,raw_elemdata!I280=7),0,raw_elemdata!I280)</f>
        <v>0</v>
      </c>
      <c r="K828" s="4">
        <f>IF(OR(raw_elemdata!J280=6,raw_elemdata!J280=7),0,raw_elemdata!J280)</f>
        <v>0</v>
      </c>
      <c r="L828" s="4">
        <v>1</v>
      </c>
    </row>
    <row r="829" spans="3:12" s="4" customFormat="1" x14ac:dyDescent="0.3">
      <c r="C829" s="4">
        <v>279</v>
      </c>
      <c r="D829" s="4">
        <f t="array" ref="D829">IF(AND(OR(raw_elemdata!G281=6,raw_elemdata!H281=6,raw_elemdata!I281=6,raw_elemdata!J281=6),OR(raw_elemdata!G281=7,raw_elemdata!H281=7,raw_elemdata!I281=7,raw_elemdata!J281=7)), IF(ISERROR(INDEX(filt_btag7!$B:$B,MATCH(C829&amp;raw_elemdata!C281,filt_btag7!$C:$C&amp;filt_btag7!$B:$B,0))=raw_elemdata!C281), raw_elemdata!C281, INDEX(fix_btag!$BF:$BF,MATCH(raw_elemdata!C281,fix_btag!$BG:$BG,0))), raw_elemdata!C281)</f>
        <v>483</v>
      </c>
      <c r="E829" s="4">
        <f t="array" ref="E829">IF(AND(OR(raw_elemdata!G281=6,raw_elemdata!H281=6,raw_elemdata!I281=6,raw_elemdata!J281=6),OR(raw_elemdata!G281=7,raw_elemdata!H281=7,raw_elemdata!I281=7,raw_elemdata!J281=7)), IF(ISERROR(INDEX(filt_btag7!$B:$B,MATCH(C829&amp;raw_elemdata!D281,filt_btag7!$C:$C&amp;filt_btag7!$B:$B,0))=raw_elemdata!D281), raw_elemdata!D281, INDEX(fix_btag!$BF:$BF,MATCH(raw_elemdata!D281,fix_btag!$BG:$BG,0))), raw_elemdata!D281)</f>
        <v>55</v>
      </c>
      <c r="F829" s="4">
        <f t="array" ref="F829">IF(AND(OR(raw_elemdata!G281=6,raw_elemdata!H281=6,raw_elemdata!I281=6,raw_elemdata!J281=6),OR(raw_elemdata!G281=7,raw_elemdata!H281=7,raw_elemdata!I281=7,raw_elemdata!J281=7)), IF(ISERROR(INDEX(filt_btag7!$B:$B,MATCH(C829&amp;raw_elemdata!E281,filt_btag7!$C:$C&amp;filt_btag7!$B:$B,0))=raw_elemdata!E281), raw_elemdata!E281, INDEX(fix_btag!$BF:$BF,MATCH(raw_elemdata!E281,fix_btag!$BG:$BG,0))), raw_elemdata!E281)</f>
        <v>278</v>
      </c>
      <c r="G829" s="4">
        <f t="array" ref="G829">IF(AND(OR(raw_elemdata!G281=6,raw_elemdata!H281=6,raw_elemdata!I281=6,raw_elemdata!J281=6),OR(raw_elemdata!G281=7,raw_elemdata!H281=7,raw_elemdata!I281=7,raw_elemdata!J281=7)), IF(ISERROR(INDEX(filt_btag7!$B:$B,MATCH(C829&amp;raw_elemdata!F281,filt_btag7!$C:$C&amp;filt_btag7!$B:$B,0))=raw_elemdata!F281), raw_elemdata!F281, INDEX(fix_btag!$BF:$BF,MATCH(raw_elemdata!F281,fix_btag!$BG:$BG,0))), raw_elemdata!F281)</f>
        <v>484</v>
      </c>
      <c r="H829" s="4">
        <f>IF(OR(raw_elemdata!G281=6,raw_elemdata!G281=7),0,raw_elemdata!G281)</f>
        <v>0</v>
      </c>
      <c r="I829" s="4">
        <f>IF(OR(raw_elemdata!H281=6,raw_elemdata!H281=7),0,raw_elemdata!H281)</f>
        <v>0</v>
      </c>
      <c r="J829" s="4">
        <f>IF(OR(raw_elemdata!I281=6,raw_elemdata!I281=7),0,raw_elemdata!I281)</f>
        <v>0</v>
      </c>
      <c r="K829" s="4">
        <f>IF(OR(raw_elemdata!J281=6,raw_elemdata!J281=7),0,raw_elemdata!J281)</f>
        <v>0</v>
      </c>
      <c r="L829" s="4">
        <v>1</v>
      </c>
    </row>
    <row r="830" spans="3:12" s="4" customFormat="1" x14ac:dyDescent="0.3">
      <c r="C830" s="4">
        <v>280</v>
      </c>
      <c r="D830" s="4">
        <f t="array" ref="D830">IF(AND(OR(raw_elemdata!G282=6,raw_elemdata!H282=6,raw_elemdata!I282=6,raw_elemdata!J282=6),OR(raw_elemdata!G282=7,raw_elemdata!H282=7,raw_elemdata!I282=7,raw_elemdata!J282=7)), IF(ISERROR(INDEX(filt_btag7!$B:$B,MATCH(C830&amp;raw_elemdata!C282,filt_btag7!$C:$C&amp;filt_btag7!$B:$B,0))=raw_elemdata!C282), raw_elemdata!C282, INDEX(fix_btag!$BF:$BF,MATCH(raw_elemdata!C282,fix_btag!$BG:$BG,0))), raw_elemdata!C282)</f>
        <v>279</v>
      </c>
      <c r="E830" s="4">
        <f t="array" ref="E830">IF(AND(OR(raw_elemdata!G282=6,raw_elemdata!H282=6,raw_elemdata!I282=6,raw_elemdata!J282=6),OR(raw_elemdata!G282=7,raw_elemdata!H282=7,raw_elemdata!I282=7,raw_elemdata!J282=7)), IF(ISERROR(INDEX(filt_btag7!$B:$B,MATCH(C830&amp;raw_elemdata!D282,filt_btag7!$C:$C&amp;filt_btag7!$B:$B,0))=raw_elemdata!D282), raw_elemdata!D282, INDEX(fix_btag!$BF:$BF,MATCH(raw_elemdata!D282,fix_btag!$BG:$BG,0))), raw_elemdata!D282)</f>
        <v>473</v>
      </c>
      <c r="F830" s="4">
        <f t="array" ref="F830">IF(AND(OR(raw_elemdata!G282=6,raw_elemdata!H282=6,raw_elemdata!I282=6,raw_elemdata!J282=6),OR(raw_elemdata!G282=7,raw_elemdata!H282=7,raw_elemdata!I282=7,raw_elemdata!J282=7)), IF(ISERROR(INDEX(filt_btag7!$B:$B,MATCH(C830&amp;raw_elemdata!E282,filt_btag7!$C:$C&amp;filt_btag7!$B:$B,0))=raw_elemdata!E282), raw_elemdata!E282, INDEX(fix_btag!$BF:$BF,MATCH(raw_elemdata!E282,fix_btag!$BG:$BG,0))), raw_elemdata!E282)</f>
        <v>474</v>
      </c>
      <c r="G830" s="4">
        <f t="array" ref="G830">IF(AND(OR(raw_elemdata!G282=6,raw_elemdata!H282=6,raw_elemdata!I282=6,raw_elemdata!J282=6),OR(raw_elemdata!G282=7,raw_elemdata!H282=7,raw_elemdata!I282=7,raw_elemdata!J282=7)), IF(ISERROR(INDEX(filt_btag7!$B:$B,MATCH(C830&amp;raw_elemdata!F282,filt_btag7!$C:$C&amp;filt_btag7!$B:$B,0))=raw_elemdata!F282), raw_elemdata!F282, INDEX(fix_btag!$BF:$BF,MATCH(raw_elemdata!F282,fix_btag!$BG:$BG,0))), raw_elemdata!F282)</f>
        <v>57</v>
      </c>
      <c r="H830" s="4">
        <f>IF(OR(raw_elemdata!G282=6,raw_elemdata!G282=7),0,raw_elemdata!G282)</f>
        <v>0</v>
      </c>
      <c r="I830" s="4">
        <f>IF(OR(raw_elemdata!H282=6,raw_elemdata!H282=7),0,raw_elemdata!H282)</f>
        <v>0</v>
      </c>
      <c r="J830" s="4">
        <f>IF(OR(raw_elemdata!I282=6,raw_elemdata!I282=7),0,raw_elemdata!I282)</f>
        <v>0</v>
      </c>
      <c r="K830" s="4">
        <f>IF(OR(raw_elemdata!J282=6,raw_elemdata!J282=7),0,raw_elemdata!J282)</f>
        <v>0</v>
      </c>
      <c r="L830" s="4">
        <v>1</v>
      </c>
    </row>
    <row r="831" spans="3:12" s="4" customFormat="1" x14ac:dyDescent="0.3">
      <c r="C831" s="4">
        <v>281</v>
      </c>
      <c r="D831" s="4">
        <f t="array" ref="D831">IF(AND(OR(raw_elemdata!G283=6,raw_elemdata!H283=6,raw_elemdata!I283=6,raw_elemdata!J283=6),OR(raw_elemdata!G283=7,raw_elemdata!H283=7,raw_elemdata!I283=7,raw_elemdata!J283=7)), IF(ISERROR(INDEX(filt_btag7!$B:$B,MATCH(C831&amp;raw_elemdata!C283,filt_btag7!$C:$C&amp;filt_btag7!$B:$B,0))=raw_elemdata!C283), raw_elemdata!C283, INDEX(fix_btag!$BF:$BF,MATCH(raw_elemdata!C283,fix_btag!$BG:$BG,0))), raw_elemdata!C283)</f>
        <v>473</v>
      </c>
      <c r="E831" s="4">
        <f t="array" ref="E831">IF(AND(OR(raw_elemdata!G283=6,raw_elemdata!H283=6,raw_elemdata!I283=6,raw_elemdata!J283=6),OR(raw_elemdata!G283=7,raw_elemdata!H283=7,raw_elemdata!I283=7,raw_elemdata!J283=7)), IF(ISERROR(INDEX(filt_btag7!$B:$B,MATCH(C831&amp;raw_elemdata!D283,filt_btag7!$C:$C&amp;filt_btag7!$B:$B,0))=raw_elemdata!D283), raw_elemdata!D283, INDEX(fix_btag!$BF:$BF,MATCH(raw_elemdata!D283,fix_btag!$BG:$BG,0))), raw_elemdata!D283)</f>
        <v>484</v>
      </c>
      <c r="F831" s="4">
        <f t="array" ref="F831">IF(AND(OR(raw_elemdata!G283=6,raw_elemdata!H283=6,raw_elemdata!I283=6,raw_elemdata!J283=6),OR(raw_elemdata!G283=7,raw_elemdata!H283=7,raw_elemdata!I283=7,raw_elemdata!J283=7)), IF(ISERROR(INDEX(filt_btag7!$B:$B,MATCH(C831&amp;raw_elemdata!E283,filt_btag7!$C:$C&amp;filt_btag7!$B:$B,0))=raw_elemdata!E283), raw_elemdata!E283, INDEX(fix_btag!$BF:$BF,MATCH(raw_elemdata!E283,fix_btag!$BG:$BG,0))), raw_elemdata!E283)</f>
        <v>485</v>
      </c>
      <c r="G831" s="4">
        <f t="array" ref="G831">IF(AND(OR(raw_elemdata!G283=6,raw_elemdata!H283=6,raw_elemdata!I283=6,raw_elemdata!J283=6),OR(raw_elemdata!G283=7,raw_elemdata!H283=7,raw_elemdata!I283=7,raw_elemdata!J283=7)), IF(ISERROR(INDEX(filt_btag7!$B:$B,MATCH(C831&amp;raw_elemdata!F283,filt_btag7!$C:$C&amp;filt_btag7!$B:$B,0))=raw_elemdata!F283), raw_elemdata!F283, INDEX(fix_btag!$BF:$BF,MATCH(raw_elemdata!F283,fix_btag!$BG:$BG,0))), raw_elemdata!F283)</f>
        <v>474</v>
      </c>
      <c r="H831" s="4">
        <f>IF(OR(raw_elemdata!G283=6,raw_elemdata!G283=7),0,raw_elemdata!G283)</f>
        <v>0</v>
      </c>
      <c r="I831" s="4">
        <f>IF(OR(raw_elemdata!H283=6,raw_elemdata!H283=7),0,raw_elemdata!H283)</f>
        <v>0</v>
      </c>
      <c r="J831" s="4">
        <f>IF(OR(raw_elemdata!I283=6,raw_elemdata!I283=7),0,raw_elemdata!I283)</f>
        <v>0</v>
      </c>
      <c r="K831" s="4">
        <f>IF(OR(raw_elemdata!J283=6,raw_elemdata!J283=7),0,raw_elemdata!J283)</f>
        <v>0</v>
      </c>
      <c r="L831" s="4">
        <v>1</v>
      </c>
    </row>
    <row r="832" spans="3:12" s="4" customFormat="1" x14ac:dyDescent="0.3">
      <c r="C832" s="4">
        <v>282</v>
      </c>
      <c r="D832" s="4">
        <f t="array" ref="D832">IF(AND(OR(raw_elemdata!G284=6,raw_elemdata!H284=6,raw_elemdata!I284=6,raw_elemdata!J284=6),OR(raw_elemdata!G284=7,raw_elemdata!H284=7,raw_elemdata!I284=7,raw_elemdata!J284=7)), IF(ISERROR(INDEX(filt_btag7!$B:$B,MATCH(C832&amp;raw_elemdata!C284,filt_btag7!$C:$C&amp;filt_btag7!$B:$B,0))=raw_elemdata!C284), raw_elemdata!C284, INDEX(fix_btag!$BF:$BF,MATCH(raw_elemdata!C284,fix_btag!$BG:$BG,0))), raw_elemdata!C284)</f>
        <v>484</v>
      </c>
      <c r="E832" s="4">
        <f t="array" ref="E832">IF(AND(OR(raw_elemdata!G284=6,raw_elemdata!H284=6,raw_elemdata!I284=6,raw_elemdata!J284=6),OR(raw_elemdata!G284=7,raw_elemdata!H284=7,raw_elemdata!I284=7,raw_elemdata!J284=7)), IF(ISERROR(INDEX(filt_btag7!$B:$B,MATCH(C832&amp;raw_elemdata!D284,filt_btag7!$C:$C&amp;filt_btag7!$B:$B,0))=raw_elemdata!D284), raw_elemdata!D284, INDEX(fix_btag!$BF:$BF,MATCH(raw_elemdata!D284,fix_btag!$BG:$BG,0))), raw_elemdata!D284)</f>
        <v>278</v>
      </c>
      <c r="F832" s="4">
        <f t="array" ref="F832">IF(AND(OR(raw_elemdata!G284=6,raw_elemdata!H284=6,raw_elemdata!I284=6,raw_elemdata!J284=6),OR(raw_elemdata!G284=7,raw_elemdata!H284=7,raw_elemdata!I284=7,raw_elemdata!J284=7)), IF(ISERROR(INDEX(filt_btag7!$B:$B,MATCH(C832&amp;raw_elemdata!E284,filt_btag7!$C:$C&amp;filt_btag7!$B:$B,0))=raw_elemdata!E284), raw_elemdata!E284, INDEX(fix_btag!$BF:$BF,MATCH(raw_elemdata!E284,fix_btag!$BG:$BG,0))), raw_elemdata!E284)</f>
        <v>58</v>
      </c>
      <c r="G832" s="4">
        <f t="array" ref="G832">IF(AND(OR(raw_elemdata!G284=6,raw_elemdata!H284=6,raw_elemdata!I284=6,raw_elemdata!J284=6),OR(raw_elemdata!G284=7,raw_elemdata!H284=7,raw_elemdata!I284=7,raw_elemdata!J284=7)), IF(ISERROR(INDEX(filt_btag7!$B:$B,MATCH(C832&amp;raw_elemdata!F284,filt_btag7!$C:$C&amp;filt_btag7!$B:$B,0))=raw_elemdata!F284), raw_elemdata!F284, INDEX(fix_btag!$BF:$BF,MATCH(raw_elemdata!F284,fix_btag!$BG:$BG,0))), raw_elemdata!F284)</f>
        <v>485</v>
      </c>
      <c r="H832" s="4">
        <f>IF(OR(raw_elemdata!G284=6,raw_elemdata!G284=7),0,raw_elemdata!G284)</f>
        <v>0</v>
      </c>
      <c r="I832" s="4">
        <f>IF(OR(raw_elemdata!H284=6,raw_elemdata!H284=7),0,raw_elemdata!H284)</f>
        <v>0</v>
      </c>
      <c r="J832" s="4">
        <f>IF(OR(raw_elemdata!I284=6,raw_elemdata!I284=7),0,raw_elemdata!I284)</f>
        <v>0</v>
      </c>
      <c r="K832" s="4">
        <f>IF(OR(raw_elemdata!J284=6,raw_elemdata!J284=7),0,raw_elemdata!J284)</f>
        <v>0</v>
      </c>
      <c r="L832" s="4">
        <v>1</v>
      </c>
    </row>
    <row r="833" spans="3:12" s="4" customFormat="1" x14ac:dyDescent="0.3">
      <c r="C833" s="4">
        <v>283</v>
      </c>
      <c r="D833" s="4">
        <f t="array" ref="D833">IF(AND(OR(raw_elemdata!G285=6,raw_elemdata!H285=6,raw_elemdata!I285=6,raw_elemdata!J285=6),OR(raw_elemdata!G285=7,raw_elemdata!H285=7,raw_elemdata!I285=7,raw_elemdata!J285=7)), IF(ISERROR(INDEX(filt_btag7!$B:$B,MATCH(C833&amp;raw_elemdata!C285,filt_btag7!$C:$C&amp;filt_btag7!$B:$B,0))=raw_elemdata!C285), raw_elemdata!C285, INDEX(fix_btag!$BF:$BF,MATCH(raw_elemdata!C285,fix_btag!$BG:$BG,0))), raw_elemdata!C285)</f>
        <v>57</v>
      </c>
      <c r="E833" s="4">
        <f t="array" ref="E833">IF(AND(OR(raw_elemdata!G285=6,raw_elemdata!H285=6,raw_elemdata!I285=6,raw_elemdata!J285=6),OR(raw_elemdata!G285=7,raw_elemdata!H285=7,raw_elemdata!I285=7,raw_elemdata!J285=7)), IF(ISERROR(INDEX(filt_btag7!$B:$B,MATCH(C833&amp;raw_elemdata!D285,filt_btag7!$C:$C&amp;filt_btag7!$B:$B,0))=raw_elemdata!D285), raw_elemdata!D285, INDEX(fix_btag!$BF:$BF,MATCH(raw_elemdata!D285,fix_btag!$BG:$BG,0))), raw_elemdata!D285)</f>
        <v>474</v>
      </c>
      <c r="F833" s="4">
        <f t="array" ref="F833">IF(AND(OR(raw_elemdata!G285=6,raw_elemdata!H285=6,raw_elemdata!I285=6,raw_elemdata!J285=6),OR(raw_elemdata!G285=7,raw_elemdata!H285=7,raw_elemdata!I285=7,raw_elemdata!J285=7)), IF(ISERROR(INDEX(filt_btag7!$B:$B,MATCH(C833&amp;raw_elemdata!E285,filt_btag7!$C:$C&amp;filt_btag7!$B:$B,0))=raw_elemdata!E285), raw_elemdata!E285, INDEX(fix_btag!$BF:$BF,MATCH(raw_elemdata!E285,fix_btag!$BG:$BG,0))), raw_elemdata!E285)</f>
        <v>475</v>
      </c>
      <c r="G833" s="4">
        <f t="array" ref="G833">IF(AND(OR(raw_elemdata!G285=6,raw_elemdata!H285=6,raw_elemdata!I285=6,raw_elemdata!J285=6),OR(raw_elemdata!G285=7,raw_elemdata!H285=7,raw_elemdata!I285=7,raw_elemdata!J285=7)), IF(ISERROR(INDEX(filt_btag7!$B:$B,MATCH(C833&amp;raw_elemdata!F285,filt_btag7!$C:$C&amp;filt_btag7!$B:$B,0))=raw_elemdata!F285), raw_elemdata!F285, INDEX(fix_btag!$BF:$BF,MATCH(raw_elemdata!F285,fix_btag!$BG:$BG,0))), raw_elemdata!F285)</f>
        <v>300</v>
      </c>
      <c r="H833" s="4">
        <f>IF(OR(raw_elemdata!G285=6,raw_elemdata!G285=7),0,raw_elemdata!G285)</f>
        <v>0</v>
      </c>
      <c r="I833" s="4">
        <f>IF(OR(raw_elemdata!H285=6,raw_elemdata!H285=7),0,raw_elemdata!H285)</f>
        <v>0</v>
      </c>
      <c r="J833" s="4">
        <f>IF(OR(raw_elemdata!I285=6,raw_elemdata!I285=7),0,raw_elemdata!I285)</f>
        <v>0</v>
      </c>
      <c r="K833" s="4">
        <f>IF(OR(raw_elemdata!J285=6,raw_elemdata!J285=7),0,raw_elemdata!J285)</f>
        <v>0</v>
      </c>
      <c r="L833" s="4">
        <v>1</v>
      </c>
    </row>
    <row r="834" spans="3:12" s="4" customFormat="1" x14ac:dyDescent="0.3">
      <c r="C834" s="4">
        <v>284</v>
      </c>
      <c r="D834" s="4">
        <f t="array" ref="D834">IF(AND(OR(raw_elemdata!G286=6,raw_elemdata!H286=6,raw_elemdata!I286=6,raw_elemdata!J286=6),OR(raw_elemdata!G286=7,raw_elemdata!H286=7,raw_elemdata!I286=7,raw_elemdata!J286=7)), IF(ISERROR(INDEX(filt_btag7!$B:$B,MATCH(C834&amp;raw_elemdata!C286,filt_btag7!$C:$C&amp;filt_btag7!$B:$B,0))=raw_elemdata!C286), raw_elemdata!C286, INDEX(fix_btag!$BF:$BF,MATCH(raw_elemdata!C286,fix_btag!$BG:$BG,0))), raw_elemdata!C286)</f>
        <v>474</v>
      </c>
      <c r="E834" s="4">
        <f t="array" ref="E834">IF(AND(OR(raw_elemdata!G286=6,raw_elemdata!H286=6,raw_elemdata!I286=6,raw_elemdata!J286=6),OR(raw_elemdata!G286=7,raw_elemdata!H286=7,raw_elemdata!I286=7,raw_elemdata!J286=7)), IF(ISERROR(INDEX(filt_btag7!$B:$B,MATCH(C834&amp;raw_elemdata!D286,filt_btag7!$C:$C&amp;filt_btag7!$B:$B,0))=raw_elemdata!D286), raw_elemdata!D286, INDEX(fix_btag!$BF:$BF,MATCH(raw_elemdata!D286,fix_btag!$BG:$BG,0))), raw_elemdata!D286)</f>
        <v>485</v>
      </c>
      <c r="F834" s="4">
        <f t="array" ref="F834">IF(AND(OR(raw_elemdata!G286=6,raw_elemdata!H286=6,raw_elemdata!I286=6,raw_elemdata!J286=6),OR(raw_elemdata!G286=7,raw_elemdata!H286=7,raw_elemdata!I286=7,raw_elemdata!J286=7)), IF(ISERROR(INDEX(filt_btag7!$B:$B,MATCH(C834&amp;raw_elemdata!E286,filt_btag7!$C:$C&amp;filt_btag7!$B:$B,0))=raw_elemdata!E286), raw_elemdata!E286, INDEX(fix_btag!$BF:$BF,MATCH(raw_elemdata!E286,fix_btag!$BG:$BG,0))), raw_elemdata!E286)</f>
        <v>486</v>
      </c>
      <c r="G834" s="4">
        <f t="array" ref="G834">IF(AND(OR(raw_elemdata!G286=6,raw_elemdata!H286=6,raw_elemdata!I286=6,raw_elemdata!J286=6),OR(raw_elemdata!G286=7,raw_elemdata!H286=7,raw_elemdata!I286=7,raw_elemdata!J286=7)), IF(ISERROR(INDEX(filt_btag7!$B:$B,MATCH(C834&amp;raw_elemdata!F286,filt_btag7!$C:$C&amp;filt_btag7!$B:$B,0))=raw_elemdata!F286), raw_elemdata!F286, INDEX(fix_btag!$BF:$BF,MATCH(raw_elemdata!F286,fix_btag!$BG:$BG,0))), raw_elemdata!F286)</f>
        <v>475</v>
      </c>
      <c r="H834" s="4">
        <f>IF(OR(raw_elemdata!G286=6,raw_elemdata!G286=7),0,raw_elemdata!G286)</f>
        <v>0</v>
      </c>
      <c r="I834" s="4">
        <f>IF(OR(raw_elemdata!H286=6,raw_elemdata!H286=7),0,raw_elemdata!H286)</f>
        <v>0</v>
      </c>
      <c r="J834" s="4">
        <f>IF(OR(raw_elemdata!I286=6,raw_elemdata!I286=7),0,raw_elemdata!I286)</f>
        <v>0</v>
      </c>
      <c r="K834" s="4">
        <f>IF(OR(raw_elemdata!J286=6,raw_elemdata!J286=7),0,raw_elemdata!J286)</f>
        <v>0</v>
      </c>
      <c r="L834" s="4">
        <v>1</v>
      </c>
    </row>
    <row r="835" spans="3:12" s="4" customFormat="1" x14ac:dyDescent="0.3">
      <c r="C835" s="4">
        <v>285</v>
      </c>
      <c r="D835" s="4">
        <f t="array" ref="D835">IF(AND(OR(raw_elemdata!G287=6,raw_elemdata!H287=6,raw_elemdata!I287=6,raw_elemdata!J287=6),OR(raw_elemdata!G287=7,raw_elemdata!H287=7,raw_elemdata!I287=7,raw_elemdata!J287=7)), IF(ISERROR(INDEX(filt_btag7!$B:$B,MATCH(C835&amp;raw_elemdata!C287,filt_btag7!$C:$C&amp;filt_btag7!$B:$B,0))=raw_elemdata!C287), raw_elemdata!C287, INDEX(fix_btag!$BF:$BF,MATCH(raw_elemdata!C287,fix_btag!$BG:$BG,0))), raw_elemdata!C287)</f>
        <v>485</v>
      </c>
      <c r="E835" s="4">
        <f t="array" ref="E835">IF(AND(OR(raw_elemdata!G287=6,raw_elemdata!H287=6,raw_elemdata!I287=6,raw_elemdata!J287=6),OR(raw_elemdata!G287=7,raw_elemdata!H287=7,raw_elemdata!I287=7,raw_elemdata!J287=7)), IF(ISERROR(INDEX(filt_btag7!$B:$B,MATCH(C835&amp;raw_elemdata!D287,filt_btag7!$C:$C&amp;filt_btag7!$B:$B,0))=raw_elemdata!D287), raw_elemdata!D287, INDEX(fix_btag!$BF:$BF,MATCH(raw_elemdata!D287,fix_btag!$BG:$BG,0))), raw_elemdata!D287)</f>
        <v>58</v>
      </c>
      <c r="F835" s="4">
        <f t="array" ref="F835">IF(AND(OR(raw_elemdata!G287=6,raw_elemdata!H287=6,raw_elemdata!I287=6,raw_elemdata!J287=6),OR(raw_elemdata!G287=7,raw_elemdata!H287=7,raw_elemdata!I287=7,raw_elemdata!J287=7)), IF(ISERROR(INDEX(filt_btag7!$B:$B,MATCH(C835&amp;raw_elemdata!E287,filt_btag7!$C:$C&amp;filt_btag7!$B:$B,0))=raw_elemdata!E287), raw_elemdata!E287, INDEX(fix_btag!$BF:$BF,MATCH(raw_elemdata!E287,fix_btag!$BG:$BG,0))), raw_elemdata!E287)</f>
        <v>281</v>
      </c>
      <c r="G835" s="4">
        <f t="array" ref="G835">IF(AND(OR(raw_elemdata!G287=6,raw_elemdata!H287=6,raw_elemdata!I287=6,raw_elemdata!J287=6),OR(raw_elemdata!G287=7,raw_elemdata!H287=7,raw_elemdata!I287=7,raw_elemdata!J287=7)), IF(ISERROR(INDEX(filt_btag7!$B:$B,MATCH(C835&amp;raw_elemdata!F287,filt_btag7!$C:$C&amp;filt_btag7!$B:$B,0))=raw_elemdata!F287), raw_elemdata!F287, INDEX(fix_btag!$BF:$BF,MATCH(raw_elemdata!F287,fix_btag!$BG:$BG,0))), raw_elemdata!F287)</f>
        <v>486</v>
      </c>
      <c r="H835" s="4">
        <f>IF(OR(raw_elemdata!G287=6,raw_elemdata!G287=7),0,raw_elemdata!G287)</f>
        <v>0</v>
      </c>
      <c r="I835" s="4">
        <f>IF(OR(raw_elemdata!H287=6,raw_elemdata!H287=7),0,raw_elemdata!H287)</f>
        <v>0</v>
      </c>
      <c r="J835" s="4">
        <f>IF(OR(raw_elemdata!I287=6,raw_elemdata!I287=7),0,raw_elemdata!I287)</f>
        <v>0</v>
      </c>
      <c r="K835" s="4">
        <f>IF(OR(raw_elemdata!J287=6,raw_elemdata!J287=7),0,raw_elemdata!J287)</f>
        <v>0</v>
      </c>
      <c r="L835" s="4">
        <v>1</v>
      </c>
    </row>
    <row r="836" spans="3:12" s="4" customFormat="1" x14ac:dyDescent="0.3">
      <c r="C836" s="4">
        <v>286</v>
      </c>
      <c r="D836" s="4">
        <f t="array" ref="D836">IF(AND(OR(raw_elemdata!G288=6,raw_elemdata!H288=6,raw_elemdata!I288=6,raw_elemdata!J288=6),OR(raw_elemdata!G288=7,raw_elemdata!H288=7,raw_elemdata!I288=7,raw_elemdata!J288=7)), IF(ISERROR(INDEX(filt_btag7!$B:$B,MATCH(C836&amp;raw_elemdata!C288,filt_btag7!$C:$C&amp;filt_btag7!$B:$B,0))=raw_elemdata!C288), raw_elemdata!C288, INDEX(fix_btag!$BF:$BF,MATCH(raw_elemdata!C288,fix_btag!$BG:$BG,0))), raw_elemdata!C288)</f>
        <v>300</v>
      </c>
      <c r="E836" s="4">
        <f t="array" ref="E836">IF(AND(OR(raw_elemdata!G288=6,raw_elemdata!H288=6,raw_elemdata!I288=6,raw_elemdata!J288=6),OR(raw_elemdata!G288=7,raw_elemdata!H288=7,raw_elemdata!I288=7,raw_elemdata!J288=7)), IF(ISERROR(INDEX(filt_btag7!$B:$B,MATCH(C836&amp;raw_elemdata!D288,filt_btag7!$C:$C&amp;filt_btag7!$B:$B,0))=raw_elemdata!D288), raw_elemdata!D288, INDEX(fix_btag!$BF:$BF,MATCH(raw_elemdata!D288,fix_btag!$BG:$BG,0))), raw_elemdata!D288)</f>
        <v>475</v>
      </c>
      <c r="F836" s="4">
        <f t="array" ref="F836">IF(AND(OR(raw_elemdata!G288=6,raw_elemdata!H288=6,raw_elemdata!I288=6,raw_elemdata!J288=6),OR(raw_elemdata!G288=7,raw_elemdata!H288=7,raw_elemdata!I288=7,raw_elemdata!J288=7)), IF(ISERROR(INDEX(filt_btag7!$B:$B,MATCH(C836&amp;raw_elemdata!E288,filt_btag7!$C:$C&amp;filt_btag7!$B:$B,0))=raw_elemdata!E288), raw_elemdata!E288, INDEX(fix_btag!$BF:$BF,MATCH(raw_elemdata!E288,fix_btag!$BG:$BG,0))), raw_elemdata!E288)</f>
        <v>476</v>
      </c>
      <c r="G836" s="4">
        <f t="array" ref="G836">IF(AND(OR(raw_elemdata!G288=6,raw_elemdata!H288=6,raw_elemdata!I288=6,raw_elemdata!J288=6),OR(raw_elemdata!G288=7,raw_elemdata!H288=7,raw_elemdata!I288=7,raw_elemdata!J288=7)), IF(ISERROR(INDEX(filt_btag7!$B:$B,MATCH(C836&amp;raw_elemdata!F288,filt_btag7!$C:$C&amp;filt_btag7!$B:$B,0))=raw_elemdata!F288), raw_elemdata!F288, INDEX(fix_btag!$BF:$BF,MATCH(raw_elemdata!F288,fix_btag!$BG:$BG,0))), raw_elemdata!F288)</f>
        <v>61</v>
      </c>
      <c r="H836" s="4">
        <f>IF(OR(raw_elemdata!G288=6,raw_elemdata!G288=7),0,raw_elemdata!G288)</f>
        <v>0</v>
      </c>
      <c r="I836" s="4">
        <f>IF(OR(raw_elemdata!H288=6,raw_elemdata!H288=7),0,raw_elemdata!H288)</f>
        <v>0</v>
      </c>
      <c r="J836" s="4">
        <f>IF(OR(raw_elemdata!I288=6,raw_elemdata!I288=7),0,raw_elemdata!I288)</f>
        <v>0</v>
      </c>
      <c r="K836" s="4">
        <f>IF(OR(raw_elemdata!J288=6,raw_elemdata!J288=7),0,raw_elemdata!J288)</f>
        <v>0</v>
      </c>
      <c r="L836" s="4">
        <v>1</v>
      </c>
    </row>
    <row r="837" spans="3:12" s="4" customFormat="1" x14ac:dyDescent="0.3">
      <c r="C837" s="4">
        <v>287</v>
      </c>
      <c r="D837" s="4">
        <f t="array" ref="D837">IF(AND(OR(raw_elemdata!G289=6,raw_elemdata!H289=6,raw_elemdata!I289=6,raw_elemdata!J289=6),OR(raw_elemdata!G289=7,raw_elemdata!H289=7,raw_elemdata!I289=7,raw_elemdata!J289=7)), IF(ISERROR(INDEX(filt_btag7!$B:$B,MATCH(C837&amp;raw_elemdata!C289,filt_btag7!$C:$C&amp;filt_btag7!$B:$B,0))=raw_elemdata!C289), raw_elemdata!C289, INDEX(fix_btag!$BF:$BF,MATCH(raw_elemdata!C289,fix_btag!$BG:$BG,0))), raw_elemdata!C289)</f>
        <v>475</v>
      </c>
      <c r="E837" s="4">
        <f t="array" ref="E837">IF(AND(OR(raw_elemdata!G289=6,raw_elemdata!H289=6,raw_elemdata!I289=6,raw_elemdata!J289=6),OR(raw_elemdata!G289=7,raw_elemdata!H289=7,raw_elemdata!I289=7,raw_elemdata!J289=7)), IF(ISERROR(INDEX(filt_btag7!$B:$B,MATCH(C837&amp;raw_elemdata!D289,filt_btag7!$C:$C&amp;filt_btag7!$B:$B,0))=raw_elemdata!D289), raw_elemdata!D289, INDEX(fix_btag!$BF:$BF,MATCH(raw_elemdata!D289,fix_btag!$BG:$BG,0))), raw_elemdata!D289)</f>
        <v>486</v>
      </c>
      <c r="F837" s="4">
        <f t="array" ref="F837">IF(AND(OR(raw_elemdata!G289=6,raw_elemdata!H289=6,raw_elemdata!I289=6,raw_elemdata!J289=6),OR(raw_elemdata!G289=7,raw_elemdata!H289=7,raw_elemdata!I289=7,raw_elemdata!J289=7)), IF(ISERROR(INDEX(filt_btag7!$B:$B,MATCH(C837&amp;raw_elemdata!E289,filt_btag7!$C:$C&amp;filt_btag7!$B:$B,0))=raw_elemdata!E289), raw_elemdata!E289, INDEX(fix_btag!$BF:$BF,MATCH(raw_elemdata!E289,fix_btag!$BG:$BG,0))), raw_elemdata!E289)</f>
        <v>487</v>
      </c>
      <c r="G837" s="4">
        <f t="array" ref="G837">IF(AND(OR(raw_elemdata!G289=6,raw_elemdata!H289=6,raw_elemdata!I289=6,raw_elemdata!J289=6),OR(raw_elemdata!G289=7,raw_elemdata!H289=7,raw_elemdata!I289=7,raw_elemdata!J289=7)), IF(ISERROR(INDEX(filt_btag7!$B:$B,MATCH(C837&amp;raw_elemdata!F289,filt_btag7!$C:$C&amp;filt_btag7!$B:$B,0))=raw_elemdata!F289), raw_elemdata!F289, INDEX(fix_btag!$BF:$BF,MATCH(raw_elemdata!F289,fix_btag!$BG:$BG,0))), raw_elemdata!F289)</f>
        <v>476</v>
      </c>
      <c r="H837" s="4">
        <f>IF(OR(raw_elemdata!G289=6,raw_elemdata!G289=7),0,raw_elemdata!G289)</f>
        <v>0</v>
      </c>
      <c r="I837" s="4">
        <f>IF(OR(raw_elemdata!H289=6,raw_elemdata!H289=7),0,raw_elemdata!H289)</f>
        <v>0</v>
      </c>
      <c r="J837" s="4">
        <f>IF(OR(raw_elemdata!I289=6,raw_elemdata!I289=7),0,raw_elemdata!I289)</f>
        <v>0</v>
      </c>
      <c r="K837" s="4">
        <f>IF(OR(raw_elemdata!J289=6,raw_elemdata!J289=7),0,raw_elemdata!J289)</f>
        <v>0</v>
      </c>
      <c r="L837" s="4">
        <v>1</v>
      </c>
    </row>
    <row r="838" spans="3:12" s="4" customFormat="1" x14ac:dyDescent="0.3">
      <c r="C838" s="4">
        <v>288</v>
      </c>
      <c r="D838" s="4">
        <f t="array" ref="D838">IF(AND(OR(raw_elemdata!G290=6,raw_elemdata!H290=6,raw_elemdata!I290=6,raw_elemdata!J290=6),OR(raw_elemdata!G290=7,raw_elemdata!H290=7,raw_elemdata!I290=7,raw_elemdata!J290=7)), IF(ISERROR(INDEX(filt_btag7!$B:$B,MATCH(C838&amp;raw_elemdata!C290,filt_btag7!$C:$C&amp;filt_btag7!$B:$B,0))=raw_elemdata!C290), raw_elemdata!C290, INDEX(fix_btag!$BF:$BF,MATCH(raw_elemdata!C290,fix_btag!$BG:$BG,0))), raw_elemdata!C290)</f>
        <v>486</v>
      </c>
      <c r="E838" s="4">
        <f t="array" ref="E838">IF(AND(OR(raw_elemdata!G290=6,raw_elemdata!H290=6,raw_elemdata!I290=6,raw_elemdata!J290=6),OR(raw_elemdata!G290=7,raw_elemdata!H290=7,raw_elemdata!I290=7,raw_elemdata!J290=7)), IF(ISERROR(INDEX(filt_btag7!$B:$B,MATCH(C838&amp;raw_elemdata!D290,filt_btag7!$C:$C&amp;filt_btag7!$B:$B,0))=raw_elemdata!D290), raw_elemdata!D290, INDEX(fix_btag!$BF:$BF,MATCH(raw_elemdata!D290,fix_btag!$BG:$BG,0))), raw_elemdata!D290)</f>
        <v>281</v>
      </c>
      <c r="F838" s="4">
        <f t="array" ref="F838">IF(AND(OR(raw_elemdata!G290=6,raw_elemdata!H290=6,raw_elemdata!I290=6,raw_elemdata!J290=6),OR(raw_elemdata!G290=7,raw_elemdata!H290=7,raw_elemdata!I290=7,raw_elemdata!J290=7)), IF(ISERROR(INDEX(filt_btag7!$B:$B,MATCH(C838&amp;raw_elemdata!E290,filt_btag7!$C:$C&amp;filt_btag7!$B:$B,0))=raw_elemdata!E290), raw_elemdata!E290, INDEX(fix_btag!$BF:$BF,MATCH(raw_elemdata!E290,fix_btag!$BG:$BG,0))), raw_elemdata!E290)</f>
        <v>62</v>
      </c>
      <c r="G838" s="4">
        <f t="array" ref="G838">IF(AND(OR(raw_elemdata!G290=6,raw_elemdata!H290=6,raw_elemdata!I290=6,raw_elemdata!J290=6),OR(raw_elemdata!G290=7,raw_elemdata!H290=7,raw_elemdata!I290=7,raw_elemdata!J290=7)), IF(ISERROR(INDEX(filt_btag7!$B:$B,MATCH(C838&amp;raw_elemdata!F290,filt_btag7!$C:$C&amp;filt_btag7!$B:$B,0))=raw_elemdata!F290), raw_elemdata!F290, INDEX(fix_btag!$BF:$BF,MATCH(raw_elemdata!F290,fix_btag!$BG:$BG,0))), raw_elemdata!F290)</f>
        <v>487</v>
      </c>
      <c r="H838" s="4">
        <f>IF(OR(raw_elemdata!G290=6,raw_elemdata!G290=7),0,raw_elemdata!G290)</f>
        <v>0</v>
      </c>
      <c r="I838" s="4">
        <f>IF(OR(raw_elemdata!H290=6,raw_elemdata!H290=7),0,raw_elemdata!H290)</f>
        <v>0</v>
      </c>
      <c r="J838" s="4">
        <f>IF(OR(raw_elemdata!I290=6,raw_elemdata!I290=7),0,raw_elemdata!I290)</f>
        <v>0</v>
      </c>
      <c r="K838" s="4">
        <f>IF(OR(raw_elemdata!J290=6,raw_elemdata!J290=7),0,raw_elemdata!J290)</f>
        <v>0</v>
      </c>
      <c r="L838" s="4">
        <v>1</v>
      </c>
    </row>
    <row r="839" spans="3:12" s="4" customFormat="1" x14ac:dyDescent="0.3">
      <c r="C839" s="4">
        <v>289</v>
      </c>
      <c r="D839" s="4">
        <f t="array" ref="D839">IF(AND(OR(raw_elemdata!G291=6,raw_elemdata!H291=6,raw_elemdata!I291=6,raw_elemdata!J291=6),OR(raw_elemdata!G291=7,raw_elemdata!H291=7,raw_elemdata!I291=7,raw_elemdata!J291=7)), IF(ISERROR(INDEX(filt_btag7!$B:$B,MATCH(C839&amp;raw_elemdata!C291,filt_btag7!$C:$C&amp;filt_btag7!$B:$B,0))=raw_elemdata!C291), raw_elemdata!C291, INDEX(fix_btag!$BF:$BF,MATCH(raw_elemdata!C291,fix_btag!$BG:$BG,0))), raw_elemdata!C291)</f>
        <v>61</v>
      </c>
      <c r="E839" s="4">
        <f t="array" ref="E839">IF(AND(OR(raw_elemdata!G291=6,raw_elemdata!H291=6,raw_elemdata!I291=6,raw_elemdata!J291=6),OR(raw_elemdata!G291=7,raw_elemdata!H291=7,raw_elemdata!I291=7,raw_elemdata!J291=7)), IF(ISERROR(INDEX(filt_btag7!$B:$B,MATCH(C839&amp;raw_elemdata!D291,filt_btag7!$C:$C&amp;filt_btag7!$B:$B,0))=raw_elemdata!D291), raw_elemdata!D291, INDEX(fix_btag!$BF:$BF,MATCH(raw_elemdata!D291,fix_btag!$BG:$BG,0))), raw_elemdata!D291)</f>
        <v>476</v>
      </c>
      <c r="F839" s="4">
        <f t="array" ref="F839">IF(AND(OR(raw_elemdata!G291=6,raw_elemdata!H291=6,raw_elemdata!I291=6,raw_elemdata!J291=6),OR(raw_elemdata!G291=7,raw_elemdata!H291=7,raw_elemdata!I291=7,raw_elemdata!J291=7)), IF(ISERROR(INDEX(filt_btag7!$B:$B,MATCH(C839&amp;raw_elemdata!E291,filt_btag7!$C:$C&amp;filt_btag7!$B:$B,0))=raw_elemdata!E291), raw_elemdata!E291, INDEX(fix_btag!$BF:$BF,MATCH(raw_elemdata!E291,fix_btag!$BG:$BG,0))), raw_elemdata!E291)</f>
        <v>477</v>
      </c>
      <c r="G839" s="4">
        <f t="array" ref="G839">IF(AND(OR(raw_elemdata!G291=6,raw_elemdata!H291=6,raw_elemdata!I291=6,raw_elemdata!J291=6),OR(raw_elemdata!G291=7,raw_elemdata!H291=7,raw_elemdata!I291=7,raw_elemdata!J291=7)), IF(ISERROR(INDEX(filt_btag7!$B:$B,MATCH(C839&amp;raw_elemdata!F291,filt_btag7!$C:$C&amp;filt_btag7!$B:$B,0))=raw_elemdata!F291), raw_elemdata!F291, INDEX(fix_btag!$BF:$BF,MATCH(raw_elemdata!F291,fix_btag!$BG:$BG,0))), raw_elemdata!F291)</f>
        <v>301</v>
      </c>
      <c r="H839" s="4">
        <f>IF(OR(raw_elemdata!G291=6,raw_elemdata!G291=7),0,raw_elemdata!G291)</f>
        <v>0</v>
      </c>
      <c r="I839" s="4">
        <f>IF(OR(raw_elemdata!H291=6,raw_elemdata!H291=7),0,raw_elemdata!H291)</f>
        <v>0</v>
      </c>
      <c r="J839" s="4">
        <f>IF(OR(raw_elemdata!I291=6,raw_elemdata!I291=7),0,raw_elemdata!I291)</f>
        <v>0</v>
      </c>
      <c r="K839" s="4">
        <f>IF(OR(raw_elemdata!J291=6,raw_elemdata!J291=7),0,raw_elemdata!J291)</f>
        <v>0</v>
      </c>
      <c r="L839" s="4">
        <v>1</v>
      </c>
    </row>
    <row r="840" spans="3:12" s="4" customFormat="1" x14ac:dyDescent="0.3">
      <c r="C840" s="4">
        <v>290</v>
      </c>
      <c r="D840" s="4">
        <f t="array" ref="D840">IF(AND(OR(raw_elemdata!G292=6,raw_elemdata!H292=6,raw_elemdata!I292=6,raw_elemdata!J292=6),OR(raw_elemdata!G292=7,raw_elemdata!H292=7,raw_elemdata!I292=7,raw_elemdata!J292=7)), IF(ISERROR(INDEX(filt_btag7!$B:$B,MATCH(C840&amp;raw_elemdata!C292,filt_btag7!$C:$C&amp;filt_btag7!$B:$B,0))=raw_elemdata!C292), raw_elemdata!C292, INDEX(fix_btag!$BF:$BF,MATCH(raw_elemdata!C292,fix_btag!$BG:$BG,0))), raw_elemdata!C292)</f>
        <v>476</v>
      </c>
      <c r="E840" s="4">
        <f t="array" ref="E840">IF(AND(OR(raw_elemdata!G292=6,raw_elemdata!H292=6,raw_elemdata!I292=6,raw_elemdata!J292=6),OR(raw_elemdata!G292=7,raw_elemdata!H292=7,raw_elemdata!I292=7,raw_elemdata!J292=7)), IF(ISERROR(INDEX(filt_btag7!$B:$B,MATCH(C840&amp;raw_elemdata!D292,filt_btag7!$C:$C&amp;filt_btag7!$B:$B,0))=raw_elemdata!D292), raw_elemdata!D292, INDEX(fix_btag!$BF:$BF,MATCH(raw_elemdata!D292,fix_btag!$BG:$BG,0))), raw_elemdata!D292)</f>
        <v>487</v>
      </c>
      <c r="F840" s="4">
        <f t="array" ref="F840">IF(AND(OR(raw_elemdata!G292=6,raw_elemdata!H292=6,raw_elemdata!I292=6,raw_elemdata!J292=6),OR(raw_elemdata!G292=7,raw_elemdata!H292=7,raw_elemdata!I292=7,raw_elemdata!J292=7)), IF(ISERROR(INDEX(filt_btag7!$B:$B,MATCH(C840&amp;raw_elemdata!E292,filt_btag7!$C:$C&amp;filt_btag7!$B:$B,0))=raw_elemdata!E292), raw_elemdata!E292, INDEX(fix_btag!$BF:$BF,MATCH(raw_elemdata!E292,fix_btag!$BG:$BG,0))), raw_elemdata!E292)</f>
        <v>488</v>
      </c>
      <c r="G840" s="4">
        <f t="array" ref="G840">IF(AND(OR(raw_elemdata!G292=6,raw_elemdata!H292=6,raw_elemdata!I292=6,raw_elemdata!J292=6),OR(raw_elemdata!G292=7,raw_elemdata!H292=7,raw_elemdata!I292=7,raw_elemdata!J292=7)), IF(ISERROR(INDEX(filt_btag7!$B:$B,MATCH(C840&amp;raw_elemdata!F292,filt_btag7!$C:$C&amp;filt_btag7!$B:$B,0))=raw_elemdata!F292), raw_elemdata!F292, INDEX(fix_btag!$BF:$BF,MATCH(raw_elemdata!F292,fix_btag!$BG:$BG,0))), raw_elemdata!F292)</f>
        <v>477</v>
      </c>
      <c r="H840" s="4">
        <f>IF(OR(raw_elemdata!G292=6,raw_elemdata!G292=7),0,raw_elemdata!G292)</f>
        <v>0</v>
      </c>
      <c r="I840" s="4">
        <f>IF(OR(raw_elemdata!H292=6,raw_elemdata!H292=7),0,raw_elemdata!H292)</f>
        <v>0</v>
      </c>
      <c r="J840" s="4">
        <f>IF(OR(raw_elemdata!I292=6,raw_elemdata!I292=7),0,raw_elemdata!I292)</f>
        <v>0</v>
      </c>
      <c r="K840" s="4">
        <f>IF(OR(raw_elemdata!J292=6,raw_elemdata!J292=7),0,raw_elemdata!J292)</f>
        <v>0</v>
      </c>
      <c r="L840" s="4">
        <v>1</v>
      </c>
    </row>
    <row r="841" spans="3:12" s="4" customFormat="1" x14ac:dyDescent="0.3">
      <c r="C841" s="4">
        <v>291</v>
      </c>
      <c r="D841" s="4">
        <f t="array" ref="D841">IF(AND(OR(raw_elemdata!G293=6,raw_elemdata!H293=6,raw_elemdata!I293=6,raw_elemdata!J293=6),OR(raw_elemdata!G293=7,raw_elemdata!H293=7,raw_elemdata!I293=7,raw_elemdata!J293=7)), IF(ISERROR(INDEX(filt_btag7!$B:$B,MATCH(C841&amp;raw_elemdata!C293,filt_btag7!$C:$C&amp;filt_btag7!$B:$B,0))=raw_elemdata!C293), raw_elemdata!C293, INDEX(fix_btag!$BF:$BF,MATCH(raw_elemdata!C293,fix_btag!$BG:$BG,0))), raw_elemdata!C293)</f>
        <v>487</v>
      </c>
      <c r="E841" s="4">
        <f t="array" ref="E841">IF(AND(OR(raw_elemdata!G293=6,raw_elemdata!H293=6,raw_elemdata!I293=6,raw_elemdata!J293=6),OR(raw_elemdata!G293=7,raw_elemdata!H293=7,raw_elemdata!I293=7,raw_elemdata!J293=7)), IF(ISERROR(INDEX(filt_btag7!$B:$B,MATCH(C841&amp;raw_elemdata!D293,filt_btag7!$C:$C&amp;filt_btag7!$B:$B,0))=raw_elemdata!D293), raw_elemdata!D293, INDEX(fix_btag!$BF:$BF,MATCH(raw_elemdata!D293,fix_btag!$BG:$BG,0))), raw_elemdata!D293)</f>
        <v>62</v>
      </c>
      <c r="F841" s="4">
        <f t="array" ref="F841">IF(AND(OR(raw_elemdata!G293=6,raw_elemdata!H293=6,raw_elemdata!I293=6,raw_elemdata!J293=6),OR(raw_elemdata!G293=7,raw_elemdata!H293=7,raw_elemdata!I293=7,raw_elemdata!J293=7)), IF(ISERROR(INDEX(filt_btag7!$B:$B,MATCH(C841&amp;raw_elemdata!E293,filt_btag7!$C:$C&amp;filt_btag7!$B:$B,0))=raw_elemdata!E293), raw_elemdata!E293, INDEX(fix_btag!$BF:$BF,MATCH(raw_elemdata!E293,fix_btag!$BG:$BG,0))), raw_elemdata!E293)</f>
        <v>283</v>
      </c>
      <c r="G841" s="4">
        <f t="array" ref="G841">IF(AND(OR(raw_elemdata!G293=6,raw_elemdata!H293=6,raw_elemdata!I293=6,raw_elemdata!J293=6),OR(raw_elemdata!G293=7,raw_elemdata!H293=7,raw_elemdata!I293=7,raw_elemdata!J293=7)), IF(ISERROR(INDEX(filt_btag7!$B:$B,MATCH(C841&amp;raw_elemdata!F293,filt_btag7!$C:$C&amp;filt_btag7!$B:$B,0))=raw_elemdata!F293), raw_elemdata!F293, INDEX(fix_btag!$BF:$BF,MATCH(raw_elemdata!F293,fix_btag!$BG:$BG,0))), raw_elemdata!F293)</f>
        <v>488</v>
      </c>
      <c r="H841" s="4">
        <f>IF(OR(raw_elemdata!G293=6,raw_elemdata!G293=7),0,raw_elemdata!G293)</f>
        <v>0</v>
      </c>
      <c r="I841" s="4">
        <f>IF(OR(raw_elemdata!H293=6,raw_elemdata!H293=7),0,raw_elemdata!H293)</f>
        <v>0</v>
      </c>
      <c r="J841" s="4">
        <f>IF(OR(raw_elemdata!I293=6,raw_elemdata!I293=7),0,raw_elemdata!I293)</f>
        <v>0</v>
      </c>
      <c r="K841" s="4">
        <f>IF(OR(raw_elemdata!J293=6,raw_elemdata!J293=7),0,raw_elemdata!J293)</f>
        <v>0</v>
      </c>
      <c r="L841" s="4">
        <v>1</v>
      </c>
    </row>
    <row r="842" spans="3:12" s="4" customFormat="1" x14ac:dyDescent="0.3">
      <c r="C842" s="4">
        <v>292</v>
      </c>
      <c r="D842" s="4">
        <f t="array" ref="D842">IF(AND(OR(raw_elemdata!G294=6,raw_elemdata!H294=6,raw_elemdata!I294=6,raw_elemdata!J294=6),OR(raw_elemdata!G294=7,raw_elemdata!H294=7,raw_elemdata!I294=7,raw_elemdata!J294=7)), IF(ISERROR(INDEX(filt_btag7!$B:$B,MATCH(C842&amp;raw_elemdata!C294,filt_btag7!$C:$C&amp;filt_btag7!$B:$B,0))=raw_elemdata!C294), raw_elemdata!C294, INDEX(fix_btag!$BF:$BF,MATCH(raw_elemdata!C294,fix_btag!$BG:$BG,0))), raw_elemdata!C294)</f>
        <v>301</v>
      </c>
      <c r="E842" s="4">
        <f t="array" ref="E842">IF(AND(OR(raw_elemdata!G294=6,raw_elemdata!H294=6,raw_elemdata!I294=6,raw_elemdata!J294=6),OR(raw_elemdata!G294=7,raw_elemdata!H294=7,raw_elemdata!I294=7,raw_elemdata!J294=7)), IF(ISERROR(INDEX(filt_btag7!$B:$B,MATCH(C842&amp;raw_elemdata!D294,filt_btag7!$C:$C&amp;filt_btag7!$B:$B,0))=raw_elemdata!D294), raw_elemdata!D294, INDEX(fix_btag!$BF:$BF,MATCH(raw_elemdata!D294,fix_btag!$BG:$BG,0))), raw_elemdata!D294)</f>
        <v>477</v>
      </c>
      <c r="F842" s="4">
        <f t="array" ref="F842">IF(AND(OR(raw_elemdata!G294=6,raw_elemdata!H294=6,raw_elemdata!I294=6,raw_elemdata!J294=6),OR(raw_elemdata!G294=7,raw_elemdata!H294=7,raw_elemdata!I294=7,raw_elemdata!J294=7)), IF(ISERROR(INDEX(filt_btag7!$B:$B,MATCH(C842&amp;raw_elemdata!E294,filt_btag7!$C:$C&amp;filt_btag7!$B:$B,0))=raw_elemdata!E294), raw_elemdata!E294, INDEX(fix_btag!$BF:$BF,MATCH(raw_elemdata!E294,fix_btag!$BG:$BG,0))), raw_elemdata!E294)</f>
        <v>478</v>
      </c>
      <c r="G842" s="4">
        <f t="array" ref="G842">IF(AND(OR(raw_elemdata!G294=6,raw_elemdata!H294=6,raw_elemdata!I294=6,raw_elemdata!J294=6),OR(raw_elemdata!G294=7,raw_elemdata!H294=7,raw_elemdata!I294=7,raw_elemdata!J294=7)), IF(ISERROR(INDEX(filt_btag7!$B:$B,MATCH(C842&amp;raw_elemdata!F294,filt_btag7!$C:$C&amp;filt_btag7!$B:$B,0))=raw_elemdata!F294), raw_elemdata!F294, INDEX(fix_btag!$BF:$BF,MATCH(raw_elemdata!F294,fix_btag!$BG:$BG,0))), raw_elemdata!F294)</f>
        <v>27</v>
      </c>
      <c r="H842" s="4">
        <f>IF(OR(raw_elemdata!G294=6,raw_elemdata!G294=7),0,raw_elemdata!G294)</f>
        <v>0</v>
      </c>
      <c r="I842" s="4">
        <f>IF(OR(raw_elemdata!H294=6,raw_elemdata!H294=7),0,raw_elemdata!H294)</f>
        <v>0</v>
      </c>
      <c r="J842" s="4">
        <f>IF(OR(raw_elemdata!I294=6,raw_elemdata!I294=7),0,raw_elemdata!I294)</f>
        <v>0</v>
      </c>
      <c r="K842" s="4">
        <f>IF(OR(raw_elemdata!J294=6,raw_elemdata!J294=7),0,raw_elemdata!J294)</f>
        <v>0</v>
      </c>
      <c r="L842" s="4">
        <v>1</v>
      </c>
    </row>
    <row r="843" spans="3:12" s="4" customFormat="1" x14ac:dyDescent="0.3">
      <c r="C843" s="4">
        <v>293</v>
      </c>
      <c r="D843" s="4">
        <f t="array" ref="D843">IF(AND(OR(raw_elemdata!G295=6,raw_elemdata!H295=6,raw_elemdata!I295=6,raw_elemdata!J295=6),OR(raw_elemdata!G295=7,raw_elemdata!H295=7,raw_elemdata!I295=7,raw_elemdata!J295=7)), IF(ISERROR(INDEX(filt_btag7!$B:$B,MATCH(C843&amp;raw_elemdata!C295,filt_btag7!$C:$C&amp;filt_btag7!$B:$B,0))=raw_elemdata!C295), raw_elemdata!C295, INDEX(fix_btag!$BF:$BF,MATCH(raw_elemdata!C295,fix_btag!$BG:$BG,0))), raw_elemdata!C295)</f>
        <v>477</v>
      </c>
      <c r="E843" s="4">
        <f t="array" ref="E843">IF(AND(OR(raw_elemdata!G295=6,raw_elemdata!H295=6,raw_elemdata!I295=6,raw_elemdata!J295=6),OR(raw_elemdata!G295=7,raw_elemdata!H295=7,raw_elemdata!I295=7,raw_elemdata!J295=7)), IF(ISERROR(INDEX(filt_btag7!$B:$B,MATCH(C843&amp;raw_elemdata!D295,filt_btag7!$C:$C&amp;filt_btag7!$B:$B,0))=raw_elemdata!D295), raw_elemdata!D295, INDEX(fix_btag!$BF:$BF,MATCH(raw_elemdata!D295,fix_btag!$BG:$BG,0))), raw_elemdata!D295)</f>
        <v>488</v>
      </c>
      <c r="F843" s="4">
        <f t="array" ref="F843">IF(AND(OR(raw_elemdata!G295=6,raw_elemdata!H295=6,raw_elemdata!I295=6,raw_elemdata!J295=6),OR(raw_elemdata!G295=7,raw_elemdata!H295=7,raw_elemdata!I295=7,raw_elemdata!J295=7)), IF(ISERROR(INDEX(filt_btag7!$B:$B,MATCH(C843&amp;raw_elemdata!E295,filt_btag7!$C:$C&amp;filt_btag7!$B:$B,0))=raw_elemdata!E295), raw_elemdata!E295, INDEX(fix_btag!$BF:$BF,MATCH(raw_elemdata!E295,fix_btag!$BG:$BG,0))), raw_elemdata!E295)</f>
        <v>489</v>
      </c>
      <c r="G843" s="4">
        <f t="array" ref="G843">IF(AND(OR(raw_elemdata!G295=6,raw_elemdata!H295=6,raw_elemdata!I295=6,raw_elemdata!J295=6),OR(raw_elemdata!G295=7,raw_elemdata!H295=7,raw_elemdata!I295=7,raw_elemdata!J295=7)), IF(ISERROR(INDEX(filt_btag7!$B:$B,MATCH(C843&amp;raw_elemdata!F295,filt_btag7!$C:$C&amp;filt_btag7!$B:$B,0))=raw_elemdata!F295), raw_elemdata!F295, INDEX(fix_btag!$BF:$BF,MATCH(raw_elemdata!F295,fix_btag!$BG:$BG,0))), raw_elemdata!F295)</f>
        <v>478</v>
      </c>
      <c r="H843" s="4">
        <f>IF(OR(raw_elemdata!G295=6,raw_elemdata!G295=7),0,raw_elemdata!G295)</f>
        <v>0</v>
      </c>
      <c r="I843" s="4">
        <f>IF(OR(raw_elemdata!H295=6,raw_elemdata!H295=7),0,raw_elemdata!H295)</f>
        <v>0</v>
      </c>
      <c r="J843" s="4">
        <f>IF(OR(raw_elemdata!I295=6,raw_elemdata!I295=7),0,raw_elemdata!I295)</f>
        <v>0</v>
      </c>
      <c r="K843" s="4">
        <f>IF(OR(raw_elemdata!J295=6,raw_elemdata!J295=7),0,raw_elemdata!J295)</f>
        <v>0</v>
      </c>
      <c r="L843" s="4">
        <v>1</v>
      </c>
    </row>
    <row r="844" spans="3:12" s="4" customFormat="1" x14ac:dyDescent="0.3">
      <c r="C844" s="4">
        <v>294</v>
      </c>
      <c r="D844" s="4">
        <f t="array" ref="D844">IF(AND(OR(raw_elemdata!G296=6,raw_elemdata!H296=6,raw_elemdata!I296=6,raw_elemdata!J296=6),OR(raw_elemdata!G296=7,raw_elemdata!H296=7,raw_elemdata!I296=7,raw_elemdata!J296=7)), IF(ISERROR(INDEX(filt_btag7!$B:$B,MATCH(C844&amp;raw_elemdata!C296,filt_btag7!$C:$C&amp;filt_btag7!$B:$B,0))=raw_elemdata!C296), raw_elemdata!C296, INDEX(fix_btag!$BF:$BF,MATCH(raw_elemdata!C296,fix_btag!$BG:$BG,0))), raw_elemdata!C296)</f>
        <v>488</v>
      </c>
      <c r="E844" s="4">
        <f t="array" ref="E844">IF(AND(OR(raw_elemdata!G296=6,raw_elemdata!H296=6,raw_elemdata!I296=6,raw_elemdata!J296=6),OR(raw_elemdata!G296=7,raw_elemdata!H296=7,raw_elemdata!I296=7,raw_elemdata!J296=7)), IF(ISERROR(INDEX(filt_btag7!$B:$B,MATCH(C844&amp;raw_elemdata!D296,filt_btag7!$C:$C&amp;filt_btag7!$B:$B,0))=raw_elemdata!D296), raw_elemdata!D296, INDEX(fix_btag!$BF:$BF,MATCH(raw_elemdata!D296,fix_btag!$BG:$BG,0))), raw_elemdata!D296)</f>
        <v>283</v>
      </c>
      <c r="F844" s="4">
        <f t="array" ref="F844">IF(AND(OR(raw_elemdata!G296=6,raw_elemdata!H296=6,raw_elemdata!I296=6,raw_elemdata!J296=6),OR(raw_elemdata!G296=7,raw_elemdata!H296=7,raw_elemdata!I296=7,raw_elemdata!J296=7)), IF(ISERROR(INDEX(filt_btag7!$B:$B,MATCH(C844&amp;raw_elemdata!E296,filt_btag7!$C:$C&amp;filt_btag7!$B:$B,0))=raw_elemdata!E296), raw_elemdata!E296, INDEX(fix_btag!$BF:$BF,MATCH(raw_elemdata!E296,fix_btag!$BG:$BG,0))), raw_elemdata!E296)</f>
        <v>28</v>
      </c>
      <c r="G844" s="4">
        <f t="array" ref="G844">IF(AND(OR(raw_elemdata!G296=6,raw_elemdata!H296=6,raw_elemdata!I296=6,raw_elemdata!J296=6),OR(raw_elemdata!G296=7,raw_elemdata!H296=7,raw_elemdata!I296=7,raw_elemdata!J296=7)), IF(ISERROR(INDEX(filt_btag7!$B:$B,MATCH(C844&amp;raw_elemdata!F296,filt_btag7!$C:$C&amp;filt_btag7!$B:$B,0))=raw_elemdata!F296), raw_elemdata!F296, INDEX(fix_btag!$BF:$BF,MATCH(raw_elemdata!F296,fix_btag!$BG:$BG,0))), raw_elemdata!F296)</f>
        <v>489</v>
      </c>
      <c r="H844" s="4">
        <f>IF(OR(raw_elemdata!G296=6,raw_elemdata!G296=7),0,raw_elemdata!G296)</f>
        <v>0</v>
      </c>
      <c r="I844" s="4">
        <f>IF(OR(raw_elemdata!H296=6,raw_elemdata!H296=7),0,raw_elemdata!H296)</f>
        <v>0</v>
      </c>
      <c r="J844" s="4">
        <f>IF(OR(raw_elemdata!I296=6,raw_elemdata!I296=7),0,raw_elemdata!I296)</f>
        <v>0</v>
      </c>
      <c r="K844" s="4">
        <f>IF(OR(raw_elemdata!J296=6,raw_elemdata!J296=7),0,raw_elemdata!J296)</f>
        <v>0</v>
      </c>
      <c r="L844" s="4">
        <v>1</v>
      </c>
    </row>
    <row r="845" spans="3:12" s="4" customFormat="1" x14ac:dyDescent="0.3">
      <c r="C845" s="4">
        <v>295</v>
      </c>
      <c r="D845" s="4">
        <f t="array" ref="D845">IF(AND(OR(raw_elemdata!G297=6,raw_elemdata!H297=6,raw_elemdata!I297=6,raw_elemdata!J297=6),OR(raw_elemdata!G297=7,raw_elemdata!H297=7,raw_elemdata!I297=7,raw_elemdata!J297=7)), IF(ISERROR(INDEX(filt_btag7!$B:$B,MATCH(C845&amp;raw_elemdata!C297,filt_btag7!$C:$C&amp;filt_btag7!$B:$B,0))=raw_elemdata!C297), raw_elemdata!C297, INDEX(fix_btag!$BF:$BF,MATCH(raw_elemdata!C297,fix_btag!$BG:$BG,0))), raw_elemdata!C297)</f>
        <v>27</v>
      </c>
      <c r="E845" s="4">
        <f t="array" ref="E845">IF(AND(OR(raw_elemdata!G297=6,raw_elemdata!H297=6,raw_elemdata!I297=6,raw_elemdata!J297=6),OR(raw_elemdata!G297=7,raw_elemdata!H297=7,raw_elemdata!I297=7,raw_elemdata!J297=7)), IF(ISERROR(INDEX(filt_btag7!$B:$B,MATCH(C845&amp;raw_elemdata!D297,filt_btag7!$C:$C&amp;filt_btag7!$B:$B,0))=raw_elemdata!D297), raw_elemdata!D297, INDEX(fix_btag!$BF:$BF,MATCH(raw_elemdata!D297,fix_btag!$BG:$BG,0))), raw_elemdata!D297)</f>
        <v>478</v>
      </c>
      <c r="F845" s="4">
        <f t="array" ref="F845">IF(AND(OR(raw_elemdata!G297=6,raw_elemdata!H297=6,raw_elemdata!I297=6,raw_elemdata!J297=6),OR(raw_elemdata!G297=7,raw_elemdata!H297=7,raw_elemdata!I297=7,raw_elemdata!J297=7)), IF(ISERROR(INDEX(filt_btag7!$B:$B,MATCH(C845&amp;raw_elemdata!E297,filt_btag7!$C:$C&amp;filt_btag7!$B:$B,0))=raw_elemdata!E297), raw_elemdata!E297, INDEX(fix_btag!$BF:$BF,MATCH(raw_elemdata!E297,fix_btag!$BG:$BG,0))), raw_elemdata!E297)</f>
        <v>479</v>
      </c>
      <c r="G845" s="4">
        <f t="array" ref="G845">IF(AND(OR(raw_elemdata!G297=6,raw_elemdata!H297=6,raw_elemdata!I297=6,raw_elemdata!J297=6),OR(raw_elemdata!G297=7,raw_elemdata!H297=7,raw_elemdata!I297=7,raw_elemdata!J297=7)), IF(ISERROR(INDEX(filt_btag7!$B:$B,MATCH(C845&amp;raw_elemdata!F297,filt_btag7!$C:$C&amp;filt_btag7!$B:$B,0))=raw_elemdata!F297), raw_elemdata!F297, INDEX(fix_btag!$BF:$BF,MATCH(raw_elemdata!F297,fix_btag!$BG:$BG,0))), raw_elemdata!F297)</f>
        <v>302</v>
      </c>
      <c r="H845" s="4">
        <f>IF(OR(raw_elemdata!G297=6,raw_elemdata!G297=7),0,raw_elemdata!G297)</f>
        <v>0</v>
      </c>
      <c r="I845" s="4">
        <f>IF(OR(raw_elemdata!H297=6,raw_elemdata!H297=7),0,raw_elemdata!H297)</f>
        <v>0</v>
      </c>
      <c r="J845" s="4">
        <f>IF(OR(raw_elemdata!I297=6,raw_elemdata!I297=7),0,raw_elemdata!I297)</f>
        <v>0</v>
      </c>
      <c r="K845" s="4">
        <f>IF(OR(raw_elemdata!J297=6,raw_elemdata!J297=7),0,raw_elemdata!J297)</f>
        <v>0</v>
      </c>
      <c r="L845" s="4">
        <v>1</v>
      </c>
    </row>
    <row r="846" spans="3:12" s="4" customFormat="1" x14ac:dyDescent="0.3">
      <c r="C846" s="4">
        <v>296</v>
      </c>
      <c r="D846" s="4">
        <f t="array" ref="D846">IF(AND(OR(raw_elemdata!G298=6,raw_elemdata!H298=6,raw_elemdata!I298=6,raw_elemdata!J298=6),OR(raw_elemdata!G298=7,raw_elemdata!H298=7,raw_elemdata!I298=7,raw_elemdata!J298=7)), IF(ISERROR(INDEX(filt_btag7!$B:$B,MATCH(C846&amp;raw_elemdata!C298,filt_btag7!$C:$C&amp;filt_btag7!$B:$B,0))=raw_elemdata!C298), raw_elemdata!C298, INDEX(fix_btag!$BF:$BF,MATCH(raw_elemdata!C298,fix_btag!$BG:$BG,0))), raw_elemdata!C298)</f>
        <v>478</v>
      </c>
      <c r="E846" s="4">
        <f t="array" ref="E846">IF(AND(OR(raw_elemdata!G298=6,raw_elemdata!H298=6,raw_elemdata!I298=6,raw_elemdata!J298=6),OR(raw_elemdata!G298=7,raw_elemdata!H298=7,raw_elemdata!I298=7,raw_elemdata!J298=7)), IF(ISERROR(INDEX(filt_btag7!$B:$B,MATCH(C846&amp;raw_elemdata!D298,filt_btag7!$C:$C&amp;filt_btag7!$B:$B,0))=raw_elemdata!D298), raw_elemdata!D298, INDEX(fix_btag!$BF:$BF,MATCH(raw_elemdata!D298,fix_btag!$BG:$BG,0))), raw_elemdata!D298)</f>
        <v>489</v>
      </c>
      <c r="F846" s="4">
        <f t="array" ref="F846">IF(AND(OR(raw_elemdata!G298=6,raw_elemdata!H298=6,raw_elemdata!I298=6,raw_elemdata!J298=6),OR(raw_elemdata!G298=7,raw_elemdata!H298=7,raw_elemdata!I298=7,raw_elemdata!J298=7)), IF(ISERROR(INDEX(filt_btag7!$B:$B,MATCH(C846&amp;raw_elemdata!E298,filt_btag7!$C:$C&amp;filt_btag7!$B:$B,0))=raw_elemdata!E298), raw_elemdata!E298, INDEX(fix_btag!$BF:$BF,MATCH(raw_elemdata!E298,fix_btag!$BG:$BG,0))), raw_elemdata!E298)</f>
        <v>490</v>
      </c>
      <c r="G846" s="4">
        <f t="array" ref="G846">IF(AND(OR(raw_elemdata!G298=6,raw_elemdata!H298=6,raw_elemdata!I298=6,raw_elemdata!J298=6),OR(raw_elemdata!G298=7,raw_elemdata!H298=7,raw_elemdata!I298=7,raw_elemdata!J298=7)), IF(ISERROR(INDEX(filt_btag7!$B:$B,MATCH(C846&amp;raw_elemdata!F298,filt_btag7!$C:$C&amp;filt_btag7!$B:$B,0))=raw_elemdata!F298), raw_elemdata!F298, INDEX(fix_btag!$BF:$BF,MATCH(raw_elemdata!F298,fix_btag!$BG:$BG,0))), raw_elemdata!F298)</f>
        <v>479</v>
      </c>
      <c r="H846" s="4">
        <f>IF(OR(raw_elemdata!G298=6,raw_elemdata!G298=7),0,raw_elemdata!G298)</f>
        <v>0</v>
      </c>
      <c r="I846" s="4">
        <f>IF(OR(raw_elemdata!H298=6,raw_elemdata!H298=7),0,raw_elemdata!H298)</f>
        <v>0</v>
      </c>
      <c r="J846" s="4">
        <f>IF(OR(raw_elemdata!I298=6,raw_elemdata!I298=7),0,raw_elemdata!I298)</f>
        <v>0</v>
      </c>
      <c r="K846" s="4">
        <f>IF(OR(raw_elemdata!J298=6,raw_elemdata!J298=7),0,raw_elemdata!J298)</f>
        <v>0</v>
      </c>
      <c r="L846" s="4">
        <v>1</v>
      </c>
    </row>
    <row r="847" spans="3:12" s="4" customFormat="1" x14ac:dyDescent="0.3">
      <c r="C847" s="4">
        <v>297</v>
      </c>
      <c r="D847" s="4">
        <f t="array" ref="D847">IF(AND(OR(raw_elemdata!G299=6,raw_elemdata!H299=6,raw_elemdata!I299=6,raw_elemdata!J299=6),OR(raw_elemdata!G299=7,raw_elemdata!H299=7,raw_elemdata!I299=7,raw_elemdata!J299=7)), IF(ISERROR(INDEX(filt_btag7!$B:$B,MATCH(C847&amp;raw_elemdata!C299,filt_btag7!$C:$C&amp;filt_btag7!$B:$B,0))=raw_elemdata!C299), raw_elemdata!C299, INDEX(fix_btag!$BF:$BF,MATCH(raw_elemdata!C299,fix_btag!$BG:$BG,0))), raw_elemdata!C299)</f>
        <v>489</v>
      </c>
      <c r="E847" s="4">
        <f t="array" ref="E847">IF(AND(OR(raw_elemdata!G299=6,raw_elemdata!H299=6,raw_elemdata!I299=6,raw_elemdata!J299=6),OR(raw_elemdata!G299=7,raw_elemdata!H299=7,raw_elemdata!I299=7,raw_elemdata!J299=7)), IF(ISERROR(INDEX(filt_btag7!$B:$B,MATCH(C847&amp;raw_elemdata!D299,filt_btag7!$C:$C&amp;filt_btag7!$B:$B,0))=raw_elemdata!D299), raw_elemdata!D299, INDEX(fix_btag!$BF:$BF,MATCH(raw_elemdata!D299,fix_btag!$BG:$BG,0))), raw_elemdata!D299)</f>
        <v>28</v>
      </c>
      <c r="F847" s="4">
        <f t="array" ref="F847">IF(AND(OR(raw_elemdata!G299=6,raw_elemdata!H299=6,raw_elemdata!I299=6,raw_elemdata!J299=6),OR(raw_elemdata!G299=7,raw_elemdata!H299=7,raw_elemdata!I299=7,raw_elemdata!J299=7)), IF(ISERROR(INDEX(filt_btag7!$B:$B,MATCH(C847&amp;raw_elemdata!E299,filt_btag7!$C:$C&amp;filt_btag7!$B:$B,0))=raw_elemdata!E299), raw_elemdata!E299, INDEX(fix_btag!$BF:$BF,MATCH(raw_elemdata!E299,fix_btag!$BG:$BG,0))), raw_elemdata!E299)</f>
        <v>284</v>
      </c>
      <c r="G847" s="4">
        <f t="array" ref="G847">IF(AND(OR(raw_elemdata!G299=6,raw_elemdata!H299=6,raw_elemdata!I299=6,raw_elemdata!J299=6),OR(raw_elemdata!G299=7,raw_elemdata!H299=7,raw_elemdata!I299=7,raw_elemdata!J299=7)), IF(ISERROR(INDEX(filt_btag7!$B:$B,MATCH(C847&amp;raw_elemdata!F299,filt_btag7!$C:$C&amp;filt_btag7!$B:$B,0))=raw_elemdata!F299), raw_elemdata!F299, INDEX(fix_btag!$BF:$BF,MATCH(raw_elemdata!F299,fix_btag!$BG:$BG,0))), raw_elemdata!F299)</f>
        <v>490</v>
      </c>
      <c r="H847" s="4">
        <f>IF(OR(raw_elemdata!G299=6,raw_elemdata!G299=7),0,raw_elemdata!G299)</f>
        <v>0</v>
      </c>
      <c r="I847" s="4">
        <f>IF(OR(raw_elemdata!H299=6,raw_elemdata!H299=7),0,raw_elemdata!H299)</f>
        <v>0</v>
      </c>
      <c r="J847" s="4">
        <f>IF(OR(raw_elemdata!I299=6,raw_elemdata!I299=7),0,raw_elemdata!I299)</f>
        <v>0</v>
      </c>
      <c r="K847" s="4">
        <f>IF(OR(raw_elemdata!J299=6,raw_elemdata!J299=7),0,raw_elemdata!J299)</f>
        <v>0</v>
      </c>
      <c r="L847" s="4">
        <v>1</v>
      </c>
    </row>
    <row r="848" spans="3:12" s="4" customFormat="1" x14ac:dyDescent="0.3">
      <c r="C848" s="4">
        <v>298</v>
      </c>
      <c r="D848" s="4">
        <f t="array" ref="D848">IF(AND(OR(raw_elemdata!G300=6,raw_elemdata!H300=6,raw_elemdata!I300=6,raw_elemdata!J300=6),OR(raw_elemdata!G300=7,raw_elemdata!H300=7,raw_elemdata!I300=7,raw_elemdata!J300=7)), IF(ISERROR(INDEX(filt_btag7!$B:$B,MATCH(C848&amp;raw_elemdata!C300,filt_btag7!$C:$C&amp;filt_btag7!$B:$B,0))=raw_elemdata!C300), raw_elemdata!C300, INDEX(fix_btag!$BF:$BF,MATCH(raw_elemdata!C300,fix_btag!$BG:$BG,0))), raw_elemdata!C300)</f>
        <v>302</v>
      </c>
      <c r="E848" s="4">
        <f t="array" ref="E848">IF(AND(OR(raw_elemdata!G300=6,raw_elemdata!H300=6,raw_elemdata!I300=6,raw_elemdata!J300=6),OR(raw_elemdata!G300=7,raw_elemdata!H300=7,raw_elemdata!I300=7,raw_elemdata!J300=7)), IF(ISERROR(INDEX(filt_btag7!$B:$B,MATCH(C848&amp;raw_elemdata!D300,filt_btag7!$C:$C&amp;filt_btag7!$B:$B,0))=raw_elemdata!D300), raw_elemdata!D300, INDEX(fix_btag!$BF:$BF,MATCH(raw_elemdata!D300,fix_btag!$BG:$BG,0))), raw_elemdata!D300)</f>
        <v>479</v>
      </c>
      <c r="F848" s="4">
        <f t="array" ref="F848">IF(AND(OR(raw_elemdata!G300=6,raw_elemdata!H300=6,raw_elemdata!I300=6,raw_elemdata!J300=6),OR(raw_elemdata!G300=7,raw_elemdata!H300=7,raw_elemdata!I300=7,raw_elemdata!J300=7)), IF(ISERROR(INDEX(filt_btag7!$B:$B,MATCH(C848&amp;raw_elemdata!E300,filt_btag7!$C:$C&amp;filt_btag7!$B:$B,0))=raw_elemdata!E300), raw_elemdata!E300, INDEX(fix_btag!$BF:$BF,MATCH(raw_elemdata!E300,fix_btag!$BG:$BG,0))), raw_elemdata!E300)</f>
        <v>480</v>
      </c>
      <c r="G848" s="4">
        <f t="array" ref="G848">IF(AND(OR(raw_elemdata!G300=6,raw_elemdata!H300=6,raw_elemdata!I300=6,raw_elemdata!J300=6),OR(raw_elemdata!G300=7,raw_elemdata!H300=7,raw_elemdata!I300=7,raw_elemdata!J300=7)), IF(ISERROR(INDEX(filt_btag7!$B:$B,MATCH(C848&amp;raw_elemdata!F300,filt_btag7!$C:$C&amp;filt_btag7!$B:$B,0))=raw_elemdata!F300), raw_elemdata!F300, INDEX(fix_btag!$BF:$BF,MATCH(raw_elemdata!F300,fix_btag!$BG:$BG,0))), raw_elemdata!F300)</f>
        <v>50</v>
      </c>
      <c r="H848" s="4">
        <f>IF(OR(raw_elemdata!G300=6,raw_elemdata!G300=7),0,raw_elemdata!G300)</f>
        <v>0</v>
      </c>
      <c r="I848" s="4">
        <f>IF(OR(raw_elemdata!H300=6,raw_elemdata!H300=7),0,raw_elemdata!H300)</f>
        <v>0</v>
      </c>
      <c r="J848" s="4">
        <f>IF(OR(raw_elemdata!I300=6,raw_elemdata!I300=7),0,raw_elemdata!I300)</f>
        <v>0</v>
      </c>
      <c r="K848" s="4">
        <f>IF(OR(raw_elemdata!J300=6,raw_elemdata!J300=7),0,raw_elemdata!J300)</f>
        <v>0</v>
      </c>
      <c r="L848" s="4">
        <v>1</v>
      </c>
    </row>
    <row r="849" spans="3:12" s="4" customFormat="1" x14ac:dyDescent="0.3">
      <c r="C849" s="4">
        <v>299</v>
      </c>
      <c r="D849" s="4">
        <f t="array" ref="D849">IF(AND(OR(raw_elemdata!G301=6,raw_elemdata!H301=6,raw_elemdata!I301=6,raw_elemdata!J301=6),OR(raw_elemdata!G301=7,raw_elemdata!H301=7,raw_elemdata!I301=7,raw_elemdata!J301=7)), IF(ISERROR(INDEX(filt_btag7!$B:$B,MATCH(C849&amp;raw_elemdata!C301,filt_btag7!$C:$C&amp;filt_btag7!$B:$B,0))=raw_elemdata!C301), raw_elemdata!C301, INDEX(fix_btag!$BF:$BF,MATCH(raw_elemdata!C301,fix_btag!$BG:$BG,0))), raw_elemdata!C301)</f>
        <v>479</v>
      </c>
      <c r="E849" s="4">
        <f t="array" ref="E849">IF(AND(OR(raw_elemdata!G301=6,raw_elemdata!H301=6,raw_elemdata!I301=6,raw_elemdata!J301=6),OR(raw_elemdata!G301=7,raw_elemdata!H301=7,raw_elemdata!I301=7,raw_elemdata!J301=7)), IF(ISERROR(INDEX(filt_btag7!$B:$B,MATCH(C849&amp;raw_elemdata!D301,filt_btag7!$C:$C&amp;filt_btag7!$B:$B,0))=raw_elemdata!D301), raw_elemdata!D301, INDEX(fix_btag!$BF:$BF,MATCH(raw_elemdata!D301,fix_btag!$BG:$BG,0))), raw_elemdata!D301)</f>
        <v>490</v>
      </c>
      <c r="F849" s="4">
        <f t="array" ref="F849">IF(AND(OR(raw_elemdata!G301=6,raw_elemdata!H301=6,raw_elemdata!I301=6,raw_elemdata!J301=6),OR(raw_elemdata!G301=7,raw_elemdata!H301=7,raw_elemdata!I301=7,raw_elemdata!J301=7)), IF(ISERROR(INDEX(filt_btag7!$B:$B,MATCH(C849&amp;raw_elemdata!E301,filt_btag7!$C:$C&amp;filt_btag7!$B:$B,0))=raw_elemdata!E301), raw_elemdata!E301, INDEX(fix_btag!$BF:$BF,MATCH(raw_elemdata!E301,fix_btag!$BG:$BG,0))), raw_elemdata!E301)</f>
        <v>491</v>
      </c>
      <c r="G849" s="4">
        <f t="array" ref="G849">IF(AND(OR(raw_elemdata!G301=6,raw_elemdata!H301=6,raw_elemdata!I301=6,raw_elemdata!J301=6),OR(raw_elemdata!G301=7,raw_elemdata!H301=7,raw_elemdata!I301=7,raw_elemdata!J301=7)), IF(ISERROR(INDEX(filt_btag7!$B:$B,MATCH(C849&amp;raw_elemdata!F301,filt_btag7!$C:$C&amp;filt_btag7!$B:$B,0))=raw_elemdata!F301), raw_elemdata!F301, INDEX(fix_btag!$BF:$BF,MATCH(raw_elemdata!F301,fix_btag!$BG:$BG,0))), raw_elemdata!F301)</f>
        <v>480</v>
      </c>
      <c r="H849" s="4">
        <f>IF(OR(raw_elemdata!G301=6,raw_elemdata!G301=7),0,raw_elemdata!G301)</f>
        <v>0</v>
      </c>
      <c r="I849" s="4">
        <f>IF(OR(raw_elemdata!H301=6,raw_elemdata!H301=7),0,raw_elemdata!H301)</f>
        <v>0</v>
      </c>
      <c r="J849" s="4">
        <f>IF(OR(raw_elemdata!I301=6,raw_elemdata!I301=7),0,raw_elemdata!I301)</f>
        <v>0</v>
      </c>
      <c r="K849" s="4">
        <f>IF(OR(raw_elemdata!J301=6,raw_elemdata!J301=7),0,raw_elemdata!J301)</f>
        <v>0</v>
      </c>
      <c r="L849" s="4">
        <v>1</v>
      </c>
    </row>
    <row r="850" spans="3:12" s="4" customFormat="1" x14ac:dyDescent="0.3">
      <c r="C850" s="4">
        <v>300</v>
      </c>
      <c r="D850" s="4">
        <f t="array" ref="D850">IF(AND(OR(raw_elemdata!G302=6,raw_elemdata!H302=6,raw_elemdata!I302=6,raw_elemdata!J302=6),OR(raw_elemdata!G302=7,raw_elemdata!H302=7,raw_elemdata!I302=7,raw_elemdata!J302=7)), IF(ISERROR(INDEX(filt_btag7!$B:$B,MATCH(C850&amp;raw_elemdata!C302,filt_btag7!$C:$C&amp;filt_btag7!$B:$B,0))=raw_elemdata!C302), raw_elemdata!C302, INDEX(fix_btag!$BF:$BF,MATCH(raw_elemdata!C302,fix_btag!$BG:$BG,0))), raw_elemdata!C302)</f>
        <v>490</v>
      </c>
      <c r="E850" s="4">
        <f t="array" ref="E850">IF(AND(OR(raw_elemdata!G302=6,raw_elemdata!H302=6,raw_elemdata!I302=6,raw_elemdata!J302=6),OR(raw_elemdata!G302=7,raw_elemdata!H302=7,raw_elemdata!I302=7,raw_elemdata!J302=7)), IF(ISERROR(INDEX(filt_btag7!$B:$B,MATCH(C850&amp;raw_elemdata!D302,filt_btag7!$C:$C&amp;filt_btag7!$B:$B,0))=raw_elemdata!D302), raw_elemdata!D302, INDEX(fix_btag!$BF:$BF,MATCH(raw_elemdata!D302,fix_btag!$BG:$BG,0))), raw_elemdata!D302)</f>
        <v>284</v>
      </c>
      <c r="F850" s="4">
        <f t="array" ref="F850">IF(AND(OR(raw_elemdata!G302=6,raw_elemdata!H302=6,raw_elemdata!I302=6,raw_elemdata!J302=6),OR(raw_elemdata!G302=7,raw_elemdata!H302=7,raw_elemdata!I302=7,raw_elemdata!J302=7)), IF(ISERROR(INDEX(filt_btag7!$B:$B,MATCH(C850&amp;raw_elemdata!E302,filt_btag7!$C:$C&amp;filt_btag7!$B:$B,0))=raw_elemdata!E302), raw_elemdata!E302, INDEX(fix_btag!$BF:$BF,MATCH(raw_elemdata!E302,fix_btag!$BG:$BG,0))), raw_elemdata!E302)</f>
        <v>51</v>
      </c>
      <c r="G850" s="4">
        <f t="array" ref="G850">IF(AND(OR(raw_elemdata!G302=6,raw_elemdata!H302=6,raw_elemdata!I302=6,raw_elemdata!J302=6),OR(raw_elemdata!G302=7,raw_elemdata!H302=7,raw_elemdata!I302=7,raw_elemdata!J302=7)), IF(ISERROR(INDEX(filt_btag7!$B:$B,MATCH(C850&amp;raw_elemdata!F302,filt_btag7!$C:$C&amp;filt_btag7!$B:$B,0))=raw_elemdata!F302), raw_elemdata!F302, INDEX(fix_btag!$BF:$BF,MATCH(raw_elemdata!F302,fix_btag!$BG:$BG,0))), raw_elemdata!F302)</f>
        <v>491</v>
      </c>
      <c r="H850" s="4">
        <f>IF(OR(raw_elemdata!G302=6,raw_elemdata!G302=7),0,raw_elemdata!G302)</f>
        <v>0</v>
      </c>
      <c r="I850" s="4">
        <f>IF(OR(raw_elemdata!H302=6,raw_elemdata!H302=7),0,raw_elemdata!H302)</f>
        <v>0</v>
      </c>
      <c r="J850" s="4">
        <f>IF(OR(raw_elemdata!I302=6,raw_elemdata!I302=7),0,raw_elemdata!I302)</f>
        <v>0</v>
      </c>
      <c r="K850" s="4">
        <f>IF(OR(raw_elemdata!J302=6,raw_elemdata!J302=7),0,raw_elemdata!J302)</f>
        <v>0</v>
      </c>
      <c r="L850" s="4">
        <v>1</v>
      </c>
    </row>
    <row r="851" spans="3:12" s="4" customFormat="1" x14ac:dyDescent="0.3">
      <c r="C851" s="4">
        <v>301</v>
      </c>
      <c r="D851" s="4">
        <f t="array" ref="D851">IF(AND(OR(raw_elemdata!G303=6,raw_elemdata!H303=6,raw_elemdata!I303=6,raw_elemdata!J303=6),OR(raw_elemdata!G303=7,raw_elemdata!H303=7,raw_elemdata!I303=7,raw_elemdata!J303=7)), IF(ISERROR(INDEX(filt_btag7!$B:$B,MATCH(C851&amp;raw_elemdata!C303,filt_btag7!$C:$C&amp;filt_btag7!$B:$B,0))=raw_elemdata!C303), raw_elemdata!C303, INDEX(fix_btag!$BF:$BF,MATCH(raw_elemdata!C303,fix_btag!$BG:$BG,0))), raw_elemdata!C303)</f>
        <v>50</v>
      </c>
      <c r="E851" s="4">
        <f t="array" ref="E851">IF(AND(OR(raw_elemdata!G303=6,raw_elemdata!H303=6,raw_elemdata!I303=6,raw_elemdata!J303=6),OR(raw_elemdata!G303=7,raw_elemdata!H303=7,raw_elemdata!I303=7,raw_elemdata!J303=7)), IF(ISERROR(INDEX(filt_btag7!$B:$B,MATCH(C851&amp;raw_elemdata!D303,filt_btag7!$C:$C&amp;filt_btag7!$B:$B,0))=raw_elemdata!D303), raw_elemdata!D303, INDEX(fix_btag!$BF:$BF,MATCH(raw_elemdata!D303,fix_btag!$BG:$BG,0))), raw_elemdata!D303)</f>
        <v>480</v>
      </c>
      <c r="F851" s="4">
        <f t="array" ref="F851">IF(AND(OR(raw_elemdata!G303=6,raw_elemdata!H303=6,raw_elemdata!I303=6,raw_elemdata!J303=6),OR(raw_elemdata!G303=7,raw_elemdata!H303=7,raw_elemdata!I303=7,raw_elemdata!J303=7)), IF(ISERROR(INDEX(filt_btag7!$B:$B,MATCH(C851&amp;raw_elemdata!E303,filt_btag7!$C:$C&amp;filt_btag7!$B:$B,0))=raw_elemdata!E303), raw_elemdata!E303, INDEX(fix_btag!$BF:$BF,MATCH(raw_elemdata!E303,fix_btag!$BG:$BG,0))), raw_elemdata!E303)</f>
        <v>481</v>
      </c>
      <c r="G851" s="4">
        <f t="array" ref="G851">IF(AND(OR(raw_elemdata!G303=6,raw_elemdata!H303=6,raw_elemdata!I303=6,raw_elemdata!J303=6),OR(raw_elemdata!G303=7,raw_elemdata!H303=7,raw_elemdata!I303=7,raw_elemdata!J303=7)), IF(ISERROR(INDEX(filt_btag7!$B:$B,MATCH(C851&amp;raw_elemdata!F303,filt_btag7!$C:$C&amp;filt_btag7!$B:$B,0))=raw_elemdata!F303), raw_elemdata!F303, INDEX(fix_btag!$BF:$BF,MATCH(raw_elemdata!F303,fix_btag!$BG:$BG,0))), raw_elemdata!F303)</f>
        <v>303</v>
      </c>
      <c r="H851" s="4">
        <f>IF(OR(raw_elemdata!G303=6,raw_elemdata!G303=7),0,raw_elemdata!G303)</f>
        <v>0</v>
      </c>
      <c r="I851" s="4">
        <f>IF(OR(raw_elemdata!H303=6,raw_elemdata!H303=7),0,raw_elemdata!H303)</f>
        <v>0</v>
      </c>
      <c r="J851" s="4">
        <f>IF(OR(raw_elemdata!I303=6,raw_elemdata!I303=7),0,raw_elemdata!I303)</f>
        <v>0</v>
      </c>
      <c r="K851" s="4">
        <f>IF(OR(raw_elemdata!J303=6,raw_elemdata!J303=7),0,raw_elemdata!J303)</f>
        <v>0</v>
      </c>
      <c r="L851" s="4">
        <v>1</v>
      </c>
    </row>
    <row r="852" spans="3:12" s="4" customFormat="1" x14ac:dyDescent="0.3">
      <c r="C852" s="4">
        <v>302</v>
      </c>
      <c r="D852" s="4">
        <f t="array" ref="D852">IF(AND(OR(raw_elemdata!G304=6,raw_elemdata!H304=6,raw_elemdata!I304=6,raw_elemdata!J304=6),OR(raw_elemdata!G304=7,raw_elemdata!H304=7,raw_elemdata!I304=7,raw_elemdata!J304=7)), IF(ISERROR(INDEX(filt_btag7!$B:$B,MATCH(C852&amp;raw_elemdata!C304,filt_btag7!$C:$C&amp;filt_btag7!$B:$B,0))=raw_elemdata!C304), raw_elemdata!C304, INDEX(fix_btag!$BF:$BF,MATCH(raw_elemdata!C304,fix_btag!$BG:$BG,0))), raw_elemdata!C304)</f>
        <v>480</v>
      </c>
      <c r="E852" s="4">
        <f t="array" ref="E852">IF(AND(OR(raw_elemdata!G304=6,raw_elemdata!H304=6,raw_elemdata!I304=6,raw_elemdata!J304=6),OR(raw_elemdata!G304=7,raw_elemdata!H304=7,raw_elemdata!I304=7,raw_elemdata!J304=7)), IF(ISERROR(INDEX(filt_btag7!$B:$B,MATCH(C852&amp;raw_elemdata!D304,filt_btag7!$C:$C&amp;filt_btag7!$B:$B,0))=raw_elemdata!D304), raw_elemdata!D304, INDEX(fix_btag!$BF:$BF,MATCH(raw_elemdata!D304,fix_btag!$BG:$BG,0))), raw_elemdata!D304)</f>
        <v>491</v>
      </c>
      <c r="F852" s="4">
        <f t="array" ref="F852">IF(AND(OR(raw_elemdata!G304=6,raw_elemdata!H304=6,raw_elemdata!I304=6,raw_elemdata!J304=6),OR(raw_elemdata!G304=7,raw_elemdata!H304=7,raw_elemdata!I304=7,raw_elemdata!J304=7)), IF(ISERROR(INDEX(filt_btag7!$B:$B,MATCH(C852&amp;raw_elemdata!E304,filt_btag7!$C:$C&amp;filt_btag7!$B:$B,0))=raw_elemdata!E304), raw_elemdata!E304, INDEX(fix_btag!$BF:$BF,MATCH(raw_elemdata!E304,fix_btag!$BG:$BG,0))), raw_elemdata!E304)</f>
        <v>492</v>
      </c>
      <c r="G852" s="4">
        <f t="array" ref="G852">IF(AND(OR(raw_elemdata!G304=6,raw_elemdata!H304=6,raw_elemdata!I304=6,raw_elemdata!J304=6),OR(raw_elemdata!G304=7,raw_elemdata!H304=7,raw_elemdata!I304=7,raw_elemdata!J304=7)), IF(ISERROR(INDEX(filt_btag7!$B:$B,MATCH(C852&amp;raw_elemdata!F304,filt_btag7!$C:$C&amp;filt_btag7!$B:$B,0))=raw_elemdata!F304), raw_elemdata!F304, INDEX(fix_btag!$BF:$BF,MATCH(raw_elemdata!F304,fix_btag!$BG:$BG,0))), raw_elemdata!F304)</f>
        <v>481</v>
      </c>
      <c r="H852" s="4">
        <f>IF(OR(raw_elemdata!G304=6,raw_elemdata!G304=7),0,raw_elemdata!G304)</f>
        <v>0</v>
      </c>
      <c r="I852" s="4">
        <f>IF(OR(raw_elemdata!H304=6,raw_elemdata!H304=7),0,raw_elemdata!H304)</f>
        <v>0</v>
      </c>
      <c r="J852" s="4">
        <f>IF(OR(raw_elemdata!I304=6,raw_elemdata!I304=7),0,raw_elemdata!I304)</f>
        <v>0</v>
      </c>
      <c r="K852" s="4">
        <f>IF(OR(raw_elemdata!J304=6,raw_elemdata!J304=7),0,raw_elemdata!J304)</f>
        <v>0</v>
      </c>
      <c r="L852" s="4">
        <v>1</v>
      </c>
    </row>
    <row r="853" spans="3:12" s="4" customFormat="1" x14ac:dyDescent="0.3">
      <c r="C853" s="4">
        <v>303</v>
      </c>
      <c r="D853" s="4">
        <f t="array" ref="D853">IF(AND(OR(raw_elemdata!G305=6,raw_elemdata!H305=6,raw_elemdata!I305=6,raw_elemdata!J305=6),OR(raw_elemdata!G305=7,raw_elemdata!H305=7,raw_elemdata!I305=7,raw_elemdata!J305=7)), IF(ISERROR(INDEX(filt_btag7!$B:$B,MATCH(C853&amp;raw_elemdata!C305,filt_btag7!$C:$C&amp;filt_btag7!$B:$B,0))=raw_elemdata!C305), raw_elemdata!C305, INDEX(fix_btag!$BF:$BF,MATCH(raw_elemdata!C305,fix_btag!$BG:$BG,0))), raw_elemdata!C305)</f>
        <v>491</v>
      </c>
      <c r="E853" s="4">
        <f t="array" ref="E853">IF(AND(OR(raw_elemdata!G305=6,raw_elemdata!H305=6,raw_elemdata!I305=6,raw_elemdata!J305=6),OR(raw_elemdata!G305=7,raw_elemdata!H305=7,raw_elemdata!I305=7,raw_elemdata!J305=7)), IF(ISERROR(INDEX(filt_btag7!$B:$B,MATCH(C853&amp;raw_elemdata!D305,filt_btag7!$C:$C&amp;filt_btag7!$B:$B,0))=raw_elemdata!D305), raw_elemdata!D305, INDEX(fix_btag!$BF:$BF,MATCH(raw_elemdata!D305,fix_btag!$BG:$BG,0))), raw_elemdata!D305)</f>
        <v>51</v>
      </c>
      <c r="F853" s="4">
        <f t="array" ref="F853">IF(AND(OR(raw_elemdata!G305=6,raw_elemdata!H305=6,raw_elemdata!I305=6,raw_elemdata!J305=6),OR(raw_elemdata!G305=7,raw_elemdata!H305=7,raw_elemdata!I305=7,raw_elemdata!J305=7)), IF(ISERROR(INDEX(filt_btag7!$B:$B,MATCH(C853&amp;raw_elemdata!E305,filt_btag7!$C:$C&amp;filt_btag7!$B:$B,0))=raw_elemdata!E305), raw_elemdata!E305, INDEX(fix_btag!$BF:$BF,MATCH(raw_elemdata!E305,fix_btag!$BG:$BG,0))), raw_elemdata!E305)</f>
        <v>285</v>
      </c>
      <c r="G853" s="4">
        <f t="array" ref="G853">IF(AND(OR(raw_elemdata!G305=6,raw_elemdata!H305=6,raw_elemdata!I305=6,raw_elemdata!J305=6),OR(raw_elemdata!G305=7,raw_elemdata!H305=7,raw_elemdata!I305=7,raw_elemdata!J305=7)), IF(ISERROR(INDEX(filt_btag7!$B:$B,MATCH(C853&amp;raw_elemdata!F305,filt_btag7!$C:$C&amp;filt_btag7!$B:$B,0))=raw_elemdata!F305), raw_elemdata!F305, INDEX(fix_btag!$BF:$BF,MATCH(raw_elemdata!F305,fix_btag!$BG:$BG,0))), raw_elemdata!F305)</f>
        <v>492</v>
      </c>
      <c r="H853" s="4">
        <f>IF(OR(raw_elemdata!G305=6,raw_elemdata!G305=7),0,raw_elemdata!G305)</f>
        <v>0</v>
      </c>
      <c r="I853" s="4">
        <f>IF(OR(raw_elemdata!H305=6,raw_elemdata!H305=7),0,raw_elemdata!H305)</f>
        <v>0</v>
      </c>
      <c r="J853" s="4">
        <f>IF(OR(raw_elemdata!I305=6,raw_elemdata!I305=7),0,raw_elemdata!I305)</f>
        <v>0</v>
      </c>
      <c r="K853" s="4">
        <f>IF(OR(raw_elemdata!J305=6,raw_elemdata!J305=7),0,raw_elemdata!J305)</f>
        <v>0</v>
      </c>
      <c r="L853" s="4">
        <v>1</v>
      </c>
    </row>
    <row r="854" spans="3:12" s="4" customFormat="1" x14ac:dyDescent="0.3">
      <c r="C854" s="4">
        <v>304</v>
      </c>
      <c r="D854" s="4">
        <f t="array" ref="D854">IF(AND(OR(raw_elemdata!G306=6,raw_elemdata!H306=6,raw_elemdata!I306=6,raw_elemdata!J306=6),OR(raw_elemdata!G306=7,raw_elemdata!H306=7,raw_elemdata!I306=7,raw_elemdata!J306=7)), IF(ISERROR(INDEX(filt_btag7!$B:$B,MATCH(C854&amp;raw_elemdata!C306,filt_btag7!$C:$C&amp;filt_btag7!$B:$B,0))=raw_elemdata!C306), raw_elemdata!C306, INDEX(fix_btag!$BF:$BF,MATCH(raw_elemdata!C306,fix_btag!$BG:$BG,0))), raw_elemdata!C306)</f>
        <v>303</v>
      </c>
      <c r="E854" s="4">
        <f t="array" ref="E854">IF(AND(OR(raw_elemdata!G306=6,raw_elemdata!H306=6,raw_elemdata!I306=6,raw_elemdata!J306=6),OR(raw_elemdata!G306=7,raw_elemdata!H306=7,raw_elemdata!I306=7,raw_elemdata!J306=7)), IF(ISERROR(INDEX(filt_btag7!$B:$B,MATCH(C854&amp;raw_elemdata!D306,filt_btag7!$C:$C&amp;filt_btag7!$B:$B,0))=raw_elemdata!D306), raw_elemdata!D306, INDEX(fix_btag!$BF:$BF,MATCH(raw_elemdata!D306,fix_btag!$BG:$BG,0))), raw_elemdata!D306)</f>
        <v>481</v>
      </c>
      <c r="F854" s="4">
        <f t="array" ref="F854">IF(AND(OR(raw_elemdata!G306=6,raw_elemdata!H306=6,raw_elemdata!I306=6,raw_elemdata!J306=6),OR(raw_elemdata!G306=7,raw_elemdata!H306=7,raw_elemdata!I306=7,raw_elemdata!J306=7)), IF(ISERROR(INDEX(filt_btag7!$B:$B,MATCH(C854&amp;raw_elemdata!E306,filt_btag7!$C:$C&amp;filt_btag7!$B:$B,0))=raw_elemdata!E306), raw_elemdata!E306, INDEX(fix_btag!$BF:$BF,MATCH(raw_elemdata!E306,fix_btag!$BG:$BG,0))), raw_elemdata!E306)</f>
        <v>153</v>
      </c>
      <c r="G854" s="4">
        <f t="array" ref="G854">IF(AND(OR(raw_elemdata!G306=6,raw_elemdata!H306=6,raw_elemdata!I306=6,raw_elemdata!J306=6),OR(raw_elemdata!G306=7,raw_elemdata!H306=7,raw_elemdata!I306=7,raw_elemdata!J306=7)), IF(ISERROR(INDEX(filt_btag7!$B:$B,MATCH(C854&amp;raw_elemdata!F306,filt_btag7!$C:$C&amp;filt_btag7!$B:$B,0))=raw_elemdata!F306), raw_elemdata!F306, INDEX(fix_btag!$BF:$BF,MATCH(raw_elemdata!F306,fix_btag!$BG:$BG,0))), raw_elemdata!F306)</f>
        <v>42</v>
      </c>
      <c r="H854" s="4">
        <f>IF(OR(raw_elemdata!G306=6,raw_elemdata!G306=7),0,raw_elemdata!G306)</f>
        <v>0</v>
      </c>
      <c r="I854" s="4">
        <f>IF(OR(raw_elemdata!H306=6,raw_elemdata!H306=7),0,raw_elemdata!H306)</f>
        <v>0</v>
      </c>
      <c r="J854" s="4">
        <f>IF(OR(raw_elemdata!I306=6,raw_elemdata!I306=7),0,raw_elemdata!I306)</f>
        <v>0</v>
      </c>
      <c r="K854" s="4">
        <f>IF(OR(raw_elemdata!J306=6,raw_elemdata!J306=7),0,raw_elemdata!J306)</f>
        <v>0</v>
      </c>
      <c r="L854" s="4">
        <v>1</v>
      </c>
    </row>
    <row r="855" spans="3:12" s="4" customFormat="1" x14ac:dyDescent="0.3">
      <c r="C855" s="4">
        <v>305</v>
      </c>
      <c r="D855" s="4">
        <f t="array" ref="D855">IF(AND(OR(raw_elemdata!G307=6,raw_elemdata!H307=6,raw_elemdata!I307=6,raw_elemdata!J307=6),OR(raw_elemdata!G307=7,raw_elemdata!H307=7,raw_elemdata!I307=7,raw_elemdata!J307=7)), IF(ISERROR(INDEX(filt_btag7!$B:$B,MATCH(C855&amp;raw_elemdata!C307,filt_btag7!$C:$C&amp;filt_btag7!$B:$B,0))=raw_elemdata!C307), raw_elemdata!C307, INDEX(fix_btag!$BF:$BF,MATCH(raw_elemdata!C307,fix_btag!$BG:$BG,0))), raw_elemdata!C307)</f>
        <v>481</v>
      </c>
      <c r="E855" s="4">
        <f t="array" ref="E855">IF(AND(OR(raw_elemdata!G307=6,raw_elemdata!H307=6,raw_elemdata!I307=6,raw_elemdata!J307=6),OR(raw_elemdata!G307=7,raw_elemdata!H307=7,raw_elemdata!I307=7,raw_elemdata!J307=7)), IF(ISERROR(INDEX(filt_btag7!$B:$B,MATCH(C855&amp;raw_elemdata!D307,filt_btag7!$C:$C&amp;filt_btag7!$B:$B,0))=raw_elemdata!D307), raw_elemdata!D307, INDEX(fix_btag!$BF:$BF,MATCH(raw_elemdata!D307,fix_btag!$BG:$BG,0))), raw_elemdata!D307)</f>
        <v>492</v>
      </c>
      <c r="F855" s="4">
        <f t="array" ref="F855">IF(AND(OR(raw_elemdata!G307=6,raw_elemdata!H307=6,raw_elemdata!I307=6,raw_elemdata!J307=6),OR(raw_elemdata!G307=7,raw_elemdata!H307=7,raw_elemdata!I307=7,raw_elemdata!J307=7)), IF(ISERROR(INDEX(filt_btag7!$B:$B,MATCH(C855&amp;raw_elemdata!E307,filt_btag7!$C:$C&amp;filt_btag7!$B:$B,0))=raw_elemdata!E307), raw_elemdata!E307, INDEX(fix_btag!$BF:$BF,MATCH(raw_elemdata!E307,fix_btag!$BG:$BG,0))), raw_elemdata!E307)</f>
        <v>154</v>
      </c>
      <c r="G855" s="4">
        <f t="array" ref="G855">IF(AND(OR(raw_elemdata!G307=6,raw_elemdata!H307=6,raw_elemdata!I307=6,raw_elemdata!J307=6),OR(raw_elemdata!G307=7,raw_elemdata!H307=7,raw_elemdata!I307=7,raw_elemdata!J307=7)), IF(ISERROR(INDEX(filt_btag7!$B:$B,MATCH(C855&amp;raw_elemdata!F307,filt_btag7!$C:$C&amp;filt_btag7!$B:$B,0))=raw_elemdata!F307), raw_elemdata!F307, INDEX(fix_btag!$BF:$BF,MATCH(raw_elemdata!F307,fix_btag!$BG:$BG,0))), raw_elemdata!F307)</f>
        <v>153</v>
      </c>
      <c r="H855" s="4">
        <f>IF(OR(raw_elemdata!G307=6,raw_elemdata!G307=7),0,raw_elemdata!G307)</f>
        <v>0</v>
      </c>
      <c r="I855" s="4">
        <f>IF(OR(raw_elemdata!H307=6,raw_elemdata!H307=7),0,raw_elemdata!H307)</f>
        <v>0</v>
      </c>
      <c r="J855" s="4">
        <f>IF(OR(raw_elemdata!I307=6,raw_elemdata!I307=7),0,raw_elemdata!I307)</f>
        <v>0</v>
      </c>
      <c r="K855" s="4">
        <f>IF(OR(raw_elemdata!J307=6,raw_elemdata!J307=7),0,raw_elemdata!J307)</f>
        <v>0</v>
      </c>
      <c r="L855" s="4">
        <v>1</v>
      </c>
    </row>
    <row r="856" spans="3:12" s="4" customFormat="1" x14ac:dyDescent="0.3">
      <c r="C856" s="4">
        <v>306</v>
      </c>
      <c r="D856" s="4">
        <f t="array" ref="D856">IF(AND(OR(raw_elemdata!G308=6,raw_elemdata!H308=6,raw_elemdata!I308=6,raw_elemdata!J308=6),OR(raw_elemdata!G308=7,raw_elemdata!H308=7,raw_elemdata!I308=7,raw_elemdata!J308=7)), IF(ISERROR(INDEX(filt_btag7!$B:$B,MATCH(C856&amp;raw_elemdata!C308,filt_btag7!$C:$C&amp;filt_btag7!$B:$B,0))=raw_elemdata!C308), raw_elemdata!C308, INDEX(fix_btag!$BF:$BF,MATCH(raw_elemdata!C308,fix_btag!$BG:$BG,0))), raw_elemdata!C308)</f>
        <v>492</v>
      </c>
      <c r="E856" s="4">
        <f t="array" ref="E856">IF(AND(OR(raw_elemdata!G308=6,raw_elemdata!H308=6,raw_elemdata!I308=6,raw_elemdata!J308=6),OR(raw_elemdata!G308=7,raw_elemdata!H308=7,raw_elemdata!I308=7,raw_elemdata!J308=7)), IF(ISERROR(INDEX(filt_btag7!$B:$B,MATCH(C856&amp;raw_elemdata!D308,filt_btag7!$C:$C&amp;filt_btag7!$B:$B,0))=raw_elemdata!D308), raw_elemdata!D308, INDEX(fix_btag!$BF:$BF,MATCH(raw_elemdata!D308,fix_btag!$BG:$BG,0))), raw_elemdata!D308)</f>
        <v>285</v>
      </c>
      <c r="F856" s="4">
        <f t="array" ref="F856">IF(AND(OR(raw_elemdata!G308=6,raw_elemdata!H308=6,raw_elemdata!I308=6,raw_elemdata!J308=6),OR(raw_elemdata!G308=7,raw_elemdata!H308=7,raw_elemdata!I308=7,raw_elemdata!J308=7)), IF(ISERROR(INDEX(filt_btag7!$B:$B,MATCH(C856&amp;raw_elemdata!E308,filt_btag7!$C:$C&amp;filt_btag7!$B:$B,0))=raw_elemdata!E308), raw_elemdata!E308, INDEX(fix_btag!$BF:$BF,MATCH(raw_elemdata!E308,fix_btag!$BG:$BG,0))), raw_elemdata!E308)</f>
        <v>43</v>
      </c>
      <c r="G856" s="4">
        <f t="array" ref="G856">IF(AND(OR(raw_elemdata!G308=6,raw_elemdata!H308=6,raw_elemdata!I308=6,raw_elemdata!J308=6),OR(raw_elemdata!G308=7,raw_elemdata!H308=7,raw_elemdata!I308=7,raw_elemdata!J308=7)), IF(ISERROR(INDEX(filt_btag7!$B:$B,MATCH(C856&amp;raw_elemdata!F308,filt_btag7!$C:$C&amp;filt_btag7!$B:$B,0))=raw_elemdata!F308), raw_elemdata!F308, INDEX(fix_btag!$BF:$BF,MATCH(raw_elemdata!F308,fix_btag!$BG:$BG,0))), raw_elemdata!F308)</f>
        <v>154</v>
      </c>
      <c r="H856" s="4">
        <f>IF(OR(raw_elemdata!G308=6,raw_elemdata!G308=7),0,raw_elemdata!G308)</f>
        <v>0</v>
      </c>
      <c r="I856" s="4">
        <f>IF(OR(raw_elemdata!H308=6,raw_elemdata!H308=7),0,raw_elemdata!H308)</f>
        <v>0</v>
      </c>
      <c r="J856" s="4">
        <f>IF(OR(raw_elemdata!I308=6,raw_elemdata!I308=7),0,raw_elemdata!I308)</f>
        <v>0</v>
      </c>
      <c r="K856" s="4">
        <f>IF(OR(raw_elemdata!J308=6,raw_elemdata!J308=7),0,raw_elemdata!J308)</f>
        <v>0</v>
      </c>
      <c r="L856" s="4">
        <v>1</v>
      </c>
    </row>
    <row r="857" spans="3:12" s="4" customFormat="1" x14ac:dyDescent="0.3">
      <c r="C857" s="4">
        <v>307</v>
      </c>
      <c r="D857" s="4">
        <f t="array" ref="D857">IF(AND(OR(raw_elemdata!G309=6,raw_elemdata!H309=6,raw_elemdata!I309=6,raw_elemdata!J309=6),OR(raw_elemdata!G309=7,raw_elemdata!H309=7,raw_elemdata!I309=7,raw_elemdata!J309=7)), IF(ISERROR(INDEX(filt_btag7!$B:$B,MATCH(C857&amp;raw_elemdata!C309,filt_btag7!$C:$C&amp;filt_btag7!$B:$B,0))=raw_elemdata!C309), raw_elemdata!C309, INDEX(fix_btag!$BF:$BF,MATCH(raw_elemdata!C309,fix_btag!$BG:$BG,0))), raw_elemdata!C309)</f>
        <v>288</v>
      </c>
      <c r="E857" s="4">
        <f t="array" ref="E857">IF(AND(OR(raw_elemdata!G309=6,raw_elemdata!H309=6,raw_elemdata!I309=6,raw_elemdata!J309=6),OR(raw_elemdata!G309=7,raw_elemdata!H309=7,raw_elemdata!I309=7,raw_elemdata!J309=7)), IF(ISERROR(INDEX(filt_btag7!$B:$B,MATCH(C857&amp;raw_elemdata!D309,filt_btag7!$C:$C&amp;filt_btag7!$B:$B,0))=raw_elemdata!D309), raw_elemdata!D309, INDEX(fix_btag!$BF:$BF,MATCH(raw_elemdata!D309,fix_btag!$BG:$BG,0))), raw_elemdata!D309)</f>
        <v>493</v>
      </c>
      <c r="F857" s="4">
        <f t="array" ref="F857">IF(AND(OR(raw_elemdata!G309=6,raw_elemdata!H309=6,raw_elemdata!I309=6,raw_elemdata!J309=6),OR(raw_elemdata!G309=7,raw_elemdata!H309=7,raw_elemdata!I309=7,raw_elemdata!J309=7)), IF(ISERROR(INDEX(filt_btag7!$B:$B,MATCH(C857&amp;raw_elemdata!E309,filt_btag7!$C:$C&amp;filt_btag7!$B:$B,0))=raw_elemdata!E309), raw_elemdata!E309, INDEX(fix_btag!$BF:$BF,MATCH(raw_elemdata!E309,fix_btag!$BG:$BG,0))), raw_elemdata!E309)</f>
        <v>199</v>
      </c>
      <c r="G857" s="4">
        <f t="array" ref="G857">IF(AND(OR(raw_elemdata!G309=6,raw_elemdata!H309=6,raw_elemdata!I309=6,raw_elemdata!J309=6),OR(raw_elemdata!G309=7,raw_elemdata!H309=7,raw_elemdata!I309=7,raw_elemdata!J309=7)), IF(ISERROR(INDEX(filt_btag7!$B:$B,MATCH(C857&amp;raw_elemdata!F309,filt_btag7!$C:$C&amp;filt_btag7!$B:$B,0))=raw_elemdata!F309), raw_elemdata!F309, INDEX(fix_btag!$BF:$BF,MATCH(raw_elemdata!F309,fix_btag!$BG:$BG,0))), raw_elemdata!F309)</f>
        <v>44</v>
      </c>
      <c r="H857" s="4">
        <f>IF(OR(raw_elemdata!G309=6,raw_elemdata!G309=7),0,raw_elemdata!G309)</f>
        <v>0</v>
      </c>
      <c r="I857" s="4">
        <f>IF(OR(raw_elemdata!H309=6,raw_elemdata!H309=7),0,raw_elemdata!H309)</f>
        <v>0</v>
      </c>
      <c r="J857" s="4">
        <f>IF(OR(raw_elemdata!I309=6,raw_elemdata!I309=7),0,raw_elemdata!I309)</f>
        <v>0</v>
      </c>
      <c r="K857" s="4">
        <f>IF(OR(raw_elemdata!J309=6,raw_elemdata!J309=7),0,raw_elemdata!J309)</f>
        <v>0</v>
      </c>
      <c r="L857" s="4">
        <v>1</v>
      </c>
    </row>
    <row r="858" spans="3:12" s="4" customFormat="1" x14ac:dyDescent="0.3">
      <c r="C858" s="4">
        <v>308</v>
      </c>
      <c r="D858" s="4">
        <f t="array" ref="D858">IF(AND(OR(raw_elemdata!G310=6,raw_elemdata!H310=6,raw_elemdata!I310=6,raw_elemdata!J310=6),OR(raw_elemdata!G310=7,raw_elemdata!H310=7,raw_elemdata!I310=7,raw_elemdata!J310=7)), IF(ISERROR(INDEX(filt_btag7!$B:$B,MATCH(C858&amp;raw_elemdata!C310,filt_btag7!$C:$C&amp;filt_btag7!$B:$B,0))=raw_elemdata!C310), raw_elemdata!C310, INDEX(fix_btag!$BF:$BF,MATCH(raw_elemdata!C310,fix_btag!$BG:$BG,0))), raw_elemdata!C310)</f>
        <v>493</v>
      </c>
      <c r="E858" s="4">
        <f t="array" ref="E858">IF(AND(OR(raw_elemdata!G310=6,raw_elemdata!H310=6,raw_elemdata!I310=6,raw_elemdata!J310=6),OR(raw_elemdata!G310=7,raw_elemdata!H310=7,raw_elemdata!I310=7,raw_elemdata!J310=7)), IF(ISERROR(INDEX(filt_btag7!$B:$B,MATCH(C858&amp;raw_elemdata!D310,filt_btag7!$C:$C&amp;filt_btag7!$B:$B,0))=raw_elemdata!D310), raw_elemdata!D310, INDEX(fix_btag!$BF:$BF,MATCH(raw_elemdata!D310,fix_btag!$BG:$BG,0))), raw_elemdata!D310)</f>
        <v>494</v>
      </c>
      <c r="F858" s="4">
        <f t="array" ref="F858">IF(AND(OR(raw_elemdata!G310=6,raw_elemdata!H310=6,raw_elemdata!I310=6,raw_elemdata!J310=6),OR(raw_elemdata!G310=7,raw_elemdata!H310=7,raw_elemdata!I310=7,raw_elemdata!J310=7)), IF(ISERROR(INDEX(filt_btag7!$B:$B,MATCH(C858&amp;raw_elemdata!E310,filt_btag7!$C:$C&amp;filt_btag7!$B:$B,0))=raw_elemdata!E310), raw_elemdata!E310, INDEX(fix_btag!$BF:$BF,MATCH(raw_elemdata!E310,fix_btag!$BG:$BG,0))), raw_elemdata!E310)</f>
        <v>43</v>
      </c>
      <c r="G858" s="4">
        <f t="array" ref="G858">IF(AND(OR(raw_elemdata!G310=6,raw_elemdata!H310=6,raw_elemdata!I310=6,raw_elemdata!J310=6),OR(raw_elemdata!G310=7,raw_elemdata!H310=7,raw_elemdata!I310=7,raw_elemdata!J310=7)), IF(ISERROR(INDEX(filt_btag7!$B:$B,MATCH(C858&amp;raw_elemdata!F310,filt_btag7!$C:$C&amp;filt_btag7!$B:$B,0))=raw_elemdata!F310), raw_elemdata!F310, INDEX(fix_btag!$BF:$BF,MATCH(raw_elemdata!F310,fix_btag!$BG:$BG,0))), raw_elemdata!F310)</f>
        <v>199</v>
      </c>
      <c r="H858" s="4">
        <f>IF(OR(raw_elemdata!G310=6,raw_elemdata!G310=7),0,raw_elemdata!G310)</f>
        <v>0</v>
      </c>
      <c r="I858" s="4">
        <f>IF(OR(raw_elemdata!H310=6,raw_elemdata!H310=7),0,raw_elemdata!H310)</f>
        <v>0</v>
      </c>
      <c r="J858" s="4">
        <f>IF(OR(raw_elemdata!I310=6,raw_elemdata!I310=7),0,raw_elemdata!I310)</f>
        <v>0</v>
      </c>
      <c r="K858" s="4">
        <f>IF(OR(raw_elemdata!J310=6,raw_elemdata!J310=7),0,raw_elemdata!J310)</f>
        <v>0</v>
      </c>
      <c r="L858" s="4">
        <v>1</v>
      </c>
    </row>
    <row r="859" spans="3:12" s="4" customFormat="1" x14ac:dyDescent="0.3">
      <c r="C859" s="4">
        <v>309</v>
      </c>
      <c r="D859" s="4">
        <f t="array" ref="D859">IF(AND(OR(raw_elemdata!G311=6,raw_elemdata!H311=6,raw_elemdata!I311=6,raw_elemdata!J311=6),OR(raw_elemdata!G311=7,raw_elemdata!H311=7,raw_elemdata!I311=7,raw_elemdata!J311=7)), IF(ISERROR(INDEX(filt_btag7!$B:$B,MATCH(C859&amp;raw_elemdata!C311,filt_btag7!$C:$C&amp;filt_btag7!$B:$B,0))=raw_elemdata!C311), raw_elemdata!C311, INDEX(fix_btag!$BF:$BF,MATCH(raw_elemdata!C311,fix_btag!$BG:$BG,0))), raw_elemdata!C311)</f>
        <v>494</v>
      </c>
      <c r="E859" s="4">
        <f t="array" ref="E859">IF(AND(OR(raw_elemdata!G311=6,raw_elemdata!H311=6,raw_elemdata!I311=6,raw_elemdata!J311=6),OR(raw_elemdata!G311=7,raw_elemdata!H311=7,raw_elemdata!I311=7,raw_elemdata!J311=7)), IF(ISERROR(INDEX(filt_btag7!$B:$B,MATCH(C859&amp;raw_elemdata!D311,filt_btag7!$C:$C&amp;filt_btag7!$B:$B,0))=raw_elemdata!D311), raw_elemdata!D311, INDEX(fix_btag!$BF:$BF,MATCH(raw_elemdata!D311,fix_btag!$BG:$BG,0))), raw_elemdata!D311)</f>
        <v>495</v>
      </c>
      <c r="F859" s="4">
        <f t="array" ref="F859">IF(AND(OR(raw_elemdata!G311=6,raw_elemdata!H311=6,raw_elemdata!I311=6,raw_elemdata!J311=6),OR(raw_elemdata!G311=7,raw_elemdata!H311=7,raw_elemdata!I311=7,raw_elemdata!J311=7)), IF(ISERROR(INDEX(filt_btag7!$B:$B,MATCH(C859&amp;raw_elemdata!E311,filt_btag7!$C:$C&amp;filt_btag7!$B:$B,0))=raw_elemdata!E311), raw_elemdata!E311, INDEX(fix_btag!$BF:$BF,MATCH(raw_elemdata!E311,fix_btag!$BG:$BG,0))), raw_elemdata!E311)</f>
        <v>154</v>
      </c>
      <c r="G859" s="4">
        <f t="array" ref="G859">IF(AND(OR(raw_elemdata!G311=6,raw_elemdata!H311=6,raw_elemdata!I311=6,raw_elemdata!J311=6),OR(raw_elemdata!G311=7,raw_elemdata!H311=7,raw_elemdata!I311=7,raw_elemdata!J311=7)), IF(ISERROR(INDEX(filt_btag7!$B:$B,MATCH(C859&amp;raw_elemdata!F311,filt_btag7!$C:$C&amp;filt_btag7!$B:$B,0))=raw_elemdata!F311), raw_elemdata!F311, INDEX(fix_btag!$BF:$BF,MATCH(raw_elemdata!F311,fix_btag!$BG:$BG,0))), raw_elemdata!F311)</f>
        <v>43</v>
      </c>
      <c r="H859" s="4">
        <f>IF(OR(raw_elemdata!G311=6,raw_elemdata!G311=7),0,raw_elemdata!G311)</f>
        <v>0</v>
      </c>
      <c r="I859" s="4">
        <f>IF(OR(raw_elemdata!H311=6,raw_elemdata!H311=7),0,raw_elemdata!H311)</f>
        <v>0</v>
      </c>
      <c r="J859" s="4">
        <f>IF(OR(raw_elemdata!I311=6,raw_elemdata!I311=7),0,raw_elemdata!I311)</f>
        <v>0</v>
      </c>
      <c r="K859" s="4">
        <f>IF(OR(raw_elemdata!J311=6,raw_elemdata!J311=7),0,raw_elemdata!J311)</f>
        <v>0</v>
      </c>
      <c r="L859" s="4">
        <v>1</v>
      </c>
    </row>
    <row r="860" spans="3:12" s="4" customFormat="1" x14ac:dyDescent="0.3">
      <c r="C860" s="4">
        <v>310</v>
      </c>
      <c r="D860" s="4">
        <f t="array" ref="D860">IF(AND(OR(raw_elemdata!G312=6,raw_elemdata!H312=6,raw_elemdata!I312=6,raw_elemdata!J312=6),OR(raw_elemdata!G312=7,raw_elemdata!H312=7,raw_elemdata!I312=7,raw_elemdata!J312=7)), IF(ISERROR(INDEX(filt_btag7!$B:$B,MATCH(C860&amp;raw_elemdata!C312,filt_btag7!$C:$C&amp;filt_btag7!$B:$B,0))=raw_elemdata!C312), raw_elemdata!C312, INDEX(fix_btag!$BF:$BF,MATCH(raw_elemdata!C312,fix_btag!$BG:$BG,0))), raw_elemdata!C312)</f>
        <v>495</v>
      </c>
      <c r="E860" s="4">
        <f t="array" ref="E860">IF(AND(OR(raw_elemdata!G312=6,raw_elemdata!H312=6,raw_elemdata!I312=6,raw_elemdata!J312=6),OR(raw_elemdata!G312=7,raw_elemdata!H312=7,raw_elemdata!I312=7,raw_elemdata!J312=7)), IF(ISERROR(INDEX(filt_btag7!$B:$B,MATCH(C860&amp;raw_elemdata!D312,filt_btag7!$C:$C&amp;filt_btag7!$B:$B,0))=raw_elemdata!D312), raw_elemdata!D312, INDEX(fix_btag!$BF:$BF,MATCH(raw_elemdata!D312,fix_btag!$BG:$BG,0))), raw_elemdata!D312)</f>
        <v>496</v>
      </c>
      <c r="F860" s="4">
        <f t="array" ref="F860">IF(AND(OR(raw_elemdata!G312=6,raw_elemdata!H312=6,raw_elemdata!I312=6,raw_elemdata!J312=6),OR(raw_elemdata!G312=7,raw_elemdata!H312=7,raw_elemdata!I312=7,raw_elemdata!J312=7)), IF(ISERROR(INDEX(filt_btag7!$B:$B,MATCH(C860&amp;raw_elemdata!E312,filt_btag7!$C:$C&amp;filt_btag7!$B:$B,0))=raw_elemdata!E312), raw_elemdata!E312, INDEX(fix_btag!$BF:$BF,MATCH(raw_elemdata!E312,fix_btag!$BG:$BG,0))), raw_elemdata!E312)</f>
        <v>153</v>
      </c>
      <c r="G860" s="4">
        <f t="array" ref="G860">IF(AND(OR(raw_elemdata!G312=6,raw_elemdata!H312=6,raw_elemdata!I312=6,raw_elemdata!J312=6),OR(raw_elemdata!G312=7,raw_elemdata!H312=7,raw_elemdata!I312=7,raw_elemdata!J312=7)), IF(ISERROR(INDEX(filt_btag7!$B:$B,MATCH(C860&amp;raw_elemdata!F312,filt_btag7!$C:$C&amp;filt_btag7!$B:$B,0))=raw_elemdata!F312), raw_elemdata!F312, INDEX(fix_btag!$BF:$BF,MATCH(raw_elemdata!F312,fix_btag!$BG:$BG,0))), raw_elemdata!F312)</f>
        <v>154</v>
      </c>
      <c r="H860" s="4">
        <f>IF(OR(raw_elemdata!G312=6,raw_elemdata!G312=7),0,raw_elemdata!G312)</f>
        <v>0</v>
      </c>
      <c r="I860" s="4">
        <f>IF(OR(raw_elemdata!H312=6,raw_elemdata!H312=7),0,raw_elemdata!H312)</f>
        <v>0</v>
      </c>
      <c r="J860" s="4">
        <f>IF(OR(raw_elemdata!I312=6,raw_elemdata!I312=7),0,raw_elemdata!I312)</f>
        <v>0</v>
      </c>
      <c r="K860" s="4">
        <f>IF(OR(raw_elemdata!J312=6,raw_elemdata!J312=7),0,raw_elemdata!J312)</f>
        <v>0</v>
      </c>
      <c r="L860" s="4">
        <v>1</v>
      </c>
    </row>
    <row r="861" spans="3:12" s="4" customFormat="1" x14ac:dyDescent="0.3">
      <c r="C861" s="4">
        <v>311</v>
      </c>
      <c r="D861" s="4">
        <f t="array" ref="D861">IF(AND(OR(raw_elemdata!G313=6,raw_elemdata!H313=6,raw_elemdata!I313=6,raw_elemdata!J313=6),OR(raw_elemdata!G313=7,raw_elemdata!H313=7,raw_elemdata!I313=7,raw_elemdata!J313=7)), IF(ISERROR(INDEX(filt_btag7!$B:$B,MATCH(C861&amp;raw_elemdata!C313,filt_btag7!$C:$C&amp;filt_btag7!$B:$B,0))=raw_elemdata!C313), raw_elemdata!C313, INDEX(fix_btag!$BF:$BF,MATCH(raw_elemdata!C313,fix_btag!$BG:$BG,0))), raw_elemdata!C313)</f>
        <v>496</v>
      </c>
      <c r="E861" s="4">
        <f t="array" ref="E861">IF(AND(OR(raw_elemdata!G313=6,raw_elemdata!H313=6,raw_elemdata!I313=6,raw_elemdata!J313=6),OR(raw_elemdata!G313=7,raw_elemdata!H313=7,raw_elemdata!I313=7,raw_elemdata!J313=7)), IF(ISERROR(INDEX(filt_btag7!$B:$B,MATCH(C861&amp;raw_elemdata!D313,filt_btag7!$C:$C&amp;filt_btag7!$B:$B,0))=raw_elemdata!D313), raw_elemdata!D313, INDEX(fix_btag!$BF:$BF,MATCH(raw_elemdata!D313,fix_btag!$BG:$BG,0))), raw_elemdata!D313)</f>
        <v>304</v>
      </c>
      <c r="F861" s="4">
        <f t="array" ref="F861">IF(AND(OR(raw_elemdata!G313=6,raw_elemdata!H313=6,raw_elemdata!I313=6,raw_elemdata!J313=6),OR(raw_elemdata!G313=7,raw_elemdata!H313=7,raw_elemdata!I313=7,raw_elemdata!J313=7)), IF(ISERROR(INDEX(filt_btag7!$B:$B,MATCH(C861&amp;raw_elemdata!E313,filt_btag7!$C:$C&amp;filt_btag7!$B:$B,0))=raw_elemdata!E313), raw_elemdata!E313, INDEX(fix_btag!$BF:$BF,MATCH(raw_elemdata!E313,fix_btag!$BG:$BG,0))), raw_elemdata!E313)</f>
        <v>42</v>
      </c>
      <c r="G861" s="4">
        <f t="array" ref="G861">IF(AND(OR(raw_elemdata!G313=6,raw_elemdata!H313=6,raw_elemdata!I313=6,raw_elemdata!J313=6),OR(raw_elemdata!G313=7,raw_elemdata!H313=7,raw_elemdata!I313=7,raw_elemdata!J313=7)), IF(ISERROR(INDEX(filt_btag7!$B:$B,MATCH(C861&amp;raw_elemdata!F313,filt_btag7!$C:$C&amp;filt_btag7!$B:$B,0))=raw_elemdata!F313), raw_elemdata!F313, INDEX(fix_btag!$BF:$BF,MATCH(raw_elemdata!F313,fix_btag!$BG:$BG,0))), raw_elemdata!F313)</f>
        <v>153</v>
      </c>
      <c r="H861" s="4">
        <f>IF(OR(raw_elemdata!G313=6,raw_elemdata!G313=7),0,raw_elemdata!G313)</f>
        <v>0</v>
      </c>
      <c r="I861" s="4">
        <f>IF(OR(raw_elemdata!H313=6,raw_elemdata!H313=7),0,raw_elemdata!H313)</f>
        <v>0</v>
      </c>
      <c r="J861" s="4">
        <f>IF(OR(raw_elemdata!I313=6,raw_elemdata!I313=7),0,raw_elemdata!I313)</f>
        <v>0</v>
      </c>
      <c r="K861" s="4">
        <f>IF(OR(raw_elemdata!J313=6,raw_elemdata!J313=7),0,raw_elemdata!J313)</f>
        <v>0</v>
      </c>
      <c r="L861" s="4">
        <v>1</v>
      </c>
    </row>
    <row r="862" spans="3:12" s="4" customFormat="1" x14ac:dyDescent="0.3">
      <c r="C862" s="4">
        <v>312</v>
      </c>
      <c r="D862" s="4">
        <f t="array" ref="D862">IF(AND(OR(raw_elemdata!G314=6,raw_elemdata!H314=6,raw_elemdata!I314=6,raw_elemdata!J314=6),OR(raw_elemdata!G314=7,raw_elemdata!H314=7,raw_elemdata!I314=7,raw_elemdata!J314=7)), IF(ISERROR(INDEX(filt_btag7!$B:$B,MATCH(C862&amp;raw_elemdata!C314,filt_btag7!$C:$C&amp;filt_btag7!$B:$B,0))=raw_elemdata!C314), raw_elemdata!C314, INDEX(fix_btag!$BF:$BF,MATCH(raw_elemdata!C314,fix_btag!$BG:$BG,0))), raw_elemdata!C314)</f>
        <v>36</v>
      </c>
      <c r="E862" s="4">
        <f t="array" ref="E862">IF(AND(OR(raw_elemdata!G314=6,raw_elemdata!H314=6,raw_elemdata!I314=6,raw_elemdata!J314=6),OR(raw_elemdata!G314=7,raw_elemdata!H314=7,raw_elemdata!I314=7,raw_elemdata!J314=7)), IF(ISERROR(INDEX(filt_btag7!$B:$B,MATCH(C862&amp;raw_elemdata!D314,filt_btag7!$C:$C&amp;filt_btag7!$B:$B,0))=raw_elemdata!D314), raw_elemdata!D314, INDEX(fix_btag!$BF:$BF,MATCH(raw_elemdata!D314,fix_btag!$BG:$BG,0))), raw_elemdata!D314)</f>
        <v>192</v>
      </c>
      <c r="F862" s="4">
        <f t="array" ref="F862">IF(AND(OR(raw_elemdata!G314=6,raw_elemdata!H314=6,raw_elemdata!I314=6,raw_elemdata!J314=6),OR(raw_elemdata!G314=7,raw_elemdata!H314=7,raw_elemdata!I314=7,raw_elemdata!J314=7)), IF(ISERROR(INDEX(filt_btag7!$B:$B,MATCH(C862&amp;raw_elemdata!E314,filt_btag7!$C:$C&amp;filt_btag7!$B:$B,0))=raw_elemdata!E314), raw_elemdata!E314, INDEX(fix_btag!$BF:$BF,MATCH(raw_elemdata!E314,fix_btag!$BG:$BG,0))), raw_elemdata!E314)</f>
        <v>493</v>
      </c>
      <c r="G862" s="4">
        <f t="array" ref="G862">IF(AND(OR(raw_elemdata!G314=6,raw_elemdata!H314=6,raw_elemdata!I314=6,raw_elemdata!J314=6),OR(raw_elemdata!G314=7,raw_elemdata!H314=7,raw_elemdata!I314=7,raw_elemdata!J314=7)), IF(ISERROR(INDEX(filt_btag7!$B:$B,MATCH(C862&amp;raw_elemdata!F314,filt_btag7!$C:$C&amp;filt_btag7!$B:$B,0))=raw_elemdata!F314), raw_elemdata!F314, INDEX(fix_btag!$BF:$BF,MATCH(raw_elemdata!F314,fix_btag!$BG:$BG,0))), raw_elemdata!F314)</f>
        <v>288</v>
      </c>
      <c r="H862" s="4">
        <f>IF(OR(raw_elemdata!G314=6,raw_elemdata!G314=7),0,raw_elemdata!G314)</f>
        <v>0</v>
      </c>
      <c r="I862" s="4">
        <f>IF(OR(raw_elemdata!H314=6,raw_elemdata!H314=7),0,raw_elemdata!H314)</f>
        <v>0</v>
      </c>
      <c r="J862" s="4">
        <f>IF(OR(raw_elemdata!I314=6,raw_elemdata!I314=7),0,raw_elemdata!I314)</f>
        <v>0</v>
      </c>
      <c r="K862" s="4">
        <f>IF(OR(raw_elemdata!J314=6,raw_elemdata!J314=7),0,raw_elemdata!J314)</f>
        <v>0</v>
      </c>
      <c r="L862" s="4">
        <v>1</v>
      </c>
    </row>
    <row r="863" spans="3:12" s="4" customFormat="1" x14ac:dyDescent="0.3">
      <c r="C863" s="4">
        <v>313</v>
      </c>
      <c r="D863" s="4">
        <f t="array" ref="D863">IF(AND(OR(raw_elemdata!G315=6,raw_elemdata!H315=6,raw_elemdata!I315=6,raw_elemdata!J315=6),OR(raw_elemdata!G315=7,raw_elemdata!H315=7,raw_elemdata!I315=7,raw_elemdata!J315=7)), IF(ISERROR(INDEX(filt_btag7!$B:$B,MATCH(C863&amp;raw_elemdata!C315,filt_btag7!$C:$C&amp;filt_btag7!$B:$B,0))=raw_elemdata!C315), raw_elemdata!C315, INDEX(fix_btag!$BF:$BF,MATCH(raw_elemdata!C315,fix_btag!$BG:$BG,0))), raw_elemdata!C315)</f>
        <v>192</v>
      </c>
      <c r="E863" s="4">
        <f t="array" ref="E863">IF(AND(OR(raw_elemdata!G315=6,raw_elemdata!H315=6,raw_elemdata!I315=6,raw_elemdata!J315=6),OR(raw_elemdata!G315=7,raw_elemdata!H315=7,raw_elemdata!I315=7,raw_elemdata!J315=7)), IF(ISERROR(INDEX(filt_btag7!$B:$B,MATCH(C863&amp;raw_elemdata!D315,filt_btag7!$C:$C&amp;filt_btag7!$B:$B,0))=raw_elemdata!D315), raw_elemdata!D315, INDEX(fix_btag!$BF:$BF,MATCH(raw_elemdata!D315,fix_btag!$BG:$BG,0))), raw_elemdata!D315)</f>
        <v>35</v>
      </c>
      <c r="F863" s="4">
        <f t="array" ref="F863">IF(AND(OR(raw_elemdata!G315=6,raw_elemdata!H315=6,raw_elemdata!I315=6,raw_elemdata!J315=6),OR(raw_elemdata!G315=7,raw_elemdata!H315=7,raw_elemdata!I315=7,raw_elemdata!J315=7)), IF(ISERROR(INDEX(filt_btag7!$B:$B,MATCH(C863&amp;raw_elemdata!E315,filt_btag7!$C:$C&amp;filt_btag7!$B:$B,0))=raw_elemdata!E315), raw_elemdata!E315, INDEX(fix_btag!$BF:$BF,MATCH(raw_elemdata!E315,fix_btag!$BG:$BG,0))), raw_elemdata!E315)</f>
        <v>494</v>
      </c>
      <c r="G863" s="4">
        <f t="array" ref="G863">IF(AND(OR(raw_elemdata!G315=6,raw_elemdata!H315=6,raw_elemdata!I315=6,raw_elemdata!J315=6),OR(raw_elemdata!G315=7,raw_elemdata!H315=7,raw_elemdata!I315=7,raw_elemdata!J315=7)), IF(ISERROR(INDEX(filt_btag7!$B:$B,MATCH(C863&amp;raw_elemdata!F315,filt_btag7!$C:$C&amp;filt_btag7!$B:$B,0))=raw_elemdata!F315), raw_elemdata!F315, INDEX(fix_btag!$BF:$BF,MATCH(raw_elemdata!F315,fix_btag!$BG:$BG,0))), raw_elemdata!F315)</f>
        <v>493</v>
      </c>
      <c r="H863" s="4">
        <f>IF(OR(raw_elemdata!G315=6,raw_elemdata!G315=7),0,raw_elemdata!G315)</f>
        <v>0</v>
      </c>
      <c r="I863" s="4">
        <f>IF(OR(raw_elemdata!H315=6,raw_elemdata!H315=7),0,raw_elemdata!H315)</f>
        <v>0</v>
      </c>
      <c r="J863" s="4">
        <f>IF(OR(raw_elemdata!I315=6,raw_elemdata!I315=7),0,raw_elemdata!I315)</f>
        <v>0</v>
      </c>
      <c r="K863" s="4">
        <f>IF(OR(raw_elemdata!J315=6,raw_elemdata!J315=7),0,raw_elemdata!J315)</f>
        <v>0</v>
      </c>
      <c r="L863" s="4">
        <v>1</v>
      </c>
    </row>
    <row r="864" spans="3:12" s="4" customFormat="1" x14ac:dyDescent="0.3">
      <c r="C864" s="4">
        <v>314</v>
      </c>
      <c r="D864" s="4">
        <f t="array" ref="D864">IF(AND(OR(raw_elemdata!G316=6,raw_elemdata!H316=6,raw_elemdata!I316=6,raw_elemdata!J316=6),OR(raw_elemdata!G316=7,raw_elemdata!H316=7,raw_elemdata!I316=7,raw_elemdata!J316=7)), IF(ISERROR(INDEX(filt_btag7!$B:$B,MATCH(C864&amp;raw_elemdata!C316,filt_btag7!$C:$C&amp;filt_btag7!$B:$B,0))=raw_elemdata!C316), raw_elemdata!C316, INDEX(fix_btag!$BF:$BF,MATCH(raw_elemdata!C316,fix_btag!$BG:$BG,0))), raw_elemdata!C316)</f>
        <v>35</v>
      </c>
      <c r="E864" s="4">
        <f t="array" ref="E864">IF(AND(OR(raw_elemdata!G316=6,raw_elemdata!H316=6,raw_elemdata!I316=6,raw_elemdata!J316=6),OR(raw_elemdata!G316=7,raw_elemdata!H316=7,raw_elemdata!I316=7,raw_elemdata!J316=7)), IF(ISERROR(INDEX(filt_btag7!$B:$B,MATCH(C864&amp;raw_elemdata!D316,filt_btag7!$C:$C&amp;filt_btag7!$B:$B,0))=raw_elemdata!D316), raw_elemdata!D316, INDEX(fix_btag!$BF:$BF,MATCH(raw_elemdata!D316,fix_btag!$BG:$BG,0))), raw_elemdata!D316)</f>
        <v>146</v>
      </c>
      <c r="F864" s="4">
        <f t="array" ref="F864">IF(AND(OR(raw_elemdata!G316=6,raw_elemdata!H316=6,raw_elemdata!I316=6,raw_elemdata!J316=6),OR(raw_elemdata!G316=7,raw_elemdata!H316=7,raw_elemdata!I316=7,raw_elemdata!J316=7)), IF(ISERROR(INDEX(filt_btag7!$B:$B,MATCH(C864&amp;raw_elemdata!E316,filt_btag7!$C:$C&amp;filt_btag7!$B:$B,0))=raw_elemdata!E316), raw_elemdata!E316, INDEX(fix_btag!$BF:$BF,MATCH(raw_elemdata!E316,fix_btag!$BG:$BG,0))), raw_elemdata!E316)</f>
        <v>495</v>
      </c>
      <c r="G864" s="4">
        <f t="array" ref="G864">IF(AND(OR(raw_elemdata!G316=6,raw_elemdata!H316=6,raw_elemdata!I316=6,raw_elemdata!J316=6),OR(raw_elemdata!G316=7,raw_elemdata!H316=7,raw_elemdata!I316=7,raw_elemdata!J316=7)), IF(ISERROR(INDEX(filt_btag7!$B:$B,MATCH(C864&amp;raw_elemdata!F316,filt_btag7!$C:$C&amp;filt_btag7!$B:$B,0))=raw_elemdata!F316), raw_elemdata!F316, INDEX(fix_btag!$BF:$BF,MATCH(raw_elemdata!F316,fix_btag!$BG:$BG,0))), raw_elemdata!F316)</f>
        <v>494</v>
      </c>
      <c r="H864" s="4">
        <f>IF(OR(raw_elemdata!G316=6,raw_elemdata!G316=7),0,raw_elemdata!G316)</f>
        <v>0</v>
      </c>
      <c r="I864" s="4">
        <f>IF(OR(raw_elemdata!H316=6,raw_elemdata!H316=7),0,raw_elemdata!H316)</f>
        <v>0</v>
      </c>
      <c r="J864" s="4">
        <f>IF(OR(raw_elemdata!I316=6,raw_elemdata!I316=7),0,raw_elemdata!I316)</f>
        <v>0</v>
      </c>
      <c r="K864" s="4">
        <f>IF(OR(raw_elemdata!J316=6,raw_elemdata!J316=7),0,raw_elemdata!J316)</f>
        <v>0</v>
      </c>
      <c r="L864" s="4">
        <v>1</v>
      </c>
    </row>
    <row r="865" spans="3:12" s="4" customFormat="1" x14ac:dyDescent="0.3">
      <c r="C865" s="4">
        <v>315</v>
      </c>
      <c r="D865" s="4">
        <f t="array" ref="D865">IF(AND(OR(raw_elemdata!G317=6,raw_elemdata!H317=6,raw_elemdata!I317=6,raw_elemdata!J317=6),OR(raw_elemdata!G317=7,raw_elemdata!H317=7,raw_elemdata!I317=7,raw_elemdata!J317=7)), IF(ISERROR(INDEX(filt_btag7!$B:$B,MATCH(C865&amp;raw_elemdata!C317,filt_btag7!$C:$C&amp;filt_btag7!$B:$B,0))=raw_elemdata!C317), raw_elemdata!C317, INDEX(fix_btag!$BF:$BF,MATCH(raw_elemdata!C317,fix_btag!$BG:$BG,0))), raw_elemdata!C317)</f>
        <v>146</v>
      </c>
      <c r="E865" s="4">
        <f t="array" ref="E865">IF(AND(OR(raw_elemdata!G317=6,raw_elemdata!H317=6,raw_elemdata!I317=6,raw_elemdata!J317=6),OR(raw_elemdata!G317=7,raw_elemdata!H317=7,raw_elemdata!I317=7,raw_elemdata!J317=7)), IF(ISERROR(INDEX(filt_btag7!$B:$B,MATCH(C865&amp;raw_elemdata!D317,filt_btag7!$C:$C&amp;filt_btag7!$B:$B,0))=raw_elemdata!D317), raw_elemdata!D317, INDEX(fix_btag!$BF:$BF,MATCH(raw_elemdata!D317,fix_btag!$BG:$BG,0))), raw_elemdata!D317)</f>
        <v>145</v>
      </c>
      <c r="F865" s="4">
        <f t="array" ref="F865">IF(AND(OR(raw_elemdata!G317=6,raw_elemdata!H317=6,raw_elemdata!I317=6,raw_elemdata!J317=6),OR(raw_elemdata!G317=7,raw_elemdata!H317=7,raw_elemdata!I317=7,raw_elemdata!J317=7)), IF(ISERROR(INDEX(filt_btag7!$B:$B,MATCH(C865&amp;raw_elemdata!E317,filt_btag7!$C:$C&amp;filt_btag7!$B:$B,0))=raw_elemdata!E317), raw_elemdata!E317, INDEX(fix_btag!$BF:$BF,MATCH(raw_elemdata!E317,fix_btag!$BG:$BG,0))), raw_elemdata!E317)</f>
        <v>496</v>
      </c>
      <c r="G865" s="4">
        <f t="array" ref="G865">IF(AND(OR(raw_elemdata!G317=6,raw_elemdata!H317=6,raw_elemdata!I317=6,raw_elemdata!J317=6),OR(raw_elemdata!G317=7,raw_elemdata!H317=7,raw_elemdata!I317=7,raw_elemdata!J317=7)), IF(ISERROR(INDEX(filt_btag7!$B:$B,MATCH(C865&amp;raw_elemdata!F317,filt_btag7!$C:$C&amp;filt_btag7!$B:$B,0))=raw_elemdata!F317), raw_elemdata!F317, INDEX(fix_btag!$BF:$BF,MATCH(raw_elemdata!F317,fix_btag!$BG:$BG,0))), raw_elemdata!F317)</f>
        <v>495</v>
      </c>
      <c r="H865" s="4">
        <f>IF(OR(raw_elemdata!G317=6,raw_elemdata!G317=7),0,raw_elemdata!G317)</f>
        <v>0</v>
      </c>
      <c r="I865" s="4">
        <f>IF(OR(raw_elemdata!H317=6,raw_elemdata!H317=7),0,raw_elemdata!H317)</f>
        <v>0</v>
      </c>
      <c r="J865" s="4">
        <f>IF(OR(raw_elemdata!I317=6,raw_elemdata!I317=7),0,raw_elemdata!I317)</f>
        <v>0</v>
      </c>
      <c r="K865" s="4">
        <f>IF(OR(raw_elemdata!J317=6,raw_elemdata!J317=7),0,raw_elemdata!J317)</f>
        <v>0</v>
      </c>
      <c r="L865" s="4">
        <v>1</v>
      </c>
    </row>
    <row r="866" spans="3:12" s="4" customFormat="1" x14ac:dyDescent="0.3">
      <c r="C866" s="4">
        <v>316</v>
      </c>
      <c r="D866" s="4">
        <f t="array" ref="D866">IF(AND(OR(raw_elemdata!G318=6,raw_elemdata!H318=6,raw_elemdata!I318=6,raw_elemdata!J318=6),OR(raw_elemdata!G318=7,raw_elemdata!H318=7,raw_elemdata!I318=7,raw_elemdata!J318=7)), IF(ISERROR(INDEX(filt_btag7!$B:$B,MATCH(C866&amp;raw_elemdata!C318,filt_btag7!$C:$C&amp;filt_btag7!$B:$B,0))=raw_elemdata!C318), raw_elemdata!C318, INDEX(fix_btag!$BF:$BF,MATCH(raw_elemdata!C318,fix_btag!$BG:$BG,0))), raw_elemdata!C318)</f>
        <v>145</v>
      </c>
      <c r="E866" s="4">
        <f t="array" ref="E866">IF(AND(OR(raw_elemdata!G318=6,raw_elemdata!H318=6,raw_elemdata!I318=6,raw_elemdata!J318=6),OR(raw_elemdata!G318=7,raw_elemdata!H318=7,raw_elemdata!I318=7,raw_elemdata!J318=7)), IF(ISERROR(INDEX(filt_btag7!$B:$B,MATCH(C866&amp;raw_elemdata!D318,filt_btag7!$C:$C&amp;filt_btag7!$B:$B,0))=raw_elemdata!D318), raw_elemdata!D318, INDEX(fix_btag!$BF:$BF,MATCH(raw_elemdata!D318,fix_btag!$BG:$BG,0))), raw_elemdata!D318)</f>
        <v>34</v>
      </c>
      <c r="F866" s="4">
        <f t="array" ref="F866">IF(AND(OR(raw_elemdata!G318=6,raw_elemdata!H318=6,raw_elemdata!I318=6,raw_elemdata!J318=6),OR(raw_elemdata!G318=7,raw_elemdata!H318=7,raw_elemdata!I318=7,raw_elemdata!J318=7)), IF(ISERROR(INDEX(filt_btag7!$B:$B,MATCH(C866&amp;raw_elemdata!E318,filt_btag7!$C:$C&amp;filt_btag7!$B:$B,0))=raw_elemdata!E318), raw_elemdata!E318, INDEX(fix_btag!$BF:$BF,MATCH(raw_elemdata!E318,fix_btag!$BG:$BG,0))), raw_elemdata!E318)</f>
        <v>304</v>
      </c>
      <c r="G866" s="4">
        <f t="array" ref="G866">IF(AND(OR(raw_elemdata!G318=6,raw_elemdata!H318=6,raw_elemdata!I318=6,raw_elemdata!J318=6),OR(raw_elemdata!G318=7,raw_elemdata!H318=7,raw_elemdata!I318=7,raw_elemdata!J318=7)), IF(ISERROR(INDEX(filt_btag7!$B:$B,MATCH(C866&amp;raw_elemdata!F318,filt_btag7!$C:$C&amp;filt_btag7!$B:$B,0))=raw_elemdata!F318), raw_elemdata!F318, INDEX(fix_btag!$BF:$BF,MATCH(raw_elemdata!F318,fix_btag!$BG:$BG,0))), raw_elemdata!F318)</f>
        <v>496</v>
      </c>
      <c r="H866" s="4">
        <f>IF(OR(raw_elemdata!G318=6,raw_elemdata!G318=7),0,raw_elemdata!G318)</f>
        <v>0</v>
      </c>
      <c r="I866" s="4">
        <f>IF(OR(raw_elemdata!H318=6,raw_elemdata!H318=7),0,raw_elemdata!H318)</f>
        <v>0</v>
      </c>
      <c r="J866" s="4">
        <f>IF(OR(raw_elemdata!I318=6,raw_elemdata!I318=7),0,raw_elemdata!I318)</f>
        <v>0</v>
      </c>
      <c r="K866" s="4">
        <f>IF(OR(raw_elemdata!J318=6,raw_elemdata!J318=7),0,raw_elemdata!J318)</f>
        <v>0</v>
      </c>
      <c r="L866" s="4">
        <v>1</v>
      </c>
    </row>
    <row r="867" spans="3:12" s="4" customFormat="1" x14ac:dyDescent="0.3">
      <c r="C867" s="4">
        <v>317</v>
      </c>
      <c r="D867" s="4">
        <f t="array" ref="D867">IF(AND(OR(raw_elemdata!G319=6,raw_elemdata!H319=6,raw_elemdata!I319=6,raw_elemdata!J319=6),OR(raw_elemdata!G319=7,raw_elemdata!H319=7,raw_elemdata!I319=7,raw_elemdata!J319=7)), IF(ISERROR(INDEX(filt_btag7!$B:$B,MATCH(C867&amp;raw_elemdata!C319,filt_btag7!$C:$C&amp;filt_btag7!$B:$B,0))=raw_elemdata!C319), raw_elemdata!C319, INDEX(fix_btag!$BF:$BF,MATCH(raw_elemdata!C319,fix_btag!$BG:$BG,0))), raw_elemdata!C319)</f>
        <v>270</v>
      </c>
      <c r="E867" s="4">
        <f t="array" ref="E867">IF(AND(OR(raw_elemdata!G319=6,raw_elemdata!H319=6,raw_elemdata!I319=6,raw_elemdata!J319=6),OR(raw_elemdata!G319=7,raw_elemdata!H319=7,raw_elemdata!I319=7,raw_elemdata!J319=7)), IF(ISERROR(INDEX(filt_btag7!$B:$B,MATCH(C867&amp;raw_elemdata!D319,filt_btag7!$C:$C&amp;filt_btag7!$B:$B,0))=raw_elemdata!D319), raw_elemdata!D319, INDEX(fix_btag!$BF:$BF,MATCH(raw_elemdata!D319,fix_btag!$BG:$BG,0))), raw_elemdata!D319)</f>
        <v>497</v>
      </c>
      <c r="F867" s="4">
        <f t="array" ref="F867">IF(AND(OR(raw_elemdata!G319=6,raw_elemdata!H319=6,raw_elemdata!I319=6,raw_elemdata!J319=6),OR(raw_elemdata!G319=7,raw_elemdata!H319=7,raw_elemdata!I319=7,raw_elemdata!J319=7)), IF(ISERROR(INDEX(filt_btag7!$B:$B,MATCH(C867&amp;raw_elemdata!E319,filt_btag7!$C:$C&amp;filt_btag7!$B:$B,0))=raw_elemdata!E319), raw_elemdata!E319, INDEX(fix_btag!$BF:$BF,MATCH(raw_elemdata!E319,fix_btag!$BG:$BG,0))), raw_elemdata!E319)</f>
        <v>191</v>
      </c>
      <c r="G867" s="4">
        <f t="array" ref="G867">IF(AND(OR(raw_elemdata!G319=6,raw_elemdata!H319=6,raw_elemdata!I319=6,raw_elemdata!J319=6),OR(raw_elemdata!G319=7,raw_elemdata!H319=7,raw_elemdata!I319=7,raw_elemdata!J319=7)), IF(ISERROR(INDEX(filt_btag7!$B:$B,MATCH(C867&amp;raw_elemdata!F319,filt_btag7!$C:$C&amp;filt_btag7!$B:$B,0))=raw_elemdata!F319), raw_elemdata!F319, INDEX(fix_btag!$BF:$BF,MATCH(raw_elemdata!F319,fix_btag!$BG:$BG,0))), raw_elemdata!F319)</f>
        <v>75</v>
      </c>
      <c r="H867" s="4">
        <f>IF(OR(raw_elemdata!G319=6,raw_elemdata!G319=7),0,raw_elemdata!G319)</f>
        <v>0</v>
      </c>
      <c r="I867" s="4">
        <f>IF(OR(raw_elemdata!H319=6,raw_elemdata!H319=7),0,raw_elemdata!H319)</f>
        <v>0</v>
      </c>
      <c r="J867" s="4">
        <f>IF(OR(raw_elemdata!I319=6,raw_elemdata!I319=7),0,raw_elemdata!I319)</f>
        <v>0</v>
      </c>
      <c r="K867" s="4">
        <f>IF(OR(raw_elemdata!J319=6,raw_elemdata!J319=7),0,raw_elemdata!J319)</f>
        <v>0</v>
      </c>
      <c r="L867" s="4">
        <v>1</v>
      </c>
    </row>
    <row r="868" spans="3:12" s="4" customFormat="1" x14ac:dyDescent="0.3">
      <c r="C868" s="4">
        <v>318</v>
      </c>
      <c r="D868" s="4">
        <f t="array" ref="D868">IF(AND(OR(raw_elemdata!G320=6,raw_elemdata!H320=6,raw_elemdata!I320=6,raw_elemdata!J320=6),OR(raw_elemdata!G320=7,raw_elemdata!H320=7,raw_elemdata!I320=7,raw_elemdata!J320=7)), IF(ISERROR(INDEX(filt_btag7!$B:$B,MATCH(C868&amp;raw_elemdata!C320,filt_btag7!$C:$C&amp;filt_btag7!$B:$B,0))=raw_elemdata!C320), raw_elemdata!C320, INDEX(fix_btag!$BF:$BF,MATCH(raw_elemdata!C320,fix_btag!$BG:$BG,0))), raw_elemdata!C320)</f>
        <v>497</v>
      </c>
      <c r="E868" s="4">
        <f t="array" ref="E868">IF(AND(OR(raw_elemdata!G320=6,raw_elemdata!H320=6,raw_elemdata!I320=6,raw_elemdata!J320=6),OR(raw_elemdata!G320=7,raw_elemdata!H320=7,raw_elemdata!I320=7,raw_elemdata!J320=7)), IF(ISERROR(INDEX(filt_btag7!$B:$B,MATCH(C868&amp;raw_elemdata!D320,filt_btag7!$C:$C&amp;filt_btag7!$B:$B,0))=raw_elemdata!D320), raw_elemdata!D320, INDEX(fix_btag!$BF:$BF,MATCH(raw_elemdata!D320,fix_btag!$BG:$BG,0))), raw_elemdata!D320)</f>
        <v>498</v>
      </c>
      <c r="F868" s="4">
        <f t="array" ref="F868">IF(AND(OR(raw_elemdata!G320=6,raw_elemdata!H320=6,raw_elemdata!I320=6,raw_elemdata!J320=6),OR(raw_elemdata!G320=7,raw_elemdata!H320=7,raw_elemdata!I320=7,raw_elemdata!J320=7)), IF(ISERROR(INDEX(filt_btag7!$B:$B,MATCH(C868&amp;raw_elemdata!E320,filt_btag7!$C:$C&amp;filt_btag7!$B:$B,0))=raw_elemdata!E320), raw_elemdata!E320, INDEX(fix_btag!$BF:$BF,MATCH(raw_elemdata!E320,fix_btag!$BG:$BG,0))), raw_elemdata!E320)</f>
        <v>74</v>
      </c>
      <c r="G868" s="4">
        <f t="array" ref="G868">IF(AND(OR(raw_elemdata!G320=6,raw_elemdata!H320=6,raw_elemdata!I320=6,raw_elemdata!J320=6),OR(raw_elemdata!G320=7,raw_elemdata!H320=7,raw_elemdata!I320=7,raw_elemdata!J320=7)), IF(ISERROR(INDEX(filt_btag7!$B:$B,MATCH(C868&amp;raw_elemdata!F320,filt_btag7!$C:$C&amp;filt_btag7!$B:$B,0))=raw_elemdata!F320), raw_elemdata!F320, INDEX(fix_btag!$BF:$BF,MATCH(raw_elemdata!F320,fix_btag!$BG:$BG,0))), raw_elemdata!F320)</f>
        <v>191</v>
      </c>
      <c r="H868" s="4">
        <f>IF(OR(raw_elemdata!G320=6,raw_elemdata!G320=7),0,raw_elemdata!G320)</f>
        <v>0</v>
      </c>
      <c r="I868" s="4">
        <f>IF(OR(raw_elemdata!H320=6,raw_elemdata!H320=7),0,raw_elemdata!H320)</f>
        <v>0</v>
      </c>
      <c r="J868" s="4">
        <f>IF(OR(raw_elemdata!I320=6,raw_elemdata!I320=7),0,raw_elemdata!I320)</f>
        <v>0</v>
      </c>
      <c r="K868" s="4">
        <f>IF(OR(raw_elemdata!J320=6,raw_elemdata!J320=7),0,raw_elemdata!J320)</f>
        <v>0</v>
      </c>
      <c r="L868" s="4">
        <v>1</v>
      </c>
    </row>
    <row r="869" spans="3:12" s="4" customFormat="1" x14ac:dyDescent="0.3">
      <c r="C869" s="4">
        <v>319</v>
      </c>
      <c r="D869" s="4">
        <f t="array" ref="D869">IF(AND(OR(raw_elemdata!G321=6,raw_elemdata!H321=6,raw_elemdata!I321=6,raw_elemdata!J321=6),OR(raw_elemdata!G321=7,raw_elemdata!H321=7,raw_elemdata!I321=7,raw_elemdata!J321=7)), IF(ISERROR(INDEX(filt_btag7!$B:$B,MATCH(C869&amp;raw_elemdata!C321,filt_btag7!$C:$C&amp;filt_btag7!$B:$B,0))=raw_elemdata!C321), raw_elemdata!C321, INDEX(fix_btag!$BF:$BF,MATCH(raw_elemdata!C321,fix_btag!$BG:$BG,0))), raw_elemdata!C321)</f>
        <v>498</v>
      </c>
      <c r="E869" s="4">
        <f t="array" ref="E869">IF(AND(OR(raw_elemdata!G321=6,raw_elemdata!H321=6,raw_elemdata!I321=6,raw_elemdata!J321=6),OR(raw_elemdata!G321=7,raw_elemdata!H321=7,raw_elemdata!I321=7,raw_elemdata!J321=7)), IF(ISERROR(INDEX(filt_btag7!$B:$B,MATCH(C869&amp;raw_elemdata!D321,filt_btag7!$C:$C&amp;filt_btag7!$B:$B,0))=raw_elemdata!D321), raw_elemdata!D321, INDEX(fix_btag!$BF:$BF,MATCH(raw_elemdata!D321,fix_btag!$BG:$BG,0))), raw_elemdata!D321)</f>
        <v>499</v>
      </c>
      <c r="F869" s="4">
        <f t="array" ref="F869">IF(AND(OR(raw_elemdata!G321=6,raw_elemdata!H321=6,raw_elemdata!I321=6,raw_elemdata!J321=6),OR(raw_elemdata!G321=7,raw_elemdata!H321=7,raw_elemdata!I321=7,raw_elemdata!J321=7)), IF(ISERROR(INDEX(filt_btag7!$B:$B,MATCH(C869&amp;raw_elemdata!E321,filt_btag7!$C:$C&amp;filt_btag7!$B:$B,0))=raw_elemdata!E321), raw_elemdata!E321, INDEX(fix_btag!$BF:$BF,MATCH(raw_elemdata!E321,fix_btag!$BG:$BG,0))), raw_elemdata!E321)</f>
        <v>150</v>
      </c>
      <c r="G869" s="4">
        <f t="array" ref="G869">IF(AND(OR(raw_elemdata!G321=6,raw_elemdata!H321=6,raw_elemdata!I321=6,raw_elemdata!J321=6),OR(raw_elemdata!G321=7,raw_elemdata!H321=7,raw_elemdata!I321=7,raw_elemdata!J321=7)), IF(ISERROR(INDEX(filt_btag7!$B:$B,MATCH(C869&amp;raw_elemdata!F321,filt_btag7!$C:$C&amp;filt_btag7!$B:$B,0))=raw_elemdata!F321), raw_elemdata!F321, INDEX(fix_btag!$BF:$BF,MATCH(raw_elemdata!F321,fix_btag!$BG:$BG,0))), raw_elemdata!F321)</f>
        <v>74</v>
      </c>
      <c r="H869" s="4">
        <f>IF(OR(raw_elemdata!G321=6,raw_elemdata!G321=7),0,raw_elemdata!G321)</f>
        <v>0</v>
      </c>
      <c r="I869" s="4">
        <f>IF(OR(raw_elemdata!H321=6,raw_elemdata!H321=7),0,raw_elemdata!H321)</f>
        <v>0</v>
      </c>
      <c r="J869" s="4">
        <f>IF(OR(raw_elemdata!I321=6,raw_elemdata!I321=7),0,raw_elemdata!I321)</f>
        <v>0</v>
      </c>
      <c r="K869" s="4">
        <f>IF(OR(raw_elemdata!J321=6,raw_elemdata!J321=7),0,raw_elemdata!J321)</f>
        <v>0</v>
      </c>
      <c r="L869" s="4">
        <v>1</v>
      </c>
    </row>
    <row r="870" spans="3:12" s="4" customFormat="1" x14ac:dyDescent="0.3">
      <c r="C870" s="4">
        <v>320</v>
      </c>
      <c r="D870" s="4">
        <f t="array" ref="D870">IF(AND(OR(raw_elemdata!G322=6,raw_elemdata!H322=6,raw_elemdata!I322=6,raw_elemdata!J322=6),OR(raw_elemdata!G322=7,raw_elemdata!H322=7,raw_elemdata!I322=7,raw_elemdata!J322=7)), IF(ISERROR(INDEX(filt_btag7!$B:$B,MATCH(C870&amp;raw_elemdata!C322,filt_btag7!$C:$C&amp;filt_btag7!$B:$B,0))=raw_elemdata!C322), raw_elemdata!C322, INDEX(fix_btag!$BF:$BF,MATCH(raw_elemdata!C322,fix_btag!$BG:$BG,0))), raw_elemdata!C322)</f>
        <v>499</v>
      </c>
      <c r="E870" s="4">
        <f t="array" ref="E870">IF(AND(OR(raw_elemdata!G322=6,raw_elemdata!H322=6,raw_elemdata!I322=6,raw_elemdata!J322=6),OR(raw_elemdata!G322=7,raw_elemdata!H322=7,raw_elemdata!I322=7,raw_elemdata!J322=7)), IF(ISERROR(INDEX(filt_btag7!$B:$B,MATCH(C870&amp;raw_elemdata!D322,filt_btag7!$C:$C&amp;filt_btag7!$B:$B,0))=raw_elemdata!D322), raw_elemdata!D322, INDEX(fix_btag!$BF:$BF,MATCH(raw_elemdata!D322,fix_btag!$BG:$BG,0))), raw_elemdata!D322)</f>
        <v>500</v>
      </c>
      <c r="F870" s="4">
        <f t="array" ref="F870">IF(AND(OR(raw_elemdata!G322=6,raw_elemdata!H322=6,raw_elemdata!I322=6,raw_elemdata!J322=6),OR(raw_elemdata!G322=7,raw_elemdata!H322=7,raw_elemdata!I322=7,raw_elemdata!J322=7)), IF(ISERROR(INDEX(filt_btag7!$B:$B,MATCH(C870&amp;raw_elemdata!E322,filt_btag7!$C:$C&amp;filt_btag7!$B:$B,0))=raw_elemdata!E322), raw_elemdata!E322, INDEX(fix_btag!$BF:$BF,MATCH(raw_elemdata!E322,fix_btag!$BG:$BG,0))), raw_elemdata!E322)</f>
        <v>149</v>
      </c>
      <c r="G870" s="4">
        <f t="array" ref="G870">IF(AND(OR(raw_elemdata!G322=6,raw_elemdata!H322=6,raw_elemdata!I322=6,raw_elemdata!J322=6),OR(raw_elemdata!G322=7,raw_elemdata!H322=7,raw_elemdata!I322=7,raw_elemdata!J322=7)), IF(ISERROR(INDEX(filt_btag7!$B:$B,MATCH(C870&amp;raw_elemdata!F322,filt_btag7!$C:$C&amp;filt_btag7!$B:$B,0))=raw_elemdata!F322), raw_elemdata!F322, INDEX(fix_btag!$BF:$BF,MATCH(raw_elemdata!F322,fix_btag!$BG:$BG,0))), raw_elemdata!F322)</f>
        <v>150</v>
      </c>
      <c r="H870" s="4">
        <f>IF(OR(raw_elemdata!G322=6,raw_elemdata!G322=7),0,raw_elemdata!G322)</f>
        <v>0</v>
      </c>
      <c r="I870" s="4">
        <f>IF(OR(raw_elemdata!H322=6,raw_elemdata!H322=7),0,raw_elemdata!H322)</f>
        <v>0</v>
      </c>
      <c r="J870" s="4">
        <f>IF(OR(raw_elemdata!I322=6,raw_elemdata!I322=7),0,raw_elemdata!I322)</f>
        <v>0</v>
      </c>
      <c r="K870" s="4">
        <f>IF(OR(raw_elemdata!J322=6,raw_elemdata!J322=7),0,raw_elemdata!J322)</f>
        <v>0</v>
      </c>
      <c r="L870" s="4">
        <v>1</v>
      </c>
    </row>
    <row r="871" spans="3:12" s="4" customFormat="1" x14ac:dyDescent="0.3">
      <c r="C871" s="4">
        <v>321</v>
      </c>
      <c r="D871" s="4">
        <f t="array" ref="D871">IF(AND(OR(raw_elemdata!G323=6,raw_elemdata!H323=6,raw_elemdata!I323=6,raw_elemdata!J323=6),OR(raw_elemdata!G323=7,raw_elemdata!H323=7,raw_elemdata!I323=7,raw_elemdata!J323=7)), IF(ISERROR(INDEX(filt_btag7!$B:$B,MATCH(C871&amp;raw_elemdata!C323,filt_btag7!$C:$C&amp;filt_btag7!$B:$B,0))=raw_elemdata!C323), raw_elemdata!C323, INDEX(fix_btag!$BF:$BF,MATCH(raw_elemdata!C323,fix_btag!$BG:$BG,0))), raw_elemdata!C323)</f>
        <v>500</v>
      </c>
      <c r="E871" s="4">
        <f t="array" ref="E871">IF(AND(OR(raw_elemdata!G323=6,raw_elemdata!H323=6,raw_elemdata!I323=6,raw_elemdata!J323=6),OR(raw_elemdata!G323=7,raw_elemdata!H323=7,raw_elemdata!I323=7,raw_elemdata!J323=7)), IF(ISERROR(INDEX(filt_btag7!$B:$B,MATCH(C871&amp;raw_elemdata!D323,filt_btag7!$C:$C&amp;filt_btag7!$B:$B,0))=raw_elemdata!D323), raw_elemdata!D323, INDEX(fix_btag!$BF:$BF,MATCH(raw_elemdata!D323,fix_btag!$BG:$BG,0))), raw_elemdata!D323)</f>
        <v>328</v>
      </c>
      <c r="F871" s="4">
        <f t="array" ref="F871">IF(AND(OR(raw_elemdata!G323=6,raw_elemdata!H323=6,raw_elemdata!I323=6,raw_elemdata!J323=6),OR(raw_elemdata!G323=7,raw_elemdata!H323=7,raw_elemdata!I323=7,raw_elemdata!J323=7)), IF(ISERROR(INDEX(filt_btag7!$B:$B,MATCH(C871&amp;raw_elemdata!E323,filt_btag7!$C:$C&amp;filt_btag7!$B:$B,0))=raw_elemdata!E323), raw_elemdata!E323, INDEX(fix_btag!$BF:$BF,MATCH(raw_elemdata!E323,fix_btag!$BG:$BG,0))), raw_elemdata!E323)</f>
        <v>73</v>
      </c>
      <c r="G871" s="4">
        <f t="array" ref="G871">IF(AND(OR(raw_elemdata!G323=6,raw_elemdata!H323=6,raw_elemdata!I323=6,raw_elemdata!J323=6),OR(raw_elemdata!G323=7,raw_elemdata!H323=7,raw_elemdata!I323=7,raw_elemdata!J323=7)), IF(ISERROR(INDEX(filt_btag7!$B:$B,MATCH(C871&amp;raw_elemdata!F323,filt_btag7!$C:$C&amp;filt_btag7!$B:$B,0))=raw_elemdata!F323), raw_elemdata!F323, INDEX(fix_btag!$BF:$BF,MATCH(raw_elemdata!F323,fix_btag!$BG:$BG,0))), raw_elemdata!F323)</f>
        <v>149</v>
      </c>
      <c r="H871" s="4">
        <f>IF(OR(raw_elemdata!G323=6,raw_elemdata!G323=7),0,raw_elemdata!G323)</f>
        <v>0</v>
      </c>
      <c r="I871" s="4">
        <f>IF(OR(raw_elemdata!H323=6,raw_elemdata!H323=7),0,raw_elemdata!H323)</f>
        <v>0</v>
      </c>
      <c r="J871" s="4">
        <f>IF(OR(raw_elemdata!I323=6,raw_elemdata!I323=7),0,raw_elemdata!I323)</f>
        <v>0</v>
      </c>
      <c r="K871" s="4">
        <f>IF(OR(raw_elemdata!J323=6,raw_elemdata!J323=7),0,raw_elemdata!J323)</f>
        <v>0</v>
      </c>
      <c r="L871" s="4">
        <v>1</v>
      </c>
    </row>
    <row r="872" spans="3:12" s="4" customFormat="1" x14ac:dyDescent="0.3">
      <c r="C872" s="4">
        <v>322</v>
      </c>
      <c r="D872" s="4">
        <f t="array" ref="D872">IF(AND(OR(raw_elemdata!G324=6,raw_elemdata!H324=6,raw_elemdata!I324=6,raw_elemdata!J324=6),OR(raw_elemdata!G324=7,raw_elemdata!H324=7,raw_elemdata!I324=7,raw_elemdata!J324=7)), IF(ISERROR(INDEX(filt_btag7!$B:$B,MATCH(C872&amp;raw_elemdata!C324,filt_btag7!$C:$C&amp;filt_btag7!$B:$B,0))=raw_elemdata!C324), raw_elemdata!C324, INDEX(fix_btag!$BF:$BF,MATCH(raw_elemdata!C324,fix_btag!$BG:$BG,0))), raw_elemdata!C324)</f>
        <v>71</v>
      </c>
      <c r="E872" s="4">
        <f t="array" ref="E872">IF(AND(OR(raw_elemdata!G324=6,raw_elemdata!H324=6,raw_elemdata!I324=6,raw_elemdata!J324=6),OR(raw_elemdata!G324=7,raw_elemdata!H324=7,raw_elemdata!I324=7,raw_elemdata!J324=7)), IF(ISERROR(INDEX(filt_btag7!$B:$B,MATCH(C872&amp;raw_elemdata!D324,filt_btag7!$C:$C&amp;filt_btag7!$B:$B,0))=raw_elemdata!D324), raw_elemdata!D324, INDEX(fix_btag!$BF:$BF,MATCH(raw_elemdata!D324,fix_btag!$BG:$BG,0))), raw_elemdata!D324)</f>
        <v>193</v>
      </c>
      <c r="F872" s="4">
        <f t="array" ref="F872">IF(AND(OR(raw_elemdata!G324=6,raw_elemdata!H324=6,raw_elemdata!I324=6,raw_elemdata!J324=6),OR(raw_elemdata!G324=7,raw_elemdata!H324=7,raw_elemdata!I324=7,raw_elemdata!J324=7)), IF(ISERROR(INDEX(filt_btag7!$B:$B,MATCH(C872&amp;raw_elemdata!E324,filt_btag7!$C:$C&amp;filt_btag7!$B:$B,0))=raw_elemdata!E324), raw_elemdata!E324, INDEX(fix_btag!$BF:$BF,MATCH(raw_elemdata!E324,fix_btag!$BG:$BG,0))), raw_elemdata!E324)</f>
        <v>497</v>
      </c>
      <c r="G872" s="4">
        <f t="array" ref="G872">IF(AND(OR(raw_elemdata!G324=6,raw_elemdata!H324=6,raw_elemdata!I324=6,raw_elemdata!J324=6),OR(raw_elemdata!G324=7,raw_elemdata!H324=7,raw_elemdata!I324=7,raw_elemdata!J324=7)), IF(ISERROR(INDEX(filt_btag7!$B:$B,MATCH(C872&amp;raw_elemdata!F324,filt_btag7!$C:$C&amp;filt_btag7!$B:$B,0))=raw_elemdata!F324), raw_elemdata!F324, INDEX(fix_btag!$BF:$BF,MATCH(raw_elemdata!F324,fix_btag!$BG:$BG,0))), raw_elemdata!F324)</f>
        <v>270</v>
      </c>
      <c r="H872" s="4">
        <f>IF(OR(raw_elemdata!G324=6,raw_elemdata!G324=7),0,raw_elemdata!G324)</f>
        <v>0</v>
      </c>
      <c r="I872" s="4">
        <f>IF(OR(raw_elemdata!H324=6,raw_elemdata!H324=7),0,raw_elemdata!H324)</f>
        <v>0</v>
      </c>
      <c r="J872" s="4">
        <f>IF(OR(raw_elemdata!I324=6,raw_elemdata!I324=7),0,raw_elemdata!I324)</f>
        <v>0</v>
      </c>
      <c r="K872" s="4">
        <f>IF(OR(raw_elemdata!J324=6,raw_elemdata!J324=7),0,raw_elemdata!J324)</f>
        <v>0</v>
      </c>
      <c r="L872" s="4">
        <v>1</v>
      </c>
    </row>
    <row r="873" spans="3:12" s="4" customFormat="1" x14ac:dyDescent="0.3">
      <c r="C873" s="4">
        <v>323</v>
      </c>
      <c r="D873" s="4">
        <f t="array" ref="D873">IF(AND(OR(raw_elemdata!G325=6,raw_elemdata!H325=6,raw_elemdata!I325=6,raw_elemdata!J325=6),OR(raw_elemdata!G325=7,raw_elemdata!H325=7,raw_elemdata!I325=7,raw_elemdata!J325=7)), IF(ISERROR(INDEX(filt_btag7!$B:$B,MATCH(C873&amp;raw_elemdata!C325,filt_btag7!$C:$C&amp;filt_btag7!$B:$B,0))=raw_elemdata!C325), raw_elemdata!C325, INDEX(fix_btag!$BF:$BF,MATCH(raw_elemdata!C325,fix_btag!$BG:$BG,0))), raw_elemdata!C325)</f>
        <v>193</v>
      </c>
      <c r="E873" s="4">
        <f t="array" ref="E873">IF(AND(OR(raw_elemdata!G325=6,raw_elemdata!H325=6,raw_elemdata!I325=6,raw_elemdata!J325=6),OR(raw_elemdata!G325=7,raw_elemdata!H325=7,raw_elemdata!I325=7,raw_elemdata!J325=7)), IF(ISERROR(INDEX(filt_btag7!$B:$B,MATCH(C873&amp;raw_elemdata!D325,filt_btag7!$C:$C&amp;filt_btag7!$B:$B,0))=raw_elemdata!D325), raw_elemdata!D325, INDEX(fix_btag!$BF:$BF,MATCH(raw_elemdata!D325,fix_btag!$BG:$BG,0))), raw_elemdata!D325)</f>
        <v>70</v>
      </c>
      <c r="F873" s="4">
        <f t="array" ref="F873">IF(AND(OR(raw_elemdata!G325=6,raw_elemdata!H325=6,raw_elemdata!I325=6,raw_elemdata!J325=6),OR(raw_elemdata!G325=7,raw_elemdata!H325=7,raw_elemdata!I325=7,raw_elemdata!J325=7)), IF(ISERROR(INDEX(filt_btag7!$B:$B,MATCH(C873&amp;raw_elemdata!E325,filt_btag7!$C:$C&amp;filt_btag7!$B:$B,0))=raw_elemdata!E325), raw_elemdata!E325, INDEX(fix_btag!$BF:$BF,MATCH(raw_elemdata!E325,fix_btag!$BG:$BG,0))), raw_elemdata!E325)</f>
        <v>498</v>
      </c>
      <c r="G873" s="4">
        <f t="array" ref="G873">IF(AND(OR(raw_elemdata!G325=6,raw_elemdata!H325=6,raw_elemdata!I325=6,raw_elemdata!J325=6),OR(raw_elemdata!G325=7,raw_elemdata!H325=7,raw_elemdata!I325=7,raw_elemdata!J325=7)), IF(ISERROR(INDEX(filt_btag7!$B:$B,MATCH(C873&amp;raw_elemdata!F325,filt_btag7!$C:$C&amp;filt_btag7!$B:$B,0))=raw_elemdata!F325), raw_elemdata!F325, INDEX(fix_btag!$BF:$BF,MATCH(raw_elemdata!F325,fix_btag!$BG:$BG,0))), raw_elemdata!F325)</f>
        <v>497</v>
      </c>
      <c r="H873" s="4">
        <f>IF(OR(raw_elemdata!G325=6,raw_elemdata!G325=7),0,raw_elemdata!G325)</f>
        <v>0</v>
      </c>
      <c r="I873" s="4">
        <f>IF(OR(raw_elemdata!H325=6,raw_elemdata!H325=7),0,raw_elemdata!H325)</f>
        <v>0</v>
      </c>
      <c r="J873" s="4">
        <f>IF(OR(raw_elemdata!I325=6,raw_elemdata!I325=7),0,raw_elemdata!I325)</f>
        <v>0</v>
      </c>
      <c r="K873" s="4">
        <f>IF(OR(raw_elemdata!J325=6,raw_elemdata!J325=7),0,raw_elemdata!J325)</f>
        <v>0</v>
      </c>
      <c r="L873" s="4">
        <v>1</v>
      </c>
    </row>
    <row r="874" spans="3:12" s="4" customFormat="1" x14ac:dyDescent="0.3">
      <c r="C874" s="4">
        <v>324</v>
      </c>
      <c r="D874" s="4">
        <f t="array" ref="D874">IF(AND(OR(raw_elemdata!G326=6,raw_elemdata!H326=6,raw_elemdata!I326=6,raw_elemdata!J326=6),OR(raw_elemdata!G326=7,raw_elemdata!H326=7,raw_elemdata!I326=7,raw_elemdata!J326=7)), IF(ISERROR(INDEX(filt_btag7!$B:$B,MATCH(C874&amp;raw_elemdata!C326,filt_btag7!$C:$C&amp;filt_btag7!$B:$B,0))=raw_elemdata!C326), raw_elemdata!C326, INDEX(fix_btag!$BF:$BF,MATCH(raw_elemdata!C326,fix_btag!$BG:$BG,0))), raw_elemdata!C326)</f>
        <v>70</v>
      </c>
      <c r="E874" s="4">
        <f t="array" ref="E874">IF(AND(OR(raw_elemdata!G326=6,raw_elemdata!H326=6,raw_elemdata!I326=6,raw_elemdata!J326=6),OR(raw_elemdata!G326=7,raw_elemdata!H326=7,raw_elemdata!I326=7,raw_elemdata!J326=7)), IF(ISERROR(INDEX(filt_btag7!$B:$B,MATCH(C874&amp;raw_elemdata!D326,filt_btag7!$C:$C&amp;filt_btag7!$B:$B,0))=raw_elemdata!D326), raw_elemdata!D326, INDEX(fix_btag!$BF:$BF,MATCH(raw_elemdata!D326,fix_btag!$BG:$BG,0))), raw_elemdata!D326)</f>
        <v>152</v>
      </c>
      <c r="F874" s="4">
        <f t="array" ref="F874">IF(AND(OR(raw_elemdata!G326=6,raw_elemdata!H326=6,raw_elemdata!I326=6,raw_elemdata!J326=6),OR(raw_elemdata!G326=7,raw_elemdata!H326=7,raw_elemdata!I326=7,raw_elemdata!J326=7)), IF(ISERROR(INDEX(filt_btag7!$B:$B,MATCH(C874&amp;raw_elemdata!E326,filt_btag7!$C:$C&amp;filt_btag7!$B:$B,0))=raw_elemdata!E326), raw_elemdata!E326, INDEX(fix_btag!$BF:$BF,MATCH(raw_elemdata!E326,fix_btag!$BG:$BG,0))), raw_elemdata!E326)</f>
        <v>499</v>
      </c>
      <c r="G874" s="4">
        <f t="array" ref="G874">IF(AND(OR(raw_elemdata!G326=6,raw_elemdata!H326=6,raw_elemdata!I326=6,raw_elemdata!J326=6),OR(raw_elemdata!G326=7,raw_elemdata!H326=7,raw_elemdata!I326=7,raw_elemdata!J326=7)), IF(ISERROR(INDEX(filt_btag7!$B:$B,MATCH(C874&amp;raw_elemdata!F326,filt_btag7!$C:$C&amp;filt_btag7!$B:$B,0))=raw_elemdata!F326), raw_elemdata!F326, INDEX(fix_btag!$BF:$BF,MATCH(raw_elemdata!F326,fix_btag!$BG:$BG,0))), raw_elemdata!F326)</f>
        <v>498</v>
      </c>
      <c r="H874" s="4">
        <f>IF(OR(raw_elemdata!G326=6,raw_elemdata!G326=7),0,raw_elemdata!G326)</f>
        <v>0</v>
      </c>
      <c r="I874" s="4">
        <f>IF(OR(raw_elemdata!H326=6,raw_elemdata!H326=7),0,raw_elemdata!H326)</f>
        <v>0</v>
      </c>
      <c r="J874" s="4">
        <f>IF(OR(raw_elemdata!I326=6,raw_elemdata!I326=7),0,raw_elemdata!I326)</f>
        <v>0</v>
      </c>
      <c r="K874" s="4">
        <f>IF(OR(raw_elemdata!J326=6,raw_elemdata!J326=7),0,raw_elemdata!J326)</f>
        <v>0</v>
      </c>
      <c r="L874" s="4">
        <v>1</v>
      </c>
    </row>
    <row r="875" spans="3:12" s="4" customFormat="1" x14ac:dyDescent="0.3">
      <c r="C875" s="4">
        <v>325</v>
      </c>
      <c r="D875" s="4">
        <f t="array" ref="D875">IF(AND(OR(raw_elemdata!G327=6,raw_elemdata!H327=6,raw_elemdata!I327=6,raw_elemdata!J327=6),OR(raw_elemdata!G327=7,raw_elemdata!H327=7,raw_elemdata!I327=7,raw_elemdata!J327=7)), IF(ISERROR(INDEX(filt_btag7!$B:$B,MATCH(C875&amp;raw_elemdata!C327,filt_btag7!$C:$C&amp;filt_btag7!$B:$B,0))=raw_elemdata!C327), raw_elemdata!C327, INDEX(fix_btag!$BF:$BF,MATCH(raw_elemdata!C327,fix_btag!$BG:$BG,0))), raw_elemdata!C327)</f>
        <v>152</v>
      </c>
      <c r="E875" s="4">
        <f t="array" ref="E875">IF(AND(OR(raw_elemdata!G327=6,raw_elemdata!H327=6,raw_elemdata!I327=6,raw_elemdata!J327=6),OR(raw_elemdata!G327=7,raw_elemdata!H327=7,raw_elemdata!I327=7,raw_elemdata!J327=7)), IF(ISERROR(INDEX(filt_btag7!$B:$B,MATCH(C875&amp;raw_elemdata!D327,filt_btag7!$C:$C&amp;filt_btag7!$B:$B,0))=raw_elemdata!D327), raw_elemdata!D327, INDEX(fix_btag!$BF:$BF,MATCH(raw_elemdata!D327,fix_btag!$BG:$BG,0))), raw_elemdata!D327)</f>
        <v>151</v>
      </c>
      <c r="F875" s="4">
        <f t="array" ref="F875">IF(AND(OR(raw_elemdata!G327=6,raw_elemdata!H327=6,raw_elemdata!I327=6,raw_elemdata!J327=6),OR(raw_elemdata!G327=7,raw_elemdata!H327=7,raw_elemdata!I327=7,raw_elemdata!J327=7)), IF(ISERROR(INDEX(filt_btag7!$B:$B,MATCH(C875&amp;raw_elemdata!E327,filt_btag7!$C:$C&amp;filt_btag7!$B:$B,0))=raw_elemdata!E327), raw_elemdata!E327, INDEX(fix_btag!$BF:$BF,MATCH(raw_elemdata!E327,fix_btag!$BG:$BG,0))), raw_elemdata!E327)</f>
        <v>500</v>
      </c>
      <c r="G875" s="4">
        <f t="array" ref="G875">IF(AND(OR(raw_elemdata!G327=6,raw_elemdata!H327=6,raw_elemdata!I327=6,raw_elemdata!J327=6),OR(raw_elemdata!G327=7,raw_elemdata!H327=7,raw_elemdata!I327=7,raw_elemdata!J327=7)), IF(ISERROR(INDEX(filt_btag7!$B:$B,MATCH(C875&amp;raw_elemdata!F327,filt_btag7!$C:$C&amp;filt_btag7!$B:$B,0))=raw_elemdata!F327), raw_elemdata!F327, INDEX(fix_btag!$BF:$BF,MATCH(raw_elemdata!F327,fix_btag!$BG:$BG,0))), raw_elemdata!F327)</f>
        <v>499</v>
      </c>
      <c r="H875" s="4">
        <f>IF(OR(raw_elemdata!G327=6,raw_elemdata!G327=7),0,raw_elemdata!G327)</f>
        <v>0</v>
      </c>
      <c r="I875" s="4">
        <f>IF(OR(raw_elemdata!H327=6,raw_elemdata!H327=7),0,raw_elemdata!H327)</f>
        <v>0</v>
      </c>
      <c r="J875" s="4">
        <f>IF(OR(raw_elemdata!I327=6,raw_elemdata!I327=7),0,raw_elemdata!I327)</f>
        <v>0</v>
      </c>
      <c r="K875" s="4">
        <f>IF(OR(raw_elemdata!J327=6,raw_elemdata!J327=7),0,raw_elemdata!J327)</f>
        <v>0</v>
      </c>
      <c r="L875" s="4">
        <v>1</v>
      </c>
    </row>
    <row r="876" spans="3:12" s="4" customFormat="1" x14ac:dyDescent="0.3">
      <c r="C876" s="4">
        <v>326</v>
      </c>
      <c r="D876" s="4">
        <f t="array" ref="D876">IF(AND(OR(raw_elemdata!G328=6,raw_elemdata!H328=6,raw_elemdata!I328=6,raw_elemdata!J328=6),OR(raw_elemdata!G328=7,raw_elemdata!H328=7,raw_elemdata!I328=7,raw_elemdata!J328=7)), IF(ISERROR(INDEX(filt_btag7!$B:$B,MATCH(C876&amp;raw_elemdata!C328,filt_btag7!$C:$C&amp;filt_btag7!$B:$B,0))=raw_elemdata!C328), raw_elemdata!C328, INDEX(fix_btag!$BF:$BF,MATCH(raw_elemdata!C328,fix_btag!$BG:$BG,0))), raw_elemdata!C328)</f>
        <v>151</v>
      </c>
      <c r="E876" s="4">
        <f t="array" ref="E876">IF(AND(OR(raw_elemdata!G328=6,raw_elemdata!H328=6,raw_elemdata!I328=6,raw_elemdata!J328=6),OR(raw_elemdata!G328=7,raw_elemdata!H328=7,raw_elemdata!I328=7,raw_elemdata!J328=7)), IF(ISERROR(INDEX(filt_btag7!$B:$B,MATCH(C876&amp;raw_elemdata!D328,filt_btag7!$C:$C&amp;filt_btag7!$B:$B,0))=raw_elemdata!D328), raw_elemdata!D328, INDEX(fix_btag!$BF:$BF,MATCH(raw_elemdata!D328,fix_btag!$BG:$BG,0))), raw_elemdata!D328)</f>
        <v>69</v>
      </c>
      <c r="F876" s="4">
        <f t="array" ref="F876">IF(AND(OR(raw_elemdata!G328=6,raw_elemdata!H328=6,raw_elemdata!I328=6,raw_elemdata!J328=6),OR(raw_elemdata!G328=7,raw_elemdata!H328=7,raw_elemdata!I328=7,raw_elemdata!J328=7)), IF(ISERROR(INDEX(filt_btag7!$B:$B,MATCH(C876&amp;raw_elemdata!E328,filt_btag7!$C:$C&amp;filt_btag7!$B:$B,0))=raw_elemdata!E328), raw_elemdata!E328, INDEX(fix_btag!$BF:$BF,MATCH(raw_elemdata!E328,fix_btag!$BG:$BG,0))), raw_elemdata!E328)</f>
        <v>328</v>
      </c>
      <c r="G876" s="4">
        <f t="array" ref="G876">IF(AND(OR(raw_elemdata!G328=6,raw_elemdata!H328=6,raw_elemdata!I328=6,raw_elemdata!J328=6),OR(raw_elemdata!G328=7,raw_elemdata!H328=7,raw_elemdata!I328=7,raw_elemdata!J328=7)), IF(ISERROR(INDEX(filt_btag7!$B:$B,MATCH(C876&amp;raw_elemdata!F328,filt_btag7!$C:$C&amp;filt_btag7!$B:$B,0))=raw_elemdata!F328), raw_elemdata!F328, INDEX(fix_btag!$BF:$BF,MATCH(raw_elemdata!F328,fix_btag!$BG:$BG,0))), raw_elemdata!F328)</f>
        <v>500</v>
      </c>
      <c r="H876" s="4">
        <f>IF(OR(raw_elemdata!G328=6,raw_elemdata!G328=7),0,raw_elemdata!G328)</f>
        <v>0</v>
      </c>
      <c r="I876" s="4">
        <f>IF(OR(raw_elemdata!H328=6,raw_elemdata!H328=7),0,raw_elemdata!H328)</f>
        <v>0</v>
      </c>
      <c r="J876" s="4">
        <f>IF(OR(raw_elemdata!I328=6,raw_elemdata!I328=7),0,raw_elemdata!I328)</f>
        <v>0</v>
      </c>
      <c r="K876" s="4">
        <f>IF(OR(raw_elemdata!J328=6,raw_elemdata!J328=7),0,raw_elemdata!J328)</f>
        <v>0</v>
      </c>
      <c r="L876" s="4">
        <v>1</v>
      </c>
    </row>
    <row r="877" spans="3:12" s="4" customFormat="1" x14ac:dyDescent="0.3">
      <c r="C877" s="4">
        <v>327</v>
      </c>
      <c r="D877" s="4">
        <f t="array" ref="D877">IF(AND(OR(raw_elemdata!G329=6,raw_elemdata!H329=6,raw_elemdata!I329=6,raw_elemdata!J329=6),OR(raw_elemdata!G329=7,raw_elemdata!H329=7,raw_elemdata!I329=7,raw_elemdata!J329=7)), IF(ISERROR(INDEX(filt_btag7!$B:$B,MATCH(C877&amp;raw_elemdata!C329,filt_btag7!$C:$C&amp;filt_btag7!$B:$B,0))=raw_elemdata!C329), raw_elemdata!C329, INDEX(fix_btag!$BF:$BF,MATCH(raw_elemdata!C329,fix_btag!$BG:$BG,0))), raw_elemdata!C329)</f>
        <v>265</v>
      </c>
      <c r="E877" s="4">
        <f t="array" ref="E877">IF(AND(OR(raw_elemdata!G329=6,raw_elemdata!H329=6,raw_elemdata!I329=6,raw_elemdata!J329=6),OR(raw_elemdata!G329=7,raw_elemdata!H329=7,raw_elemdata!I329=7,raw_elemdata!J329=7)), IF(ISERROR(INDEX(filt_btag7!$B:$B,MATCH(C877&amp;raw_elemdata!D329,filt_btag7!$C:$C&amp;filt_btag7!$B:$B,0))=raw_elemdata!D329), raw_elemdata!D329, INDEX(fix_btag!$BF:$BF,MATCH(raw_elemdata!D329,fix_btag!$BG:$BG,0))), raw_elemdata!D329)</f>
        <v>501</v>
      </c>
      <c r="F877" s="4">
        <f t="array" ref="F877">IF(AND(OR(raw_elemdata!G329=6,raw_elemdata!H329=6,raw_elemdata!I329=6,raw_elemdata!J329=6),OR(raw_elemdata!G329=7,raw_elemdata!H329=7,raw_elemdata!I329=7,raw_elemdata!J329=7)), IF(ISERROR(INDEX(filt_btag7!$B:$B,MATCH(C877&amp;raw_elemdata!E329,filt_btag7!$C:$C&amp;filt_btag7!$B:$B,0))=raw_elemdata!E329), raw_elemdata!E329, INDEX(fix_btag!$BF:$BF,MATCH(raw_elemdata!E329,fix_btag!$BG:$BG,0))), raw_elemdata!E329)</f>
        <v>194</v>
      </c>
      <c r="G877" s="4">
        <f t="array" ref="G877">IF(AND(OR(raw_elemdata!G329=6,raw_elemdata!H329=6,raw_elemdata!I329=6,raw_elemdata!J329=6),OR(raw_elemdata!G329=7,raw_elemdata!H329=7,raw_elemdata!I329=7,raw_elemdata!J329=7)), IF(ISERROR(INDEX(filt_btag7!$B:$B,MATCH(C877&amp;raw_elemdata!F329,filt_btag7!$C:$C&amp;filt_btag7!$B:$B,0))=raw_elemdata!F329), raw_elemdata!F329, INDEX(fix_btag!$BF:$BF,MATCH(raw_elemdata!F329,fix_btag!$BG:$BG,0))), raw_elemdata!F329)</f>
        <v>32</v>
      </c>
      <c r="H877" s="4">
        <f>IF(OR(raw_elemdata!G329=6,raw_elemdata!G329=7),0,raw_elemdata!G329)</f>
        <v>0</v>
      </c>
      <c r="I877" s="4">
        <f>IF(OR(raw_elemdata!H329=6,raw_elemdata!H329=7),0,raw_elemdata!H329)</f>
        <v>0</v>
      </c>
      <c r="J877" s="4">
        <f>IF(OR(raw_elemdata!I329=6,raw_elemdata!I329=7),0,raw_elemdata!I329)</f>
        <v>0</v>
      </c>
      <c r="K877" s="4">
        <f>IF(OR(raw_elemdata!J329=6,raw_elemdata!J329=7),0,raw_elemdata!J329)</f>
        <v>0</v>
      </c>
      <c r="L877" s="4">
        <v>1</v>
      </c>
    </row>
    <row r="878" spans="3:12" s="4" customFormat="1" x14ac:dyDescent="0.3">
      <c r="C878" s="4">
        <v>328</v>
      </c>
      <c r="D878" s="4">
        <f t="array" ref="D878">IF(AND(OR(raw_elemdata!G330=6,raw_elemdata!H330=6,raw_elemdata!I330=6,raw_elemdata!J330=6),OR(raw_elemdata!G330=7,raw_elemdata!H330=7,raw_elemdata!I330=7,raw_elemdata!J330=7)), IF(ISERROR(INDEX(filt_btag7!$B:$B,MATCH(C878&amp;raw_elemdata!C330,filt_btag7!$C:$C&amp;filt_btag7!$B:$B,0))=raw_elemdata!C330), raw_elemdata!C330, INDEX(fix_btag!$BF:$BF,MATCH(raw_elemdata!C330,fix_btag!$BG:$BG,0))), raw_elemdata!C330)</f>
        <v>501</v>
      </c>
      <c r="E878" s="4">
        <f t="array" ref="E878">IF(AND(OR(raw_elemdata!G330=6,raw_elemdata!H330=6,raw_elemdata!I330=6,raw_elemdata!J330=6),OR(raw_elemdata!G330=7,raw_elemdata!H330=7,raw_elemdata!I330=7,raw_elemdata!J330=7)), IF(ISERROR(INDEX(filt_btag7!$B:$B,MATCH(C878&amp;raw_elemdata!D330,filt_btag7!$C:$C&amp;filt_btag7!$B:$B,0))=raw_elemdata!D330), raw_elemdata!D330, INDEX(fix_btag!$BF:$BF,MATCH(raw_elemdata!D330,fix_btag!$BG:$BG,0))), raw_elemdata!D330)</f>
        <v>264</v>
      </c>
      <c r="F878" s="4">
        <f t="array" ref="F878">IF(AND(OR(raw_elemdata!G330=6,raw_elemdata!H330=6,raw_elemdata!I330=6,raw_elemdata!J330=6),OR(raw_elemdata!G330=7,raw_elemdata!H330=7,raw_elemdata!I330=7,raw_elemdata!J330=7)), IF(ISERROR(INDEX(filt_btag7!$B:$B,MATCH(C878&amp;raw_elemdata!E330,filt_btag7!$C:$C&amp;filt_btag7!$B:$B,0))=raw_elemdata!E330), raw_elemdata!E330, INDEX(fix_btag!$BF:$BF,MATCH(raw_elemdata!E330,fix_btag!$BG:$BG,0))), raw_elemdata!E330)</f>
        <v>122</v>
      </c>
      <c r="G878" s="4">
        <f t="array" ref="G878">IF(AND(OR(raw_elemdata!G330=6,raw_elemdata!H330=6,raw_elemdata!I330=6,raw_elemdata!J330=6),OR(raw_elemdata!G330=7,raw_elemdata!H330=7,raw_elemdata!I330=7,raw_elemdata!J330=7)), IF(ISERROR(INDEX(filt_btag7!$B:$B,MATCH(C878&amp;raw_elemdata!F330,filt_btag7!$C:$C&amp;filt_btag7!$B:$B,0))=raw_elemdata!F330), raw_elemdata!F330, INDEX(fix_btag!$BF:$BF,MATCH(raw_elemdata!F330,fix_btag!$BG:$BG,0))), raw_elemdata!F330)</f>
        <v>194</v>
      </c>
      <c r="H878" s="4">
        <f>IF(OR(raw_elemdata!G330=6,raw_elemdata!G330=7),0,raw_elemdata!G330)</f>
        <v>0</v>
      </c>
      <c r="I878" s="4">
        <f>IF(OR(raw_elemdata!H330=6,raw_elemdata!H330=7),0,raw_elemdata!H330)</f>
        <v>0</v>
      </c>
      <c r="J878" s="4">
        <f>IF(OR(raw_elemdata!I330=6,raw_elemdata!I330=7),0,raw_elemdata!I330)</f>
        <v>0</v>
      </c>
      <c r="K878" s="4">
        <f>IF(OR(raw_elemdata!J330=6,raw_elemdata!J330=7),0,raw_elemdata!J330)</f>
        <v>0</v>
      </c>
      <c r="L878" s="4">
        <v>1</v>
      </c>
    </row>
    <row r="879" spans="3:12" s="4" customFormat="1" x14ac:dyDescent="0.3">
      <c r="C879" s="4">
        <v>329</v>
      </c>
      <c r="D879" s="4">
        <f t="array" ref="D879">IF(AND(OR(raw_elemdata!G331=6,raw_elemdata!H331=6,raw_elemdata!I331=6,raw_elemdata!J331=6),OR(raw_elemdata!G331=7,raw_elemdata!H331=7,raw_elemdata!I331=7,raw_elemdata!J331=7)), IF(ISERROR(INDEX(filt_btag7!$B:$B,MATCH(C879&amp;raw_elemdata!C331,filt_btag7!$C:$C&amp;filt_btag7!$B:$B,0))=raw_elemdata!C331), raw_elemdata!C331, INDEX(fix_btag!$BF:$BF,MATCH(raw_elemdata!C331,fix_btag!$BG:$BG,0))), raw_elemdata!C331)</f>
        <v>39</v>
      </c>
      <c r="E879" s="4">
        <f t="array" ref="E879">IF(AND(OR(raw_elemdata!G331=6,raw_elemdata!H331=6,raw_elemdata!I331=6,raw_elemdata!J331=6),OR(raw_elemdata!G331=7,raw_elemdata!H331=7,raw_elemdata!I331=7,raw_elemdata!J331=7)), IF(ISERROR(INDEX(filt_btag7!$B:$B,MATCH(C879&amp;raw_elemdata!D331,filt_btag7!$C:$C&amp;filt_btag7!$B:$B,0))=raw_elemdata!D331), raw_elemdata!D331, INDEX(fix_btag!$BF:$BF,MATCH(raw_elemdata!D331,fix_btag!$BG:$BG,0))), raw_elemdata!D331)</f>
        <v>502</v>
      </c>
      <c r="F879" s="4">
        <f t="array" ref="F879">IF(AND(OR(raw_elemdata!G331=6,raw_elemdata!H331=6,raw_elemdata!I331=6,raw_elemdata!J331=6),OR(raw_elemdata!G331=7,raw_elemdata!H331=7,raw_elemdata!I331=7,raw_elemdata!J331=7)), IF(ISERROR(INDEX(filt_btag7!$B:$B,MATCH(C879&amp;raw_elemdata!E331,filt_btag7!$C:$C&amp;filt_btag7!$B:$B,0))=raw_elemdata!E331), raw_elemdata!E331, INDEX(fix_btag!$BF:$BF,MATCH(raw_elemdata!E331,fix_btag!$BG:$BG,0))), raw_elemdata!E331)</f>
        <v>501</v>
      </c>
      <c r="G879" s="4">
        <f t="array" ref="G879">IF(AND(OR(raw_elemdata!G331=6,raw_elemdata!H331=6,raw_elemdata!I331=6,raw_elemdata!J331=6),OR(raw_elemdata!G331=7,raw_elemdata!H331=7,raw_elemdata!I331=7,raw_elemdata!J331=7)), IF(ISERROR(INDEX(filt_btag7!$B:$B,MATCH(C879&amp;raw_elemdata!F331,filt_btag7!$C:$C&amp;filt_btag7!$B:$B,0))=raw_elemdata!F331), raw_elemdata!F331, INDEX(fix_btag!$BF:$BF,MATCH(raw_elemdata!F331,fix_btag!$BG:$BG,0))), raw_elemdata!F331)</f>
        <v>265</v>
      </c>
      <c r="H879" s="4">
        <f>IF(OR(raw_elemdata!G331=6,raw_elemdata!G331=7),0,raw_elemdata!G331)</f>
        <v>0</v>
      </c>
      <c r="I879" s="4">
        <f>IF(OR(raw_elemdata!H331=6,raw_elemdata!H331=7),0,raw_elemdata!H331)</f>
        <v>0</v>
      </c>
      <c r="J879" s="4">
        <f>IF(OR(raw_elemdata!I331=6,raw_elemdata!I331=7),0,raw_elemdata!I331)</f>
        <v>0</v>
      </c>
      <c r="K879" s="4">
        <f>IF(OR(raw_elemdata!J331=6,raw_elemdata!J331=7),0,raw_elemdata!J331)</f>
        <v>0</v>
      </c>
      <c r="L879" s="4">
        <v>1</v>
      </c>
    </row>
    <row r="880" spans="3:12" s="4" customFormat="1" x14ac:dyDescent="0.3">
      <c r="C880" s="4">
        <v>330</v>
      </c>
      <c r="D880" s="4">
        <f t="array" ref="D880">IF(AND(OR(raw_elemdata!G332=6,raw_elemdata!H332=6,raw_elemdata!I332=6,raw_elemdata!J332=6),OR(raw_elemdata!G332=7,raw_elemdata!H332=7,raw_elemdata!I332=7,raw_elemdata!J332=7)), IF(ISERROR(INDEX(filt_btag7!$B:$B,MATCH(C880&amp;raw_elemdata!C332,filt_btag7!$C:$C&amp;filt_btag7!$B:$B,0))=raw_elemdata!C332), raw_elemdata!C332, INDEX(fix_btag!$BF:$BF,MATCH(raw_elemdata!C332,fix_btag!$BG:$BG,0))), raw_elemdata!C332)</f>
        <v>502</v>
      </c>
      <c r="E880" s="4">
        <f t="array" ref="E880">IF(AND(OR(raw_elemdata!G332=6,raw_elemdata!H332=6,raw_elemdata!I332=6,raw_elemdata!J332=6),OR(raw_elemdata!G332=7,raw_elemdata!H332=7,raw_elemdata!I332=7,raw_elemdata!J332=7)), IF(ISERROR(INDEX(filt_btag7!$B:$B,MATCH(C880&amp;raw_elemdata!D332,filt_btag7!$C:$C&amp;filt_btag7!$B:$B,0))=raw_elemdata!D332), raw_elemdata!D332, INDEX(fix_btag!$BF:$BF,MATCH(raw_elemdata!D332,fix_btag!$BG:$BG,0))), raw_elemdata!D332)</f>
        <v>40</v>
      </c>
      <c r="F880" s="4">
        <f t="array" ref="F880">IF(AND(OR(raw_elemdata!G332=6,raw_elemdata!H332=6,raw_elemdata!I332=6,raw_elemdata!J332=6),OR(raw_elemdata!G332=7,raw_elemdata!H332=7,raw_elemdata!I332=7,raw_elemdata!J332=7)), IF(ISERROR(INDEX(filt_btag7!$B:$B,MATCH(C880&amp;raw_elemdata!E332,filt_btag7!$C:$C&amp;filt_btag7!$B:$B,0))=raw_elemdata!E332), raw_elemdata!E332, INDEX(fix_btag!$BF:$BF,MATCH(raw_elemdata!E332,fix_btag!$BG:$BG,0))), raw_elemdata!E332)</f>
        <v>264</v>
      </c>
      <c r="G880" s="4">
        <f t="array" ref="G880">IF(AND(OR(raw_elemdata!G332=6,raw_elemdata!H332=6,raw_elemdata!I332=6,raw_elemdata!J332=6),OR(raw_elemdata!G332=7,raw_elemdata!H332=7,raw_elemdata!I332=7,raw_elemdata!J332=7)), IF(ISERROR(INDEX(filt_btag7!$B:$B,MATCH(C880&amp;raw_elemdata!F332,filt_btag7!$C:$C&amp;filt_btag7!$B:$B,0))=raw_elemdata!F332), raw_elemdata!F332, INDEX(fix_btag!$BF:$BF,MATCH(raw_elemdata!F332,fix_btag!$BG:$BG,0))), raw_elemdata!F332)</f>
        <v>501</v>
      </c>
      <c r="H880" s="4">
        <f>IF(OR(raw_elemdata!G332=6,raw_elemdata!G332=7),0,raw_elemdata!G332)</f>
        <v>0</v>
      </c>
      <c r="I880" s="4">
        <f>IF(OR(raw_elemdata!H332=6,raw_elemdata!H332=7),0,raw_elemdata!H332)</f>
        <v>0</v>
      </c>
      <c r="J880" s="4">
        <f>IF(OR(raw_elemdata!I332=6,raw_elemdata!I332=7),0,raw_elemdata!I332)</f>
        <v>0</v>
      </c>
      <c r="K880" s="4">
        <f>IF(OR(raw_elemdata!J332=6,raw_elemdata!J332=7),0,raw_elemdata!J332)</f>
        <v>0</v>
      </c>
      <c r="L880" s="4">
        <v>1</v>
      </c>
    </row>
    <row r="881" spans="3:12" s="4" customFormat="1" x14ac:dyDescent="0.3">
      <c r="C881" s="4">
        <v>331</v>
      </c>
      <c r="D881" s="4">
        <f t="array" ref="D881">IF(AND(OR(raw_elemdata!G333=6,raw_elemdata!H333=6,raw_elemdata!I333=6,raw_elemdata!J333=6),OR(raw_elemdata!G333=7,raw_elemdata!H333=7,raw_elemdata!I333=7,raw_elemdata!J333=7)), IF(ISERROR(INDEX(filt_btag7!$B:$B,MATCH(C881&amp;raw_elemdata!C333,filt_btag7!$C:$C&amp;filt_btag7!$B:$B,0))=raw_elemdata!C333), raw_elemdata!C333, INDEX(fix_btag!$BF:$BF,MATCH(raw_elemdata!C333,fix_btag!$BG:$BG,0))), raw_elemdata!C333)</f>
        <v>273</v>
      </c>
      <c r="E881" s="4">
        <f t="array" ref="E881">IF(AND(OR(raw_elemdata!G333=6,raw_elemdata!H333=6,raw_elemdata!I333=6,raw_elemdata!J333=6),OR(raw_elemdata!G333=7,raw_elemdata!H333=7,raw_elemdata!I333=7,raw_elemdata!J333=7)), IF(ISERROR(INDEX(filt_btag7!$B:$B,MATCH(C881&amp;raw_elemdata!D333,filt_btag7!$C:$C&amp;filt_btag7!$B:$B,0))=raw_elemdata!D333), raw_elemdata!D333, INDEX(fix_btag!$BF:$BF,MATCH(raw_elemdata!D333,fix_btag!$BG:$BG,0))), raw_elemdata!D333)</f>
        <v>503</v>
      </c>
      <c r="F881" s="4">
        <f t="array" ref="F881">IF(AND(OR(raw_elemdata!G333=6,raw_elemdata!H333=6,raw_elemdata!I333=6,raw_elemdata!J333=6),OR(raw_elemdata!G333=7,raw_elemdata!H333=7,raw_elemdata!I333=7,raw_elemdata!J333=7)), IF(ISERROR(INDEX(filt_btag7!$B:$B,MATCH(C881&amp;raw_elemdata!E333,filt_btag7!$C:$C&amp;filt_btag7!$B:$B,0))=raw_elemdata!E333), raw_elemdata!E333, INDEX(fix_btag!$BF:$BF,MATCH(raw_elemdata!E333,fix_btag!$BG:$BG,0))), raw_elemdata!E333)</f>
        <v>502</v>
      </c>
      <c r="G881" s="4">
        <f t="array" ref="G881">IF(AND(OR(raw_elemdata!G333=6,raw_elemdata!H333=6,raw_elemdata!I333=6,raw_elemdata!J333=6),OR(raw_elemdata!G333=7,raw_elemdata!H333=7,raw_elemdata!I333=7,raw_elemdata!J333=7)), IF(ISERROR(INDEX(filt_btag7!$B:$B,MATCH(C881&amp;raw_elemdata!F333,filt_btag7!$C:$C&amp;filt_btag7!$B:$B,0))=raw_elemdata!F333), raw_elemdata!F333, INDEX(fix_btag!$BF:$BF,MATCH(raw_elemdata!F333,fix_btag!$BG:$BG,0))), raw_elemdata!F333)</f>
        <v>39</v>
      </c>
      <c r="H881" s="4">
        <f>IF(OR(raw_elemdata!G333=6,raw_elemdata!G333=7),0,raw_elemdata!G333)</f>
        <v>0</v>
      </c>
      <c r="I881" s="4">
        <f>IF(OR(raw_elemdata!H333=6,raw_elemdata!H333=7),0,raw_elemdata!H333)</f>
        <v>0</v>
      </c>
      <c r="J881" s="4">
        <f>IF(OR(raw_elemdata!I333=6,raw_elemdata!I333=7),0,raw_elemdata!I333)</f>
        <v>0</v>
      </c>
      <c r="K881" s="4">
        <f>IF(OR(raw_elemdata!J333=6,raw_elemdata!J333=7),0,raw_elemdata!J333)</f>
        <v>0</v>
      </c>
      <c r="L881" s="4">
        <v>1</v>
      </c>
    </row>
    <row r="882" spans="3:12" s="4" customFormat="1" x14ac:dyDescent="0.3">
      <c r="C882" s="4">
        <v>332</v>
      </c>
      <c r="D882" s="4">
        <f t="array" ref="D882">IF(AND(OR(raw_elemdata!G334=6,raw_elemdata!H334=6,raw_elemdata!I334=6,raw_elemdata!J334=6),OR(raw_elemdata!G334=7,raw_elemdata!H334=7,raw_elemdata!I334=7,raw_elemdata!J334=7)), IF(ISERROR(INDEX(filt_btag7!$B:$B,MATCH(C882&amp;raw_elemdata!C334,filt_btag7!$C:$C&amp;filt_btag7!$B:$B,0))=raw_elemdata!C334), raw_elemdata!C334, INDEX(fix_btag!$BF:$BF,MATCH(raw_elemdata!C334,fix_btag!$BG:$BG,0))), raw_elemdata!C334)</f>
        <v>503</v>
      </c>
      <c r="E882" s="4">
        <f t="array" ref="E882">IF(AND(OR(raw_elemdata!G334=6,raw_elemdata!H334=6,raw_elemdata!I334=6,raw_elemdata!J334=6),OR(raw_elemdata!G334=7,raw_elemdata!H334=7,raw_elemdata!I334=7,raw_elemdata!J334=7)), IF(ISERROR(INDEX(filt_btag7!$B:$B,MATCH(C882&amp;raw_elemdata!D334,filt_btag7!$C:$C&amp;filt_btag7!$B:$B,0))=raw_elemdata!D334), raw_elemdata!D334, INDEX(fix_btag!$BF:$BF,MATCH(raw_elemdata!D334,fix_btag!$BG:$BG,0))), raw_elemdata!D334)</f>
        <v>266</v>
      </c>
      <c r="F882" s="4">
        <f t="array" ref="F882">IF(AND(OR(raw_elemdata!G334=6,raw_elemdata!H334=6,raw_elemdata!I334=6,raw_elemdata!J334=6),OR(raw_elemdata!G334=7,raw_elemdata!H334=7,raw_elemdata!I334=7,raw_elemdata!J334=7)), IF(ISERROR(INDEX(filt_btag7!$B:$B,MATCH(C882&amp;raw_elemdata!E334,filt_btag7!$C:$C&amp;filt_btag7!$B:$B,0))=raw_elemdata!E334), raw_elemdata!E334, INDEX(fix_btag!$BF:$BF,MATCH(raw_elemdata!E334,fix_btag!$BG:$BG,0))), raw_elemdata!E334)</f>
        <v>40</v>
      </c>
      <c r="G882" s="4">
        <f t="array" ref="G882">IF(AND(OR(raw_elemdata!G334=6,raw_elemdata!H334=6,raw_elemdata!I334=6,raw_elemdata!J334=6),OR(raw_elemdata!G334=7,raw_elemdata!H334=7,raw_elemdata!I334=7,raw_elemdata!J334=7)), IF(ISERROR(INDEX(filt_btag7!$B:$B,MATCH(C882&amp;raw_elemdata!F334,filt_btag7!$C:$C&amp;filt_btag7!$B:$B,0))=raw_elemdata!F334), raw_elemdata!F334, INDEX(fix_btag!$BF:$BF,MATCH(raw_elemdata!F334,fix_btag!$BG:$BG,0))), raw_elemdata!F334)</f>
        <v>502</v>
      </c>
      <c r="H882" s="4">
        <f>IF(OR(raw_elemdata!G334=6,raw_elemdata!G334=7),0,raw_elemdata!G334)</f>
        <v>0</v>
      </c>
      <c r="I882" s="4">
        <f>IF(OR(raw_elemdata!H334=6,raw_elemdata!H334=7),0,raw_elemdata!H334)</f>
        <v>0</v>
      </c>
      <c r="J882" s="4">
        <f>IF(OR(raw_elemdata!I334=6,raw_elemdata!I334=7),0,raw_elemdata!I334)</f>
        <v>0</v>
      </c>
      <c r="K882" s="4">
        <f>IF(OR(raw_elemdata!J334=6,raw_elemdata!J334=7),0,raw_elemdata!J334)</f>
        <v>0</v>
      </c>
      <c r="L882" s="4">
        <v>1</v>
      </c>
    </row>
    <row r="883" spans="3:12" s="4" customFormat="1" x14ac:dyDescent="0.3">
      <c r="C883" s="4">
        <v>333</v>
      </c>
      <c r="D883" s="4">
        <f t="array" ref="D883">IF(AND(OR(raw_elemdata!G335=6,raw_elemdata!H335=6,raw_elemdata!I335=6,raw_elemdata!J335=6),OR(raw_elemdata!G335=7,raw_elemdata!H335=7,raw_elemdata!I335=7,raw_elemdata!J335=7)), IF(ISERROR(INDEX(filt_btag7!$B:$B,MATCH(C883&amp;raw_elemdata!C335,filt_btag7!$C:$C&amp;filt_btag7!$B:$B,0))=raw_elemdata!C335), raw_elemdata!C335, INDEX(fix_btag!$BF:$BF,MATCH(raw_elemdata!C335,fix_btag!$BG:$BG,0))), raw_elemdata!C335)</f>
        <v>47</v>
      </c>
      <c r="E883" s="4">
        <f t="array" ref="E883">IF(AND(OR(raw_elemdata!G335=6,raw_elemdata!H335=6,raw_elemdata!I335=6,raw_elemdata!J335=6),OR(raw_elemdata!G335=7,raw_elemdata!H335=7,raw_elemdata!I335=7,raw_elemdata!J335=7)), IF(ISERROR(INDEX(filt_btag7!$B:$B,MATCH(C883&amp;raw_elemdata!D335,filt_btag7!$C:$C&amp;filt_btag7!$B:$B,0))=raw_elemdata!D335), raw_elemdata!D335, INDEX(fix_btag!$BF:$BF,MATCH(raw_elemdata!D335,fix_btag!$BG:$BG,0))), raw_elemdata!D335)</f>
        <v>504</v>
      </c>
      <c r="F883" s="4">
        <f t="array" ref="F883">IF(AND(OR(raw_elemdata!G335=6,raw_elemdata!H335=6,raw_elemdata!I335=6,raw_elemdata!J335=6),OR(raw_elemdata!G335=7,raw_elemdata!H335=7,raw_elemdata!I335=7,raw_elemdata!J335=7)), IF(ISERROR(INDEX(filt_btag7!$B:$B,MATCH(C883&amp;raw_elemdata!E335,filt_btag7!$C:$C&amp;filt_btag7!$B:$B,0))=raw_elemdata!E335), raw_elemdata!E335, INDEX(fix_btag!$BF:$BF,MATCH(raw_elemdata!E335,fix_btag!$BG:$BG,0))), raw_elemdata!E335)</f>
        <v>503</v>
      </c>
      <c r="G883" s="4">
        <f t="array" ref="G883">IF(AND(OR(raw_elemdata!G335=6,raw_elemdata!H335=6,raw_elemdata!I335=6,raw_elemdata!J335=6),OR(raw_elemdata!G335=7,raw_elemdata!H335=7,raw_elemdata!I335=7,raw_elemdata!J335=7)), IF(ISERROR(INDEX(filt_btag7!$B:$B,MATCH(C883&amp;raw_elemdata!F335,filt_btag7!$C:$C&amp;filt_btag7!$B:$B,0))=raw_elemdata!F335), raw_elemdata!F335, INDEX(fix_btag!$BF:$BF,MATCH(raw_elemdata!F335,fix_btag!$BG:$BG,0))), raw_elemdata!F335)</f>
        <v>273</v>
      </c>
      <c r="H883" s="4">
        <f>IF(OR(raw_elemdata!G335=6,raw_elemdata!G335=7),0,raw_elemdata!G335)</f>
        <v>0</v>
      </c>
      <c r="I883" s="4">
        <f>IF(OR(raw_elemdata!H335=6,raw_elemdata!H335=7),0,raw_elemdata!H335)</f>
        <v>0</v>
      </c>
      <c r="J883" s="4">
        <f>IF(OR(raw_elemdata!I335=6,raw_elemdata!I335=7),0,raw_elemdata!I335)</f>
        <v>0</v>
      </c>
      <c r="K883" s="4">
        <f>IF(OR(raw_elemdata!J335=6,raw_elemdata!J335=7),0,raw_elemdata!J335)</f>
        <v>0</v>
      </c>
      <c r="L883" s="4">
        <v>1</v>
      </c>
    </row>
    <row r="884" spans="3:12" s="4" customFormat="1" x14ac:dyDescent="0.3">
      <c r="C884" s="4">
        <v>334</v>
      </c>
      <c r="D884" s="4">
        <f t="array" ref="D884">IF(AND(OR(raw_elemdata!G336=6,raw_elemdata!H336=6,raw_elemdata!I336=6,raw_elemdata!J336=6),OR(raw_elemdata!G336=7,raw_elemdata!H336=7,raw_elemdata!I336=7,raw_elemdata!J336=7)), IF(ISERROR(INDEX(filt_btag7!$B:$B,MATCH(C884&amp;raw_elemdata!C336,filt_btag7!$C:$C&amp;filt_btag7!$B:$B,0))=raw_elemdata!C336), raw_elemdata!C336, INDEX(fix_btag!$BF:$BF,MATCH(raw_elemdata!C336,fix_btag!$BG:$BG,0))), raw_elemdata!C336)</f>
        <v>504</v>
      </c>
      <c r="E884" s="4">
        <f t="array" ref="E884">IF(AND(OR(raw_elemdata!G336=6,raw_elemdata!H336=6,raw_elemdata!I336=6,raw_elemdata!J336=6),OR(raw_elemdata!G336=7,raw_elemdata!H336=7,raw_elemdata!I336=7,raw_elemdata!J336=7)), IF(ISERROR(INDEX(filt_btag7!$B:$B,MATCH(C884&amp;raw_elemdata!D336,filt_btag7!$C:$C&amp;filt_btag7!$B:$B,0))=raw_elemdata!D336), raw_elemdata!D336, INDEX(fix_btag!$BF:$BF,MATCH(raw_elemdata!D336,fix_btag!$BG:$BG,0))), raw_elemdata!D336)</f>
        <v>48</v>
      </c>
      <c r="F884" s="4">
        <f t="array" ref="F884">IF(AND(OR(raw_elemdata!G336=6,raw_elemdata!H336=6,raw_elemdata!I336=6,raw_elemdata!J336=6),OR(raw_elemdata!G336=7,raw_elemdata!H336=7,raw_elemdata!I336=7,raw_elemdata!J336=7)), IF(ISERROR(INDEX(filt_btag7!$B:$B,MATCH(C884&amp;raw_elemdata!E336,filt_btag7!$C:$C&amp;filt_btag7!$B:$B,0))=raw_elemdata!E336), raw_elemdata!E336, INDEX(fix_btag!$BF:$BF,MATCH(raw_elemdata!E336,fix_btag!$BG:$BG,0))), raw_elemdata!E336)</f>
        <v>266</v>
      </c>
      <c r="G884" s="4">
        <f t="array" ref="G884">IF(AND(OR(raw_elemdata!G336=6,raw_elemdata!H336=6,raw_elemdata!I336=6,raw_elemdata!J336=6),OR(raw_elemdata!G336=7,raw_elemdata!H336=7,raw_elemdata!I336=7,raw_elemdata!J336=7)), IF(ISERROR(INDEX(filt_btag7!$B:$B,MATCH(C884&amp;raw_elemdata!F336,filt_btag7!$C:$C&amp;filt_btag7!$B:$B,0))=raw_elemdata!F336), raw_elemdata!F336, INDEX(fix_btag!$BF:$BF,MATCH(raw_elemdata!F336,fix_btag!$BG:$BG,0))), raw_elemdata!F336)</f>
        <v>503</v>
      </c>
      <c r="H884" s="4">
        <f>IF(OR(raw_elemdata!G336=6,raw_elemdata!G336=7),0,raw_elemdata!G336)</f>
        <v>0</v>
      </c>
      <c r="I884" s="4">
        <f>IF(OR(raw_elemdata!H336=6,raw_elemdata!H336=7),0,raw_elemdata!H336)</f>
        <v>0</v>
      </c>
      <c r="J884" s="4">
        <f>IF(OR(raw_elemdata!I336=6,raw_elemdata!I336=7),0,raw_elemdata!I336)</f>
        <v>0</v>
      </c>
      <c r="K884" s="4">
        <f>IF(OR(raw_elemdata!J336=6,raw_elemdata!J336=7),0,raw_elemdata!J336)</f>
        <v>0</v>
      </c>
      <c r="L884" s="4">
        <v>1</v>
      </c>
    </row>
    <row r="885" spans="3:12" s="4" customFormat="1" x14ac:dyDescent="0.3">
      <c r="C885" s="4">
        <v>335</v>
      </c>
      <c r="D885" s="4">
        <f t="array" ref="D885">IF(AND(OR(raw_elemdata!G337=6,raw_elemdata!H337=6,raw_elemdata!I337=6,raw_elemdata!J337=6),OR(raw_elemdata!G337=7,raw_elemdata!H337=7,raw_elemdata!I337=7,raw_elemdata!J337=7)), IF(ISERROR(INDEX(filt_btag7!$B:$B,MATCH(C885&amp;raw_elemdata!C337,filt_btag7!$C:$C&amp;filt_btag7!$B:$B,0))=raw_elemdata!C337), raw_elemdata!C337, INDEX(fix_btag!$BF:$BF,MATCH(raw_elemdata!C337,fix_btag!$BG:$BG,0))), raw_elemdata!C337)</f>
        <v>274</v>
      </c>
      <c r="E885" s="4">
        <f t="array" ref="E885">IF(AND(OR(raw_elemdata!G337=6,raw_elemdata!H337=6,raw_elemdata!I337=6,raw_elemdata!J337=6),OR(raw_elemdata!G337=7,raw_elemdata!H337=7,raw_elemdata!I337=7,raw_elemdata!J337=7)), IF(ISERROR(INDEX(filt_btag7!$B:$B,MATCH(C885&amp;raw_elemdata!D337,filt_btag7!$C:$C&amp;filt_btag7!$B:$B,0))=raw_elemdata!D337), raw_elemdata!D337, INDEX(fix_btag!$BF:$BF,MATCH(raw_elemdata!D337,fix_btag!$BG:$BG,0))), raw_elemdata!D337)</f>
        <v>505</v>
      </c>
      <c r="F885" s="4">
        <f t="array" ref="F885">IF(AND(OR(raw_elemdata!G337=6,raw_elemdata!H337=6,raw_elemdata!I337=6,raw_elemdata!J337=6),OR(raw_elemdata!G337=7,raw_elemdata!H337=7,raw_elemdata!I337=7,raw_elemdata!J337=7)), IF(ISERROR(INDEX(filt_btag7!$B:$B,MATCH(C885&amp;raw_elemdata!E337,filt_btag7!$C:$C&amp;filt_btag7!$B:$B,0))=raw_elemdata!E337), raw_elemdata!E337, INDEX(fix_btag!$BF:$BF,MATCH(raw_elemdata!E337,fix_btag!$BG:$BG,0))), raw_elemdata!E337)</f>
        <v>504</v>
      </c>
      <c r="G885" s="4">
        <f t="array" ref="G885">IF(AND(OR(raw_elemdata!G337=6,raw_elemdata!H337=6,raw_elemdata!I337=6,raw_elemdata!J337=6),OR(raw_elemdata!G337=7,raw_elemdata!H337=7,raw_elemdata!I337=7,raw_elemdata!J337=7)), IF(ISERROR(INDEX(filt_btag7!$B:$B,MATCH(C885&amp;raw_elemdata!F337,filt_btag7!$C:$C&amp;filt_btag7!$B:$B,0))=raw_elemdata!F337), raw_elemdata!F337, INDEX(fix_btag!$BF:$BF,MATCH(raw_elemdata!F337,fix_btag!$BG:$BG,0))), raw_elemdata!F337)</f>
        <v>47</v>
      </c>
      <c r="H885" s="4">
        <f>IF(OR(raw_elemdata!G337=6,raw_elemdata!G337=7),0,raw_elemdata!G337)</f>
        <v>0</v>
      </c>
      <c r="I885" s="4">
        <f>IF(OR(raw_elemdata!H337=6,raw_elemdata!H337=7),0,raw_elemdata!H337)</f>
        <v>0</v>
      </c>
      <c r="J885" s="4">
        <f>IF(OR(raw_elemdata!I337=6,raw_elemdata!I337=7),0,raw_elemdata!I337)</f>
        <v>0</v>
      </c>
      <c r="K885" s="4">
        <f>IF(OR(raw_elemdata!J337=6,raw_elemdata!J337=7),0,raw_elemdata!J337)</f>
        <v>0</v>
      </c>
      <c r="L885" s="4">
        <v>1</v>
      </c>
    </row>
    <row r="886" spans="3:12" s="4" customFormat="1" x14ac:dyDescent="0.3">
      <c r="C886" s="4">
        <v>336</v>
      </c>
      <c r="D886" s="4">
        <f t="array" ref="D886">IF(AND(OR(raw_elemdata!G338=6,raw_elemdata!H338=6,raw_elemdata!I338=6,raw_elemdata!J338=6),OR(raw_elemdata!G338=7,raw_elemdata!H338=7,raw_elemdata!I338=7,raw_elemdata!J338=7)), IF(ISERROR(INDEX(filt_btag7!$B:$B,MATCH(C886&amp;raw_elemdata!C338,filt_btag7!$C:$C&amp;filt_btag7!$B:$B,0))=raw_elemdata!C338), raw_elemdata!C338, INDEX(fix_btag!$BF:$BF,MATCH(raw_elemdata!C338,fix_btag!$BG:$BG,0))), raw_elemdata!C338)</f>
        <v>505</v>
      </c>
      <c r="E886" s="4">
        <f t="array" ref="E886">IF(AND(OR(raw_elemdata!G338=6,raw_elemdata!H338=6,raw_elemdata!I338=6,raw_elemdata!J338=6),OR(raw_elemdata!G338=7,raw_elemdata!H338=7,raw_elemdata!I338=7,raw_elemdata!J338=7)), IF(ISERROR(INDEX(filt_btag7!$B:$B,MATCH(C886&amp;raw_elemdata!D338,filt_btag7!$C:$C&amp;filt_btag7!$B:$B,0))=raw_elemdata!D338), raw_elemdata!D338, INDEX(fix_btag!$BF:$BF,MATCH(raw_elemdata!D338,fix_btag!$BG:$BG,0))), raw_elemdata!D338)</f>
        <v>267</v>
      </c>
      <c r="F886" s="4">
        <f t="array" ref="F886">IF(AND(OR(raw_elemdata!G338=6,raw_elemdata!H338=6,raw_elemdata!I338=6,raw_elemdata!J338=6),OR(raw_elemdata!G338=7,raw_elemdata!H338=7,raw_elemdata!I338=7,raw_elemdata!J338=7)), IF(ISERROR(INDEX(filt_btag7!$B:$B,MATCH(C886&amp;raw_elemdata!E338,filt_btag7!$C:$C&amp;filt_btag7!$B:$B,0))=raw_elemdata!E338), raw_elemdata!E338, INDEX(fix_btag!$BF:$BF,MATCH(raw_elemdata!E338,fix_btag!$BG:$BG,0))), raw_elemdata!E338)</f>
        <v>48</v>
      </c>
      <c r="G886" s="4">
        <f t="array" ref="G886">IF(AND(OR(raw_elemdata!G338=6,raw_elemdata!H338=6,raw_elemdata!I338=6,raw_elemdata!J338=6),OR(raw_elemdata!G338=7,raw_elemdata!H338=7,raw_elemdata!I338=7,raw_elemdata!J338=7)), IF(ISERROR(INDEX(filt_btag7!$B:$B,MATCH(C886&amp;raw_elemdata!F338,filt_btag7!$C:$C&amp;filt_btag7!$B:$B,0))=raw_elemdata!F338), raw_elemdata!F338, INDEX(fix_btag!$BF:$BF,MATCH(raw_elemdata!F338,fix_btag!$BG:$BG,0))), raw_elemdata!F338)</f>
        <v>504</v>
      </c>
      <c r="H886" s="4">
        <f>IF(OR(raw_elemdata!G338=6,raw_elemdata!G338=7),0,raw_elemdata!G338)</f>
        <v>0</v>
      </c>
      <c r="I886" s="4">
        <f>IF(OR(raw_elemdata!H338=6,raw_elemdata!H338=7),0,raw_elemdata!H338)</f>
        <v>0</v>
      </c>
      <c r="J886" s="4">
        <f>IF(OR(raw_elemdata!I338=6,raw_elemdata!I338=7),0,raw_elemdata!I338)</f>
        <v>0</v>
      </c>
      <c r="K886" s="4">
        <f>IF(OR(raw_elemdata!J338=6,raw_elemdata!J338=7),0,raw_elemdata!J338)</f>
        <v>0</v>
      </c>
      <c r="L886" s="4">
        <v>1</v>
      </c>
    </row>
    <row r="887" spans="3:12" s="4" customFormat="1" x14ac:dyDescent="0.3">
      <c r="C887" s="4">
        <v>337</v>
      </c>
      <c r="D887" s="4">
        <f t="array" ref="D887">IF(AND(OR(raw_elemdata!G339=6,raw_elemdata!H339=6,raw_elemdata!I339=6,raw_elemdata!J339=6),OR(raw_elemdata!G339=7,raw_elemdata!H339=7,raw_elemdata!I339=7,raw_elemdata!J339=7)), IF(ISERROR(INDEX(filt_btag7!$B:$B,MATCH(C887&amp;raw_elemdata!C339,filt_btag7!$C:$C&amp;filt_btag7!$B:$B,0))=raw_elemdata!C339), raw_elemdata!C339, INDEX(fix_btag!$BF:$BF,MATCH(raw_elemdata!C339,fix_btag!$BG:$BG,0))), raw_elemdata!C339)</f>
        <v>24</v>
      </c>
      <c r="E887" s="4">
        <f t="array" ref="E887">IF(AND(OR(raw_elemdata!G339=6,raw_elemdata!H339=6,raw_elemdata!I339=6,raw_elemdata!J339=6),OR(raw_elemdata!G339=7,raw_elemdata!H339=7,raw_elemdata!I339=7,raw_elemdata!J339=7)), IF(ISERROR(INDEX(filt_btag7!$B:$B,MATCH(C887&amp;raw_elemdata!D339,filt_btag7!$C:$C&amp;filt_btag7!$B:$B,0))=raw_elemdata!D339), raw_elemdata!D339, INDEX(fix_btag!$BF:$BF,MATCH(raw_elemdata!D339,fix_btag!$BG:$BG,0))), raw_elemdata!D339)</f>
        <v>506</v>
      </c>
      <c r="F887" s="4">
        <f t="array" ref="F887">IF(AND(OR(raw_elemdata!G339=6,raw_elemdata!H339=6,raw_elemdata!I339=6,raw_elemdata!J339=6),OR(raw_elemdata!G339=7,raw_elemdata!H339=7,raw_elemdata!I339=7,raw_elemdata!J339=7)), IF(ISERROR(INDEX(filt_btag7!$B:$B,MATCH(C887&amp;raw_elemdata!E339,filt_btag7!$C:$C&amp;filt_btag7!$B:$B,0))=raw_elemdata!E339), raw_elemdata!E339, INDEX(fix_btag!$BF:$BF,MATCH(raw_elemdata!E339,fix_btag!$BG:$BG,0))), raw_elemdata!E339)</f>
        <v>505</v>
      </c>
      <c r="G887" s="4">
        <f t="array" ref="G887">IF(AND(OR(raw_elemdata!G339=6,raw_elemdata!H339=6,raw_elemdata!I339=6,raw_elemdata!J339=6),OR(raw_elemdata!G339=7,raw_elemdata!H339=7,raw_elemdata!I339=7,raw_elemdata!J339=7)), IF(ISERROR(INDEX(filt_btag7!$B:$B,MATCH(C887&amp;raw_elemdata!F339,filt_btag7!$C:$C&amp;filt_btag7!$B:$B,0))=raw_elemdata!F339), raw_elemdata!F339, INDEX(fix_btag!$BF:$BF,MATCH(raw_elemdata!F339,fix_btag!$BG:$BG,0))), raw_elemdata!F339)</f>
        <v>274</v>
      </c>
      <c r="H887" s="4">
        <f>IF(OR(raw_elemdata!G339=6,raw_elemdata!G339=7),0,raw_elemdata!G339)</f>
        <v>0</v>
      </c>
      <c r="I887" s="4">
        <f>IF(OR(raw_elemdata!H339=6,raw_elemdata!H339=7),0,raw_elemdata!H339)</f>
        <v>0</v>
      </c>
      <c r="J887" s="4">
        <f>IF(OR(raw_elemdata!I339=6,raw_elemdata!I339=7),0,raw_elemdata!I339)</f>
        <v>0</v>
      </c>
      <c r="K887" s="4">
        <f>IF(OR(raw_elemdata!J339=6,raw_elemdata!J339=7),0,raw_elemdata!J339)</f>
        <v>0</v>
      </c>
      <c r="L887" s="4">
        <v>1</v>
      </c>
    </row>
    <row r="888" spans="3:12" s="4" customFormat="1" x14ac:dyDescent="0.3">
      <c r="C888" s="4">
        <v>338</v>
      </c>
      <c r="D888" s="4">
        <f t="array" ref="D888">IF(AND(OR(raw_elemdata!G340=6,raw_elemdata!H340=6,raw_elemdata!I340=6,raw_elemdata!J340=6),OR(raw_elemdata!G340=7,raw_elemdata!H340=7,raw_elemdata!I340=7,raw_elemdata!J340=7)), IF(ISERROR(INDEX(filt_btag7!$B:$B,MATCH(C888&amp;raw_elemdata!C340,filt_btag7!$C:$C&amp;filt_btag7!$B:$B,0))=raw_elemdata!C340), raw_elemdata!C340, INDEX(fix_btag!$BF:$BF,MATCH(raw_elemdata!C340,fix_btag!$BG:$BG,0))), raw_elemdata!C340)</f>
        <v>506</v>
      </c>
      <c r="E888" s="4">
        <f t="array" ref="E888">IF(AND(OR(raw_elemdata!G340=6,raw_elemdata!H340=6,raw_elemdata!I340=6,raw_elemdata!J340=6),OR(raw_elemdata!G340=7,raw_elemdata!H340=7,raw_elemdata!I340=7,raw_elemdata!J340=7)), IF(ISERROR(INDEX(filt_btag7!$B:$B,MATCH(C888&amp;raw_elemdata!D340,filt_btag7!$C:$C&amp;filt_btag7!$B:$B,0))=raw_elemdata!D340), raw_elemdata!D340, INDEX(fix_btag!$BF:$BF,MATCH(raw_elemdata!D340,fix_btag!$BG:$BG,0))), raw_elemdata!D340)</f>
        <v>25</v>
      </c>
      <c r="F888" s="4">
        <f t="array" ref="F888">IF(AND(OR(raw_elemdata!G340=6,raw_elemdata!H340=6,raw_elemdata!I340=6,raw_elemdata!J340=6),OR(raw_elemdata!G340=7,raw_elemdata!H340=7,raw_elemdata!I340=7,raw_elemdata!J340=7)), IF(ISERROR(INDEX(filt_btag7!$B:$B,MATCH(C888&amp;raw_elemdata!E340,filt_btag7!$C:$C&amp;filt_btag7!$B:$B,0))=raw_elemdata!E340), raw_elemdata!E340, INDEX(fix_btag!$BF:$BF,MATCH(raw_elemdata!E340,fix_btag!$BG:$BG,0))), raw_elemdata!E340)</f>
        <v>267</v>
      </c>
      <c r="G888" s="4">
        <f t="array" ref="G888">IF(AND(OR(raw_elemdata!G340=6,raw_elemdata!H340=6,raw_elemdata!I340=6,raw_elemdata!J340=6),OR(raw_elemdata!G340=7,raw_elemdata!H340=7,raw_elemdata!I340=7,raw_elemdata!J340=7)), IF(ISERROR(INDEX(filt_btag7!$B:$B,MATCH(C888&amp;raw_elemdata!F340,filt_btag7!$C:$C&amp;filt_btag7!$B:$B,0))=raw_elemdata!F340), raw_elemdata!F340, INDEX(fix_btag!$BF:$BF,MATCH(raw_elemdata!F340,fix_btag!$BG:$BG,0))), raw_elemdata!F340)</f>
        <v>505</v>
      </c>
      <c r="H888" s="4">
        <f>IF(OR(raw_elemdata!G340=6,raw_elemdata!G340=7),0,raw_elemdata!G340)</f>
        <v>0</v>
      </c>
      <c r="I888" s="4">
        <f>IF(OR(raw_elemdata!H340=6,raw_elemdata!H340=7),0,raw_elemdata!H340)</f>
        <v>0</v>
      </c>
      <c r="J888" s="4">
        <f>IF(OR(raw_elemdata!I340=6,raw_elemdata!I340=7),0,raw_elemdata!I340)</f>
        <v>0</v>
      </c>
      <c r="K888" s="4">
        <f>IF(OR(raw_elemdata!J340=6,raw_elemdata!J340=7),0,raw_elemdata!J340)</f>
        <v>0</v>
      </c>
      <c r="L888" s="4">
        <v>1</v>
      </c>
    </row>
    <row r="889" spans="3:12" s="4" customFormat="1" x14ac:dyDescent="0.3">
      <c r="C889" s="4">
        <v>339</v>
      </c>
      <c r="D889" s="4">
        <f t="array" ref="D889">IF(AND(OR(raw_elemdata!G341=6,raw_elemdata!H341=6,raw_elemdata!I341=6,raw_elemdata!J341=6),OR(raw_elemdata!G341=7,raw_elemdata!H341=7,raw_elemdata!I341=7,raw_elemdata!J341=7)), IF(ISERROR(INDEX(filt_btag7!$B:$B,MATCH(C889&amp;raw_elemdata!C341,filt_btag7!$C:$C&amp;filt_btag7!$B:$B,0))=raw_elemdata!C341), raw_elemdata!C341, INDEX(fix_btag!$BF:$BF,MATCH(raw_elemdata!C341,fix_btag!$BG:$BG,0))), raw_elemdata!C341)</f>
        <v>275</v>
      </c>
      <c r="E889" s="4">
        <f t="array" ref="E889">IF(AND(OR(raw_elemdata!G341=6,raw_elemdata!H341=6,raw_elemdata!I341=6,raw_elemdata!J341=6),OR(raw_elemdata!G341=7,raw_elemdata!H341=7,raw_elemdata!I341=7,raw_elemdata!J341=7)), IF(ISERROR(INDEX(filt_btag7!$B:$B,MATCH(C889&amp;raw_elemdata!D341,filt_btag7!$C:$C&amp;filt_btag7!$B:$B,0))=raw_elemdata!D341), raw_elemdata!D341, INDEX(fix_btag!$BF:$BF,MATCH(raw_elemdata!D341,fix_btag!$BG:$BG,0))), raw_elemdata!D341)</f>
        <v>507</v>
      </c>
      <c r="F889" s="4">
        <f t="array" ref="F889">IF(AND(OR(raw_elemdata!G341=6,raw_elemdata!H341=6,raw_elemdata!I341=6,raw_elemdata!J341=6),OR(raw_elemdata!G341=7,raw_elemdata!H341=7,raw_elemdata!I341=7,raw_elemdata!J341=7)), IF(ISERROR(INDEX(filt_btag7!$B:$B,MATCH(C889&amp;raw_elemdata!E341,filt_btag7!$C:$C&amp;filt_btag7!$B:$B,0))=raw_elemdata!E341), raw_elemdata!E341, INDEX(fix_btag!$BF:$BF,MATCH(raw_elemdata!E341,fix_btag!$BG:$BG,0))), raw_elemdata!E341)</f>
        <v>506</v>
      </c>
      <c r="G889" s="4">
        <f t="array" ref="G889">IF(AND(OR(raw_elemdata!G341=6,raw_elemdata!H341=6,raw_elemdata!I341=6,raw_elemdata!J341=6),OR(raw_elemdata!G341=7,raw_elemdata!H341=7,raw_elemdata!I341=7,raw_elemdata!J341=7)), IF(ISERROR(INDEX(filt_btag7!$B:$B,MATCH(C889&amp;raw_elemdata!F341,filt_btag7!$C:$C&amp;filt_btag7!$B:$B,0))=raw_elemdata!F341), raw_elemdata!F341, INDEX(fix_btag!$BF:$BF,MATCH(raw_elemdata!F341,fix_btag!$BG:$BG,0))), raw_elemdata!F341)</f>
        <v>24</v>
      </c>
      <c r="H889" s="4">
        <f>IF(OR(raw_elemdata!G341=6,raw_elemdata!G341=7),0,raw_elemdata!G341)</f>
        <v>0</v>
      </c>
      <c r="I889" s="4">
        <f>IF(OR(raw_elemdata!H341=6,raw_elemdata!H341=7),0,raw_elemdata!H341)</f>
        <v>0</v>
      </c>
      <c r="J889" s="4">
        <f>IF(OR(raw_elemdata!I341=6,raw_elemdata!I341=7),0,raw_elemdata!I341)</f>
        <v>0</v>
      </c>
      <c r="K889" s="4">
        <f>IF(OR(raw_elemdata!J341=6,raw_elemdata!J341=7),0,raw_elemdata!J341)</f>
        <v>0</v>
      </c>
      <c r="L889" s="4">
        <v>1</v>
      </c>
    </row>
    <row r="890" spans="3:12" s="4" customFormat="1" x14ac:dyDescent="0.3">
      <c r="C890" s="4">
        <v>340</v>
      </c>
      <c r="D890" s="4">
        <f t="array" ref="D890">IF(AND(OR(raw_elemdata!G342=6,raw_elemdata!H342=6,raw_elemdata!I342=6,raw_elemdata!J342=6),OR(raw_elemdata!G342=7,raw_elemdata!H342=7,raw_elemdata!I342=7,raw_elemdata!J342=7)), IF(ISERROR(INDEX(filt_btag7!$B:$B,MATCH(C890&amp;raw_elemdata!C342,filt_btag7!$C:$C&amp;filt_btag7!$B:$B,0))=raw_elemdata!C342), raw_elemdata!C342, INDEX(fix_btag!$BF:$BF,MATCH(raw_elemdata!C342,fix_btag!$BG:$BG,0))), raw_elemdata!C342)</f>
        <v>507</v>
      </c>
      <c r="E890" s="4">
        <f t="array" ref="E890">IF(AND(OR(raw_elemdata!G342=6,raw_elemdata!H342=6,raw_elemdata!I342=6,raw_elemdata!J342=6),OR(raw_elemdata!G342=7,raw_elemdata!H342=7,raw_elemdata!I342=7,raw_elemdata!J342=7)), IF(ISERROR(INDEX(filt_btag7!$B:$B,MATCH(C890&amp;raw_elemdata!D342,filt_btag7!$C:$C&amp;filt_btag7!$B:$B,0))=raw_elemdata!D342), raw_elemdata!D342, INDEX(fix_btag!$BF:$BF,MATCH(raw_elemdata!D342,fix_btag!$BG:$BG,0))), raw_elemdata!D342)</f>
        <v>268</v>
      </c>
      <c r="F890" s="4">
        <f t="array" ref="F890">IF(AND(OR(raw_elemdata!G342=6,raw_elemdata!H342=6,raw_elemdata!I342=6,raw_elemdata!J342=6),OR(raw_elemdata!G342=7,raw_elemdata!H342=7,raw_elemdata!I342=7,raw_elemdata!J342=7)), IF(ISERROR(INDEX(filt_btag7!$B:$B,MATCH(C890&amp;raw_elemdata!E342,filt_btag7!$C:$C&amp;filt_btag7!$B:$B,0))=raw_elemdata!E342), raw_elemdata!E342, INDEX(fix_btag!$BF:$BF,MATCH(raw_elemdata!E342,fix_btag!$BG:$BG,0))), raw_elemdata!E342)</f>
        <v>25</v>
      </c>
      <c r="G890" s="4">
        <f t="array" ref="G890">IF(AND(OR(raw_elemdata!G342=6,raw_elemdata!H342=6,raw_elemdata!I342=6,raw_elemdata!J342=6),OR(raw_elemdata!G342=7,raw_elemdata!H342=7,raw_elemdata!I342=7,raw_elemdata!J342=7)), IF(ISERROR(INDEX(filt_btag7!$B:$B,MATCH(C890&amp;raw_elemdata!F342,filt_btag7!$C:$C&amp;filt_btag7!$B:$B,0))=raw_elemdata!F342), raw_elemdata!F342, INDEX(fix_btag!$BF:$BF,MATCH(raw_elemdata!F342,fix_btag!$BG:$BG,0))), raw_elemdata!F342)</f>
        <v>506</v>
      </c>
      <c r="H890" s="4">
        <f>IF(OR(raw_elemdata!G342=6,raw_elemdata!G342=7),0,raw_elemdata!G342)</f>
        <v>0</v>
      </c>
      <c r="I890" s="4">
        <f>IF(OR(raw_elemdata!H342=6,raw_elemdata!H342=7),0,raw_elemdata!H342)</f>
        <v>0</v>
      </c>
      <c r="J890" s="4">
        <f>IF(OR(raw_elemdata!I342=6,raw_elemdata!I342=7),0,raw_elemdata!I342)</f>
        <v>0</v>
      </c>
      <c r="K890" s="4">
        <f>IF(OR(raw_elemdata!J342=6,raw_elemdata!J342=7),0,raw_elemdata!J342)</f>
        <v>0</v>
      </c>
      <c r="L890" s="4">
        <v>1</v>
      </c>
    </row>
    <row r="891" spans="3:12" s="4" customFormat="1" x14ac:dyDescent="0.3">
      <c r="C891" s="4">
        <v>341</v>
      </c>
      <c r="D891" s="4">
        <f t="array" ref="D891">IF(AND(OR(raw_elemdata!G343=6,raw_elemdata!H343=6,raw_elemdata!I343=6,raw_elemdata!J343=6),OR(raw_elemdata!G343=7,raw_elemdata!H343=7,raw_elemdata!I343=7,raw_elemdata!J343=7)), IF(ISERROR(INDEX(filt_btag7!$B:$B,MATCH(C891&amp;raw_elemdata!C343,filt_btag7!$C:$C&amp;filt_btag7!$B:$B,0))=raw_elemdata!C343), raw_elemdata!C343, INDEX(fix_btag!$BF:$BF,MATCH(raw_elemdata!C343,fix_btag!$BG:$BG,0))), raw_elemdata!C343)</f>
        <v>66</v>
      </c>
      <c r="E891" s="4">
        <f t="array" ref="E891">IF(AND(OR(raw_elemdata!G343=6,raw_elemdata!H343=6,raw_elemdata!I343=6,raw_elemdata!J343=6),OR(raw_elemdata!G343=7,raw_elemdata!H343=7,raw_elemdata!I343=7,raw_elemdata!J343=7)), IF(ISERROR(INDEX(filt_btag7!$B:$B,MATCH(C891&amp;raw_elemdata!D343,filt_btag7!$C:$C&amp;filt_btag7!$B:$B,0))=raw_elemdata!D343), raw_elemdata!D343, INDEX(fix_btag!$BF:$BF,MATCH(raw_elemdata!D343,fix_btag!$BG:$BG,0))), raw_elemdata!D343)</f>
        <v>508</v>
      </c>
      <c r="F891" s="4">
        <f t="array" ref="F891">IF(AND(OR(raw_elemdata!G343=6,raw_elemdata!H343=6,raw_elemdata!I343=6,raw_elemdata!J343=6),OR(raw_elemdata!G343=7,raw_elemdata!H343=7,raw_elemdata!I343=7,raw_elemdata!J343=7)), IF(ISERROR(INDEX(filt_btag7!$B:$B,MATCH(C891&amp;raw_elemdata!E343,filt_btag7!$C:$C&amp;filt_btag7!$B:$B,0))=raw_elemdata!E343), raw_elemdata!E343, INDEX(fix_btag!$BF:$BF,MATCH(raw_elemdata!E343,fix_btag!$BG:$BG,0))), raw_elemdata!E343)</f>
        <v>507</v>
      </c>
      <c r="G891" s="4">
        <f t="array" ref="G891">IF(AND(OR(raw_elemdata!G343=6,raw_elemdata!H343=6,raw_elemdata!I343=6,raw_elemdata!J343=6),OR(raw_elemdata!G343=7,raw_elemdata!H343=7,raw_elemdata!I343=7,raw_elemdata!J343=7)), IF(ISERROR(INDEX(filt_btag7!$B:$B,MATCH(C891&amp;raw_elemdata!F343,filt_btag7!$C:$C&amp;filt_btag7!$B:$B,0))=raw_elemdata!F343), raw_elemdata!F343, INDEX(fix_btag!$BF:$BF,MATCH(raw_elemdata!F343,fix_btag!$BG:$BG,0))), raw_elemdata!F343)</f>
        <v>275</v>
      </c>
      <c r="H891" s="4">
        <f>IF(OR(raw_elemdata!G343=6,raw_elemdata!G343=7),0,raw_elemdata!G343)</f>
        <v>0</v>
      </c>
      <c r="I891" s="4">
        <f>IF(OR(raw_elemdata!H343=6,raw_elemdata!H343=7),0,raw_elemdata!H343)</f>
        <v>0</v>
      </c>
      <c r="J891" s="4">
        <f>IF(OR(raw_elemdata!I343=6,raw_elemdata!I343=7),0,raw_elemdata!I343)</f>
        <v>0</v>
      </c>
      <c r="K891" s="4">
        <f>IF(OR(raw_elemdata!J343=6,raw_elemdata!J343=7),0,raw_elemdata!J343)</f>
        <v>0</v>
      </c>
      <c r="L891" s="4">
        <v>1</v>
      </c>
    </row>
    <row r="892" spans="3:12" s="4" customFormat="1" x14ac:dyDescent="0.3">
      <c r="C892" s="4">
        <v>342</v>
      </c>
      <c r="D892" s="4">
        <f t="array" ref="D892">IF(AND(OR(raw_elemdata!G344=6,raw_elemdata!H344=6,raw_elemdata!I344=6,raw_elemdata!J344=6),OR(raw_elemdata!G344=7,raw_elemdata!H344=7,raw_elemdata!I344=7,raw_elemdata!J344=7)), IF(ISERROR(INDEX(filt_btag7!$B:$B,MATCH(C892&amp;raw_elemdata!C344,filt_btag7!$C:$C&amp;filt_btag7!$B:$B,0))=raw_elemdata!C344), raw_elemdata!C344, INDEX(fix_btag!$BF:$BF,MATCH(raw_elemdata!C344,fix_btag!$BG:$BG,0))), raw_elemdata!C344)</f>
        <v>508</v>
      </c>
      <c r="E892" s="4">
        <f t="array" ref="E892">IF(AND(OR(raw_elemdata!G344=6,raw_elemdata!H344=6,raw_elemdata!I344=6,raw_elemdata!J344=6),OR(raw_elemdata!G344=7,raw_elemdata!H344=7,raw_elemdata!I344=7,raw_elemdata!J344=7)), IF(ISERROR(INDEX(filt_btag7!$B:$B,MATCH(C892&amp;raw_elemdata!D344,filt_btag7!$C:$C&amp;filt_btag7!$B:$B,0))=raw_elemdata!D344), raw_elemdata!D344, INDEX(fix_btag!$BF:$BF,MATCH(raw_elemdata!D344,fix_btag!$BG:$BG,0))), raw_elemdata!D344)</f>
        <v>67</v>
      </c>
      <c r="F892" s="4">
        <f t="array" ref="F892">IF(AND(OR(raw_elemdata!G344=6,raw_elemdata!H344=6,raw_elemdata!I344=6,raw_elemdata!J344=6),OR(raw_elemdata!G344=7,raw_elemdata!H344=7,raw_elemdata!I344=7,raw_elemdata!J344=7)), IF(ISERROR(INDEX(filt_btag7!$B:$B,MATCH(C892&amp;raw_elemdata!E344,filt_btag7!$C:$C&amp;filt_btag7!$B:$B,0))=raw_elemdata!E344), raw_elemdata!E344, INDEX(fix_btag!$BF:$BF,MATCH(raw_elemdata!E344,fix_btag!$BG:$BG,0))), raw_elemdata!E344)</f>
        <v>268</v>
      </c>
      <c r="G892" s="4">
        <f t="array" ref="G892">IF(AND(OR(raw_elemdata!G344=6,raw_elemdata!H344=6,raw_elemdata!I344=6,raw_elemdata!J344=6),OR(raw_elemdata!G344=7,raw_elemdata!H344=7,raw_elemdata!I344=7,raw_elemdata!J344=7)), IF(ISERROR(INDEX(filt_btag7!$B:$B,MATCH(C892&amp;raw_elemdata!F344,filt_btag7!$C:$C&amp;filt_btag7!$B:$B,0))=raw_elemdata!F344), raw_elemdata!F344, INDEX(fix_btag!$BF:$BF,MATCH(raw_elemdata!F344,fix_btag!$BG:$BG,0))), raw_elemdata!F344)</f>
        <v>507</v>
      </c>
      <c r="H892" s="4">
        <f>IF(OR(raw_elemdata!G344=6,raw_elemdata!G344=7),0,raw_elemdata!G344)</f>
        <v>0</v>
      </c>
      <c r="I892" s="4">
        <f>IF(OR(raw_elemdata!H344=6,raw_elemdata!H344=7),0,raw_elemdata!H344)</f>
        <v>0</v>
      </c>
      <c r="J892" s="4">
        <f>IF(OR(raw_elemdata!I344=6,raw_elemdata!I344=7),0,raw_elemdata!I344)</f>
        <v>0</v>
      </c>
      <c r="K892" s="4">
        <f>IF(OR(raw_elemdata!J344=6,raw_elemdata!J344=7),0,raw_elemdata!J344)</f>
        <v>0</v>
      </c>
      <c r="L892" s="4">
        <v>1</v>
      </c>
    </row>
    <row r="893" spans="3:12" s="4" customFormat="1" x14ac:dyDescent="0.3">
      <c r="C893" s="4">
        <v>343</v>
      </c>
      <c r="D893" s="4">
        <f t="array" ref="D893">IF(AND(OR(raw_elemdata!G345=6,raw_elemdata!H345=6,raw_elemdata!I345=6,raw_elemdata!J345=6),OR(raw_elemdata!G345=7,raw_elemdata!H345=7,raw_elemdata!I345=7,raw_elemdata!J345=7)), IF(ISERROR(INDEX(filt_btag7!$B:$B,MATCH(C893&amp;raw_elemdata!C345,filt_btag7!$C:$C&amp;filt_btag7!$B:$B,0))=raw_elemdata!C345), raw_elemdata!C345, INDEX(fix_btag!$BF:$BF,MATCH(raw_elemdata!C345,fix_btag!$BG:$BG,0))), raw_elemdata!C345)</f>
        <v>276</v>
      </c>
      <c r="E893" s="4">
        <f t="array" ref="E893">IF(AND(OR(raw_elemdata!G345=6,raw_elemdata!H345=6,raw_elemdata!I345=6,raw_elemdata!J345=6),OR(raw_elemdata!G345=7,raw_elemdata!H345=7,raw_elemdata!I345=7,raw_elemdata!J345=7)), IF(ISERROR(INDEX(filt_btag7!$B:$B,MATCH(C893&amp;raw_elemdata!D345,filt_btag7!$C:$C&amp;filt_btag7!$B:$B,0))=raw_elemdata!D345), raw_elemdata!D345, INDEX(fix_btag!$BF:$BF,MATCH(raw_elemdata!D345,fix_btag!$BG:$BG,0))), raw_elemdata!D345)</f>
        <v>509</v>
      </c>
      <c r="F893" s="4">
        <f t="array" ref="F893">IF(AND(OR(raw_elemdata!G345=6,raw_elemdata!H345=6,raw_elemdata!I345=6,raw_elemdata!J345=6),OR(raw_elemdata!G345=7,raw_elemdata!H345=7,raw_elemdata!I345=7,raw_elemdata!J345=7)), IF(ISERROR(INDEX(filt_btag7!$B:$B,MATCH(C893&amp;raw_elemdata!E345,filt_btag7!$C:$C&amp;filt_btag7!$B:$B,0))=raw_elemdata!E345), raw_elemdata!E345, INDEX(fix_btag!$BF:$BF,MATCH(raw_elemdata!E345,fix_btag!$BG:$BG,0))), raw_elemdata!E345)</f>
        <v>508</v>
      </c>
      <c r="G893" s="4">
        <f t="array" ref="G893">IF(AND(OR(raw_elemdata!G345=6,raw_elemdata!H345=6,raw_elemdata!I345=6,raw_elemdata!J345=6),OR(raw_elemdata!G345=7,raw_elemdata!H345=7,raw_elemdata!I345=7,raw_elemdata!J345=7)), IF(ISERROR(INDEX(filt_btag7!$B:$B,MATCH(C893&amp;raw_elemdata!F345,filt_btag7!$C:$C&amp;filt_btag7!$B:$B,0))=raw_elemdata!F345), raw_elemdata!F345, INDEX(fix_btag!$BF:$BF,MATCH(raw_elemdata!F345,fix_btag!$BG:$BG,0))), raw_elemdata!F345)</f>
        <v>66</v>
      </c>
      <c r="H893" s="4">
        <f>IF(OR(raw_elemdata!G345=6,raw_elemdata!G345=7),0,raw_elemdata!G345)</f>
        <v>0</v>
      </c>
      <c r="I893" s="4">
        <f>IF(OR(raw_elemdata!H345=6,raw_elemdata!H345=7),0,raw_elemdata!H345)</f>
        <v>0</v>
      </c>
      <c r="J893" s="4">
        <f>IF(OR(raw_elemdata!I345=6,raw_elemdata!I345=7),0,raw_elemdata!I345)</f>
        <v>0</v>
      </c>
      <c r="K893" s="4">
        <f>IF(OR(raw_elemdata!J345=6,raw_elemdata!J345=7),0,raw_elemdata!J345)</f>
        <v>0</v>
      </c>
      <c r="L893" s="4">
        <v>1</v>
      </c>
    </row>
    <row r="894" spans="3:12" s="4" customFormat="1" x14ac:dyDescent="0.3">
      <c r="C894" s="4">
        <v>344</v>
      </c>
      <c r="D894" s="4">
        <f t="array" ref="D894">IF(AND(OR(raw_elemdata!G346=6,raw_elemdata!H346=6,raw_elemdata!I346=6,raw_elemdata!J346=6),OR(raw_elemdata!G346=7,raw_elemdata!H346=7,raw_elemdata!I346=7,raw_elemdata!J346=7)), IF(ISERROR(INDEX(filt_btag7!$B:$B,MATCH(C894&amp;raw_elemdata!C346,filt_btag7!$C:$C&amp;filt_btag7!$B:$B,0))=raw_elemdata!C346), raw_elemdata!C346, INDEX(fix_btag!$BF:$BF,MATCH(raw_elemdata!C346,fix_btag!$BG:$BG,0))), raw_elemdata!C346)</f>
        <v>509</v>
      </c>
      <c r="E894" s="4">
        <f t="array" ref="E894">IF(AND(OR(raw_elemdata!G346=6,raw_elemdata!H346=6,raw_elemdata!I346=6,raw_elemdata!J346=6),OR(raw_elemdata!G346=7,raw_elemdata!H346=7,raw_elemdata!I346=7,raw_elemdata!J346=7)), IF(ISERROR(INDEX(filt_btag7!$B:$B,MATCH(C894&amp;raw_elemdata!D346,filt_btag7!$C:$C&amp;filt_btag7!$B:$B,0))=raw_elemdata!D346), raw_elemdata!D346, INDEX(fix_btag!$BF:$BF,MATCH(raw_elemdata!D346,fix_btag!$BG:$BG,0))), raw_elemdata!D346)</f>
        <v>269</v>
      </c>
      <c r="F894" s="4">
        <f t="array" ref="F894">IF(AND(OR(raw_elemdata!G346=6,raw_elemdata!H346=6,raw_elemdata!I346=6,raw_elemdata!J346=6),OR(raw_elemdata!G346=7,raw_elemdata!H346=7,raw_elemdata!I346=7,raw_elemdata!J346=7)), IF(ISERROR(INDEX(filt_btag7!$B:$B,MATCH(C894&amp;raw_elemdata!E346,filt_btag7!$C:$C&amp;filt_btag7!$B:$B,0))=raw_elemdata!E346), raw_elemdata!E346, INDEX(fix_btag!$BF:$BF,MATCH(raw_elemdata!E346,fix_btag!$BG:$BG,0))), raw_elemdata!E346)</f>
        <v>67</v>
      </c>
      <c r="G894" s="4">
        <f t="array" ref="G894">IF(AND(OR(raw_elemdata!G346=6,raw_elemdata!H346=6,raw_elemdata!I346=6,raw_elemdata!J346=6),OR(raw_elemdata!G346=7,raw_elemdata!H346=7,raw_elemdata!I346=7,raw_elemdata!J346=7)), IF(ISERROR(INDEX(filt_btag7!$B:$B,MATCH(C894&amp;raw_elemdata!F346,filt_btag7!$C:$C&amp;filt_btag7!$B:$B,0))=raw_elemdata!F346), raw_elemdata!F346, INDEX(fix_btag!$BF:$BF,MATCH(raw_elemdata!F346,fix_btag!$BG:$BG,0))), raw_elemdata!F346)</f>
        <v>508</v>
      </c>
      <c r="H894" s="4">
        <f>IF(OR(raw_elemdata!G346=6,raw_elemdata!G346=7),0,raw_elemdata!G346)</f>
        <v>0</v>
      </c>
      <c r="I894" s="4">
        <f>IF(OR(raw_elemdata!H346=6,raw_elemdata!H346=7),0,raw_elemdata!H346)</f>
        <v>0</v>
      </c>
      <c r="J894" s="4">
        <f>IF(OR(raw_elemdata!I346=6,raw_elemdata!I346=7),0,raw_elemdata!I346)</f>
        <v>0</v>
      </c>
      <c r="K894" s="4">
        <f>IF(OR(raw_elemdata!J346=6,raw_elemdata!J346=7),0,raw_elemdata!J346)</f>
        <v>0</v>
      </c>
      <c r="L894" s="4">
        <v>1</v>
      </c>
    </row>
    <row r="895" spans="3:12" s="4" customFormat="1" x14ac:dyDescent="0.3">
      <c r="C895" s="4">
        <v>345</v>
      </c>
      <c r="D895" s="4">
        <f t="array" ref="D895">IF(AND(OR(raw_elemdata!G347=6,raw_elemdata!H347=6,raw_elemdata!I347=6,raw_elemdata!J347=6),OR(raw_elemdata!G347=7,raw_elemdata!H347=7,raw_elemdata!I347=7,raw_elemdata!J347=7)), IF(ISERROR(INDEX(filt_btag7!$B:$B,MATCH(C895&amp;raw_elemdata!C347,filt_btag7!$C:$C&amp;filt_btag7!$B:$B,0))=raw_elemdata!C347), raw_elemdata!C347, INDEX(fix_btag!$BF:$BF,MATCH(raw_elemdata!C347,fix_btag!$BG:$BG,0))), raw_elemdata!C347)</f>
        <v>70</v>
      </c>
      <c r="E895" s="4">
        <f t="array" ref="E895">IF(AND(OR(raw_elemdata!G347=6,raw_elemdata!H347=6,raw_elemdata!I347=6,raw_elemdata!J347=6),OR(raw_elemdata!G347=7,raw_elemdata!H347=7,raw_elemdata!I347=7,raw_elemdata!J347=7)), IF(ISERROR(INDEX(filt_btag7!$B:$B,MATCH(C895&amp;raw_elemdata!D347,filt_btag7!$C:$C&amp;filt_btag7!$B:$B,0))=raw_elemdata!D347), raw_elemdata!D347, INDEX(fix_btag!$BF:$BF,MATCH(raw_elemdata!D347,fix_btag!$BG:$BG,0))), raw_elemdata!D347)</f>
        <v>193</v>
      </c>
      <c r="F895" s="4">
        <f t="array" ref="F895">IF(AND(OR(raw_elemdata!G347=6,raw_elemdata!H347=6,raw_elemdata!I347=6,raw_elemdata!J347=6),OR(raw_elemdata!G347=7,raw_elemdata!H347=7,raw_elemdata!I347=7,raw_elemdata!J347=7)), IF(ISERROR(INDEX(filt_btag7!$B:$B,MATCH(C895&amp;raw_elemdata!E347,filt_btag7!$C:$C&amp;filt_btag7!$B:$B,0))=raw_elemdata!E347), raw_elemdata!E347, INDEX(fix_btag!$BF:$BF,MATCH(raw_elemdata!E347,fix_btag!$BG:$BG,0))), raw_elemdata!E347)</f>
        <v>509</v>
      </c>
      <c r="G895" s="4">
        <f t="array" ref="G895">IF(AND(OR(raw_elemdata!G347=6,raw_elemdata!H347=6,raw_elemdata!I347=6,raw_elemdata!J347=6),OR(raw_elemdata!G347=7,raw_elemdata!H347=7,raw_elemdata!I347=7,raw_elemdata!J347=7)), IF(ISERROR(INDEX(filt_btag7!$B:$B,MATCH(C895&amp;raw_elemdata!F347,filt_btag7!$C:$C&amp;filt_btag7!$B:$B,0))=raw_elemdata!F347), raw_elemdata!F347, INDEX(fix_btag!$BF:$BF,MATCH(raw_elemdata!F347,fix_btag!$BG:$BG,0))), raw_elemdata!F347)</f>
        <v>276</v>
      </c>
      <c r="H895" s="4">
        <f>IF(OR(raw_elemdata!G347=6,raw_elemdata!G347=7),0,raw_elemdata!G347)</f>
        <v>0</v>
      </c>
      <c r="I895" s="4">
        <f>IF(OR(raw_elemdata!H347=6,raw_elemdata!H347=7),0,raw_elemdata!H347)</f>
        <v>0</v>
      </c>
      <c r="J895" s="4">
        <f>IF(OR(raw_elemdata!I347=6,raw_elemdata!I347=7),0,raw_elemdata!I347)</f>
        <v>0</v>
      </c>
      <c r="K895" s="4">
        <f>IF(OR(raw_elemdata!J347=6,raw_elemdata!J347=7),0,raw_elemdata!J347)</f>
        <v>0</v>
      </c>
      <c r="L895" s="4">
        <v>1</v>
      </c>
    </row>
    <row r="896" spans="3:12" s="4" customFormat="1" x14ac:dyDescent="0.3">
      <c r="C896" s="4">
        <v>346</v>
      </c>
      <c r="D896" s="4">
        <f t="array" ref="D896">IF(AND(OR(raw_elemdata!G348=6,raw_elemdata!H348=6,raw_elemdata!I348=6,raw_elemdata!J348=6),OR(raw_elemdata!G348=7,raw_elemdata!H348=7,raw_elemdata!I348=7,raw_elemdata!J348=7)), IF(ISERROR(INDEX(filt_btag7!$B:$B,MATCH(C896&amp;raw_elemdata!C348,filt_btag7!$C:$C&amp;filt_btag7!$B:$B,0))=raw_elemdata!C348), raw_elemdata!C348, INDEX(fix_btag!$BF:$BF,MATCH(raw_elemdata!C348,fix_btag!$BG:$BG,0))), raw_elemdata!C348)</f>
        <v>193</v>
      </c>
      <c r="E896" s="4">
        <f t="array" ref="E896">IF(AND(OR(raw_elemdata!G348=6,raw_elemdata!H348=6,raw_elemdata!I348=6,raw_elemdata!J348=6),OR(raw_elemdata!G348=7,raw_elemdata!H348=7,raw_elemdata!I348=7,raw_elemdata!J348=7)), IF(ISERROR(INDEX(filt_btag7!$B:$B,MATCH(C896&amp;raw_elemdata!D348,filt_btag7!$C:$C&amp;filt_btag7!$B:$B,0))=raw_elemdata!D348), raw_elemdata!D348, INDEX(fix_btag!$BF:$BF,MATCH(raw_elemdata!D348,fix_btag!$BG:$BG,0))), raw_elemdata!D348)</f>
        <v>71</v>
      </c>
      <c r="F896" s="4">
        <f t="array" ref="F896">IF(AND(OR(raw_elemdata!G348=6,raw_elemdata!H348=6,raw_elemdata!I348=6,raw_elemdata!J348=6),OR(raw_elemdata!G348=7,raw_elemdata!H348=7,raw_elemdata!I348=7,raw_elemdata!J348=7)), IF(ISERROR(INDEX(filt_btag7!$B:$B,MATCH(C896&amp;raw_elemdata!E348,filt_btag7!$C:$C&amp;filt_btag7!$B:$B,0))=raw_elemdata!E348), raw_elemdata!E348, INDEX(fix_btag!$BF:$BF,MATCH(raw_elemdata!E348,fix_btag!$BG:$BG,0))), raw_elemdata!E348)</f>
        <v>269</v>
      </c>
      <c r="G896" s="4">
        <f t="array" ref="G896">IF(AND(OR(raw_elemdata!G348=6,raw_elemdata!H348=6,raw_elemdata!I348=6,raw_elemdata!J348=6),OR(raw_elemdata!G348=7,raw_elemdata!H348=7,raw_elemdata!I348=7,raw_elemdata!J348=7)), IF(ISERROR(INDEX(filt_btag7!$B:$B,MATCH(C896&amp;raw_elemdata!F348,filt_btag7!$C:$C&amp;filt_btag7!$B:$B,0))=raw_elemdata!F348), raw_elemdata!F348, INDEX(fix_btag!$BF:$BF,MATCH(raw_elemdata!F348,fix_btag!$BG:$BG,0))), raw_elemdata!F348)</f>
        <v>509</v>
      </c>
      <c r="H896" s="4">
        <f>IF(OR(raw_elemdata!G348=6,raw_elemdata!G348=7),0,raw_elemdata!G348)</f>
        <v>0</v>
      </c>
      <c r="I896" s="4">
        <f>IF(OR(raw_elemdata!H348=6,raw_elemdata!H348=7),0,raw_elemdata!H348)</f>
        <v>0</v>
      </c>
      <c r="J896" s="4">
        <f>IF(OR(raw_elemdata!I348=6,raw_elemdata!I348=7),0,raw_elemdata!I348)</f>
        <v>0</v>
      </c>
      <c r="K896" s="4">
        <f>IF(OR(raw_elemdata!J348=6,raw_elemdata!J348=7),0,raw_elemdata!J348)</f>
        <v>0</v>
      </c>
      <c r="L896" s="4">
        <v>1</v>
      </c>
    </row>
    <row r="897" spans="3:12" s="4" customFormat="1" x14ac:dyDescent="0.3">
      <c r="C897" s="4">
        <v>347</v>
      </c>
      <c r="D897" s="4">
        <f t="array" ref="D897">IF(AND(OR(raw_elemdata!G349=6,raw_elemdata!H349=6,raw_elemdata!I349=6,raw_elemdata!J349=6),OR(raw_elemdata!G349=7,raw_elemdata!H349=7,raw_elemdata!I349=7,raw_elemdata!J349=7)), IF(ISERROR(INDEX(filt_btag7!$B:$B,MATCH(C897&amp;raw_elemdata!C349,filt_btag7!$C:$C&amp;filt_btag7!$B:$B,0))=raw_elemdata!C349), raw_elemdata!C349, INDEX(fix_btag!$BF:$BF,MATCH(raw_elemdata!C349,fix_btag!$BG:$BG,0))), raw_elemdata!C349)</f>
        <v>277</v>
      </c>
      <c r="E897" s="4">
        <f t="array" ref="E897">IF(AND(OR(raw_elemdata!G349=6,raw_elemdata!H349=6,raw_elemdata!I349=6,raw_elemdata!J349=6),OR(raw_elemdata!G349=7,raw_elemdata!H349=7,raw_elemdata!I349=7,raw_elemdata!J349=7)), IF(ISERROR(INDEX(filt_btag7!$B:$B,MATCH(C897&amp;raw_elemdata!D349,filt_btag7!$C:$C&amp;filt_btag7!$B:$B,0))=raw_elemdata!D349), raw_elemdata!D349, INDEX(fix_btag!$BF:$BF,MATCH(raw_elemdata!D349,fix_btag!$BG:$BG,0))), raw_elemdata!D349)</f>
        <v>510</v>
      </c>
      <c r="F897" s="4">
        <f t="array" ref="F897">IF(AND(OR(raw_elemdata!G349=6,raw_elemdata!H349=6,raw_elemdata!I349=6,raw_elemdata!J349=6),OR(raw_elemdata!G349=7,raw_elemdata!H349=7,raw_elemdata!I349=7,raw_elemdata!J349=7)), IF(ISERROR(INDEX(filt_btag7!$B:$B,MATCH(C897&amp;raw_elemdata!E349,filt_btag7!$C:$C&amp;filt_btag7!$B:$B,0))=raw_elemdata!E349), raw_elemdata!E349, INDEX(fix_btag!$BF:$BF,MATCH(raw_elemdata!E349,fix_btag!$BG:$BG,0))), raw_elemdata!E349)</f>
        <v>197</v>
      </c>
      <c r="G897" s="4">
        <f t="array" ref="G897">IF(AND(OR(raw_elemdata!G349=6,raw_elemdata!H349=6,raw_elemdata!I349=6,raw_elemdata!J349=6),OR(raw_elemdata!G349=7,raw_elemdata!H349=7,raw_elemdata!I349=7,raw_elemdata!J349=7)), IF(ISERROR(INDEX(filt_btag7!$B:$B,MATCH(C897&amp;raw_elemdata!F349,filt_btag7!$C:$C&amp;filt_btag7!$B:$B,0))=raw_elemdata!F349), raw_elemdata!F349, INDEX(fix_btag!$BF:$BF,MATCH(raw_elemdata!F349,fix_btag!$BG:$BG,0))), raw_elemdata!F349)</f>
        <v>123</v>
      </c>
      <c r="H897" s="4">
        <f>IF(OR(raw_elemdata!G349=6,raw_elemdata!G349=7),0,raw_elemdata!G349)</f>
        <v>0</v>
      </c>
      <c r="I897" s="4">
        <f>IF(OR(raw_elemdata!H349=6,raw_elemdata!H349=7),0,raw_elemdata!H349)</f>
        <v>0</v>
      </c>
      <c r="J897" s="4">
        <f>IF(OR(raw_elemdata!I349=6,raw_elemdata!I349=7),0,raw_elemdata!I349)</f>
        <v>0</v>
      </c>
      <c r="K897" s="4">
        <f>IF(OR(raw_elemdata!J349=6,raw_elemdata!J349=7),0,raw_elemdata!J349)</f>
        <v>0</v>
      </c>
      <c r="L897" s="4">
        <v>1</v>
      </c>
    </row>
    <row r="898" spans="3:12" s="4" customFormat="1" x14ac:dyDescent="0.3">
      <c r="C898" s="4">
        <v>348</v>
      </c>
      <c r="D898" s="4">
        <f t="array" ref="D898">IF(AND(OR(raw_elemdata!G350=6,raw_elemdata!H350=6,raw_elemdata!I350=6,raw_elemdata!J350=6),OR(raw_elemdata!G350=7,raw_elemdata!H350=7,raw_elemdata!I350=7,raw_elemdata!J350=7)), IF(ISERROR(INDEX(filt_btag7!$B:$B,MATCH(C898&amp;raw_elemdata!C350,filt_btag7!$C:$C&amp;filt_btag7!$B:$B,0))=raw_elemdata!C350), raw_elemdata!C350, INDEX(fix_btag!$BF:$BF,MATCH(raw_elemdata!C350,fix_btag!$BG:$BG,0))), raw_elemdata!C350)</f>
        <v>510</v>
      </c>
      <c r="E898" s="4">
        <f t="array" ref="E898">IF(AND(OR(raw_elemdata!G350=6,raw_elemdata!H350=6,raw_elemdata!I350=6,raw_elemdata!J350=6),OR(raw_elemdata!G350=7,raw_elemdata!H350=7,raw_elemdata!I350=7,raw_elemdata!J350=7)), IF(ISERROR(INDEX(filt_btag7!$B:$B,MATCH(C898&amp;raw_elemdata!D350,filt_btag7!$C:$C&amp;filt_btag7!$B:$B,0))=raw_elemdata!D350), raw_elemdata!D350, INDEX(fix_btag!$BF:$BF,MATCH(raw_elemdata!D350,fix_btag!$BG:$BG,0))), raw_elemdata!D350)</f>
        <v>278</v>
      </c>
      <c r="F898" s="4">
        <f t="array" ref="F898">IF(AND(OR(raw_elemdata!G350=6,raw_elemdata!H350=6,raw_elemdata!I350=6,raw_elemdata!J350=6),OR(raw_elemdata!G350=7,raw_elemdata!H350=7,raw_elemdata!I350=7,raw_elemdata!J350=7)), IF(ISERROR(INDEX(filt_btag7!$B:$B,MATCH(C898&amp;raw_elemdata!E350,filt_btag7!$C:$C&amp;filt_btag7!$B:$B,0))=raw_elemdata!E350), raw_elemdata!E350, INDEX(fix_btag!$BF:$BF,MATCH(raw_elemdata!E350,fix_btag!$BG:$BG,0))), raw_elemdata!E350)</f>
        <v>55</v>
      </c>
      <c r="G898" s="4">
        <f t="array" ref="G898">IF(AND(OR(raw_elemdata!G350=6,raw_elemdata!H350=6,raw_elemdata!I350=6,raw_elemdata!J350=6),OR(raw_elemdata!G350=7,raw_elemdata!H350=7,raw_elemdata!I350=7,raw_elemdata!J350=7)), IF(ISERROR(INDEX(filt_btag7!$B:$B,MATCH(C898&amp;raw_elemdata!F350,filt_btag7!$C:$C&amp;filt_btag7!$B:$B,0))=raw_elemdata!F350), raw_elemdata!F350, INDEX(fix_btag!$BF:$BF,MATCH(raw_elemdata!F350,fix_btag!$BG:$BG,0))), raw_elemdata!F350)</f>
        <v>197</v>
      </c>
      <c r="H898" s="4">
        <f>IF(OR(raw_elemdata!G350=6,raw_elemdata!G350=7),0,raw_elemdata!G350)</f>
        <v>0</v>
      </c>
      <c r="I898" s="4">
        <f>IF(OR(raw_elemdata!H350=6,raw_elemdata!H350=7),0,raw_elemdata!H350)</f>
        <v>0</v>
      </c>
      <c r="J898" s="4">
        <f>IF(OR(raw_elemdata!I350=6,raw_elemdata!I350=7),0,raw_elemdata!I350)</f>
        <v>0</v>
      </c>
      <c r="K898" s="4">
        <f>IF(OR(raw_elemdata!J350=6,raw_elemdata!J350=7),0,raw_elemdata!J350)</f>
        <v>0</v>
      </c>
      <c r="L898" s="4">
        <v>1</v>
      </c>
    </row>
    <row r="899" spans="3:12" s="4" customFormat="1" x14ac:dyDescent="0.3">
      <c r="C899" s="4">
        <v>349</v>
      </c>
      <c r="D899" s="4">
        <f t="array" ref="D899">IF(AND(OR(raw_elemdata!G351=6,raw_elemdata!H351=6,raw_elemdata!I351=6,raw_elemdata!J351=6),OR(raw_elemdata!G351=7,raw_elemdata!H351=7,raw_elemdata!I351=7,raw_elemdata!J351=7)), IF(ISERROR(INDEX(filt_btag7!$B:$B,MATCH(C899&amp;raw_elemdata!C351,filt_btag7!$C:$C&amp;filt_btag7!$B:$B,0))=raw_elemdata!C351), raw_elemdata!C351, INDEX(fix_btag!$BF:$BF,MATCH(raw_elemdata!C351,fix_btag!$BG:$BG,0))), raw_elemdata!C351)</f>
        <v>59</v>
      </c>
      <c r="E899" s="4">
        <f t="array" ref="E899">IF(AND(OR(raw_elemdata!G351=6,raw_elemdata!H351=6,raw_elemdata!I351=6,raw_elemdata!J351=6),OR(raw_elemdata!G351=7,raw_elemdata!H351=7,raw_elemdata!I351=7,raw_elemdata!J351=7)), IF(ISERROR(INDEX(filt_btag7!$B:$B,MATCH(C899&amp;raw_elemdata!D351,filt_btag7!$C:$C&amp;filt_btag7!$B:$B,0))=raw_elemdata!D351), raw_elemdata!D351, INDEX(fix_btag!$BF:$BF,MATCH(raw_elemdata!D351,fix_btag!$BG:$BG,0))), raw_elemdata!D351)</f>
        <v>511</v>
      </c>
      <c r="F899" s="4">
        <f t="array" ref="F899">IF(AND(OR(raw_elemdata!G351=6,raw_elemdata!H351=6,raw_elemdata!I351=6,raw_elemdata!J351=6),OR(raw_elemdata!G351=7,raw_elemdata!H351=7,raw_elemdata!I351=7,raw_elemdata!J351=7)), IF(ISERROR(INDEX(filt_btag7!$B:$B,MATCH(C899&amp;raw_elemdata!E351,filt_btag7!$C:$C&amp;filt_btag7!$B:$B,0))=raw_elemdata!E351), raw_elemdata!E351, INDEX(fix_btag!$BF:$BF,MATCH(raw_elemdata!E351,fix_btag!$BG:$BG,0))), raw_elemdata!E351)</f>
        <v>510</v>
      </c>
      <c r="G899" s="4">
        <f t="array" ref="G899">IF(AND(OR(raw_elemdata!G351=6,raw_elemdata!H351=6,raw_elemdata!I351=6,raw_elemdata!J351=6),OR(raw_elemdata!G351=7,raw_elemdata!H351=7,raw_elemdata!I351=7,raw_elemdata!J351=7)), IF(ISERROR(INDEX(filt_btag7!$B:$B,MATCH(C899&amp;raw_elemdata!F351,filt_btag7!$C:$C&amp;filt_btag7!$B:$B,0))=raw_elemdata!F351), raw_elemdata!F351, INDEX(fix_btag!$BF:$BF,MATCH(raw_elemdata!F351,fix_btag!$BG:$BG,0))), raw_elemdata!F351)</f>
        <v>277</v>
      </c>
      <c r="H899" s="4">
        <f>IF(OR(raw_elemdata!G351=6,raw_elemdata!G351=7),0,raw_elemdata!G351)</f>
        <v>0</v>
      </c>
      <c r="I899" s="4">
        <f>IF(OR(raw_elemdata!H351=6,raw_elemdata!H351=7),0,raw_elemdata!H351)</f>
        <v>0</v>
      </c>
      <c r="J899" s="4">
        <f>IF(OR(raw_elemdata!I351=6,raw_elemdata!I351=7),0,raw_elemdata!I351)</f>
        <v>0</v>
      </c>
      <c r="K899" s="4">
        <f>IF(OR(raw_elemdata!J351=6,raw_elemdata!J351=7),0,raw_elemdata!J351)</f>
        <v>0</v>
      </c>
      <c r="L899" s="4">
        <v>1</v>
      </c>
    </row>
    <row r="900" spans="3:12" s="4" customFormat="1" x14ac:dyDescent="0.3">
      <c r="C900" s="4">
        <v>350</v>
      </c>
      <c r="D900" s="4">
        <f t="array" ref="D900">IF(AND(OR(raw_elemdata!G352=6,raw_elemdata!H352=6,raw_elemdata!I352=6,raw_elemdata!J352=6),OR(raw_elemdata!G352=7,raw_elemdata!H352=7,raw_elemdata!I352=7,raw_elemdata!J352=7)), IF(ISERROR(INDEX(filt_btag7!$B:$B,MATCH(C900&amp;raw_elemdata!C352,filt_btag7!$C:$C&amp;filt_btag7!$B:$B,0))=raw_elemdata!C352), raw_elemdata!C352, INDEX(fix_btag!$BF:$BF,MATCH(raw_elemdata!C352,fix_btag!$BG:$BG,0))), raw_elemdata!C352)</f>
        <v>511</v>
      </c>
      <c r="E900" s="4">
        <f t="array" ref="E900">IF(AND(OR(raw_elemdata!G352=6,raw_elemdata!H352=6,raw_elemdata!I352=6,raw_elemdata!J352=6),OR(raw_elemdata!G352=7,raw_elemdata!H352=7,raw_elemdata!I352=7,raw_elemdata!J352=7)), IF(ISERROR(INDEX(filt_btag7!$B:$B,MATCH(C900&amp;raw_elemdata!D352,filt_btag7!$C:$C&amp;filt_btag7!$B:$B,0))=raw_elemdata!D352), raw_elemdata!D352, INDEX(fix_btag!$BF:$BF,MATCH(raw_elemdata!D352,fix_btag!$BG:$BG,0))), raw_elemdata!D352)</f>
        <v>58</v>
      </c>
      <c r="F900" s="4">
        <f t="array" ref="F900">IF(AND(OR(raw_elemdata!G352=6,raw_elemdata!H352=6,raw_elemdata!I352=6,raw_elemdata!J352=6),OR(raw_elemdata!G352=7,raw_elemdata!H352=7,raw_elemdata!I352=7,raw_elemdata!J352=7)), IF(ISERROR(INDEX(filt_btag7!$B:$B,MATCH(C900&amp;raw_elemdata!E352,filt_btag7!$C:$C&amp;filt_btag7!$B:$B,0))=raw_elemdata!E352), raw_elemdata!E352, INDEX(fix_btag!$BF:$BF,MATCH(raw_elemdata!E352,fix_btag!$BG:$BG,0))), raw_elemdata!E352)</f>
        <v>278</v>
      </c>
      <c r="G900" s="4">
        <f t="array" ref="G900">IF(AND(OR(raw_elemdata!G352=6,raw_elemdata!H352=6,raw_elemdata!I352=6,raw_elemdata!J352=6),OR(raw_elemdata!G352=7,raw_elemdata!H352=7,raw_elemdata!I352=7,raw_elemdata!J352=7)), IF(ISERROR(INDEX(filt_btag7!$B:$B,MATCH(C900&amp;raw_elemdata!F352,filt_btag7!$C:$C&amp;filt_btag7!$B:$B,0))=raw_elemdata!F352), raw_elemdata!F352, INDEX(fix_btag!$BF:$BF,MATCH(raw_elemdata!F352,fix_btag!$BG:$BG,0))), raw_elemdata!F352)</f>
        <v>510</v>
      </c>
      <c r="H900" s="4">
        <f>IF(OR(raw_elemdata!G352=6,raw_elemdata!G352=7),0,raw_elemdata!G352)</f>
        <v>0</v>
      </c>
      <c r="I900" s="4">
        <f>IF(OR(raw_elemdata!H352=6,raw_elemdata!H352=7),0,raw_elemdata!H352)</f>
        <v>0</v>
      </c>
      <c r="J900" s="4">
        <f>IF(OR(raw_elemdata!I352=6,raw_elemdata!I352=7),0,raw_elemdata!I352)</f>
        <v>0</v>
      </c>
      <c r="K900" s="4">
        <f>IF(OR(raw_elemdata!J352=6,raw_elemdata!J352=7),0,raw_elemdata!J352)</f>
        <v>0</v>
      </c>
      <c r="L900" s="4">
        <v>1</v>
      </c>
    </row>
    <row r="901" spans="3:12" s="4" customFormat="1" x14ac:dyDescent="0.3">
      <c r="C901" s="4">
        <v>351</v>
      </c>
      <c r="D901" s="4">
        <f t="array" ref="D901">IF(AND(OR(raw_elemdata!G353=6,raw_elemdata!H353=6,raw_elemdata!I353=6,raw_elemdata!J353=6),OR(raw_elemdata!G353=7,raw_elemdata!H353=7,raw_elemdata!I353=7,raw_elemdata!J353=7)), IF(ISERROR(INDEX(filt_btag7!$B:$B,MATCH(C901&amp;raw_elemdata!C353,filt_btag7!$C:$C&amp;filt_btag7!$B:$B,0))=raw_elemdata!C353), raw_elemdata!C353, INDEX(fix_btag!$BF:$BF,MATCH(raw_elemdata!C353,fix_btag!$BG:$BG,0))), raw_elemdata!C353)</f>
        <v>280</v>
      </c>
      <c r="E901" s="4">
        <f t="array" ref="E901">IF(AND(OR(raw_elemdata!G353=6,raw_elemdata!H353=6,raw_elemdata!I353=6,raw_elemdata!J353=6),OR(raw_elemdata!G353=7,raw_elemdata!H353=7,raw_elemdata!I353=7,raw_elemdata!J353=7)), IF(ISERROR(INDEX(filt_btag7!$B:$B,MATCH(C901&amp;raw_elemdata!D353,filt_btag7!$C:$C&amp;filt_btag7!$B:$B,0))=raw_elemdata!D353), raw_elemdata!D353, INDEX(fix_btag!$BF:$BF,MATCH(raw_elemdata!D353,fix_btag!$BG:$BG,0))), raw_elemdata!D353)</f>
        <v>512</v>
      </c>
      <c r="F901" s="4">
        <f t="array" ref="F901">IF(AND(OR(raw_elemdata!G353=6,raw_elemdata!H353=6,raw_elemdata!I353=6,raw_elemdata!J353=6),OR(raw_elemdata!G353=7,raw_elemdata!H353=7,raw_elemdata!I353=7,raw_elemdata!J353=7)), IF(ISERROR(INDEX(filt_btag7!$B:$B,MATCH(C901&amp;raw_elemdata!E353,filt_btag7!$C:$C&amp;filt_btag7!$B:$B,0))=raw_elemdata!E353), raw_elemdata!E353, INDEX(fix_btag!$BF:$BF,MATCH(raw_elemdata!E353,fix_btag!$BG:$BG,0))), raw_elemdata!E353)</f>
        <v>511</v>
      </c>
      <c r="G901" s="4">
        <f t="array" ref="G901">IF(AND(OR(raw_elemdata!G353=6,raw_elemdata!H353=6,raw_elemdata!I353=6,raw_elemdata!J353=6),OR(raw_elemdata!G353=7,raw_elemdata!H353=7,raw_elemdata!I353=7,raw_elemdata!J353=7)), IF(ISERROR(INDEX(filt_btag7!$B:$B,MATCH(C901&amp;raw_elemdata!F353,filt_btag7!$C:$C&amp;filt_btag7!$B:$B,0))=raw_elemdata!F353), raw_elemdata!F353, INDEX(fix_btag!$BF:$BF,MATCH(raw_elemdata!F353,fix_btag!$BG:$BG,0))), raw_elemdata!F353)</f>
        <v>59</v>
      </c>
      <c r="H901" s="4">
        <f>IF(OR(raw_elemdata!G353=6,raw_elemdata!G353=7),0,raw_elemdata!G353)</f>
        <v>0</v>
      </c>
      <c r="I901" s="4">
        <f>IF(OR(raw_elemdata!H353=6,raw_elemdata!H353=7),0,raw_elemdata!H353)</f>
        <v>0</v>
      </c>
      <c r="J901" s="4">
        <f>IF(OR(raw_elemdata!I353=6,raw_elemdata!I353=7),0,raw_elemdata!I353)</f>
        <v>0</v>
      </c>
      <c r="K901" s="4">
        <f>IF(OR(raw_elemdata!J353=6,raw_elemdata!J353=7),0,raw_elemdata!J353)</f>
        <v>0</v>
      </c>
      <c r="L901" s="4">
        <v>1</v>
      </c>
    </row>
    <row r="902" spans="3:12" s="4" customFormat="1" x14ac:dyDescent="0.3">
      <c r="C902" s="4">
        <v>352</v>
      </c>
      <c r="D902" s="4">
        <f t="array" ref="D902">IF(AND(OR(raw_elemdata!G354=6,raw_elemdata!H354=6,raw_elemdata!I354=6,raw_elemdata!J354=6),OR(raw_elemdata!G354=7,raw_elemdata!H354=7,raw_elemdata!I354=7,raw_elemdata!J354=7)), IF(ISERROR(INDEX(filt_btag7!$B:$B,MATCH(C902&amp;raw_elemdata!C354,filt_btag7!$C:$C&amp;filt_btag7!$B:$B,0))=raw_elemdata!C354), raw_elemdata!C354, INDEX(fix_btag!$BF:$BF,MATCH(raw_elemdata!C354,fix_btag!$BG:$BG,0))), raw_elemdata!C354)</f>
        <v>512</v>
      </c>
      <c r="E902" s="4">
        <f t="array" ref="E902">IF(AND(OR(raw_elemdata!G354=6,raw_elemdata!H354=6,raw_elemdata!I354=6,raw_elemdata!J354=6),OR(raw_elemdata!G354=7,raw_elemdata!H354=7,raw_elemdata!I354=7,raw_elemdata!J354=7)), IF(ISERROR(INDEX(filt_btag7!$B:$B,MATCH(C902&amp;raw_elemdata!D354,filt_btag7!$C:$C&amp;filt_btag7!$B:$B,0))=raw_elemdata!D354), raw_elemdata!D354, INDEX(fix_btag!$BF:$BF,MATCH(raw_elemdata!D354,fix_btag!$BG:$BG,0))), raw_elemdata!D354)</f>
        <v>281</v>
      </c>
      <c r="F902" s="4">
        <f t="array" ref="F902">IF(AND(OR(raw_elemdata!G354=6,raw_elemdata!H354=6,raw_elemdata!I354=6,raw_elemdata!J354=6),OR(raw_elemdata!G354=7,raw_elemdata!H354=7,raw_elemdata!I354=7,raw_elemdata!J354=7)), IF(ISERROR(INDEX(filt_btag7!$B:$B,MATCH(C902&amp;raw_elemdata!E354,filt_btag7!$C:$C&amp;filt_btag7!$B:$B,0))=raw_elemdata!E354), raw_elemdata!E354, INDEX(fix_btag!$BF:$BF,MATCH(raw_elemdata!E354,fix_btag!$BG:$BG,0))), raw_elemdata!E354)</f>
        <v>58</v>
      </c>
      <c r="G902" s="4">
        <f t="array" ref="G902">IF(AND(OR(raw_elemdata!G354=6,raw_elemdata!H354=6,raw_elemdata!I354=6,raw_elemdata!J354=6),OR(raw_elemdata!G354=7,raw_elemdata!H354=7,raw_elemdata!I354=7,raw_elemdata!J354=7)), IF(ISERROR(INDEX(filt_btag7!$B:$B,MATCH(C902&amp;raw_elemdata!F354,filt_btag7!$C:$C&amp;filt_btag7!$B:$B,0))=raw_elemdata!F354), raw_elemdata!F354, INDEX(fix_btag!$BF:$BF,MATCH(raw_elemdata!F354,fix_btag!$BG:$BG,0))), raw_elemdata!F354)</f>
        <v>511</v>
      </c>
      <c r="H902" s="4">
        <f>IF(OR(raw_elemdata!G354=6,raw_elemdata!G354=7),0,raw_elemdata!G354)</f>
        <v>0</v>
      </c>
      <c r="I902" s="4">
        <f>IF(OR(raw_elemdata!H354=6,raw_elemdata!H354=7),0,raw_elemdata!H354)</f>
        <v>0</v>
      </c>
      <c r="J902" s="4">
        <f>IF(OR(raw_elemdata!I354=6,raw_elemdata!I354=7),0,raw_elemdata!I354)</f>
        <v>0</v>
      </c>
      <c r="K902" s="4">
        <f>IF(OR(raw_elemdata!J354=6,raw_elemdata!J354=7),0,raw_elemdata!J354)</f>
        <v>0</v>
      </c>
      <c r="L902" s="4">
        <v>1</v>
      </c>
    </row>
    <row r="903" spans="3:12" s="4" customFormat="1" x14ac:dyDescent="0.3">
      <c r="C903" s="4">
        <v>353</v>
      </c>
      <c r="D903" s="4">
        <f t="array" ref="D903">IF(AND(OR(raw_elemdata!G355=6,raw_elemdata!H355=6,raw_elemdata!I355=6,raw_elemdata!J355=6),OR(raw_elemdata!G355=7,raw_elemdata!H355=7,raw_elemdata!I355=7,raw_elemdata!J355=7)), IF(ISERROR(INDEX(filt_btag7!$B:$B,MATCH(C903&amp;raw_elemdata!C355,filt_btag7!$C:$C&amp;filt_btag7!$B:$B,0))=raw_elemdata!C355), raw_elemdata!C355, INDEX(fix_btag!$BF:$BF,MATCH(raw_elemdata!C355,fix_btag!$BG:$BG,0))), raw_elemdata!C355)</f>
        <v>63</v>
      </c>
      <c r="E903" s="4">
        <f t="array" ref="E903">IF(AND(OR(raw_elemdata!G355=6,raw_elemdata!H355=6,raw_elemdata!I355=6,raw_elemdata!J355=6),OR(raw_elemdata!G355=7,raw_elemdata!H355=7,raw_elemdata!I355=7,raw_elemdata!J355=7)), IF(ISERROR(INDEX(filt_btag7!$B:$B,MATCH(C903&amp;raw_elemdata!D355,filt_btag7!$C:$C&amp;filt_btag7!$B:$B,0))=raw_elemdata!D355), raw_elemdata!D355, INDEX(fix_btag!$BF:$BF,MATCH(raw_elemdata!D355,fix_btag!$BG:$BG,0))), raw_elemdata!D355)</f>
        <v>513</v>
      </c>
      <c r="F903" s="4">
        <f t="array" ref="F903">IF(AND(OR(raw_elemdata!G355=6,raw_elemdata!H355=6,raw_elemdata!I355=6,raw_elemdata!J355=6),OR(raw_elemdata!G355=7,raw_elemdata!H355=7,raw_elemdata!I355=7,raw_elemdata!J355=7)), IF(ISERROR(INDEX(filt_btag7!$B:$B,MATCH(C903&amp;raw_elemdata!E355,filt_btag7!$C:$C&amp;filt_btag7!$B:$B,0))=raw_elemdata!E355), raw_elemdata!E355, INDEX(fix_btag!$BF:$BF,MATCH(raw_elemdata!E355,fix_btag!$BG:$BG,0))), raw_elemdata!E355)</f>
        <v>512</v>
      </c>
      <c r="G903" s="4">
        <f t="array" ref="G903">IF(AND(OR(raw_elemdata!G355=6,raw_elemdata!H355=6,raw_elemdata!I355=6,raw_elemdata!J355=6),OR(raw_elemdata!G355=7,raw_elemdata!H355=7,raw_elemdata!I355=7,raw_elemdata!J355=7)), IF(ISERROR(INDEX(filt_btag7!$B:$B,MATCH(C903&amp;raw_elemdata!F355,filt_btag7!$C:$C&amp;filt_btag7!$B:$B,0))=raw_elemdata!F355), raw_elemdata!F355, INDEX(fix_btag!$BF:$BF,MATCH(raw_elemdata!F355,fix_btag!$BG:$BG,0))), raw_elemdata!F355)</f>
        <v>280</v>
      </c>
      <c r="H903" s="4">
        <f>IF(OR(raw_elemdata!G355=6,raw_elemdata!G355=7),0,raw_elemdata!G355)</f>
        <v>0</v>
      </c>
      <c r="I903" s="4">
        <f>IF(OR(raw_elemdata!H355=6,raw_elemdata!H355=7),0,raw_elemdata!H355)</f>
        <v>0</v>
      </c>
      <c r="J903" s="4">
        <f>IF(OR(raw_elemdata!I355=6,raw_elemdata!I355=7),0,raw_elemdata!I355)</f>
        <v>0</v>
      </c>
      <c r="K903" s="4">
        <f>IF(OR(raw_elemdata!J355=6,raw_elemdata!J355=7),0,raw_elemdata!J355)</f>
        <v>0</v>
      </c>
      <c r="L903" s="4">
        <v>1</v>
      </c>
    </row>
    <row r="904" spans="3:12" s="4" customFormat="1" x14ac:dyDescent="0.3">
      <c r="C904" s="4">
        <v>354</v>
      </c>
      <c r="D904" s="4">
        <f t="array" ref="D904">IF(AND(OR(raw_elemdata!G356=6,raw_elemdata!H356=6,raw_elemdata!I356=6,raw_elemdata!J356=6),OR(raw_elemdata!G356=7,raw_elemdata!H356=7,raw_elemdata!I356=7,raw_elemdata!J356=7)), IF(ISERROR(INDEX(filt_btag7!$B:$B,MATCH(C904&amp;raw_elemdata!C356,filt_btag7!$C:$C&amp;filt_btag7!$B:$B,0))=raw_elemdata!C356), raw_elemdata!C356, INDEX(fix_btag!$BF:$BF,MATCH(raw_elemdata!C356,fix_btag!$BG:$BG,0))), raw_elemdata!C356)</f>
        <v>513</v>
      </c>
      <c r="E904" s="4">
        <f t="array" ref="E904">IF(AND(OR(raw_elemdata!G356=6,raw_elemdata!H356=6,raw_elemdata!I356=6,raw_elemdata!J356=6),OR(raw_elemdata!G356=7,raw_elemdata!H356=7,raw_elemdata!I356=7,raw_elemdata!J356=7)), IF(ISERROR(INDEX(filt_btag7!$B:$B,MATCH(C904&amp;raw_elemdata!D356,filt_btag7!$C:$C&amp;filt_btag7!$B:$B,0))=raw_elemdata!D356), raw_elemdata!D356, INDEX(fix_btag!$BF:$BF,MATCH(raw_elemdata!D356,fix_btag!$BG:$BG,0))), raw_elemdata!D356)</f>
        <v>62</v>
      </c>
      <c r="F904" s="4">
        <f t="array" ref="F904">IF(AND(OR(raw_elemdata!G356=6,raw_elemdata!H356=6,raw_elemdata!I356=6,raw_elemdata!J356=6),OR(raw_elemdata!G356=7,raw_elemdata!H356=7,raw_elemdata!I356=7,raw_elemdata!J356=7)), IF(ISERROR(INDEX(filt_btag7!$B:$B,MATCH(C904&amp;raw_elemdata!E356,filt_btag7!$C:$C&amp;filt_btag7!$B:$B,0))=raw_elemdata!E356), raw_elemdata!E356, INDEX(fix_btag!$BF:$BF,MATCH(raw_elemdata!E356,fix_btag!$BG:$BG,0))), raw_elemdata!E356)</f>
        <v>281</v>
      </c>
      <c r="G904" s="4">
        <f t="array" ref="G904">IF(AND(OR(raw_elemdata!G356=6,raw_elemdata!H356=6,raw_elemdata!I356=6,raw_elemdata!J356=6),OR(raw_elemdata!G356=7,raw_elemdata!H356=7,raw_elemdata!I356=7,raw_elemdata!J356=7)), IF(ISERROR(INDEX(filt_btag7!$B:$B,MATCH(C904&amp;raw_elemdata!F356,filt_btag7!$C:$C&amp;filt_btag7!$B:$B,0))=raw_elemdata!F356), raw_elemdata!F356, INDEX(fix_btag!$BF:$BF,MATCH(raw_elemdata!F356,fix_btag!$BG:$BG,0))), raw_elemdata!F356)</f>
        <v>512</v>
      </c>
      <c r="H904" s="4">
        <f>IF(OR(raw_elemdata!G356=6,raw_elemdata!G356=7),0,raw_elemdata!G356)</f>
        <v>0</v>
      </c>
      <c r="I904" s="4">
        <f>IF(OR(raw_elemdata!H356=6,raw_elemdata!H356=7),0,raw_elemdata!H356)</f>
        <v>0</v>
      </c>
      <c r="J904" s="4">
        <f>IF(OR(raw_elemdata!I356=6,raw_elemdata!I356=7),0,raw_elemdata!I356)</f>
        <v>0</v>
      </c>
      <c r="K904" s="4">
        <f>IF(OR(raw_elemdata!J356=6,raw_elemdata!J356=7),0,raw_elemdata!J356)</f>
        <v>0</v>
      </c>
      <c r="L904" s="4">
        <v>1</v>
      </c>
    </row>
    <row r="905" spans="3:12" s="4" customFormat="1" x14ac:dyDescent="0.3">
      <c r="C905" s="4">
        <v>355</v>
      </c>
      <c r="D905" s="4">
        <f t="array" ref="D905">IF(AND(OR(raw_elemdata!G357=6,raw_elemdata!H357=6,raw_elemdata!I357=6,raw_elemdata!J357=6),OR(raw_elemdata!G357=7,raw_elemdata!H357=7,raw_elemdata!I357=7,raw_elemdata!J357=7)), IF(ISERROR(INDEX(filt_btag7!$B:$B,MATCH(C905&amp;raw_elemdata!C357,filt_btag7!$C:$C&amp;filt_btag7!$B:$B,0))=raw_elemdata!C357), raw_elemdata!C357, INDEX(fix_btag!$BF:$BF,MATCH(raw_elemdata!C357,fix_btag!$BG:$BG,0))), raw_elemdata!C357)</f>
        <v>282</v>
      </c>
      <c r="E905" s="4">
        <f t="array" ref="E905">IF(AND(OR(raw_elemdata!G357=6,raw_elemdata!H357=6,raw_elemdata!I357=6,raw_elemdata!J357=6),OR(raw_elemdata!G357=7,raw_elemdata!H357=7,raw_elemdata!I357=7,raw_elemdata!J357=7)), IF(ISERROR(INDEX(filt_btag7!$B:$B,MATCH(C905&amp;raw_elemdata!D357,filt_btag7!$C:$C&amp;filt_btag7!$B:$B,0))=raw_elemdata!D357), raw_elemdata!D357, INDEX(fix_btag!$BF:$BF,MATCH(raw_elemdata!D357,fix_btag!$BG:$BG,0))), raw_elemdata!D357)</f>
        <v>514</v>
      </c>
      <c r="F905" s="4">
        <f t="array" ref="F905">IF(AND(OR(raw_elemdata!G357=6,raw_elemdata!H357=6,raw_elemdata!I357=6,raw_elemdata!J357=6),OR(raw_elemdata!G357=7,raw_elemdata!H357=7,raw_elemdata!I357=7,raw_elemdata!J357=7)), IF(ISERROR(INDEX(filt_btag7!$B:$B,MATCH(C905&amp;raw_elemdata!E357,filt_btag7!$C:$C&amp;filt_btag7!$B:$B,0))=raw_elemdata!E357), raw_elemdata!E357, INDEX(fix_btag!$BF:$BF,MATCH(raw_elemdata!E357,fix_btag!$BG:$BG,0))), raw_elemdata!E357)</f>
        <v>513</v>
      </c>
      <c r="G905" s="4">
        <f t="array" ref="G905">IF(AND(OR(raw_elemdata!G357=6,raw_elemdata!H357=6,raw_elemdata!I357=6,raw_elemdata!J357=6),OR(raw_elemdata!G357=7,raw_elemdata!H357=7,raw_elemdata!I357=7,raw_elemdata!J357=7)), IF(ISERROR(INDEX(filt_btag7!$B:$B,MATCH(C905&amp;raw_elemdata!F357,filt_btag7!$C:$C&amp;filt_btag7!$B:$B,0))=raw_elemdata!F357), raw_elemdata!F357, INDEX(fix_btag!$BF:$BF,MATCH(raw_elemdata!F357,fix_btag!$BG:$BG,0))), raw_elemdata!F357)</f>
        <v>63</v>
      </c>
      <c r="H905" s="4">
        <f>IF(OR(raw_elemdata!G357=6,raw_elemdata!G357=7),0,raw_elemdata!G357)</f>
        <v>0</v>
      </c>
      <c r="I905" s="4">
        <f>IF(OR(raw_elemdata!H357=6,raw_elemdata!H357=7),0,raw_elemdata!H357)</f>
        <v>0</v>
      </c>
      <c r="J905" s="4">
        <f>IF(OR(raw_elemdata!I357=6,raw_elemdata!I357=7),0,raw_elemdata!I357)</f>
        <v>0</v>
      </c>
      <c r="K905" s="4">
        <f>IF(OR(raw_elemdata!J357=6,raw_elemdata!J357=7),0,raw_elemdata!J357)</f>
        <v>0</v>
      </c>
      <c r="L905" s="4">
        <v>1</v>
      </c>
    </row>
    <row r="906" spans="3:12" s="4" customFormat="1" x14ac:dyDescent="0.3">
      <c r="C906" s="4">
        <v>356</v>
      </c>
      <c r="D906" s="4">
        <f t="array" ref="D906">IF(AND(OR(raw_elemdata!G358=6,raw_elemdata!H358=6,raw_elemdata!I358=6,raw_elemdata!J358=6),OR(raw_elemdata!G358=7,raw_elemdata!H358=7,raw_elemdata!I358=7,raw_elemdata!J358=7)), IF(ISERROR(INDEX(filt_btag7!$B:$B,MATCH(C906&amp;raw_elemdata!C358,filt_btag7!$C:$C&amp;filt_btag7!$B:$B,0))=raw_elemdata!C358), raw_elemdata!C358, INDEX(fix_btag!$BF:$BF,MATCH(raw_elemdata!C358,fix_btag!$BG:$BG,0))), raw_elemdata!C358)</f>
        <v>514</v>
      </c>
      <c r="E906" s="4">
        <f t="array" ref="E906">IF(AND(OR(raw_elemdata!G358=6,raw_elemdata!H358=6,raw_elemdata!I358=6,raw_elemdata!J358=6),OR(raw_elemdata!G358=7,raw_elemdata!H358=7,raw_elemdata!I358=7,raw_elemdata!J358=7)), IF(ISERROR(INDEX(filt_btag7!$B:$B,MATCH(C906&amp;raw_elemdata!D358,filt_btag7!$C:$C&amp;filt_btag7!$B:$B,0))=raw_elemdata!D358), raw_elemdata!D358, INDEX(fix_btag!$BF:$BF,MATCH(raw_elemdata!D358,fix_btag!$BG:$BG,0))), raw_elemdata!D358)</f>
        <v>283</v>
      </c>
      <c r="F906" s="4">
        <f t="array" ref="F906">IF(AND(OR(raw_elemdata!G358=6,raw_elemdata!H358=6,raw_elemdata!I358=6,raw_elemdata!J358=6),OR(raw_elemdata!G358=7,raw_elemdata!H358=7,raw_elemdata!I358=7,raw_elemdata!J358=7)), IF(ISERROR(INDEX(filt_btag7!$B:$B,MATCH(C906&amp;raw_elemdata!E358,filt_btag7!$C:$C&amp;filt_btag7!$B:$B,0))=raw_elemdata!E358), raw_elemdata!E358, INDEX(fix_btag!$BF:$BF,MATCH(raw_elemdata!E358,fix_btag!$BG:$BG,0))), raw_elemdata!E358)</f>
        <v>62</v>
      </c>
      <c r="G906" s="4">
        <f t="array" ref="G906">IF(AND(OR(raw_elemdata!G358=6,raw_elemdata!H358=6,raw_elemdata!I358=6,raw_elemdata!J358=6),OR(raw_elemdata!G358=7,raw_elemdata!H358=7,raw_elemdata!I358=7,raw_elemdata!J358=7)), IF(ISERROR(INDEX(filt_btag7!$B:$B,MATCH(C906&amp;raw_elemdata!F358,filt_btag7!$C:$C&amp;filt_btag7!$B:$B,0))=raw_elemdata!F358), raw_elemdata!F358, INDEX(fix_btag!$BF:$BF,MATCH(raw_elemdata!F358,fix_btag!$BG:$BG,0))), raw_elemdata!F358)</f>
        <v>513</v>
      </c>
      <c r="H906" s="4">
        <f>IF(OR(raw_elemdata!G358=6,raw_elemdata!G358=7),0,raw_elemdata!G358)</f>
        <v>0</v>
      </c>
      <c r="I906" s="4">
        <f>IF(OR(raw_elemdata!H358=6,raw_elemdata!H358=7),0,raw_elemdata!H358)</f>
        <v>0</v>
      </c>
      <c r="J906" s="4">
        <f>IF(OR(raw_elemdata!I358=6,raw_elemdata!I358=7),0,raw_elemdata!I358)</f>
        <v>0</v>
      </c>
      <c r="K906" s="4">
        <f>IF(OR(raw_elemdata!J358=6,raw_elemdata!J358=7),0,raw_elemdata!J358)</f>
        <v>0</v>
      </c>
      <c r="L906" s="4">
        <v>1</v>
      </c>
    </row>
    <row r="907" spans="3:12" s="4" customFormat="1" x14ac:dyDescent="0.3">
      <c r="C907" s="4">
        <v>357</v>
      </c>
      <c r="D907" s="4">
        <f t="array" ref="D907">IF(AND(OR(raw_elemdata!G359=6,raw_elemdata!H359=6,raw_elemdata!I359=6,raw_elemdata!J359=6),OR(raw_elemdata!G359=7,raw_elemdata!H359=7,raw_elemdata!I359=7,raw_elemdata!J359=7)), IF(ISERROR(INDEX(filt_btag7!$B:$B,MATCH(C907&amp;raw_elemdata!C359,filt_btag7!$C:$C&amp;filt_btag7!$B:$B,0))=raw_elemdata!C359), raw_elemdata!C359, INDEX(fix_btag!$BF:$BF,MATCH(raw_elemdata!C359,fix_btag!$BG:$BG,0))), raw_elemdata!C359)</f>
        <v>29</v>
      </c>
      <c r="E907" s="4">
        <f t="array" ref="E907">IF(AND(OR(raw_elemdata!G359=6,raw_elemdata!H359=6,raw_elemdata!I359=6,raw_elemdata!J359=6),OR(raw_elemdata!G359=7,raw_elemdata!H359=7,raw_elemdata!I359=7,raw_elemdata!J359=7)), IF(ISERROR(INDEX(filt_btag7!$B:$B,MATCH(C907&amp;raw_elemdata!D359,filt_btag7!$C:$C&amp;filt_btag7!$B:$B,0))=raw_elemdata!D359), raw_elemdata!D359, INDEX(fix_btag!$BF:$BF,MATCH(raw_elemdata!D359,fix_btag!$BG:$BG,0))), raw_elemdata!D359)</f>
        <v>515</v>
      </c>
      <c r="F907" s="4">
        <f t="array" ref="F907">IF(AND(OR(raw_elemdata!G359=6,raw_elemdata!H359=6,raw_elemdata!I359=6,raw_elemdata!J359=6),OR(raw_elemdata!G359=7,raw_elemdata!H359=7,raw_elemdata!I359=7,raw_elemdata!J359=7)), IF(ISERROR(INDEX(filt_btag7!$B:$B,MATCH(C907&amp;raw_elemdata!E359,filt_btag7!$C:$C&amp;filt_btag7!$B:$B,0))=raw_elemdata!E359), raw_elemdata!E359, INDEX(fix_btag!$BF:$BF,MATCH(raw_elemdata!E359,fix_btag!$BG:$BG,0))), raw_elemdata!E359)</f>
        <v>514</v>
      </c>
      <c r="G907" s="4">
        <f t="array" ref="G907">IF(AND(OR(raw_elemdata!G359=6,raw_elemdata!H359=6,raw_elemdata!I359=6,raw_elemdata!J359=6),OR(raw_elemdata!G359=7,raw_elemdata!H359=7,raw_elemdata!I359=7,raw_elemdata!J359=7)), IF(ISERROR(INDEX(filt_btag7!$B:$B,MATCH(C907&amp;raw_elemdata!F359,filt_btag7!$C:$C&amp;filt_btag7!$B:$B,0))=raw_elemdata!F359), raw_elemdata!F359, INDEX(fix_btag!$BF:$BF,MATCH(raw_elemdata!F359,fix_btag!$BG:$BG,0))), raw_elemdata!F359)</f>
        <v>282</v>
      </c>
      <c r="H907" s="4">
        <f>IF(OR(raw_elemdata!G359=6,raw_elemdata!G359=7),0,raw_elemdata!G359)</f>
        <v>0</v>
      </c>
      <c r="I907" s="4">
        <f>IF(OR(raw_elemdata!H359=6,raw_elemdata!H359=7),0,raw_elemdata!H359)</f>
        <v>0</v>
      </c>
      <c r="J907" s="4">
        <f>IF(OR(raw_elemdata!I359=6,raw_elemdata!I359=7),0,raw_elemdata!I359)</f>
        <v>0</v>
      </c>
      <c r="K907" s="4">
        <f>IF(OR(raw_elemdata!J359=6,raw_elemdata!J359=7),0,raw_elemdata!J359)</f>
        <v>0</v>
      </c>
      <c r="L907" s="4">
        <v>1</v>
      </c>
    </row>
    <row r="908" spans="3:12" s="4" customFormat="1" x14ac:dyDescent="0.3">
      <c r="C908" s="4">
        <v>358</v>
      </c>
      <c r="D908" s="4">
        <f t="array" ref="D908">IF(AND(OR(raw_elemdata!G360=6,raw_elemdata!H360=6,raw_elemdata!I360=6,raw_elemdata!J360=6),OR(raw_elemdata!G360=7,raw_elemdata!H360=7,raw_elemdata!I360=7,raw_elemdata!J360=7)), IF(ISERROR(INDEX(filt_btag7!$B:$B,MATCH(C908&amp;raw_elemdata!C360,filt_btag7!$C:$C&amp;filt_btag7!$B:$B,0))=raw_elemdata!C360), raw_elemdata!C360, INDEX(fix_btag!$BF:$BF,MATCH(raw_elemdata!C360,fix_btag!$BG:$BG,0))), raw_elemdata!C360)</f>
        <v>515</v>
      </c>
      <c r="E908" s="4">
        <f t="array" ref="E908">IF(AND(OR(raw_elemdata!G360=6,raw_elemdata!H360=6,raw_elemdata!I360=6,raw_elemdata!J360=6),OR(raw_elemdata!G360=7,raw_elemdata!H360=7,raw_elemdata!I360=7,raw_elemdata!J360=7)), IF(ISERROR(INDEX(filt_btag7!$B:$B,MATCH(C908&amp;raw_elemdata!D360,filt_btag7!$C:$C&amp;filt_btag7!$B:$B,0))=raw_elemdata!D360), raw_elemdata!D360, INDEX(fix_btag!$BF:$BF,MATCH(raw_elemdata!D360,fix_btag!$BG:$BG,0))), raw_elemdata!D360)</f>
        <v>28</v>
      </c>
      <c r="F908" s="4">
        <f t="array" ref="F908">IF(AND(OR(raw_elemdata!G360=6,raw_elemdata!H360=6,raw_elemdata!I360=6,raw_elemdata!J360=6),OR(raw_elemdata!G360=7,raw_elemdata!H360=7,raw_elemdata!I360=7,raw_elemdata!J360=7)), IF(ISERROR(INDEX(filt_btag7!$B:$B,MATCH(C908&amp;raw_elemdata!E360,filt_btag7!$C:$C&amp;filt_btag7!$B:$B,0))=raw_elemdata!E360), raw_elemdata!E360, INDEX(fix_btag!$BF:$BF,MATCH(raw_elemdata!E360,fix_btag!$BG:$BG,0))), raw_elemdata!E360)</f>
        <v>283</v>
      </c>
      <c r="G908" s="4">
        <f t="array" ref="G908">IF(AND(OR(raw_elemdata!G360=6,raw_elemdata!H360=6,raw_elemdata!I360=6,raw_elemdata!J360=6),OR(raw_elemdata!G360=7,raw_elemdata!H360=7,raw_elemdata!I360=7,raw_elemdata!J360=7)), IF(ISERROR(INDEX(filt_btag7!$B:$B,MATCH(C908&amp;raw_elemdata!F360,filt_btag7!$C:$C&amp;filt_btag7!$B:$B,0))=raw_elemdata!F360), raw_elemdata!F360, INDEX(fix_btag!$BF:$BF,MATCH(raw_elemdata!F360,fix_btag!$BG:$BG,0))), raw_elemdata!F360)</f>
        <v>514</v>
      </c>
      <c r="H908" s="4">
        <f>IF(OR(raw_elemdata!G360=6,raw_elemdata!G360=7),0,raw_elemdata!G360)</f>
        <v>0</v>
      </c>
      <c r="I908" s="4">
        <f>IF(OR(raw_elemdata!H360=6,raw_elemdata!H360=7),0,raw_elemdata!H360)</f>
        <v>0</v>
      </c>
      <c r="J908" s="4">
        <f>IF(OR(raw_elemdata!I360=6,raw_elemdata!I360=7),0,raw_elemdata!I360)</f>
        <v>0</v>
      </c>
      <c r="K908" s="4">
        <f>IF(OR(raw_elemdata!J360=6,raw_elemdata!J360=7),0,raw_elemdata!J360)</f>
        <v>0</v>
      </c>
      <c r="L908" s="4">
        <v>1</v>
      </c>
    </row>
    <row r="909" spans="3:12" s="4" customFormat="1" x14ac:dyDescent="0.3">
      <c r="C909" s="4">
        <v>359</v>
      </c>
      <c r="D909" s="4">
        <f t="array" ref="D909">IF(AND(OR(raw_elemdata!G361=6,raw_elemdata!H361=6,raw_elemdata!I361=6,raw_elemdata!J361=6),OR(raw_elemdata!G361=7,raw_elemdata!H361=7,raw_elemdata!I361=7,raw_elemdata!J361=7)), IF(ISERROR(INDEX(filt_btag7!$B:$B,MATCH(C909&amp;raw_elemdata!C361,filt_btag7!$C:$C&amp;filt_btag7!$B:$B,0))=raw_elemdata!C361), raw_elemdata!C361, INDEX(fix_btag!$BF:$BF,MATCH(raw_elemdata!C361,fix_btag!$BG:$BG,0))), raw_elemdata!C361)</f>
        <v>287</v>
      </c>
      <c r="E909" s="4">
        <f t="array" ref="E909">IF(AND(OR(raw_elemdata!G361=6,raw_elemdata!H361=6,raw_elemdata!I361=6,raw_elemdata!J361=6),OR(raw_elemdata!G361=7,raw_elemdata!H361=7,raw_elemdata!I361=7,raw_elemdata!J361=7)), IF(ISERROR(INDEX(filt_btag7!$B:$B,MATCH(C909&amp;raw_elemdata!D361,filt_btag7!$C:$C&amp;filt_btag7!$B:$B,0))=raw_elemdata!D361), raw_elemdata!D361, INDEX(fix_btag!$BF:$BF,MATCH(raw_elemdata!D361,fix_btag!$BG:$BG,0))), raw_elemdata!D361)</f>
        <v>516</v>
      </c>
      <c r="F909" s="4">
        <f t="array" ref="F909">IF(AND(OR(raw_elemdata!G361=6,raw_elemdata!H361=6,raw_elemdata!I361=6,raw_elemdata!J361=6),OR(raw_elemdata!G361=7,raw_elemdata!H361=7,raw_elemdata!I361=7,raw_elemdata!J361=7)), IF(ISERROR(INDEX(filt_btag7!$B:$B,MATCH(C909&amp;raw_elemdata!E361,filt_btag7!$C:$C&amp;filt_btag7!$B:$B,0))=raw_elemdata!E361), raw_elemdata!E361, INDEX(fix_btag!$BF:$BF,MATCH(raw_elemdata!E361,fix_btag!$BG:$BG,0))), raw_elemdata!E361)</f>
        <v>515</v>
      </c>
      <c r="G909" s="4">
        <f t="array" ref="G909">IF(AND(OR(raw_elemdata!G361=6,raw_elemdata!H361=6,raw_elemdata!I361=6,raw_elemdata!J361=6),OR(raw_elemdata!G361=7,raw_elemdata!H361=7,raw_elemdata!I361=7,raw_elemdata!J361=7)), IF(ISERROR(INDEX(filt_btag7!$B:$B,MATCH(C909&amp;raw_elemdata!F361,filt_btag7!$C:$C&amp;filt_btag7!$B:$B,0))=raw_elemdata!F361), raw_elemdata!F361, INDEX(fix_btag!$BF:$BF,MATCH(raw_elemdata!F361,fix_btag!$BG:$BG,0))), raw_elemdata!F361)</f>
        <v>29</v>
      </c>
      <c r="H909" s="4">
        <f>IF(OR(raw_elemdata!G361=6,raw_elemdata!G361=7),0,raw_elemdata!G361)</f>
        <v>0</v>
      </c>
      <c r="I909" s="4">
        <f>IF(OR(raw_elemdata!H361=6,raw_elemdata!H361=7),0,raw_elemdata!H361)</f>
        <v>0</v>
      </c>
      <c r="J909" s="4">
        <f>IF(OR(raw_elemdata!I361=6,raw_elemdata!I361=7),0,raw_elemdata!I361)</f>
        <v>0</v>
      </c>
      <c r="K909" s="4">
        <f>IF(OR(raw_elemdata!J361=6,raw_elemdata!J361=7),0,raw_elemdata!J361)</f>
        <v>0</v>
      </c>
      <c r="L909" s="4">
        <v>1</v>
      </c>
    </row>
    <row r="910" spans="3:12" s="4" customFormat="1" x14ac:dyDescent="0.3">
      <c r="C910" s="4">
        <v>360</v>
      </c>
      <c r="D910" s="4">
        <f t="array" ref="D910">IF(AND(OR(raw_elemdata!G362=6,raw_elemdata!H362=6,raw_elemdata!I362=6,raw_elemdata!J362=6),OR(raw_elemdata!G362=7,raw_elemdata!H362=7,raw_elemdata!I362=7,raw_elemdata!J362=7)), IF(ISERROR(INDEX(filt_btag7!$B:$B,MATCH(C910&amp;raw_elemdata!C362,filt_btag7!$C:$C&amp;filt_btag7!$B:$B,0))=raw_elemdata!C362), raw_elemdata!C362, INDEX(fix_btag!$BF:$BF,MATCH(raw_elemdata!C362,fix_btag!$BG:$BG,0))), raw_elemdata!C362)</f>
        <v>516</v>
      </c>
      <c r="E910" s="4">
        <f t="array" ref="E910">IF(AND(OR(raw_elemdata!G362=6,raw_elemdata!H362=6,raw_elemdata!I362=6,raw_elemdata!J362=6),OR(raw_elemdata!G362=7,raw_elemdata!H362=7,raw_elemdata!I362=7,raw_elemdata!J362=7)), IF(ISERROR(INDEX(filt_btag7!$B:$B,MATCH(C910&amp;raw_elemdata!D362,filt_btag7!$C:$C&amp;filt_btag7!$B:$B,0))=raw_elemdata!D362), raw_elemdata!D362, INDEX(fix_btag!$BF:$BF,MATCH(raw_elemdata!D362,fix_btag!$BG:$BG,0))), raw_elemdata!D362)</f>
        <v>284</v>
      </c>
      <c r="F910" s="4">
        <f t="array" ref="F910">IF(AND(OR(raw_elemdata!G362=6,raw_elemdata!H362=6,raw_elemdata!I362=6,raw_elemdata!J362=6),OR(raw_elemdata!G362=7,raw_elemdata!H362=7,raw_elemdata!I362=7,raw_elemdata!J362=7)), IF(ISERROR(INDEX(filt_btag7!$B:$B,MATCH(C910&amp;raw_elemdata!E362,filt_btag7!$C:$C&amp;filt_btag7!$B:$B,0))=raw_elemdata!E362), raw_elemdata!E362, INDEX(fix_btag!$BF:$BF,MATCH(raw_elemdata!E362,fix_btag!$BG:$BG,0))), raw_elemdata!E362)</f>
        <v>28</v>
      </c>
      <c r="G910" s="4">
        <f t="array" ref="G910">IF(AND(OR(raw_elemdata!G362=6,raw_elemdata!H362=6,raw_elemdata!I362=6,raw_elemdata!J362=6),OR(raw_elemdata!G362=7,raw_elemdata!H362=7,raw_elemdata!I362=7,raw_elemdata!J362=7)), IF(ISERROR(INDEX(filt_btag7!$B:$B,MATCH(C910&amp;raw_elemdata!F362,filt_btag7!$C:$C&amp;filt_btag7!$B:$B,0))=raw_elemdata!F362), raw_elemdata!F362, INDEX(fix_btag!$BF:$BF,MATCH(raw_elemdata!F362,fix_btag!$BG:$BG,0))), raw_elemdata!F362)</f>
        <v>515</v>
      </c>
      <c r="H910" s="4">
        <f>IF(OR(raw_elemdata!G362=6,raw_elemdata!G362=7),0,raw_elemdata!G362)</f>
        <v>0</v>
      </c>
      <c r="I910" s="4">
        <f>IF(OR(raw_elemdata!H362=6,raw_elemdata!H362=7),0,raw_elemdata!H362)</f>
        <v>0</v>
      </c>
      <c r="J910" s="4">
        <f>IF(OR(raw_elemdata!I362=6,raw_elemdata!I362=7),0,raw_elemdata!I362)</f>
        <v>0</v>
      </c>
      <c r="K910" s="4">
        <f>IF(OR(raw_elemdata!J362=6,raw_elemdata!J362=7),0,raw_elemdata!J362)</f>
        <v>0</v>
      </c>
      <c r="L910" s="4">
        <v>1</v>
      </c>
    </row>
    <row r="911" spans="3:12" s="4" customFormat="1" x14ac:dyDescent="0.3">
      <c r="C911" s="4">
        <v>361</v>
      </c>
      <c r="D911" s="4">
        <f t="array" ref="D911">IF(AND(OR(raw_elemdata!G363=6,raw_elemdata!H363=6,raw_elemdata!I363=6,raw_elemdata!J363=6),OR(raw_elemdata!G363=7,raw_elemdata!H363=7,raw_elemdata!I363=7,raw_elemdata!J363=7)), IF(ISERROR(INDEX(filt_btag7!$B:$B,MATCH(C911&amp;raw_elemdata!C363,filt_btag7!$C:$C&amp;filt_btag7!$B:$B,0))=raw_elemdata!C363), raw_elemdata!C363, INDEX(fix_btag!$BF:$BF,MATCH(raw_elemdata!C363,fix_btag!$BG:$BG,0))), raw_elemdata!C363)</f>
        <v>52</v>
      </c>
      <c r="E911" s="4">
        <f t="array" ref="E911">IF(AND(OR(raw_elemdata!G363=6,raw_elemdata!H363=6,raw_elemdata!I363=6,raw_elemdata!J363=6),OR(raw_elemdata!G363=7,raw_elemdata!H363=7,raw_elemdata!I363=7,raw_elemdata!J363=7)), IF(ISERROR(INDEX(filt_btag7!$B:$B,MATCH(C911&amp;raw_elemdata!D363,filt_btag7!$C:$C&amp;filt_btag7!$B:$B,0))=raw_elemdata!D363), raw_elemdata!D363, INDEX(fix_btag!$BF:$BF,MATCH(raw_elemdata!D363,fix_btag!$BG:$BG,0))), raw_elemdata!D363)</f>
        <v>517</v>
      </c>
      <c r="F911" s="4">
        <f t="array" ref="F911">IF(AND(OR(raw_elemdata!G363=6,raw_elemdata!H363=6,raw_elemdata!I363=6,raw_elemdata!J363=6),OR(raw_elemdata!G363=7,raw_elemdata!H363=7,raw_elemdata!I363=7,raw_elemdata!J363=7)), IF(ISERROR(INDEX(filt_btag7!$B:$B,MATCH(C911&amp;raw_elemdata!E363,filt_btag7!$C:$C&amp;filt_btag7!$B:$B,0))=raw_elemdata!E363), raw_elemdata!E363, INDEX(fix_btag!$BF:$BF,MATCH(raw_elemdata!E363,fix_btag!$BG:$BG,0))), raw_elemdata!E363)</f>
        <v>516</v>
      </c>
      <c r="G911" s="4">
        <f t="array" ref="G911">IF(AND(OR(raw_elemdata!G363=6,raw_elemdata!H363=6,raw_elemdata!I363=6,raw_elemdata!J363=6),OR(raw_elemdata!G363=7,raw_elemdata!H363=7,raw_elemdata!I363=7,raw_elemdata!J363=7)), IF(ISERROR(INDEX(filt_btag7!$B:$B,MATCH(C911&amp;raw_elemdata!F363,filt_btag7!$C:$C&amp;filt_btag7!$B:$B,0))=raw_elemdata!F363), raw_elemdata!F363, INDEX(fix_btag!$BF:$BF,MATCH(raw_elemdata!F363,fix_btag!$BG:$BG,0))), raw_elemdata!F363)</f>
        <v>287</v>
      </c>
      <c r="H911" s="4">
        <f>IF(OR(raw_elemdata!G363=6,raw_elemdata!G363=7),0,raw_elemdata!G363)</f>
        <v>0</v>
      </c>
      <c r="I911" s="4">
        <f>IF(OR(raw_elemdata!H363=6,raw_elemdata!H363=7),0,raw_elemdata!H363)</f>
        <v>0</v>
      </c>
      <c r="J911" s="4">
        <f>IF(OR(raw_elemdata!I363=6,raw_elemdata!I363=7),0,raw_elemdata!I363)</f>
        <v>0</v>
      </c>
      <c r="K911" s="4">
        <f>IF(OR(raw_elemdata!J363=6,raw_elemdata!J363=7),0,raw_elemdata!J363)</f>
        <v>0</v>
      </c>
      <c r="L911" s="4">
        <v>1</v>
      </c>
    </row>
    <row r="912" spans="3:12" s="4" customFormat="1" x14ac:dyDescent="0.3">
      <c r="C912" s="4">
        <v>362</v>
      </c>
      <c r="D912" s="4">
        <f t="array" ref="D912">IF(AND(OR(raw_elemdata!G364=6,raw_elemdata!H364=6,raw_elemdata!I364=6,raw_elemdata!J364=6),OR(raw_elemdata!G364=7,raw_elemdata!H364=7,raw_elemdata!I364=7,raw_elemdata!J364=7)), IF(ISERROR(INDEX(filt_btag7!$B:$B,MATCH(C912&amp;raw_elemdata!C364,filt_btag7!$C:$C&amp;filt_btag7!$B:$B,0))=raw_elemdata!C364), raw_elemdata!C364, INDEX(fix_btag!$BF:$BF,MATCH(raw_elemdata!C364,fix_btag!$BG:$BG,0))), raw_elemdata!C364)</f>
        <v>517</v>
      </c>
      <c r="E912" s="4">
        <f t="array" ref="E912">IF(AND(OR(raw_elemdata!G364=6,raw_elemdata!H364=6,raw_elemdata!I364=6,raw_elemdata!J364=6),OR(raw_elemdata!G364=7,raw_elemdata!H364=7,raw_elemdata!I364=7,raw_elemdata!J364=7)), IF(ISERROR(INDEX(filt_btag7!$B:$B,MATCH(C912&amp;raw_elemdata!D364,filt_btag7!$C:$C&amp;filt_btag7!$B:$B,0))=raw_elemdata!D364), raw_elemdata!D364, INDEX(fix_btag!$BF:$BF,MATCH(raw_elemdata!D364,fix_btag!$BG:$BG,0))), raw_elemdata!D364)</f>
        <v>51</v>
      </c>
      <c r="F912" s="4">
        <f t="array" ref="F912">IF(AND(OR(raw_elemdata!G364=6,raw_elemdata!H364=6,raw_elemdata!I364=6,raw_elemdata!J364=6),OR(raw_elemdata!G364=7,raw_elemdata!H364=7,raw_elemdata!I364=7,raw_elemdata!J364=7)), IF(ISERROR(INDEX(filt_btag7!$B:$B,MATCH(C912&amp;raw_elemdata!E364,filt_btag7!$C:$C&amp;filt_btag7!$B:$B,0))=raw_elemdata!E364), raw_elemdata!E364, INDEX(fix_btag!$BF:$BF,MATCH(raw_elemdata!E364,fix_btag!$BG:$BG,0))), raw_elemdata!E364)</f>
        <v>284</v>
      </c>
      <c r="G912" s="4">
        <f t="array" ref="G912">IF(AND(OR(raw_elemdata!G364=6,raw_elemdata!H364=6,raw_elemdata!I364=6,raw_elemdata!J364=6),OR(raw_elemdata!G364=7,raw_elemdata!H364=7,raw_elemdata!I364=7,raw_elemdata!J364=7)), IF(ISERROR(INDEX(filt_btag7!$B:$B,MATCH(C912&amp;raw_elemdata!F364,filt_btag7!$C:$C&amp;filt_btag7!$B:$B,0))=raw_elemdata!F364), raw_elemdata!F364, INDEX(fix_btag!$BF:$BF,MATCH(raw_elemdata!F364,fix_btag!$BG:$BG,0))), raw_elemdata!F364)</f>
        <v>516</v>
      </c>
      <c r="H912" s="4">
        <f>IF(OR(raw_elemdata!G364=6,raw_elemdata!G364=7),0,raw_elemdata!G364)</f>
        <v>0</v>
      </c>
      <c r="I912" s="4">
        <f>IF(OR(raw_elemdata!H364=6,raw_elemdata!H364=7),0,raw_elemdata!H364)</f>
        <v>0</v>
      </c>
      <c r="J912" s="4">
        <f>IF(OR(raw_elemdata!I364=6,raw_elemdata!I364=7),0,raw_elemdata!I364)</f>
        <v>0</v>
      </c>
      <c r="K912" s="4">
        <f>IF(OR(raw_elemdata!J364=6,raw_elemdata!J364=7),0,raw_elemdata!J364)</f>
        <v>0</v>
      </c>
      <c r="L912" s="4">
        <v>1</v>
      </c>
    </row>
    <row r="913" spans="3:12" s="4" customFormat="1" x14ac:dyDescent="0.3">
      <c r="C913" s="4">
        <v>363</v>
      </c>
      <c r="D913" s="4">
        <f t="array" ref="D913">IF(AND(OR(raw_elemdata!G365=6,raw_elemdata!H365=6,raw_elemdata!I365=6,raw_elemdata!J365=6),OR(raw_elemdata!G365=7,raw_elemdata!H365=7,raw_elemdata!I365=7,raw_elemdata!J365=7)), IF(ISERROR(INDEX(filt_btag7!$B:$B,MATCH(C913&amp;raw_elemdata!C365,filt_btag7!$C:$C&amp;filt_btag7!$B:$B,0))=raw_elemdata!C365), raw_elemdata!C365, INDEX(fix_btag!$BF:$BF,MATCH(raw_elemdata!C365,fix_btag!$BG:$BG,0))), raw_elemdata!C365)</f>
        <v>286</v>
      </c>
      <c r="E913" s="4">
        <f t="array" ref="E913">IF(AND(OR(raw_elemdata!G365=6,raw_elemdata!H365=6,raw_elemdata!I365=6,raw_elemdata!J365=6),OR(raw_elemdata!G365=7,raw_elemdata!H365=7,raw_elemdata!I365=7,raw_elemdata!J365=7)), IF(ISERROR(INDEX(filt_btag7!$B:$B,MATCH(C913&amp;raw_elemdata!D365,filt_btag7!$C:$C&amp;filt_btag7!$B:$B,0))=raw_elemdata!D365), raw_elemdata!D365, INDEX(fix_btag!$BF:$BF,MATCH(raw_elemdata!D365,fix_btag!$BG:$BG,0))), raw_elemdata!D365)</f>
        <v>518</v>
      </c>
      <c r="F913" s="4">
        <f t="array" ref="F913">IF(AND(OR(raw_elemdata!G365=6,raw_elemdata!H365=6,raw_elemdata!I365=6,raw_elemdata!J365=6),OR(raw_elemdata!G365=7,raw_elemdata!H365=7,raw_elemdata!I365=7,raw_elemdata!J365=7)), IF(ISERROR(INDEX(filt_btag7!$B:$B,MATCH(C913&amp;raw_elemdata!E365,filt_btag7!$C:$C&amp;filt_btag7!$B:$B,0))=raw_elemdata!E365), raw_elemdata!E365, INDEX(fix_btag!$BF:$BF,MATCH(raw_elemdata!E365,fix_btag!$BG:$BG,0))), raw_elemdata!E365)</f>
        <v>517</v>
      </c>
      <c r="G913" s="4">
        <f t="array" ref="G913">IF(AND(OR(raw_elemdata!G365=6,raw_elemdata!H365=6,raw_elemdata!I365=6,raw_elemdata!J365=6),OR(raw_elemdata!G365=7,raw_elemdata!H365=7,raw_elemdata!I365=7,raw_elemdata!J365=7)), IF(ISERROR(INDEX(filt_btag7!$B:$B,MATCH(C913&amp;raw_elemdata!F365,filt_btag7!$C:$C&amp;filt_btag7!$B:$B,0))=raw_elemdata!F365), raw_elemdata!F365, INDEX(fix_btag!$BF:$BF,MATCH(raw_elemdata!F365,fix_btag!$BG:$BG,0))), raw_elemdata!F365)</f>
        <v>52</v>
      </c>
      <c r="H913" s="4">
        <f>IF(OR(raw_elemdata!G365=6,raw_elemdata!G365=7),0,raw_elemdata!G365)</f>
        <v>0</v>
      </c>
      <c r="I913" s="4">
        <f>IF(OR(raw_elemdata!H365=6,raw_elemdata!H365=7),0,raw_elemdata!H365)</f>
        <v>0</v>
      </c>
      <c r="J913" s="4">
        <f>IF(OR(raw_elemdata!I365=6,raw_elemdata!I365=7),0,raw_elemdata!I365)</f>
        <v>0</v>
      </c>
      <c r="K913" s="4">
        <f>IF(OR(raw_elemdata!J365=6,raw_elemdata!J365=7),0,raw_elemdata!J365)</f>
        <v>0</v>
      </c>
      <c r="L913" s="4">
        <v>1</v>
      </c>
    </row>
    <row r="914" spans="3:12" s="4" customFormat="1" x14ac:dyDescent="0.3">
      <c r="C914" s="4">
        <v>364</v>
      </c>
      <c r="D914" s="4">
        <f t="array" ref="D914">IF(AND(OR(raw_elemdata!G366=6,raw_elemdata!H366=6,raw_elemdata!I366=6,raw_elemdata!J366=6),OR(raw_elemdata!G366=7,raw_elemdata!H366=7,raw_elemdata!I366=7,raw_elemdata!J366=7)), IF(ISERROR(INDEX(filt_btag7!$B:$B,MATCH(C914&amp;raw_elemdata!C366,filt_btag7!$C:$C&amp;filt_btag7!$B:$B,0))=raw_elemdata!C366), raw_elemdata!C366, INDEX(fix_btag!$BF:$BF,MATCH(raw_elemdata!C366,fix_btag!$BG:$BG,0))), raw_elemdata!C366)</f>
        <v>518</v>
      </c>
      <c r="E914" s="4">
        <f t="array" ref="E914">IF(AND(OR(raw_elemdata!G366=6,raw_elemdata!H366=6,raw_elemdata!I366=6,raw_elemdata!J366=6),OR(raw_elemdata!G366=7,raw_elemdata!H366=7,raw_elemdata!I366=7,raw_elemdata!J366=7)), IF(ISERROR(INDEX(filt_btag7!$B:$B,MATCH(C914&amp;raw_elemdata!D366,filt_btag7!$C:$C&amp;filt_btag7!$B:$B,0))=raw_elemdata!D366), raw_elemdata!D366, INDEX(fix_btag!$BF:$BF,MATCH(raw_elemdata!D366,fix_btag!$BG:$BG,0))), raw_elemdata!D366)</f>
        <v>285</v>
      </c>
      <c r="F914" s="4">
        <f t="array" ref="F914">IF(AND(OR(raw_elemdata!G366=6,raw_elemdata!H366=6,raw_elemdata!I366=6,raw_elemdata!J366=6),OR(raw_elemdata!G366=7,raw_elemdata!H366=7,raw_elemdata!I366=7,raw_elemdata!J366=7)), IF(ISERROR(INDEX(filt_btag7!$B:$B,MATCH(C914&amp;raw_elemdata!E366,filt_btag7!$C:$C&amp;filt_btag7!$B:$B,0))=raw_elemdata!E366), raw_elemdata!E366, INDEX(fix_btag!$BF:$BF,MATCH(raw_elemdata!E366,fix_btag!$BG:$BG,0))), raw_elemdata!E366)</f>
        <v>51</v>
      </c>
      <c r="G914" s="4">
        <f t="array" ref="G914">IF(AND(OR(raw_elemdata!G366=6,raw_elemdata!H366=6,raw_elemdata!I366=6,raw_elemdata!J366=6),OR(raw_elemdata!G366=7,raw_elemdata!H366=7,raw_elemdata!I366=7,raw_elemdata!J366=7)), IF(ISERROR(INDEX(filt_btag7!$B:$B,MATCH(C914&amp;raw_elemdata!F366,filt_btag7!$C:$C&amp;filt_btag7!$B:$B,0))=raw_elemdata!F366), raw_elemdata!F366, INDEX(fix_btag!$BF:$BF,MATCH(raw_elemdata!F366,fix_btag!$BG:$BG,0))), raw_elemdata!F366)</f>
        <v>517</v>
      </c>
      <c r="H914" s="4">
        <f>IF(OR(raw_elemdata!G366=6,raw_elemdata!G366=7),0,raw_elemdata!G366)</f>
        <v>0</v>
      </c>
      <c r="I914" s="4">
        <f>IF(OR(raw_elemdata!H366=6,raw_elemdata!H366=7),0,raw_elemdata!H366)</f>
        <v>0</v>
      </c>
      <c r="J914" s="4">
        <f>IF(OR(raw_elemdata!I366=6,raw_elemdata!I366=7),0,raw_elemdata!I366)</f>
        <v>0</v>
      </c>
      <c r="K914" s="4">
        <f>IF(OR(raw_elemdata!J366=6,raw_elemdata!J366=7),0,raw_elemdata!J366)</f>
        <v>0</v>
      </c>
      <c r="L914" s="4">
        <v>1</v>
      </c>
    </row>
    <row r="915" spans="3:12" s="4" customFormat="1" x14ac:dyDescent="0.3">
      <c r="C915" s="4">
        <v>365</v>
      </c>
      <c r="D915" s="4">
        <f t="array" ref="D915">IF(AND(OR(raw_elemdata!G367=6,raw_elemdata!H367=6,raw_elemdata!I367=6,raw_elemdata!J367=6),OR(raw_elemdata!G367=7,raw_elemdata!H367=7,raw_elemdata!I367=7,raw_elemdata!J367=7)), IF(ISERROR(INDEX(filt_btag7!$B:$B,MATCH(C915&amp;raw_elemdata!C367,filt_btag7!$C:$C&amp;filt_btag7!$B:$B,0))=raw_elemdata!C367), raw_elemdata!C367, INDEX(fix_btag!$BF:$BF,MATCH(raw_elemdata!C367,fix_btag!$BG:$BG,0))), raw_elemdata!C367)</f>
        <v>44</v>
      </c>
      <c r="E915" s="4">
        <f t="array" ref="E915">IF(AND(OR(raw_elemdata!G367=6,raw_elemdata!H367=6,raw_elemdata!I367=6,raw_elemdata!J367=6),OR(raw_elemdata!G367=7,raw_elemdata!H367=7,raw_elemdata!I367=7,raw_elemdata!J367=7)), IF(ISERROR(INDEX(filt_btag7!$B:$B,MATCH(C915&amp;raw_elemdata!D367,filt_btag7!$C:$C&amp;filt_btag7!$B:$B,0))=raw_elemdata!D367), raw_elemdata!D367, INDEX(fix_btag!$BF:$BF,MATCH(raw_elemdata!D367,fix_btag!$BG:$BG,0))), raw_elemdata!D367)</f>
        <v>199</v>
      </c>
      <c r="F915" s="4">
        <f t="array" ref="F915">IF(AND(OR(raw_elemdata!G367=6,raw_elemdata!H367=6,raw_elemdata!I367=6,raw_elemdata!J367=6),OR(raw_elemdata!G367=7,raw_elemdata!H367=7,raw_elemdata!I367=7,raw_elemdata!J367=7)), IF(ISERROR(INDEX(filt_btag7!$B:$B,MATCH(C915&amp;raw_elemdata!E367,filt_btag7!$C:$C&amp;filt_btag7!$B:$B,0))=raw_elemdata!E367), raw_elemdata!E367, INDEX(fix_btag!$BF:$BF,MATCH(raw_elemdata!E367,fix_btag!$BG:$BG,0))), raw_elemdata!E367)</f>
        <v>518</v>
      </c>
      <c r="G915" s="4">
        <f t="array" ref="G915">IF(AND(OR(raw_elemdata!G367=6,raw_elemdata!H367=6,raw_elemdata!I367=6,raw_elemdata!J367=6),OR(raw_elemdata!G367=7,raw_elemdata!H367=7,raw_elemdata!I367=7,raw_elemdata!J367=7)), IF(ISERROR(INDEX(filt_btag7!$B:$B,MATCH(C915&amp;raw_elemdata!F367,filt_btag7!$C:$C&amp;filt_btag7!$B:$B,0))=raw_elemdata!F367), raw_elemdata!F367, INDEX(fix_btag!$BF:$BF,MATCH(raw_elemdata!F367,fix_btag!$BG:$BG,0))), raw_elemdata!F367)</f>
        <v>286</v>
      </c>
      <c r="H915" s="4">
        <f>IF(OR(raw_elemdata!G367=6,raw_elemdata!G367=7),0,raw_elemdata!G367)</f>
        <v>0</v>
      </c>
      <c r="I915" s="4">
        <f>IF(OR(raw_elemdata!H367=6,raw_elemdata!H367=7),0,raw_elemdata!H367)</f>
        <v>0</v>
      </c>
      <c r="J915" s="4">
        <f>IF(OR(raw_elemdata!I367=6,raw_elemdata!I367=7),0,raw_elemdata!I367)</f>
        <v>0</v>
      </c>
      <c r="K915" s="4">
        <f>IF(OR(raw_elemdata!J367=6,raw_elemdata!J367=7),0,raw_elemdata!J367)</f>
        <v>0</v>
      </c>
      <c r="L915" s="4">
        <v>1</v>
      </c>
    </row>
    <row r="916" spans="3:12" s="4" customFormat="1" x14ac:dyDescent="0.3">
      <c r="C916" s="4">
        <v>366</v>
      </c>
      <c r="D916" s="4">
        <f t="array" ref="D916">IF(AND(OR(raw_elemdata!G368=6,raw_elemdata!H368=6,raw_elemdata!I368=6,raw_elemdata!J368=6),OR(raw_elemdata!G368=7,raw_elemdata!H368=7,raw_elemdata!I368=7,raw_elemdata!J368=7)), IF(ISERROR(INDEX(filt_btag7!$B:$B,MATCH(C916&amp;raw_elemdata!C368,filt_btag7!$C:$C&amp;filt_btag7!$B:$B,0))=raw_elemdata!C368), raw_elemdata!C368, INDEX(fix_btag!$BF:$BF,MATCH(raw_elemdata!C368,fix_btag!$BG:$BG,0))), raw_elemdata!C368)</f>
        <v>199</v>
      </c>
      <c r="E916" s="4">
        <f t="array" ref="E916">IF(AND(OR(raw_elemdata!G368=6,raw_elemdata!H368=6,raw_elemdata!I368=6,raw_elemdata!J368=6),OR(raw_elemdata!G368=7,raw_elemdata!H368=7,raw_elemdata!I368=7,raw_elemdata!J368=7)), IF(ISERROR(INDEX(filt_btag7!$B:$B,MATCH(C916&amp;raw_elemdata!D368,filt_btag7!$C:$C&amp;filt_btag7!$B:$B,0))=raw_elemdata!D368), raw_elemdata!D368, INDEX(fix_btag!$BF:$BF,MATCH(raw_elemdata!D368,fix_btag!$BG:$BG,0))), raw_elemdata!D368)</f>
        <v>43</v>
      </c>
      <c r="F916" s="4">
        <f t="array" ref="F916">IF(AND(OR(raw_elemdata!G368=6,raw_elemdata!H368=6,raw_elemdata!I368=6,raw_elemdata!J368=6),OR(raw_elemdata!G368=7,raw_elemdata!H368=7,raw_elemdata!I368=7,raw_elemdata!J368=7)), IF(ISERROR(INDEX(filt_btag7!$B:$B,MATCH(C916&amp;raw_elemdata!E368,filt_btag7!$C:$C&amp;filt_btag7!$B:$B,0))=raw_elemdata!E368), raw_elemdata!E368, INDEX(fix_btag!$BF:$BF,MATCH(raw_elemdata!E368,fix_btag!$BG:$BG,0))), raw_elemdata!E368)</f>
        <v>285</v>
      </c>
      <c r="G916" s="4">
        <f t="array" ref="G916">IF(AND(OR(raw_elemdata!G368=6,raw_elemdata!H368=6,raw_elemdata!I368=6,raw_elemdata!J368=6),OR(raw_elemdata!G368=7,raw_elemdata!H368=7,raw_elemdata!I368=7,raw_elemdata!J368=7)), IF(ISERROR(INDEX(filt_btag7!$B:$B,MATCH(C916&amp;raw_elemdata!F368,filt_btag7!$C:$C&amp;filt_btag7!$B:$B,0))=raw_elemdata!F368), raw_elemdata!F368, INDEX(fix_btag!$BF:$BF,MATCH(raw_elemdata!F368,fix_btag!$BG:$BG,0))), raw_elemdata!F368)</f>
        <v>518</v>
      </c>
      <c r="H916" s="4">
        <f>IF(OR(raw_elemdata!G368=6,raw_elemdata!G368=7),0,raw_elemdata!G368)</f>
        <v>0</v>
      </c>
      <c r="I916" s="4">
        <f>IF(OR(raw_elemdata!H368=6,raw_elemdata!H368=7),0,raw_elemdata!H368)</f>
        <v>0</v>
      </c>
      <c r="J916" s="4">
        <f>IF(OR(raw_elemdata!I368=6,raw_elemdata!I368=7),0,raw_elemdata!I368)</f>
        <v>0</v>
      </c>
      <c r="K916" s="4">
        <f>IF(OR(raw_elemdata!J368=6,raw_elemdata!J368=7),0,raw_elemdata!J368)</f>
        <v>0</v>
      </c>
      <c r="L916" s="4">
        <v>1</v>
      </c>
    </row>
    <row r="917" spans="3:12" s="4" customFormat="1" x14ac:dyDescent="0.3">
      <c r="C917" s="4">
        <v>367</v>
      </c>
      <c r="D917" s="4">
        <f t="array" ref="D917">IF(AND(OR(raw_elemdata!G369=6,raw_elemdata!H369=6,raw_elemdata!I369=6,raw_elemdata!J369=6),OR(raw_elemdata!G369=7,raw_elemdata!H369=7,raw_elemdata!I369=7,raw_elemdata!J369=7)), IF(ISERROR(INDEX(filt_btag7!$B:$B,MATCH(C917&amp;raw_elemdata!C369,filt_btag7!$C:$C&amp;filt_btag7!$B:$B,0))=raw_elemdata!C369), raw_elemdata!C369, INDEX(fix_btag!$BF:$BF,MATCH(raw_elemdata!C369,fix_btag!$BG:$BG,0))), raw_elemdata!C369)</f>
        <v>123</v>
      </c>
      <c r="E917" s="4">
        <f t="array" ref="E917">IF(AND(OR(raw_elemdata!G369=6,raw_elemdata!H369=6,raw_elemdata!I369=6,raw_elemdata!J369=6),OR(raw_elemdata!G369=7,raw_elemdata!H369=7,raw_elemdata!I369=7,raw_elemdata!J369=7)), IF(ISERROR(INDEX(filt_btag7!$B:$B,MATCH(C917&amp;raw_elemdata!D369,filt_btag7!$C:$C&amp;filt_btag7!$B:$B,0))=raw_elemdata!D369), raw_elemdata!D369, INDEX(fix_btag!$BF:$BF,MATCH(raw_elemdata!D369,fix_btag!$BG:$BG,0))), raw_elemdata!D369)</f>
        <v>187</v>
      </c>
      <c r="F917" s="4">
        <f t="array" ref="F917">IF(AND(OR(raw_elemdata!G369=6,raw_elemdata!H369=6,raw_elemdata!I369=6,raw_elemdata!J369=6),OR(raw_elemdata!G369=7,raw_elemdata!H369=7,raw_elemdata!I369=7,raw_elemdata!J369=7)), IF(ISERROR(INDEX(filt_btag7!$B:$B,MATCH(C917&amp;raw_elemdata!E369,filt_btag7!$C:$C&amp;filt_btag7!$B:$B,0))=raw_elemdata!E369), raw_elemdata!E369, INDEX(fix_btag!$BF:$BF,MATCH(raw_elemdata!E369,fix_btag!$BG:$BG,0))), raw_elemdata!E369)</f>
        <v>519</v>
      </c>
      <c r="G917" s="4">
        <f t="array" ref="G917">IF(AND(OR(raw_elemdata!G369=6,raw_elemdata!H369=6,raw_elemdata!I369=6,raw_elemdata!J369=6),OR(raw_elemdata!G369=7,raw_elemdata!H369=7,raw_elemdata!I369=7,raw_elemdata!J369=7)), IF(ISERROR(INDEX(filt_btag7!$B:$B,MATCH(C917&amp;raw_elemdata!F369,filt_btag7!$C:$C&amp;filt_btag7!$B:$B,0))=raw_elemdata!F369), raw_elemdata!F369, INDEX(fix_btag!$BF:$BF,MATCH(raw_elemdata!F369,fix_btag!$BG:$BG,0))), raw_elemdata!F369)</f>
        <v>277</v>
      </c>
      <c r="H917" s="4">
        <f>IF(OR(raw_elemdata!G369=6,raw_elemdata!G369=7),0,raw_elemdata!G369)</f>
        <v>0</v>
      </c>
      <c r="I917" s="4">
        <f>IF(OR(raw_elemdata!H369=6,raw_elemdata!H369=7),0,raw_elemdata!H369)</f>
        <v>0</v>
      </c>
      <c r="J917" s="4">
        <f>IF(OR(raw_elemdata!I369=6,raw_elemdata!I369=7),0,raw_elemdata!I369)</f>
        <v>0</v>
      </c>
      <c r="K917" s="4">
        <f>IF(OR(raw_elemdata!J369=6,raw_elemdata!J369=7),0,raw_elemdata!J369)</f>
        <v>0</v>
      </c>
      <c r="L917" s="4">
        <v>1</v>
      </c>
    </row>
    <row r="918" spans="3:12" s="4" customFormat="1" x14ac:dyDescent="0.3">
      <c r="C918" s="4">
        <v>368</v>
      </c>
      <c r="D918" s="4">
        <f t="array" ref="D918">IF(AND(OR(raw_elemdata!G370=6,raw_elemdata!H370=6,raw_elemdata!I370=6,raw_elemdata!J370=6),OR(raw_elemdata!G370=7,raw_elemdata!H370=7,raw_elemdata!I370=7,raw_elemdata!J370=7)), IF(ISERROR(INDEX(filt_btag7!$B:$B,MATCH(C918&amp;raw_elemdata!C370,filt_btag7!$C:$C&amp;filt_btag7!$B:$B,0))=raw_elemdata!C370), raw_elemdata!C370, INDEX(fix_btag!$BF:$BF,MATCH(raw_elemdata!C370,fix_btag!$BG:$BG,0))), raw_elemdata!C370)</f>
        <v>187</v>
      </c>
      <c r="E918" s="4">
        <f t="array" ref="E918">IF(AND(OR(raw_elemdata!G370=6,raw_elemdata!H370=6,raw_elemdata!I370=6,raw_elemdata!J370=6),OR(raw_elemdata!G370=7,raw_elemdata!H370=7,raw_elemdata!I370=7,raw_elemdata!J370=7)), IF(ISERROR(INDEX(filt_btag7!$B:$B,MATCH(C918&amp;raw_elemdata!D370,filt_btag7!$C:$C&amp;filt_btag7!$B:$B,0))=raw_elemdata!D370), raw_elemdata!D370, INDEX(fix_btag!$BF:$BF,MATCH(raw_elemdata!D370,fix_btag!$BG:$BG,0))), raw_elemdata!D370)</f>
        <v>56</v>
      </c>
      <c r="F918" s="4">
        <f t="array" ref="F918">IF(AND(OR(raw_elemdata!G370=6,raw_elemdata!H370=6,raw_elemdata!I370=6,raw_elemdata!J370=6),OR(raw_elemdata!G370=7,raw_elemdata!H370=7,raw_elemdata!I370=7,raw_elemdata!J370=7)), IF(ISERROR(INDEX(filt_btag7!$B:$B,MATCH(C918&amp;raw_elemdata!E370,filt_btag7!$C:$C&amp;filt_btag7!$B:$B,0))=raw_elemdata!E370), raw_elemdata!E370, INDEX(fix_btag!$BF:$BF,MATCH(raw_elemdata!E370,fix_btag!$BG:$BG,0))), raw_elemdata!E370)</f>
        <v>249</v>
      </c>
      <c r="G918" s="4">
        <f t="array" ref="G918">IF(AND(OR(raw_elemdata!G370=6,raw_elemdata!H370=6,raw_elemdata!I370=6,raw_elemdata!J370=6),OR(raw_elemdata!G370=7,raw_elemdata!H370=7,raw_elemdata!I370=7,raw_elemdata!J370=7)), IF(ISERROR(INDEX(filt_btag7!$B:$B,MATCH(C918&amp;raw_elemdata!F370,filt_btag7!$C:$C&amp;filt_btag7!$B:$B,0))=raw_elemdata!F370), raw_elemdata!F370, INDEX(fix_btag!$BF:$BF,MATCH(raw_elemdata!F370,fix_btag!$BG:$BG,0))), raw_elemdata!F370)</f>
        <v>519</v>
      </c>
      <c r="H918" s="4">
        <f>IF(OR(raw_elemdata!G370=6,raw_elemdata!G370=7),0,raw_elemdata!G370)</f>
        <v>0</v>
      </c>
      <c r="I918" s="4">
        <f>IF(OR(raw_elemdata!H370=6,raw_elemdata!H370=7),0,raw_elemdata!H370)</f>
        <v>0</v>
      </c>
      <c r="J918" s="4">
        <f>IF(OR(raw_elemdata!I370=6,raw_elemdata!I370=7),0,raw_elemdata!I370)</f>
        <v>0</v>
      </c>
      <c r="K918" s="4">
        <f>IF(OR(raw_elemdata!J370=6,raw_elemdata!J370=7),0,raw_elemdata!J370)</f>
        <v>0</v>
      </c>
      <c r="L918" s="4">
        <v>1</v>
      </c>
    </row>
    <row r="919" spans="3:12" s="4" customFormat="1" x14ac:dyDescent="0.3">
      <c r="C919" s="4">
        <v>369</v>
      </c>
      <c r="D919" s="4">
        <f t="array" ref="D919">IF(AND(OR(raw_elemdata!G371=6,raw_elemdata!H371=6,raw_elemdata!I371=6,raw_elemdata!J371=6),OR(raw_elemdata!G371=7,raw_elemdata!H371=7,raw_elemdata!I371=7,raw_elemdata!J371=7)), IF(ISERROR(INDEX(filt_btag7!$B:$B,MATCH(C919&amp;raw_elemdata!C371,filt_btag7!$C:$C&amp;filt_btag7!$B:$B,0))=raw_elemdata!C371), raw_elemdata!C371, INDEX(fix_btag!$BF:$BF,MATCH(raw_elemdata!C371,fix_btag!$BG:$BG,0))), raw_elemdata!C371)</f>
        <v>277</v>
      </c>
      <c r="E919" s="4">
        <f t="array" ref="E919">IF(AND(OR(raw_elemdata!G371=6,raw_elemdata!H371=6,raw_elemdata!I371=6,raw_elemdata!J371=6),OR(raw_elemdata!G371=7,raw_elemdata!H371=7,raw_elemdata!I371=7,raw_elemdata!J371=7)), IF(ISERROR(INDEX(filt_btag7!$B:$B,MATCH(C919&amp;raw_elemdata!D371,filt_btag7!$C:$C&amp;filt_btag7!$B:$B,0))=raw_elemdata!D371), raw_elemdata!D371, INDEX(fix_btag!$BF:$BF,MATCH(raw_elemdata!D371,fix_btag!$BG:$BG,0))), raw_elemdata!D371)</f>
        <v>519</v>
      </c>
      <c r="F919" s="4">
        <f t="array" ref="F919">IF(AND(OR(raw_elemdata!G371=6,raw_elemdata!H371=6,raw_elemdata!I371=6,raw_elemdata!J371=6),OR(raw_elemdata!G371=7,raw_elemdata!H371=7,raw_elemdata!I371=7,raw_elemdata!J371=7)), IF(ISERROR(INDEX(filt_btag7!$B:$B,MATCH(C919&amp;raw_elemdata!E371,filt_btag7!$C:$C&amp;filt_btag7!$B:$B,0))=raw_elemdata!E371), raw_elemdata!E371, INDEX(fix_btag!$BF:$BF,MATCH(raw_elemdata!E371,fix_btag!$BG:$BG,0))), raw_elemdata!E371)</f>
        <v>520</v>
      </c>
      <c r="G919" s="4">
        <f t="array" ref="G919">IF(AND(OR(raw_elemdata!G371=6,raw_elemdata!H371=6,raw_elemdata!I371=6,raw_elemdata!J371=6),OR(raw_elemdata!G371=7,raw_elemdata!H371=7,raw_elemdata!I371=7,raw_elemdata!J371=7)), IF(ISERROR(INDEX(filt_btag7!$B:$B,MATCH(C919&amp;raw_elemdata!F371,filt_btag7!$C:$C&amp;filt_btag7!$B:$B,0))=raw_elemdata!F371), raw_elemdata!F371, INDEX(fix_btag!$BF:$BF,MATCH(raw_elemdata!F371,fix_btag!$BG:$BG,0))), raw_elemdata!F371)</f>
        <v>59</v>
      </c>
      <c r="H919" s="4">
        <f>IF(OR(raw_elemdata!G371=6,raw_elemdata!G371=7),0,raw_elemdata!G371)</f>
        <v>0</v>
      </c>
      <c r="I919" s="4">
        <f>IF(OR(raw_elemdata!H371=6,raw_elemdata!H371=7),0,raw_elemdata!H371)</f>
        <v>0</v>
      </c>
      <c r="J919" s="4">
        <f>IF(OR(raw_elemdata!I371=6,raw_elemdata!I371=7),0,raw_elemdata!I371)</f>
        <v>0</v>
      </c>
      <c r="K919" s="4">
        <f>IF(OR(raw_elemdata!J371=6,raw_elemdata!J371=7),0,raw_elemdata!J371)</f>
        <v>0</v>
      </c>
      <c r="L919" s="4">
        <v>1</v>
      </c>
    </row>
    <row r="920" spans="3:12" s="4" customFormat="1" x14ac:dyDescent="0.3">
      <c r="C920" s="4">
        <v>370</v>
      </c>
      <c r="D920" s="4">
        <f t="array" ref="D920">IF(AND(OR(raw_elemdata!G372=6,raw_elemdata!H372=6,raw_elemdata!I372=6,raw_elemdata!J372=6),OR(raw_elemdata!G372=7,raw_elemdata!H372=7,raw_elemdata!I372=7,raw_elemdata!J372=7)), IF(ISERROR(INDEX(filt_btag7!$B:$B,MATCH(C920&amp;raw_elemdata!C372,filt_btag7!$C:$C&amp;filt_btag7!$B:$B,0))=raw_elemdata!C372), raw_elemdata!C372, INDEX(fix_btag!$BF:$BF,MATCH(raw_elemdata!C372,fix_btag!$BG:$BG,0))), raw_elemdata!C372)</f>
        <v>519</v>
      </c>
      <c r="E920" s="4">
        <f t="array" ref="E920">IF(AND(OR(raw_elemdata!G372=6,raw_elemdata!H372=6,raw_elemdata!I372=6,raw_elemdata!J372=6),OR(raw_elemdata!G372=7,raw_elemdata!H372=7,raw_elemdata!I372=7,raw_elemdata!J372=7)), IF(ISERROR(INDEX(filt_btag7!$B:$B,MATCH(C920&amp;raw_elemdata!D372,filt_btag7!$C:$C&amp;filt_btag7!$B:$B,0))=raw_elemdata!D372), raw_elemdata!D372, INDEX(fix_btag!$BF:$BF,MATCH(raw_elemdata!D372,fix_btag!$BG:$BG,0))), raw_elemdata!D372)</f>
        <v>249</v>
      </c>
      <c r="F920" s="4">
        <f t="array" ref="F920">IF(AND(OR(raw_elemdata!G372=6,raw_elemdata!H372=6,raw_elemdata!I372=6,raw_elemdata!J372=6),OR(raw_elemdata!G372=7,raw_elemdata!H372=7,raw_elemdata!I372=7,raw_elemdata!J372=7)), IF(ISERROR(INDEX(filt_btag7!$B:$B,MATCH(C920&amp;raw_elemdata!E372,filt_btag7!$C:$C&amp;filt_btag7!$B:$B,0))=raw_elemdata!E372), raw_elemdata!E372, INDEX(fix_btag!$BF:$BF,MATCH(raw_elemdata!E372,fix_btag!$BG:$BG,0))), raw_elemdata!E372)</f>
        <v>60</v>
      </c>
      <c r="G920" s="4">
        <f t="array" ref="G920">IF(AND(OR(raw_elemdata!G372=6,raw_elemdata!H372=6,raw_elemdata!I372=6,raw_elemdata!J372=6),OR(raw_elemdata!G372=7,raw_elemdata!H372=7,raw_elemdata!I372=7,raw_elemdata!J372=7)), IF(ISERROR(INDEX(filt_btag7!$B:$B,MATCH(C920&amp;raw_elemdata!F372,filt_btag7!$C:$C&amp;filt_btag7!$B:$B,0))=raw_elemdata!F372), raw_elemdata!F372, INDEX(fix_btag!$BF:$BF,MATCH(raw_elemdata!F372,fix_btag!$BG:$BG,0))), raw_elemdata!F372)</f>
        <v>520</v>
      </c>
      <c r="H920" s="4">
        <f>IF(OR(raw_elemdata!G372=6,raw_elemdata!G372=7),0,raw_elemdata!G372)</f>
        <v>0</v>
      </c>
      <c r="I920" s="4">
        <f>IF(OR(raw_elemdata!H372=6,raw_elemdata!H372=7),0,raw_elemdata!H372)</f>
        <v>0</v>
      </c>
      <c r="J920" s="4">
        <f>IF(OR(raw_elemdata!I372=6,raw_elemdata!I372=7),0,raw_elemdata!I372)</f>
        <v>0</v>
      </c>
      <c r="K920" s="4">
        <f>IF(OR(raw_elemdata!J372=6,raw_elemdata!J372=7),0,raw_elemdata!J372)</f>
        <v>0</v>
      </c>
      <c r="L920" s="4">
        <v>1</v>
      </c>
    </row>
    <row r="921" spans="3:12" s="4" customFormat="1" x14ac:dyDescent="0.3">
      <c r="C921" s="4">
        <v>371</v>
      </c>
      <c r="D921" s="4">
        <f t="array" ref="D921">IF(AND(OR(raw_elemdata!G373=6,raw_elemdata!H373=6,raw_elemdata!I373=6,raw_elemdata!J373=6),OR(raw_elemdata!G373=7,raw_elemdata!H373=7,raw_elemdata!I373=7,raw_elemdata!J373=7)), IF(ISERROR(INDEX(filt_btag7!$B:$B,MATCH(C921&amp;raw_elemdata!C373,filt_btag7!$C:$C&amp;filt_btag7!$B:$B,0))=raw_elemdata!C373), raw_elemdata!C373, INDEX(fix_btag!$BF:$BF,MATCH(raw_elemdata!C373,fix_btag!$BG:$BG,0))), raw_elemdata!C373)</f>
        <v>59</v>
      </c>
      <c r="E921" s="4">
        <f t="array" ref="E921">IF(AND(OR(raw_elemdata!G373=6,raw_elemdata!H373=6,raw_elemdata!I373=6,raw_elemdata!J373=6),OR(raw_elemdata!G373=7,raw_elemdata!H373=7,raw_elemdata!I373=7,raw_elemdata!J373=7)), IF(ISERROR(INDEX(filt_btag7!$B:$B,MATCH(C921&amp;raw_elemdata!D373,filt_btag7!$C:$C&amp;filt_btag7!$B:$B,0))=raw_elemdata!D373), raw_elemdata!D373, INDEX(fix_btag!$BF:$BF,MATCH(raw_elemdata!D373,fix_btag!$BG:$BG,0))), raw_elemdata!D373)</f>
        <v>520</v>
      </c>
      <c r="F921" s="4">
        <f t="array" ref="F921">IF(AND(OR(raw_elemdata!G373=6,raw_elemdata!H373=6,raw_elemdata!I373=6,raw_elemdata!J373=6),OR(raw_elemdata!G373=7,raw_elemdata!H373=7,raw_elemdata!I373=7,raw_elemdata!J373=7)), IF(ISERROR(INDEX(filt_btag7!$B:$B,MATCH(C921&amp;raw_elemdata!E373,filt_btag7!$C:$C&amp;filt_btag7!$B:$B,0))=raw_elemdata!E373), raw_elemdata!E373, INDEX(fix_btag!$BF:$BF,MATCH(raw_elemdata!E373,fix_btag!$BG:$BG,0))), raw_elemdata!E373)</f>
        <v>521</v>
      </c>
      <c r="G921" s="4">
        <f t="array" ref="G921">IF(AND(OR(raw_elemdata!G373=6,raw_elemdata!H373=6,raw_elemdata!I373=6,raw_elemdata!J373=6),OR(raw_elemdata!G373=7,raw_elemdata!H373=7,raw_elemdata!I373=7,raw_elemdata!J373=7)), IF(ISERROR(INDEX(filt_btag7!$B:$B,MATCH(C921&amp;raw_elemdata!F373,filt_btag7!$C:$C&amp;filt_btag7!$B:$B,0))=raw_elemdata!F373), raw_elemdata!F373, INDEX(fix_btag!$BF:$BF,MATCH(raw_elemdata!F373,fix_btag!$BG:$BG,0))), raw_elemdata!F373)</f>
        <v>280</v>
      </c>
      <c r="H921" s="4">
        <f>IF(OR(raw_elemdata!G373=6,raw_elemdata!G373=7),0,raw_elemdata!G373)</f>
        <v>0</v>
      </c>
      <c r="I921" s="4">
        <f>IF(OR(raw_elemdata!H373=6,raw_elemdata!H373=7),0,raw_elemdata!H373)</f>
        <v>0</v>
      </c>
      <c r="J921" s="4">
        <f>IF(OR(raw_elemdata!I373=6,raw_elemdata!I373=7),0,raw_elemdata!I373)</f>
        <v>0</v>
      </c>
      <c r="K921" s="4">
        <f>IF(OR(raw_elemdata!J373=6,raw_elemdata!J373=7),0,raw_elemdata!J373)</f>
        <v>0</v>
      </c>
      <c r="L921" s="4">
        <v>1</v>
      </c>
    </row>
    <row r="922" spans="3:12" s="4" customFormat="1" x14ac:dyDescent="0.3">
      <c r="C922" s="4">
        <v>372</v>
      </c>
      <c r="D922" s="4">
        <f t="array" ref="D922">IF(AND(OR(raw_elemdata!G374=6,raw_elemdata!H374=6,raw_elemdata!I374=6,raw_elemdata!J374=6),OR(raw_elemdata!G374=7,raw_elemdata!H374=7,raw_elemdata!I374=7,raw_elemdata!J374=7)), IF(ISERROR(INDEX(filt_btag7!$B:$B,MATCH(C922&amp;raw_elemdata!C374,filt_btag7!$C:$C&amp;filt_btag7!$B:$B,0))=raw_elemdata!C374), raw_elemdata!C374, INDEX(fix_btag!$BF:$BF,MATCH(raw_elemdata!C374,fix_btag!$BG:$BG,0))), raw_elemdata!C374)</f>
        <v>520</v>
      </c>
      <c r="E922" s="4">
        <f t="array" ref="E922">IF(AND(OR(raw_elemdata!G374=6,raw_elemdata!H374=6,raw_elemdata!I374=6,raw_elemdata!J374=6),OR(raw_elemdata!G374=7,raw_elemdata!H374=7,raw_elemdata!I374=7,raw_elemdata!J374=7)), IF(ISERROR(INDEX(filt_btag7!$B:$B,MATCH(C922&amp;raw_elemdata!D374,filt_btag7!$C:$C&amp;filt_btag7!$B:$B,0))=raw_elemdata!D374), raw_elemdata!D374, INDEX(fix_btag!$BF:$BF,MATCH(raw_elemdata!D374,fix_btag!$BG:$BG,0))), raw_elemdata!D374)</f>
        <v>60</v>
      </c>
      <c r="F922" s="4">
        <f t="array" ref="F922">IF(AND(OR(raw_elemdata!G374=6,raw_elemdata!H374=6,raw_elemdata!I374=6,raw_elemdata!J374=6),OR(raw_elemdata!G374=7,raw_elemdata!H374=7,raw_elemdata!I374=7,raw_elemdata!J374=7)), IF(ISERROR(INDEX(filt_btag7!$B:$B,MATCH(C922&amp;raw_elemdata!E374,filt_btag7!$C:$C&amp;filt_btag7!$B:$B,0))=raw_elemdata!E374), raw_elemdata!E374, INDEX(fix_btag!$BF:$BF,MATCH(raw_elemdata!E374,fix_btag!$BG:$BG,0))), raw_elemdata!E374)</f>
        <v>250</v>
      </c>
      <c r="G922" s="4">
        <f t="array" ref="G922">IF(AND(OR(raw_elemdata!G374=6,raw_elemdata!H374=6,raw_elemdata!I374=6,raw_elemdata!J374=6),OR(raw_elemdata!G374=7,raw_elemdata!H374=7,raw_elemdata!I374=7,raw_elemdata!J374=7)), IF(ISERROR(INDEX(filt_btag7!$B:$B,MATCH(C922&amp;raw_elemdata!F374,filt_btag7!$C:$C&amp;filt_btag7!$B:$B,0))=raw_elemdata!F374), raw_elemdata!F374, INDEX(fix_btag!$BF:$BF,MATCH(raw_elemdata!F374,fix_btag!$BG:$BG,0))), raw_elemdata!F374)</f>
        <v>521</v>
      </c>
      <c r="H922" s="4">
        <f>IF(OR(raw_elemdata!G374=6,raw_elemdata!G374=7),0,raw_elemdata!G374)</f>
        <v>0</v>
      </c>
      <c r="I922" s="4">
        <f>IF(OR(raw_elemdata!H374=6,raw_elemdata!H374=7),0,raw_elemdata!H374)</f>
        <v>0</v>
      </c>
      <c r="J922" s="4">
        <f>IF(OR(raw_elemdata!I374=6,raw_elemdata!I374=7),0,raw_elemdata!I374)</f>
        <v>0</v>
      </c>
      <c r="K922" s="4">
        <f>IF(OR(raw_elemdata!J374=6,raw_elemdata!J374=7),0,raw_elemdata!J374)</f>
        <v>0</v>
      </c>
      <c r="L922" s="4">
        <v>1</v>
      </c>
    </row>
    <row r="923" spans="3:12" s="4" customFormat="1" x14ac:dyDescent="0.3">
      <c r="C923" s="4">
        <v>373</v>
      </c>
      <c r="D923" s="4">
        <f t="array" ref="D923">IF(AND(OR(raw_elemdata!G375=6,raw_elemdata!H375=6,raw_elemdata!I375=6,raw_elemdata!J375=6),OR(raw_elemdata!G375=7,raw_elemdata!H375=7,raw_elemdata!I375=7,raw_elemdata!J375=7)), IF(ISERROR(INDEX(filt_btag7!$B:$B,MATCH(C923&amp;raw_elemdata!C375,filt_btag7!$C:$C&amp;filt_btag7!$B:$B,0))=raw_elemdata!C375), raw_elemdata!C375, INDEX(fix_btag!$BF:$BF,MATCH(raw_elemdata!C375,fix_btag!$BG:$BG,0))), raw_elemdata!C375)</f>
        <v>280</v>
      </c>
      <c r="E923" s="4">
        <f t="array" ref="E923">IF(AND(OR(raw_elemdata!G375=6,raw_elemdata!H375=6,raw_elemdata!I375=6,raw_elemdata!J375=6),OR(raw_elemdata!G375=7,raw_elemdata!H375=7,raw_elemdata!I375=7,raw_elemdata!J375=7)), IF(ISERROR(INDEX(filt_btag7!$B:$B,MATCH(C923&amp;raw_elemdata!D375,filt_btag7!$C:$C&amp;filt_btag7!$B:$B,0))=raw_elemdata!D375), raw_elemdata!D375, INDEX(fix_btag!$BF:$BF,MATCH(raw_elemdata!D375,fix_btag!$BG:$BG,0))), raw_elemdata!D375)</f>
        <v>521</v>
      </c>
      <c r="F923" s="4">
        <f t="array" ref="F923">IF(AND(OR(raw_elemdata!G375=6,raw_elemdata!H375=6,raw_elemdata!I375=6,raw_elemdata!J375=6),OR(raw_elemdata!G375=7,raw_elemdata!H375=7,raw_elemdata!I375=7,raw_elemdata!J375=7)), IF(ISERROR(INDEX(filt_btag7!$B:$B,MATCH(C923&amp;raw_elemdata!E375,filt_btag7!$C:$C&amp;filt_btag7!$B:$B,0))=raw_elemdata!E375), raw_elemdata!E375, INDEX(fix_btag!$BF:$BF,MATCH(raw_elemdata!E375,fix_btag!$BG:$BG,0))), raw_elemdata!E375)</f>
        <v>522</v>
      </c>
      <c r="G923" s="4">
        <f t="array" ref="G923">IF(AND(OR(raw_elemdata!G375=6,raw_elemdata!H375=6,raw_elemdata!I375=6,raw_elemdata!J375=6),OR(raw_elemdata!G375=7,raw_elemdata!H375=7,raw_elemdata!I375=7,raw_elemdata!J375=7)), IF(ISERROR(INDEX(filt_btag7!$B:$B,MATCH(C923&amp;raw_elemdata!F375,filt_btag7!$C:$C&amp;filt_btag7!$B:$B,0))=raw_elemdata!F375), raw_elemdata!F375, INDEX(fix_btag!$BF:$BF,MATCH(raw_elemdata!F375,fix_btag!$BG:$BG,0))), raw_elemdata!F375)</f>
        <v>63</v>
      </c>
      <c r="H923" s="4">
        <f>IF(OR(raw_elemdata!G375=6,raw_elemdata!G375=7),0,raw_elemdata!G375)</f>
        <v>0</v>
      </c>
      <c r="I923" s="4">
        <f>IF(OR(raw_elemdata!H375=6,raw_elemdata!H375=7),0,raw_elemdata!H375)</f>
        <v>0</v>
      </c>
      <c r="J923" s="4">
        <f>IF(OR(raw_elemdata!I375=6,raw_elemdata!I375=7),0,raw_elemdata!I375)</f>
        <v>0</v>
      </c>
      <c r="K923" s="4">
        <f>IF(OR(raw_elemdata!J375=6,raw_elemdata!J375=7),0,raw_elemdata!J375)</f>
        <v>0</v>
      </c>
      <c r="L923" s="4">
        <v>1</v>
      </c>
    </row>
    <row r="924" spans="3:12" s="4" customFormat="1" x14ac:dyDescent="0.3">
      <c r="C924" s="4">
        <v>374</v>
      </c>
      <c r="D924" s="4">
        <f t="array" ref="D924">IF(AND(OR(raw_elemdata!G376=6,raw_elemdata!H376=6,raw_elemdata!I376=6,raw_elemdata!J376=6),OR(raw_elemdata!G376=7,raw_elemdata!H376=7,raw_elemdata!I376=7,raw_elemdata!J376=7)), IF(ISERROR(INDEX(filt_btag7!$B:$B,MATCH(C924&amp;raw_elemdata!C376,filt_btag7!$C:$C&amp;filt_btag7!$B:$B,0))=raw_elemdata!C376), raw_elemdata!C376, INDEX(fix_btag!$BF:$BF,MATCH(raw_elemdata!C376,fix_btag!$BG:$BG,0))), raw_elemdata!C376)</f>
        <v>521</v>
      </c>
      <c r="E924" s="4">
        <f t="array" ref="E924">IF(AND(OR(raw_elemdata!G376=6,raw_elemdata!H376=6,raw_elemdata!I376=6,raw_elemdata!J376=6),OR(raw_elemdata!G376=7,raw_elemdata!H376=7,raw_elemdata!I376=7,raw_elemdata!J376=7)), IF(ISERROR(INDEX(filt_btag7!$B:$B,MATCH(C924&amp;raw_elemdata!D376,filt_btag7!$C:$C&amp;filt_btag7!$B:$B,0))=raw_elemdata!D376), raw_elemdata!D376, INDEX(fix_btag!$BF:$BF,MATCH(raw_elemdata!D376,fix_btag!$BG:$BG,0))), raw_elemdata!D376)</f>
        <v>250</v>
      </c>
      <c r="F924" s="4">
        <f t="array" ref="F924">IF(AND(OR(raw_elemdata!G376=6,raw_elemdata!H376=6,raw_elemdata!I376=6,raw_elemdata!J376=6),OR(raw_elemdata!G376=7,raw_elemdata!H376=7,raw_elemdata!I376=7,raw_elemdata!J376=7)), IF(ISERROR(INDEX(filt_btag7!$B:$B,MATCH(C924&amp;raw_elemdata!E376,filt_btag7!$C:$C&amp;filt_btag7!$B:$B,0))=raw_elemdata!E376), raw_elemdata!E376, INDEX(fix_btag!$BF:$BF,MATCH(raw_elemdata!E376,fix_btag!$BG:$BG,0))), raw_elemdata!E376)</f>
        <v>64</v>
      </c>
      <c r="G924" s="4">
        <f t="array" ref="G924">IF(AND(OR(raw_elemdata!G376=6,raw_elemdata!H376=6,raw_elemdata!I376=6,raw_elemdata!J376=6),OR(raw_elemdata!G376=7,raw_elemdata!H376=7,raw_elemdata!I376=7,raw_elemdata!J376=7)), IF(ISERROR(INDEX(filt_btag7!$B:$B,MATCH(C924&amp;raw_elemdata!F376,filt_btag7!$C:$C&amp;filt_btag7!$B:$B,0))=raw_elemdata!F376), raw_elemdata!F376, INDEX(fix_btag!$BF:$BF,MATCH(raw_elemdata!F376,fix_btag!$BG:$BG,0))), raw_elemdata!F376)</f>
        <v>522</v>
      </c>
      <c r="H924" s="4">
        <f>IF(OR(raw_elemdata!G376=6,raw_elemdata!G376=7),0,raw_elemdata!G376)</f>
        <v>0</v>
      </c>
      <c r="I924" s="4">
        <f>IF(OR(raw_elemdata!H376=6,raw_elemdata!H376=7),0,raw_elemdata!H376)</f>
        <v>0</v>
      </c>
      <c r="J924" s="4">
        <f>IF(OR(raw_elemdata!I376=6,raw_elemdata!I376=7),0,raw_elemdata!I376)</f>
        <v>0</v>
      </c>
      <c r="K924" s="4">
        <f>IF(OR(raw_elemdata!J376=6,raw_elemdata!J376=7),0,raw_elemdata!J376)</f>
        <v>0</v>
      </c>
      <c r="L924" s="4">
        <v>1</v>
      </c>
    </row>
    <row r="925" spans="3:12" s="4" customFormat="1" x14ac:dyDescent="0.3">
      <c r="C925" s="4">
        <v>375</v>
      </c>
      <c r="D925" s="4">
        <f t="array" ref="D925">IF(AND(OR(raw_elemdata!G377=6,raw_elemdata!H377=6,raw_elemdata!I377=6,raw_elemdata!J377=6),OR(raw_elemdata!G377=7,raw_elemdata!H377=7,raw_elemdata!I377=7,raw_elemdata!J377=7)), IF(ISERROR(INDEX(filt_btag7!$B:$B,MATCH(C925&amp;raw_elemdata!C377,filt_btag7!$C:$C&amp;filt_btag7!$B:$B,0))=raw_elemdata!C377), raw_elemdata!C377, INDEX(fix_btag!$BF:$BF,MATCH(raw_elemdata!C377,fix_btag!$BG:$BG,0))), raw_elemdata!C377)</f>
        <v>63</v>
      </c>
      <c r="E925" s="4">
        <f t="array" ref="E925">IF(AND(OR(raw_elemdata!G377=6,raw_elemdata!H377=6,raw_elemdata!I377=6,raw_elemdata!J377=6),OR(raw_elemdata!G377=7,raw_elemdata!H377=7,raw_elemdata!I377=7,raw_elemdata!J377=7)), IF(ISERROR(INDEX(filt_btag7!$B:$B,MATCH(C925&amp;raw_elemdata!D377,filt_btag7!$C:$C&amp;filt_btag7!$B:$B,0))=raw_elemdata!D377), raw_elemdata!D377, INDEX(fix_btag!$BF:$BF,MATCH(raw_elemdata!D377,fix_btag!$BG:$BG,0))), raw_elemdata!D377)</f>
        <v>522</v>
      </c>
      <c r="F925" s="4">
        <f t="array" ref="F925">IF(AND(OR(raw_elemdata!G377=6,raw_elemdata!H377=6,raw_elemdata!I377=6,raw_elemdata!J377=6),OR(raw_elemdata!G377=7,raw_elemdata!H377=7,raw_elemdata!I377=7,raw_elemdata!J377=7)), IF(ISERROR(INDEX(filt_btag7!$B:$B,MATCH(C925&amp;raw_elemdata!E377,filt_btag7!$C:$C&amp;filt_btag7!$B:$B,0))=raw_elemdata!E377), raw_elemdata!E377, INDEX(fix_btag!$BF:$BF,MATCH(raw_elemdata!E377,fix_btag!$BG:$BG,0))), raw_elemdata!E377)</f>
        <v>523</v>
      </c>
      <c r="G925" s="4">
        <f t="array" ref="G925">IF(AND(OR(raw_elemdata!G377=6,raw_elemdata!H377=6,raw_elemdata!I377=6,raw_elemdata!J377=6),OR(raw_elemdata!G377=7,raw_elemdata!H377=7,raw_elemdata!I377=7,raw_elemdata!J377=7)), IF(ISERROR(INDEX(filt_btag7!$B:$B,MATCH(C925&amp;raw_elemdata!F377,filt_btag7!$C:$C&amp;filt_btag7!$B:$B,0))=raw_elemdata!F377), raw_elemdata!F377, INDEX(fix_btag!$BF:$BF,MATCH(raw_elemdata!F377,fix_btag!$BG:$BG,0))), raw_elemdata!F377)</f>
        <v>282</v>
      </c>
      <c r="H925" s="4">
        <f>IF(OR(raw_elemdata!G377=6,raw_elemdata!G377=7),0,raw_elemdata!G377)</f>
        <v>0</v>
      </c>
      <c r="I925" s="4">
        <f>IF(OR(raw_elemdata!H377=6,raw_elemdata!H377=7),0,raw_elemdata!H377)</f>
        <v>0</v>
      </c>
      <c r="J925" s="4">
        <f>IF(OR(raw_elemdata!I377=6,raw_elemdata!I377=7),0,raw_elemdata!I377)</f>
        <v>0</v>
      </c>
      <c r="K925" s="4">
        <f>IF(OR(raw_elemdata!J377=6,raw_elemdata!J377=7),0,raw_elemdata!J377)</f>
        <v>0</v>
      </c>
      <c r="L925" s="4">
        <v>1</v>
      </c>
    </row>
    <row r="926" spans="3:12" s="4" customFormat="1" x14ac:dyDescent="0.3">
      <c r="C926" s="4">
        <v>376</v>
      </c>
      <c r="D926" s="4">
        <f t="array" ref="D926">IF(AND(OR(raw_elemdata!G378=6,raw_elemdata!H378=6,raw_elemdata!I378=6,raw_elemdata!J378=6),OR(raw_elemdata!G378=7,raw_elemdata!H378=7,raw_elemdata!I378=7,raw_elemdata!J378=7)), IF(ISERROR(INDEX(filt_btag7!$B:$B,MATCH(C926&amp;raw_elemdata!C378,filt_btag7!$C:$C&amp;filt_btag7!$B:$B,0))=raw_elemdata!C378), raw_elemdata!C378, INDEX(fix_btag!$BF:$BF,MATCH(raw_elemdata!C378,fix_btag!$BG:$BG,0))), raw_elemdata!C378)</f>
        <v>522</v>
      </c>
      <c r="E926" s="4">
        <f t="array" ref="E926">IF(AND(OR(raw_elemdata!G378=6,raw_elemdata!H378=6,raw_elemdata!I378=6,raw_elemdata!J378=6),OR(raw_elemdata!G378=7,raw_elemdata!H378=7,raw_elemdata!I378=7,raw_elemdata!J378=7)), IF(ISERROR(INDEX(filt_btag7!$B:$B,MATCH(C926&amp;raw_elemdata!D378,filt_btag7!$C:$C&amp;filt_btag7!$B:$B,0))=raw_elemdata!D378), raw_elemdata!D378, INDEX(fix_btag!$BF:$BF,MATCH(raw_elemdata!D378,fix_btag!$BG:$BG,0))), raw_elemdata!D378)</f>
        <v>64</v>
      </c>
      <c r="F926" s="4">
        <f t="array" ref="F926">IF(AND(OR(raw_elemdata!G378=6,raw_elemdata!H378=6,raw_elemdata!I378=6,raw_elemdata!J378=6),OR(raw_elemdata!G378=7,raw_elemdata!H378=7,raw_elemdata!I378=7,raw_elemdata!J378=7)), IF(ISERROR(INDEX(filt_btag7!$B:$B,MATCH(C926&amp;raw_elemdata!E378,filt_btag7!$C:$C&amp;filt_btag7!$B:$B,0))=raw_elemdata!E378), raw_elemdata!E378, INDEX(fix_btag!$BF:$BF,MATCH(raw_elemdata!E378,fix_btag!$BG:$BG,0))), raw_elemdata!E378)</f>
        <v>251</v>
      </c>
      <c r="G926" s="4">
        <f t="array" ref="G926">IF(AND(OR(raw_elemdata!G378=6,raw_elemdata!H378=6,raw_elemdata!I378=6,raw_elemdata!J378=6),OR(raw_elemdata!G378=7,raw_elemdata!H378=7,raw_elemdata!I378=7,raw_elemdata!J378=7)), IF(ISERROR(INDEX(filt_btag7!$B:$B,MATCH(C926&amp;raw_elemdata!F378,filt_btag7!$C:$C&amp;filt_btag7!$B:$B,0))=raw_elemdata!F378), raw_elemdata!F378, INDEX(fix_btag!$BF:$BF,MATCH(raw_elemdata!F378,fix_btag!$BG:$BG,0))), raw_elemdata!F378)</f>
        <v>523</v>
      </c>
      <c r="H926" s="4">
        <f>IF(OR(raw_elemdata!G378=6,raw_elemdata!G378=7),0,raw_elemdata!G378)</f>
        <v>0</v>
      </c>
      <c r="I926" s="4">
        <f>IF(OR(raw_elemdata!H378=6,raw_elemdata!H378=7),0,raw_elemdata!H378)</f>
        <v>0</v>
      </c>
      <c r="J926" s="4">
        <f>IF(OR(raw_elemdata!I378=6,raw_elemdata!I378=7),0,raw_elemdata!I378)</f>
        <v>0</v>
      </c>
      <c r="K926" s="4">
        <f>IF(OR(raw_elemdata!J378=6,raw_elemdata!J378=7),0,raw_elemdata!J378)</f>
        <v>0</v>
      </c>
      <c r="L926" s="4">
        <v>1</v>
      </c>
    </row>
    <row r="927" spans="3:12" s="4" customFormat="1" x14ac:dyDescent="0.3">
      <c r="C927" s="4">
        <v>377</v>
      </c>
      <c r="D927" s="4">
        <f t="array" ref="D927">IF(AND(OR(raw_elemdata!G379=6,raw_elemdata!H379=6,raw_elemdata!I379=6,raw_elemdata!J379=6),OR(raw_elemdata!G379=7,raw_elemdata!H379=7,raw_elemdata!I379=7,raw_elemdata!J379=7)), IF(ISERROR(INDEX(filt_btag7!$B:$B,MATCH(C927&amp;raw_elemdata!C379,filt_btag7!$C:$C&amp;filt_btag7!$B:$B,0))=raw_elemdata!C379), raw_elemdata!C379, INDEX(fix_btag!$BF:$BF,MATCH(raw_elemdata!C379,fix_btag!$BG:$BG,0))), raw_elemdata!C379)</f>
        <v>282</v>
      </c>
      <c r="E927" s="4">
        <f t="array" ref="E927">IF(AND(OR(raw_elemdata!G379=6,raw_elemdata!H379=6,raw_elemdata!I379=6,raw_elemdata!J379=6),OR(raw_elemdata!G379=7,raw_elemdata!H379=7,raw_elemdata!I379=7,raw_elemdata!J379=7)), IF(ISERROR(INDEX(filt_btag7!$B:$B,MATCH(C927&amp;raw_elemdata!D379,filt_btag7!$C:$C&amp;filt_btag7!$B:$B,0))=raw_elemdata!D379), raw_elemdata!D379, INDEX(fix_btag!$BF:$BF,MATCH(raw_elemdata!D379,fix_btag!$BG:$BG,0))), raw_elemdata!D379)</f>
        <v>523</v>
      </c>
      <c r="F927" s="4">
        <f t="array" ref="F927">IF(AND(OR(raw_elemdata!G379=6,raw_elemdata!H379=6,raw_elemdata!I379=6,raw_elemdata!J379=6),OR(raw_elemdata!G379=7,raw_elemdata!H379=7,raw_elemdata!I379=7,raw_elemdata!J379=7)), IF(ISERROR(INDEX(filt_btag7!$B:$B,MATCH(C927&amp;raw_elemdata!E379,filt_btag7!$C:$C&amp;filt_btag7!$B:$B,0))=raw_elemdata!E379), raw_elemdata!E379, INDEX(fix_btag!$BF:$BF,MATCH(raw_elemdata!E379,fix_btag!$BG:$BG,0))), raw_elemdata!E379)</f>
        <v>524</v>
      </c>
      <c r="G927" s="4">
        <f t="array" ref="G927">IF(AND(OR(raw_elemdata!G379=6,raw_elemdata!H379=6,raw_elemdata!I379=6,raw_elemdata!J379=6),OR(raw_elemdata!G379=7,raw_elemdata!H379=7,raw_elemdata!I379=7,raw_elemdata!J379=7)), IF(ISERROR(INDEX(filt_btag7!$B:$B,MATCH(C927&amp;raw_elemdata!F379,filt_btag7!$C:$C&amp;filt_btag7!$B:$B,0))=raw_elemdata!F379), raw_elemdata!F379, INDEX(fix_btag!$BF:$BF,MATCH(raw_elemdata!F379,fix_btag!$BG:$BG,0))), raw_elemdata!F379)</f>
        <v>29</v>
      </c>
      <c r="H927" s="4">
        <f>IF(OR(raw_elemdata!G379=6,raw_elemdata!G379=7),0,raw_elemdata!G379)</f>
        <v>0</v>
      </c>
      <c r="I927" s="4">
        <f>IF(OR(raw_elemdata!H379=6,raw_elemdata!H379=7),0,raw_elemdata!H379)</f>
        <v>0</v>
      </c>
      <c r="J927" s="4">
        <f>IF(OR(raw_elemdata!I379=6,raw_elemdata!I379=7),0,raw_elemdata!I379)</f>
        <v>0</v>
      </c>
      <c r="K927" s="4">
        <f>IF(OR(raw_elemdata!J379=6,raw_elemdata!J379=7),0,raw_elemdata!J379)</f>
        <v>0</v>
      </c>
      <c r="L927" s="4">
        <v>1</v>
      </c>
    </row>
    <row r="928" spans="3:12" s="4" customFormat="1" x14ac:dyDescent="0.3">
      <c r="C928" s="4">
        <v>378</v>
      </c>
      <c r="D928" s="4">
        <f t="array" ref="D928">IF(AND(OR(raw_elemdata!G380=6,raw_elemdata!H380=6,raw_elemdata!I380=6,raw_elemdata!J380=6),OR(raw_elemdata!G380=7,raw_elemdata!H380=7,raw_elemdata!I380=7,raw_elemdata!J380=7)), IF(ISERROR(INDEX(filt_btag7!$B:$B,MATCH(C928&amp;raw_elemdata!C380,filt_btag7!$C:$C&amp;filt_btag7!$B:$B,0))=raw_elemdata!C380), raw_elemdata!C380, INDEX(fix_btag!$BF:$BF,MATCH(raw_elemdata!C380,fix_btag!$BG:$BG,0))), raw_elemdata!C380)</f>
        <v>523</v>
      </c>
      <c r="E928" s="4">
        <f t="array" ref="E928">IF(AND(OR(raw_elemdata!G380=6,raw_elemdata!H380=6,raw_elemdata!I380=6,raw_elemdata!J380=6),OR(raw_elemdata!G380=7,raw_elemdata!H380=7,raw_elemdata!I380=7,raw_elemdata!J380=7)), IF(ISERROR(INDEX(filt_btag7!$B:$B,MATCH(C928&amp;raw_elemdata!D380,filt_btag7!$C:$C&amp;filt_btag7!$B:$B,0))=raw_elemdata!D380), raw_elemdata!D380, INDEX(fix_btag!$BF:$BF,MATCH(raw_elemdata!D380,fix_btag!$BG:$BG,0))), raw_elemdata!D380)</f>
        <v>251</v>
      </c>
      <c r="F928" s="4">
        <f t="array" ref="F928">IF(AND(OR(raw_elemdata!G380=6,raw_elemdata!H380=6,raw_elemdata!I380=6,raw_elemdata!J380=6),OR(raw_elemdata!G380=7,raw_elemdata!H380=7,raw_elemdata!I380=7,raw_elemdata!J380=7)), IF(ISERROR(INDEX(filt_btag7!$B:$B,MATCH(C928&amp;raw_elemdata!E380,filt_btag7!$C:$C&amp;filt_btag7!$B:$B,0))=raw_elemdata!E380), raw_elemdata!E380, INDEX(fix_btag!$BF:$BF,MATCH(raw_elemdata!E380,fix_btag!$BG:$BG,0))), raw_elemdata!E380)</f>
        <v>30</v>
      </c>
      <c r="G928" s="4">
        <f t="array" ref="G928">IF(AND(OR(raw_elemdata!G380=6,raw_elemdata!H380=6,raw_elemdata!I380=6,raw_elemdata!J380=6),OR(raw_elemdata!G380=7,raw_elemdata!H380=7,raw_elemdata!I380=7,raw_elemdata!J380=7)), IF(ISERROR(INDEX(filt_btag7!$B:$B,MATCH(C928&amp;raw_elemdata!F380,filt_btag7!$C:$C&amp;filt_btag7!$B:$B,0))=raw_elemdata!F380), raw_elemdata!F380, INDEX(fix_btag!$BF:$BF,MATCH(raw_elemdata!F380,fix_btag!$BG:$BG,0))), raw_elemdata!F380)</f>
        <v>524</v>
      </c>
      <c r="H928" s="4">
        <f>IF(OR(raw_elemdata!G380=6,raw_elemdata!G380=7),0,raw_elemdata!G380)</f>
        <v>0</v>
      </c>
      <c r="I928" s="4">
        <f>IF(OR(raw_elemdata!H380=6,raw_elemdata!H380=7),0,raw_elemdata!H380)</f>
        <v>0</v>
      </c>
      <c r="J928" s="4">
        <f>IF(OR(raw_elemdata!I380=6,raw_elemdata!I380=7),0,raw_elemdata!I380)</f>
        <v>0</v>
      </c>
      <c r="K928" s="4">
        <f>IF(OR(raw_elemdata!J380=6,raw_elemdata!J380=7),0,raw_elemdata!J380)</f>
        <v>0</v>
      </c>
      <c r="L928" s="4">
        <v>1</v>
      </c>
    </row>
    <row r="929" spans="3:12" s="4" customFormat="1" x14ac:dyDescent="0.3">
      <c r="C929" s="4">
        <v>379</v>
      </c>
      <c r="D929" s="4">
        <f t="array" ref="D929">IF(AND(OR(raw_elemdata!G381=6,raw_elemdata!H381=6,raw_elemdata!I381=6,raw_elemdata!J381=6),OR(raw_elemdata!G381=7,raw_elemdata!H381=7,raw_elemdata!I381=7,raw_elemdata!J381=7)), IF(ISERROR(INDEX(filt_btag7!$B:$B,MATCH(C929&amp;raw_elemdata!C381,filt_btag7!$C:$C&amp;filt_btag7!$B:$B,0))=raw_elemdata!C381), raw_elemdata!C381, INDEX(fix_btag!$BF:$BF,MATCH(raw_elemdata!C381,fix_btag!$BG:$BG,0))), raw_elemdata!C381)</f>
        <v>29</v>
      </c>
      <c r="E929" s="4">
        <f t="array" ref="E929">IF(AND(OR(raw_elemdata!G381=6,raw_elemdata!H381=6,raw_elemdata!I381=6,raw_elemdata!J381=6),OR(raw_elemdata!G381=7,raw_elemdata!H381=7,raw_elemdata!I381=7,raw_elemdata!J381=7)), IF(ISERROR(INDEX(filt_btag7!$B:$B,MATCH(C929&amp;raw_elemdata!D381,filt_btag7!$C:$C&amp;filt_btag7!$B:$B,0))=raw_elemdata!D381), raw_elemdata!D381, INDEX(fix_btag!$BF:$BF,MATCH(raw_elemdata!D381,fix_btag!$BG:$BG,0))), raw_elemdata!D381)</f>
        <v>524</v>
      </c>
      <c r="F929" s="4">
        <f t="array" ref="F929">IF(AND(OR(raw_elemdata!G381=6,raw_elemdata!H381=6,raw_elemdata!I381=6,raw_elemdata!J381=6),OR(raw_elemdata!G381=7,raw_elemdata!H381=7,raw_elemdata!I381=7,raw_elemdata!J381=7)), IF(ISERROR(INDEX(filt_btag7!$B:$B,MATCH(C929&amp;raw_elemdata!E381,filt_btag7!$C:$C&amp;filt_btag7!$B:$B,0))=raw_elemdata!E381), raw_elemdata!E381, INDEX(fix_btag!$BF:$BF,MATCH(raw_elemdata!E381,fix_btag!$BG:$BG,0))), raw_elemdata!E381)</f>
        <v>525</v>
      </c>
      <c r="G929" s="4">
        <f t="array" ref="G929">IF(AND(OR(raw_elemdata!G381=6,raw_elemdata!H381=6,raw_elemdata!I381=6,raw_elemdata!J381=6),OR(raw_elemdata!G381=7,raw_elemdata!H381=7,raw_elemdata!I381=7,raw_elemdata!J381=7)), IF(ISERROR(INDEX(filt_btag7!$B:$B,MATCH(C929&amp;raw_elemdata!F381,filt_btag7!$C:$C&amp;filt_btag7!$B:$B,0))=raw_elemdata!F381), raw_elemdata!F381, INDEX(fix_btag!$BF:$BF,MATCH(raw_elemdata!F381,fix_btag!$BG:$BG,0))), raw_elemdata!F381)</f>
        <v>287</v>
      </c>
      <c r="H929" s="4">
        <f>IF(OR(raw_elemdata!G381=6,raw_elemdata!G381=7),0,raw_elemdata!G381)</f>
        <v>0</v>
      </c>
      <c r="I929" s="4">
        <f>IF(OR(raw_elemdata!H381=6,raw_elemdata!H381=7),0,raw_elemdata!H381)</f>
        <v>0</v>
      </c>
      <c r="J929" s="4">
        <f>IF(OR(raw_elemdata!I381=6,raw_elemdata!I381=7),0,raw_elemdata!I381)</f>
        <v>0</v>
      </c>
      <c r="K929" s="4">
        <f>IF(OR(raw_elemdata!J381=6,raw_elemdata!J381=7),0,raw_elemdata!J381)</f>
        <v>0</v>
      </c>
      <c r="L929" s="4">
        <v>1</v>
      </c>
    </row>
    <row r="930" spans="3:12" s="4" customFormat="1" x14ac:dyDescent="0.3">
      <c r="C930" s="4">
        <v>380</v>
      </c>
      <c r="D930" s="4">
        <f t="array" ref="D930">IF(AND(OR(raw_elemdata!G382=6,raw_elemdata!H382=6,raw_elemdata!I382=6,raw_elemdata!J382=6),OR(raw_elemdata!G382=7,raw_elemdata!H382=7,raw_elemdata!I382=7,raw_elemdata!J382=7)), IF(ISERROR(INDEX(filt_btag7!$B:$B,MATCH(C930&amp;raw_elemdata!C382,filt_btag7!$C:$C&amp;filt_btag7!$B:$B,0))=raw_elemdata!C382), raw_elemdata!C382, INDEX(fix_btag!$BF:$BF,MATCH(raw_elemdata!C382,fix_btag!$BG:$BG,0))), raw_elemdata!C382)</f>
        <v>524</v>
      </c>
      <c r="E930" s="4">
        <f t="array" ref="E930">IF(AND(OR(raw_elemdata!G382=6,raw_elemdata!H382=6,raw_elemdata!I382=6,raw_elemdata!J382=6),OR(raw_elemdata!G382=7,raw_elemdata!H382=7,raw_elemdata!I382=7,raw_elemdata!J382=7)), IF(ISERROR(INDEX(filt_btag7!$B:$B,MATCH(C930&amp;raw_elemdata!D382,filt_btag7!$C:$C&amp;filt_btag7!$B:$B,0))=raw_elemdata!D382), raw_elemdata!D382, INDEX(fix_btag!$BF:$BF,MATCH(raw_elemdata!D382,fix_btag!$BG:$BG,0))), raw_elemdata!D382)</f>
        <v>30</v>
      </c>
      <c r="F930" s="4">
        <f t="array" ref="F930">IF(AND(OR(raw_elemdata!G382=6,raw_elemdata!H382=6,raw_elemdata!I382=6,raw_elemdata!J382=6),OR(raw_elemdata!G382=7,raw_elemdata!H382=7,raw_elemdata!I382=7,raw_elemdata!J382=7)), IF(ISERROR(INDEX(filt_btag7!$B:$B,MATCH(C930&amp;raw_elemdata!E382,filt_btag7!$C:$C&amp;filt_btag7!$B:$B,0))=raw_elemdata!E382), raw_elemdata!E382, INDEX(fix_btag!$BF:$BF,MATCH(raw_elemdata!E382,fix_btag!$BG:$BG,0))), raw_elemdata!E382)</f>
        <v>252</v>
      </c>
      <c r="G930" s="4">
        <f t="array" ref="G930">IF(AND(OR(raw_elemdata!G382=6,raw_elemdata!H382=6,raw_elemdata!I382=6,raw_elemdata!J382=6),OR(raw_elemdata!G382=7,raw_elemdata!H382=7,raw_elemdata!I382=7,raw_elemdata!J382=7)), IF(ISERROR(INDEX(filt_btag7!$B:$B,MATCH(C930&amp;raw_elemdata!F382,filt_btag7!$C:$C&amp;filt_btag7!$B:$B,0))=raw_elemdata!F382), raw_elemdata!F382, INDEX(fix_btag!$BF:$BF,MATCH(raw_elemdata!F382,fix_btag!$BG:$BG,0))), raw_elemdata!F382)</f>
        <v>525</v>
      </c>
      <c r="H930" s="4">
        <f>IF(OR(raw_elemdata!G382=6,raw_elemdata!G382=7),0,raw_elemdata!G382)</f>
        <v>0</v>
      </c>
      <c r="I930" s="4">
        <f>IF(OR(raw_elemdata!H382=6,raw_elemdata!H382=7),0,raw_elemdata!H382)</f>
        <v>0</v>
      </c>
      <c r="J930" s="4">
        <f>IF(OR(raw_elemdata!I382=6,raw_elemdata!I382=7),0,raw_elemdata!I382)</f>
        <v>0</v>
      </c>
      <c r="K930" s="4">
        <f>IF(OR(raw_elemdata!J382=6,raw_elemdata!J382=7),0,raw_elemdata!J382)</f>
        <v>0</v>
      </c>
      <c r="L930" s="4">
        <v>1</v>
      </c>
    </row>
    <row r="931" spans="3:12" s="4" customFormat="1" x14ac:dyDescent="0.3">
      <c r="C931" s="4">
        <v>381</v>
      </c>
      <c r="D931" s="4">
        <f t="array" ref="D931">IF(AND(OR(raw_elemdata!G383=6,raw_elemdata!H383=6,raw_elemdata!I383=6,raw_elemdata!J383=6),OR(raw_elemdata!G383=7,raw_elemdata!H383=7,raw_elemdata!I383=7,raw_elemdata!J383=7)), IF(ISERROR(INDEX(filt_btag7!$B:$B,MATCH(C931&amp;raw_elemdata!C383,filt_btag7!$C:$C&amp;filt_btag7!$B:$B,0))=raw_elemdata!C383), raw_elemdata!C383, INDEX(fix_btag!$BF:$BF,MATCH(raw_elemdata!C383,fix_btag!$BG:$BG,0))), raw_elemdata!C383)</f>
        <v>287</v>
      </c>
      <c r="E931" s="4">
        <f t="array" ref="E931">IF(AND(OR(raw_elemdata!G383=6,raw_elemdata!H383=6,raw_elemdata!I383=6,raw_elemdata!J383=6),OR(raw_elemdata!G383=7,raw_elemdata!H383=7,raw_elemdata!I383=7,raw_elemdata!J383=7)), IF(ISERROR(INDEX(filt_btag7!$B:$B,MATCH(C931&amp;raw_elemdata!D383,filt_btag7!$C:$C&amp;filt_btag7!$B:$B,0))=raw_elemdata!D383), raw_elemdata!D383, INDEX(fix_btag!$BF:$BF,MATCH(raw_elemdata!D383,fix_btag!$BG:$BG,0))), raw_elemdata!D383)</f>
        <v>525</v>
      </c>
      <c r="F931" s="4">
        <f t="array" ref="F931">IF(AND(OR(raw_elemdata!G383=6,raw_elemdata!H383=6,raw_elemdata!I383=6,raw_elemdata!J383=6),OR(raw_elemdata!G383=7,raw_elemdata!H383=7,raw_elemdata!I383=7,raw_elemdata!J383=7)), IF(ISERROR(INDEX(filt_btag7!$B:$B,MATCH(C931&amp;raw_elemdata!E383,filt_btag7!$C:$C&amp;filt_btag7!$B:$B,0))=raw_elemdata!E383), raw_elemdata!E383, INDEX(fix_btag!$BF:$BF,MATCH(raw_elemdata!E383,fix_btag!$BG:$BG,0))), raw_elemdata!E383)</f>
        <v>526</v>
      </c>
      <c r="G931" s="4">
        <f t="array" ref="G931">IF(AND(OR(raw_elemdata!G383=6,raw_elemdata!H383=6,raw_elemdata!I383=6,raw_elemdata!J383=6),OR(raw_elemdata!G383=7,raw_elemdata!H383=7,raw_elemdata!I383=7,raw_elemdata!J383=7)), IF(ISERROR(INDEX(filt_btag7!$B:$B,MATCH(C931&amp;raw_elemdata!F383,filt_btag7!$C:$C&amp;filt_btag7!$B:$B,0))=raw_elemdata!F383), raw_elemdata!F383, INDEX(fix_btag!$BF:$BF,MATCH(raw_elemdata!F383,fix_btag!$BG:$BG,0))), raw_elemdata!F383)</f>
        <v>52</v>
      </c>
      <c r="H931" s="4">
        <f>IF(OR(raw_elemdata!G383=6,raw_elemdata!G383=7),0,raw_elemdata!G383)</f>
        <v>0</v>
      </c>
      <c r="I931" s="4">
        <f>IF(OR(raw_elemdata!H383=6,raw_elemdata!H383=7),0,raw_elemdata!H383)</f>
        <v>0</v>
      </c>
      <c r="J931" s="4">
        <f>IF(OR(raw_elemdata!I383=6,raw_elemdata!I383=7),0,raw_elemdata!I383)</f>
        <v>0</v>
      </c>
      <c r="K931" s="4">
        <f>IF(OR(raw_elemdata!J383=6,raw_elemdata!J383=7),0,raw_elemdata!J383)</f>
        <v>0</v>
      </c>
      <c r="L931" s="4">
        <v>1</v>
      </c>
    </row>
    <row r="932" spans="3:12" s="4" customFormat="1" x14ac:dyDescent="0.3">
      <c r="C932" s="4">
        <v>382</v>
      </c>
      <c r="D932" s="4">
        <f t="array" ref="D932">IF(AND(OR(raw_elemdata!G384=6,raw_elemdata!H384=6,raw_elemdata!I384=6,raw_elemdata!J384=6),OR(raw_elemdata!G384=7,raw_elemdata!H384=7,raw_elemdata!I384=7,raw_elemdata!J384=7)), IF(ISERROR(INDEX(filt_btag7!$B:$B,MATCH(C932&amp;raw_elemdata!C384,filt_btag7!$C:$C&amp;filt_btag7!$B:$B,0))=raw_elemdata!C384), raw_elemdata!C384, INDEX(fix_btag!$BF:$BF,MATCH(raw_elemdata!C384,fix_btag!$BG:$BG,0))), raw_elemdata!C384)</f>
        <v>525</v>
      </c>
      <c r="E932" s="4">
        <f t="array" ref="E932">IF(AND(OR(raw_elemdata!G384=6,raw_elemdata!H384=6,raw_elemdata!I384=6,raw_elemdata!J384=6),OR(raw_elemdata!G384=7,raw_elemdata!H384=7,raw_elemdata!I384=7,raw_elemdata!J384=7)), IF(ISERROR(INDEX(filt_btag7!$B:$B,MATCH(C932&amp;raw_elemdata!D384,filt_btag7!$C:$C&amp;filt_btag7!$B:$B,0))=raw_elemdata!D384), raw_elemdata!D384, INDEX(fix_btag!$BF:$BF,MATCH(raw_elemdata!D384,fix_btag!$BG:$BG,0))), raw_elemdata!D384)</f>
        <v>252</v>
      </c>
      <c r="F932" s="4">
        <f t="array" ref="F932">IF(AND(OR(raw_elemdata!G384=6,raw_elemdata!H384=6,raw_elemdata!I384=6,raw_elemdata!J384=6),OR(raw_elemdata!G384=7,raw_elemdata!H384=7,raw_elemdata!I384=7,raw_elemdata!J384=7)), IF(ISERROR(INDEX(filt_btag7!$B:$B,MATCH(C932&amp;raw_elemdata!E384,filt_btag7!$C:$C&amp;filt_btag7!$B:$B,0))=raw_elemdata!E384), raw_elemdata!E384, INDEX(fix_btag!$BF:$BF,MATCH(raw_elemdata!E384,fix_btag!$BG:$BG,0))), raw_elemdata!E384)</f>
        <v>53</v>
      </c>
      <c r="G932" s="4">
        <f t="array" ref="G932">IF(AND(OR(raw_elemdata!G384=6,raw_elemdata!H384=6,raw_elemdata!I384=6,raw_elemdata!J384=6),OR(raw_elemdata!G384=7,raw_elemdata!H384=7,raw_elemdata!I384=7,raw_elemdata!J384=7)), IF(ISERROR(INDEX(filt_btag7!$B:$B,MATCH(C932&amp;raw_elemdata!F384,filt_btag7!$C:$C&amp;filt_btag7!$B:$B,0))=raw_elemdata!F384), raw_elemdata!F384, INDEX(fix_btag!$BF:$BF,MATCH(raw_elemdata!F384,fix_btag!$BG:$BG,0))), raw_elemdata!F384)</f>
        <v>526</v>
      </c>
      <c r="H932" s="4">
        <f>IF(OR(raw_elemdata!G384=6,raw_elemdata!G384=7),0,raw_elemdata!G384)</f>
        <v>0</v>
      </c>
      <c r="I932" s="4">
        <f>IF(OR(raw_elemdata!H384=6,raw_elemdata!H384=7),0,raw_elemdata!H384)</f>
        <v>0</v>
      </c>
      <c r="J932" s="4">
        <f>IF(OR(raw_elemdata!I384=6,raw_elemdata!I384=7),0,raw_elemdata!I384)</f>
        <v>0</v>
      </c>
      <c r="K932" s="4">
        <f>IF(OR(raw_elemdata!J384=6,raw_elemdata!J384=7),0,raw_elemdata!J384)</f>
        <v>0</v>
      </c>
      <c r="L932" s="4">
        <v>1</v>
      </c>
    </row>
    <row r="933" spans="3:12" s="4" customFormat="1" x14ac:dyDescent="0.3">
      <c r="C933" s="4">
        <v>383</v>
      </c>
      <c r="D933" s="4">
        <f t="array" ref="D933">IF(AND(OR(raw_elemdata!G385=6,raw_elemdata!H385=6,raw_elemdata!I385=6,raw_elemdata!J385=6),OR(raw_elemdata!G385=7,raw_elemdata!H385=7,raw_elemdata!I385=7,raw_elemdata!J385=7)), IF(ISERROR(INDEX(filt_btag7!$B:$B,MATCH(C933&amp;raw_elemdata!C385,filt_btag7!$C:$C&amp;filt_btag7!$B:$B,0))=raw_elemdata!C385), raw_elemdata!C385, INDEX(fix_btag!$BF:$BF,MATCH(raw_elemdata!C385,fix_btag!$BG:$BG,0))), raw_elemdata!C385)</f>
        <v>52</v>
      </c>
      <c r="E933" s="4">
        <f t="array" ref="E933">IF(AND(OR(raw_elemdata!G385=6,raw_elemdata!H385=6,raw_elemdata!I385=6,raw_elemdata!J385=6),OR(raw_elemdata!G385=7,raw_elemdata!H385=7,raw_elemdata!I385=7,raw_elemdata!J385=7)), IF(ISERROR(INDEX(filt_btag7!$B:$B,MATCH(C933&amp;raw_elemdata!D385,filt_btag7!$C:$C&amp;filt_btag7!$B:$B,0))=raw_elemdata!D385), raw_elemdata!D385, INDEX(fix_btag!$BF:$BF,MATCH(raw_elemdata!D385,fix_btag!$BG:$BG,0))), raw_elemdata!D385)</f>
        <v>526</v>
      </c>
      <c r="F933" s="4">
        <f t="array" ref="F933">IF(AND(OR(raw_elemdata!G385=6,raw_elemdata!H385=6,raw_elemdata!I385=6,raw_elemdata!J385=6),OR(raw_elemdata!G385=7,raw_elemdata!H385=7,raw_elemdata!I385=7,raw_elemdata!J385=7)), IF(ISERROR(INDEX(filt_btag7!$B:$B,MATCH(C933&amp;raw_elemdata!E385,filt_btag7!$C:$C&amp;filt_btag7!$B:$B,0))=raw_elemdata!E385), raw_elemdata!E385, INDEX(fix_btag!$BF:$BF,MATCH(raw_elemdata!E385,fix_btag!$BG:$BG,0))), raw_elemdata!E385)</f>
        <v>527</v>
      </c>
      <c r="G933" s="4">
        <f t="array" ref="G933">IF(AND(OR(raw_elemdata!G385=6,raw_elemdata!H385=6,raw_elemdata!I385=6,raw_elemdata!J385=6),OR(raw_elemdata!G385=7,raw_elemdata!H385=7,raw_elemdata!I385=7,raw_elemdata!J385=7)), IF(ISERROR(INDEX(filt_btag7!$B:$B,MATCH(C933&amp;raw_elemdata!F385,filt_btag7!$C:$C&amp;filt_btag7!$B:$B,0))=raw_elemdata!F385), raw_elemdata!F385, INDEX(fix_btag!$BF:$BF,MATCH(raw_elemdata!F385,fix_btag!$BG:$BG,0))), raw_elemdata!F385)</f>
        <v>286</v>
      </c>
      <c r="H933" s="4">
        <f>IF(OR(raw_elemdata!G385=6,raw_elemdata!G385=7),0,raw_elemdata!G385)</f>
        <v>0</v>
      </c>
      <c r="I933" s="4">
        <f>IF(OR(raw_elemdata!H385=6,raw_elemdata!H385=7),0,raw_elemdata!H385)</f>
        <v>0</v>
      </c>
      <c r="J933" s="4">
        <f>IF(OR(raw_elemdata!I385=6,raw_elemdata!I385=7),0,raw_elemdata!I385)</f>
        <v>0</v>
      </c>
      <c r="K933" s="4">
        <f>IF(OR(raw_elemdata!J385=6,raw_elemdata!J385=7),0,raw_elemdata!J385)</f>
        <v>0</v>
      </c>
      <c r="L933" s="4">
        <v>1</v>
      </c>
    </row>
    <row r="934" spans="3:12" s="4" customFormat="1" x14ac:dyDescent="0.3">
      <c r="C934" s="4">
        <v>384</v>
      </c>
      <c r="D934" s="4">
        <f t="array" ref="D934">IF(AND(OR(raw_elemdata!G386=6,raw_elemdata!H386=6,raw_elemdata!I386=6,raw_elemdata!J386=6),OR(raw_elemdata!G386=7,raw_elemdata!H386=7,raw_elemdata!I386=7,raw_elemdata!J386=7)), IF(ISERROR(INDEX(filt_btag7!$B:$B,MATCH(C934&amp;raw_elemdata!C386,filt_btag7!$C:$C&amp;filt_btag7!$B:$B,0))=raw_elemdata!C386), raw_elemdata!C386, INDEX(fix_btag!$BF:$BF,MATCH(raw_elemdata!C386,fix_btag!$BG:$BG,0))), raw_elemdata!C386)</f>
        <v>526</v>
      </c>
      <c r="E934" s="4">
        <f t="array" ref="E934">IF(AND(OR(raw_elemdata!G386=6,raw_elemdata!H386=6,raw_elemdata!I386=6,raw_elemdata!J386=6),OR(raw_elemdata!G386=7,raw_elemdata!H386=7,raw_elemdata!I386=7,raw_elemdata!J386=7)), IF(ISERROR(INDEX(filt_btag7!$B:$B,MATCH(C934&amp;raw_elemdata!D386,filt_btag7!$C:$C&amp;filt_btag7!$B:$B,0))=raw_elemdata!D386), raw_elemdata!D386, INDEX(fix_btag!$BF:$BF,MATCH(raw_elemdata!D386,fix_btag!$BG:$BG,0))), raw_elemdata!D386)</f>
        <v>53</v>
      </c>
      <c r="F934" s="4">
        <f t="array" ref="F934">IF(AND(OR(raw_elemdata!G386=6,raw_elemdata!H386=6,raw_elemdata!I386=6,raw_elemdata!J386=6),OR(raw_elemdata!G386=7,raw_elemdata!H386=7,raw_elemdata!I386=7,raw_elemdata!J386=7)), IF(ISERROR(INDEX(filt_btag7!$B:$B,MATCH(C934&amp;raw_elemdata!E386,filt_btag7!$C:$C&amp;filt_btag7!$B:$B,0))=raw_elemdata!E386), raw_elemdata!E386, INDEX(fix_btag!$BF:$BF,MATCH(raw_elemdata!E386,fix_btag!$BG:$BG,0))), raw_elemdata!E386)</f>
        <v>253</v>
      </c>
      <c r="G934" s="4">
        <f t="array" ref="G934">IF(AND(OR(raw_elemdata!G386=6,raw_elemdata!H386=6,raw_elemdata!I386=6,raw_elemdata!J386=6),OR(raw_elemdata!G386=7,raw_elemdata!H386=7,raw_elemdata!I386=7,raw_elemdata!J386=7)), IF(ISERROR(INDEX(filt_btag7!$B:$B,MATCH(C934&amp;raw_elemdata!F386,filt_btag7!$C:$C&amp;filt_btag7!$B:$B,0))=raw_elemdata!F386), raw_elemdata!F386, INDEX(fix_btag!$BF:$BF,MATCH(raw_elemdata!F386,fix_btag!$BG:$BG,0))), raw_elemdata!F386)</f>
        <v>527</v>
      </c>
      <c r="H934" s="4">
        <f>IF(OR(raw_elemdata!G386=6,raw_elemdata!G386=7),0,raw_elemdata!G386)</f>
        <v>0</v>
      </c>
      <c r="I934" s="4">
        <f>IF(OR(raw_elemdata!H386=6,raw_elemdata!H386=7),0,raw_elemdata!H386)</f>
        <v>0</v>
      </c>
      <c r="J934" s="4">
        <f>IF(OR(raw_elemdata!I386=6,raw_elemdata!I386=7),0,raw_elemdata!I386)</f>
        <v>0</v>
      </c>
      <c r="K934" s="4">
        <f>IF(OR(raw_elemdata!J386=6,raw_elemdata!J386=7),0,raw_elemdata!J386)</f>
        <v>0</v>
      </c>
      <c r="L934" s="4">
        <v>1</v>
      </c>
    </row>
    <row r="935" spans="3:12" s="4" customFormat="1" x14ac:dyDescent="0.3">
      <c r="C935" s="4">
        <v>385</v>
      </c>
      <c r="D935" s="4">
        <f t="array" ref="D935">IF(AND(OR(raw_elemdata!G387=6,raw_elemdata!H387=6,raw_elemdata!I387=6,raw_elemdata!J387=6),OR(raw_elemdata!G387=7,raw_elemdata!H387=7,raw_elemdata!I387=7,raw_elemdata!J387=7)), IF(ISERROR(INDEX(filt_btag7!$B:$B,MATCH(C935&amp;raw_elemdata!C387,filt_btag7!$C:$C&amp;filt_btag7!$B:$B,0))=raw_elemdata!C387), raw_elemdata!C387, INDEX(fix_btag!$BF:$BF,MATCH(raw_elemdata!C387,fix_btag!$BG:$BG,0))), raw_elemdata!C387)</f>
        <v>286</v>
      </c>
      <c r="E935" s="4">
        <f t="array" ref="E935">IF(AND(OR(raw_elemdata!G387=6,raw_elemdata!H387=6,raw_elemdata!I387=6,raw_elemdata!J387=6),OR(raw_elemdata!G387=7,raw_elemdata!H387=7,raw_elemdata!I387=7,raw_elemdata!J387=7)), IF(ISERROR(INDEX(filt_btag7!$B:$B,MATCH(C935&amp;raw_elemdata!D387,filt_btag7!$C:$C&amp;filt_btag7!$B:$B,0))=raw_elemdata!D387), raw_elemdata!D387, INDEX(fix_btag!$BF:$BF,MATCH(raw_elemdata!D387,fix_btag!$BG:$BG,0))), raw_elemdata!D387)</f>
        <v>527</v>
      </c>
      <c r="F935" s="4">
        <f t="array" ref="F935">IF(AND(OR(raw_elemdata!G387=6,raw_elemdata!H387=6,raw_elemdata!I387=6,raw_elemdata!J387=6),OR(raw_elemdata!G387=7,raw_elemdata!H387=7,raw_elemdata!I387=7,raw_elemdata!J387=7)), IF(ISERROR(INDEX(filt_btag7!$B:$B,MATCH(C935&amp;raw_elemdata!E387,filt_btag7!$C:$C&amp;filt_btag7!$B:$B,0))=raw_elemdata!E387), raw_elemdata!E387, INDEX(fix_btag!$BF:$BF,MATCH(raw_elemdata!E387,fix_btag!$BG:$BG,0))), raw_elemdata!E387)</f>
        <v>528</v>
      </c>
      <c r="G935" s="4">
        <f t="array" ref="G935">IF(AND(OR(raw_elemdata!G387=6,raw_elemdata!H387=6,raw_elemdata!I387=6,raw_elemdata!J387=6),OR(raw_elemdata!G387=7,raw_elemdata!H387=7,raw_elemdata!I387=7,raw_elemdata!J387=7)), IF(ISERROR(INDEX(filt_btag7!$B:$B,MATCH(C935&amp;raw_elemdata!F387,filt_btag7!$C:$C&amp;filt_btag7!$B:$B,0))=raw_elemdata!F387), raw_elemdata!F387, INDEX(fix_btag!$BF:$BF,MATCH(raw_elemdata!F387,fix_btag!$BG:$BG,0))), raw_elemdata!F387)</f>
        <v>44</v>
      </c>
      <c r="H935" s="4">
        <f>IF(OR(raw_elemdata!G387=6,raw_elemdata!G387=7),0,raw_elemdata!G387)</f>
        <v>0</v>
      </c>
      <c r="I935" s="4">
        <f>IF(OR(raw_elemdata!H387=6,raw_elemdata!H387=7),0,raw_elemdata!H387)</f>
        <v>0</v>
      </c>
      <c r="J935" s="4">
        <f>IF(OR(raw_elemdata!I387=6,raw_elemdata!I387=7),0,raw_elemdata!I387)</f>
        <v>0</v>
      </c>
      <c r="K935" s="4">
        <f>IF(OR(raw_elemdata!J387=6,raw_elemdata!J387=7),0,raw_elemdata!J387)</f>
        <v>0</v>
      </c>
      <c r="L935" s="4">
        <v>1</v>
      </c>
    </row>
    <row r="936" spans="3:12" s="4" customFormat="1" x14ac:dyDescent="0.3">
      <c r="C936" s="4">
        <v>386</v>
      </c>
      <c r="D936" s="4">
        <f t="array" ref="D936">IF(AND(OR(raw_elemdata!G388=6,raw_elemdata!H388=6,raw_elemdata!I388=6,raw_elemdata!J388=6),OR(raw_elemdata!G388=7,raw_elemdata!H388=7,raw_elemdata!I388=7,raw_elemdata!J388=7)), IF(ISERROR(INDEX(filt_btag7!$B:$B,MATCH(C936&amp;raw_elemdata!C388,filt_btag7!$C:$C&amp;filt_btag7!$B:$B,0))=raw_elemdata!C388), raw_elemdata!C388, INDEX(fix_btag!$BF:$BF,MATCH(raw_elemdata!C388,fix_btag!$BG:$BG,0))), raw_elemdata!C388)</f>
        <v>527</v>
      </c>
      <c r="E936" s="4">
        <f t="array" ref="E936">IF(AND(OR(raw_elemdata!G388=6,raw_elemdata!H388=6,raw_elemdata!I388=6,raw_elemdata!J388=6),OR(raw_elemdata!G388=7,raw_elemdata!H388=7,raw_elemdata!I388=7,raw_elemdata!J388=7)), IF(ISERROR(INDEX(filt_btag7!$B:$B,MATCH(C936&amp;raw_elemdata!D388,filt_btag7!$C:$C&amp;filt_btag7!$B:$B,0))=raw_elemdata!D388), raw_elemdata!D388, INDEX(fix_btag!$BF:$BF,MATCH(raw_elemdata!D388,fix_btag!$BG:$BG,0))), raw_elemdata!D388)</f>
        <v>253</v>
      </c>
      <c r="F936" s="4">
        <f t="array" ref="F936">IF(AND(OR(raw_elemdata!G388=6,raw_elemdata!H388=6,raw_elemdata!I388=6,raw_elemdata!J388=6),OR(raw_elemdata!G388=7,raw_elemdata!H388=7,raw_elemdata!I388=7,raw_elemdata!J388=7)), IF(ISERROR(INDEX(filt_btag7!$B:$B,MATCH(C936&amp;raw_elemdata!E388,filt_btag7!$C:$C&amp;filt_btag7!$B:$B,0))=raw_elemdata!E388), raw_elemdata!E388, INDEX(fix_btag!$BF:$BF,MATCH(raw_elemdata!E388,fix_btag!$BG:$BG,0))), raw_elemdata!E388)</f>
        <v>45</v>
      </c>
      <c r="G936" s="4">
        <f t="array" ref="G936">IF(AND(OR(raw_elemdata!G388=6,raw_elemdata!H388=6,raw_elemdata!I388=6,raw_elemdata!J388=6),OR(raw_elemdata!G388=7,raw_elemdata!H388=7,raw_elemdata!I388=7,raw_elemdata!J388=7)), IF(ISERROR(INDEX(filt_btag7!$B:$B,MATCH(C936&amp;raw_elemdata!F388,filt_btag7!$C:$C&amp;filt_btag7!$B:$B,0))=raw_elemdata!F388), raw_elemdata!F388, INDEX(fix_btag!$BF:$BF,MATCH(raw_elemdata!F388,fix_btag!$BG:$BG,0))), raw_elemdata!F388)</f>
        <v>528</v>
      </c>
      <c r="H936" s="4">
        <f>IF(OR(raw_elemdata!G388=6,raw_elemdata!G388=7),0,raw_elemdata!G388)</f>
        <v>0</v>
      </c>
      <c r="I936" s="4">
        <f>IF(OR(raw_elemdata!H388=6,raw_elemdata!H388=7),0,raw_elemdata!H388)</f>
        <v>0</v>
      </c>
      <c r="J936" s="4">
        <f>IF(OR(raw_elemdata!I388=6,raw_elemdata!I388=7),0,raw_elemdata!I388)</f>
        <v>0</v>
      </c>
      <c r="K936" s="4">
        <f>IF(OR(raw_elemdata!J388=6,raw_elemdata!J388=7),0,raw_elemdata!J388)</f>
        <v>0</v>
      </c>
      <c r="L936" s="4">
        <v>1</v>
      </c>
    </row>
    <row r="937" spans="3:12" s="4" customFormat="1" x14ac:dyDescent="0.3">
      <c r="C937" s="4">
        <v>387</v>
      </c>
      <c r="D937" s="4">
        <f t="array" ref="D937">IF(AND(OR(raw_elemdata!G389=6,raw_elemdata!H389=6,raw_elemdata!I389=6,raw_elemdata!J389=6),OR(raw_elemdata!G389=7,raw_elemdata!H389=7,raw_elemdata!I389=7,raw_elemdata!J389=7)), IF(ISERROR(INDEX(filt_btag7!$B:$B,MATCH(C937&amp;raw_elemdata!C389,filt_btag7!$C:$C&amp;filt_btag7!$B:$B,0))=raw_elemdata!C389), raw_elemdata!C389, INDEX(fix_btag!$BF:$BF,MATCH(raw_elemdata!C389,fix_btag!$BG:$BG,0))), raw_elemdata!C389)</f>
        <v>44</v>
      </c>
      <c r="E937" s="4">
        <f t="array" ref="E937">IF(AND(OR(raw_elemdata!G389=6,raw_elemdata!H389=6,raw_elemdata!I389=6,raw_elemdata!J389=6),OR(raw_elemdata!G389=7,raw_elemdata!H389=7,raw_elemdata!I389=7,raw_elemdata!J389=7)), IF(ISERROR(INDEX(filt_btag7!$B:$B,MATCH(C937&amp;raw_elemdata!D389,filt_btag7!$C:$C&amp;filt_btag7!$B:$B,0))=raw_elemdata!D389), raw_elemdata!D389, INDEX(fix_btag!$BF:$BF,MATCH(raw_elemdata!D389,fix_btag!$BG:$BG,0))), raw_elemdata!D389)</f>
        <v>528</v>
      </c>
      <c r="F937" s="4">
        <f t="array" ref="F937">IF(AND(OR(raw_elemdata!G389=6,raw_elemdata!H389=6,raw_elemdata!I389=6,raw_elemdata!J389=6),OR(raw_elemdata!G389=7,raw_elemdata!H389=7,raw_elemdata!I389=7,raw_elemdata!J389=7)), IF(ISERROR(INDEX(filt_btag7!$B:$B,MATCH(C937&amp;raw_elemdata!E389,filt_btag7!$C:$C&amp;filt_btag7!$B:$B,0))=raw_elemdata!E389), raw_elemdata!E389, INDEX(fix_btag!$BF:$BF,MATCH(raw_elemdata!E389,fix_btag!$BG:$BG,0))), raw_elemdata!E389)</f>
        <v>529</v>
      </c>
      <c r="G937" s="4">
        <f t="array" ref="G937">IF(AND(OR(raw_elemdata!G389=6,raw_elemdata!H389=6,raw_elemdata!I389=6,raw_elemdata!J389=6),OR(raw_elemdata!G389=7,raw_elemdata!H389=7,raw_elemdata!I389=7,raw_elemdata!J389=7)), IF(ISERROR(INDEX(filt_btag7!$B:$B,MATCH(C937&amp;raw_elemdata!F389,filt_btag7!$C:$C&amp;filt_btag7!$B:$B,0))=raw_elemdata!F389), raw_elemdata!F389, INDEX(fix_btag!$BF:$BF,MATCH(raw_elemdata!F389,fix_btag!$BG:$BG,0))), raw_elemdata!F389)</f>
        <v>288</v>
      </c>
      <c r="H937" s="4">
        <f>IF(OR(raw_elemdata!G389=6,raw_elemdata!G389=7),0,raw_elemdata!G389)</f>
        <v>0</v>
      </c>
      <c r="I937" s="4">
        <f>IF(OR(raw_elemdata!H389=6,raw_elemdata!H389=7),0,raw_elemdata!H389)</f>
        <v>0</v>
      </c>
      <c r="J937" s="4">
        <f>IF(OR(raw_elemdata!I389=6,raw_elemdata!I389=7),0,raw_elemdata!I389)</f>
        <v>0</v>
      </c>
      <c r="K937" s="4">
        <f>IF(OR(raw_elemdata!J389=6,raw_elemdata!J389=7),0,raw_elemdata!J389)</f>
        <v>0</v>
      </c>
      <c r="L937" s="4">
        <v>1</v>
      </c>
    </row>
    <row r="938" spans="3:12" s="4" customFormat="1" x14ac:dyDescent="0.3">
      <c r="C938" s="4">
        <v>388</v>
      </c>
      <c r="D938" s="4">
        <f t="array" ref="D938">IF(AND(OR(raw_elemdata!G390=6,raw_elemdata!H390=6,raw_elemdata!I390=6,raw_elemdata!J390=6),OR(raw_elemdata!G390=7,raw_elemdata!H390=7,raw_elemdata!I390=7,raw_elemdata!J390=7)), IF(ISERROR(INDEX(filt_btag7!$B:$B,MATCH(C938&amp;raw_elemdata!C390,filt_btag7!$C:$C&amp;filt_btag7!$B:$B,0))=raw_elemdata!C390), raw_elemdata!C390, INDEX(fix_btag!$BF:$BF,MATCH(raw_elemdata!C390,fix_btag!$BG:$BG,0))), raw_elemdata!C390)</f>
        <v>528</v>
      </c>
      <c r="E938" s="4">
        <f t="array" ref="E938">IF(AND(OR(raw_elemdata!G390=6,raw_elemdata!H390=6,raw_elemdata!I390=6,raw_elemdata!J390=6),OR(raw_elemdata!G390=7,raw_elemdata!H390=7,raw_elemdata!I390=7,raw_elemdata!J390=7)), IF(ISERROR(INDEX(filt_btag7!$B:$B,MATCH(C938&amp;raw_elemdata!D390,filt_btag7!$C:$C&amp;filt_btag7!$B:$B,0))=raw_elemdata!D390), raw_elemdata!D390, INDEX(fix_btag!$BF:$BF,MATCH(raw_elemdata!D390,fix_btag!$BG:$BG,0))), raw_elemdata!D390)</f>
        <v>45</v>
      </c>
      <c r="F938" s="4">
        <f t="array" ref="F938">IF(AND(OR(raw_elemdata!G390=6,raw_elemdata!H390=6,raw_elemdata!I390=6,raw_elemdata!J390=6),OR(raw_elemdata!G390=7,raw_elemdata!H390=7,raw_elemdata!I390=7,raw_elemdata!J390=7)), IF(ISERROR(INDEX(filt_btag7!$B:$B,MATCH(C938&amp;raw_elemdata!E390,filt_btag7!$C:$C&amp;filt_btag7!$B:$B,0))=raw_elemdata!E390), raw_elemdata!E390, INDEX(fix_btag!$BF:$BF,MATCH(raw_elemdata!E390,fix_btag!$BG:$BG,0))), raw_elemdata!E390)</f>
        <v>254</v>
      </c>
      <c r="G938" s="4">
        <f t="array" ref="G938">IF(AND(OR(raw_elemdata!G390=6,raw_elemdata!H390=6,raw_elemdata!I390=6,raw_elemdata!J390=6),OR(raw_elemdata!G390=7,raw_elemdata!H390=7,raw_elemdata!I390=7,raw_elemdata!J390=7)), IF(ISERROR(INDEX(filt_btag7!$B:$B,MATCH(C938&amp;raw_elemdata!F390,filt_btag7!$C:$C&amp;filt_btag7!$B:$B,0))=raw_elemdata!F390), raw_elemdata!F390, INDEX(fix_btag!$BF:$BF,MATCH(raw_elemdata!F390,fix_btag!$BG:$BG,0))), raw_elemdata!F390)</f>
        <v>529</v>
      </c>
      <c r="H938" s="4">
        <f>IF(OR(raw_elemdata!G390=6,raw_elemdata!G390=7),0,raw_elemdata!G390)</f>
        <v>0</v>
      </c>
      <c r="I938" s="4">
        <f>IF(OR(raw_elemdata!H390=6,raw_elemdata!H390=7),0,raw_elemdata!H390)</f>
        <v>0</v>
      </c>
      <c r="J938" s="4">
        <f>IF(OR(raw_elemdata!I390=6,raw_elemdata!I390=7),0,raw_elemdata!I390)</f>
        <v>0</v>
      </c>
      <c r="K938" s="4">
        <f>IF(OR(raw_elemdata!J390=6,raw_elemdata!J390=7),0,raw_elemdata!J390)</f>
        <v>0</v>
      </c>
      <c r="L938" s="4">
        <v>1</v>
      </c>
    </row>
    <row r="939" spans="3:12" s="4" customFormat="1" x14ac:dyDescent="0.3">
      <c r="C939" s="4">
        <v>389</v>
      </c>
      <c r="D939" s="4">
        <f t="array" ref="D939">IF(AND(OR(raw_elemdata!G391=6,raw_elemdata!H391=6,raw_elemdata!I391=6,raw_elemdata!J391=6),OR(raw_elemdata!G391=7,raw_elemdata!H391=7,raw_elemdata!I391=7,raw_elemdata!J391=7)), IF(ISERROR(INDEX(filt_btag7!$B:$B,MATCH(C939&amp;raw_elemdata!C391,filt_btag7!$C:$C&amp;filt_btag7!$B:$B,0))=raw_elemdata!C391), raw_elemdata!C391, INDEX(fix_btag!$BF:$BF,MATCH(raw_elemdata!C391,fix_btag!$BG:$BG,0))), raw_elemdata!C391)</f>
        <v>288</v>
      </c>
      <c r="E939" s="4">
        <f t="array" ref="E939">IF(AND(OR(raw_elemdata!G391=6,raw_elemdata!H391=6,raw_elemdata!I391=6,raw_elemdata!J391=6),OR(raw_elemdata!G391=7,raw_elemdata!H391=7,raw_elemdata!I391=7,raw_elemdata!J391=7)), IF(ISERROR(INDEX(filt_btag7!$B:$B,MATCH(C939&amp;raw_elemdata!D391,filt_btag7!$C:$C&amp;filt_btag7!$B:$B,0))=raw_elemdata!D391), raw_elemdata!D391, INDEX(fix_btag!$BF:$BF,MATCH(raw_elemdata!D391,fix_btag!$BG:$BG,0))), raw_elemdata!D391)</f>
        <v>529</v>
      </c>
      <c r="F939" s="4">
        <f t="array" ref="F939">IF(AND(OR(raw_elemdata!G391=6,raw_elemdata!H391=6,raw_elemdata!I391=6,raw_elemdata!J391=6),OR(raw_elemdata!G391=7,raw_elemdata!H391=7,raw_elemdata!I391=7,raw_elemdata!J391=7)), IF(ISERROR(INDEX(filt_btag7!$B:$B,MATCH(C939&amp;raw_elemdata!E391,filt_btag7!$C:$C&amp;filt_btag7!$B:$B,0))=raw_elemdata!E391), raw_elemdata!E391, INDEX(fix_btag!$BF:$BF,MATCH(raw_elemdata!E391,fix_btag!$BG:$BG,0))), raw_elemdata!E391)</f>
        <v>186</v>
      </c>
      <c r="G939" s="4">
        <f t="array" ref="G939">IF(AND(OR(raw_elemdata!G391=6,raw_elemdata!H391=6,raw_elemdata!I391=6,raw_elemdata!J391=6),OR(raw_elemdata!G391=7,raw_elemdata!H391=7,raw_elemdata!I391=7,raw_elemdata!J391=7)), IF(ISERROR(INDEX(filt_btag7!$B:$B,MATCH(C939&amp;raw_elemdata!F391,filt_btag7!$C:$C&amp;filt_btag7!$B:$B,0))=raw_elemdata!F391), raw_elemdata!F391, INDEX(fix_btag!$BF:$BF,MATCH(raw_elemdata!F391,fix_btag!$BG:$BG,0))), raw_elemdata!F391)</f>
        <v>36</v>
      </c>
      <c r="H939" s="4">
        <f>IF(OR(raw_elemdata!G391=6,raw_elemdata!G391=7),0,raw_elemdata!G391)</f>
        <v>0</v>
      </c>
      <c r="I939" s="4">
        <f>IF(OR(raw_elemdata!H391=6,raw_elemdata!H391=7),0,raw_elemdata!H391)</f>
        <v>0</v>
      </c>
      <c r="J939" s="4">
        <f>IF(OR(raw_elemdata!I391=6,raw_elemdata!I391=7),0,raw_elemdata!I391)</f>
        <v>0</v>
      </c>
      <c r="K939" s="4">
        <f>IF(OR(raw_elemdata!J391=6,raw_elemdata!J391=7),0,raw_elemdata!J391)</f>
        <v>0</v>
      </c>
      <c r="L939" s="4">
        <v>1</v>
      </c>
    </row>
    <row r="940" spans="3:12" s="4" customFormat="1" x14ac:dyDescent="0.3">
      <c r="C940" s="4">
        <v>390</v>
      </c>
      <c r="D940" s="4">
        <f t="array" ref="D940">IF(AND(OR(raw_elemdata!G392=6,raw_elemdata!H392=6,raw_elemdata!I392=6,raw_elemdata!J392=6),OR(raw_elemdata!G392=7,raw_elemdata!H392=7,raw_elemdata!I392=7,raw_elemdata!J392=7)), IF(ISERROR(INDEX(filt_btag7!$B:$B,MATCH(C940&amp;raw_elemdata!C392,filt_btag7!$C:$C&amp;filt_btag7!$B:$B,0))=raw_elemdata!C392), raw_elemdata!C392, INDEX(fix_btag!$BF:$BF,MATCH(raw_elemdata!C392,fix_btag!$BG:$BG,0))), raw_elemdata!C392)</f>
        <v>529</v>
      </c>
      <c r="E940" s="4">
        <f t="array" ref="E940">IF(AND(OR(raw_elemdata!G392=6,raw_elemdata!H392=6,raw_elemdata!I392=6,raw_elemdata!J392=6),OR(raw_elemdata!G392=7,raw_elemdata!H392=7,raw_elemdata!I392=7,raw_elemdata!J392=7)), IF(ISERROR(INDEX(filt_btag7!$B:$B,MATCH(C940&amp;raw_elemdata!D392,filt_btag7!$C:$C&amp;filt_btag7!$B:$B,0))=raw_elemdata!D392), raw_elemdata!D392, INDEX(fix_btag!$BF:$BF,MATCH(raw_elemdata!D392,fix_btag!$BG:$BG,0))), raw_elemdata!D392)</f>
        <v>254</v>
      </c>
      <c r="F940" s="4">
        <f t="array" ref="F940">IF(AND(OR(raw_elemdata!G392=6,raw_elemdata!H392=6,raw_elemdata!I392=6,raw_elemdata!J392=6),OR(raw_elemdata!G392=7,raw_elemdata!H392=7,raw_elemdata!I392=7,raw_elemdata!J392=7)), IF(ISERROR(INDEX(filt_btag7!$B:$B,MATCH(C940&amp;raw_elemdata!E392,filt_btag7!$C:$C&amp;filt_btag7!$B:$B,0))=raw_elemdata!E392), raw_elemdata!E392, INDEX(fix_btag!$BF:$BF,MATCH(raw_elemdata!E392,fix_btag!$BG:$BG,0))), raw_elemdata!E392)</f>
        <v>37</v>
      </c>
      <c r="G940" s="4">
        <f t="array" ref="G940">IF(AND(OR(raw_elemdata!G392=6,raw_elemdata!H392=6,raw_elemdata!I392=6,raw_elemdata!J392=6),OR(raw_elemdata!G392=7,raw_elemdata!H392=7,raw_elemdata!I392=7,raw_elemdata!J392=7)), IF(ISERROR(INDEX(filt_btag7!$B:$B,MATCH(C940&amp;raw_elemdata!F392,filt_btag7!$C:$C&amp;filt_btag7!$B:$B,0))=raw_elemdata!F392), raw_elemdata!F392, INDEX(fix_btag!$BF:$BF,MATCH(raw_elemdata!F392,fix_btag!$BG:$BG,0))), raw_elemdata!F392)</f>
        <v>186</v>
      </c>
      <c r="H940" s="4">
        <f>IF(OR(raw_elemdata!G392=6,raw_elemdata!G392=7),0,raw_elemdata!G392)</f>
        <v>0</v>
      </c>
      <c r="I940" s="4">
        <f>IF(OR(raw_elemdata!H392=6,raw_elemdata!H392=7),0,raw_elemdata!H392)</f>
        <v>0</v>
      </c>
      <c r="J940" s="4">
        <f>IF(OR(raw_elemdata!I392=6,raw_elemdata!I392=7),0,raw_elemdata!I392)</f>
        <v>0</v>
      </c>
      <c r="K940" s="4">
        <f>IF(OR(raw_elemdata!J392=6,raw_elemdata!J392=7),0,raw_elemdata!J392)</f>
        <v>0</v>
      </c>
      <c r="L940" s="4">
        <v>1</v>
      </c>
    </row>
    <row r="941" spans="3:12" s="4" customFormat="1" x14ac:dyDescent="0.3">
      <c r="C941" s="4">
        <v>391</v>
      </c>
      <c r="D941" s="4">
        <f t="array" ref="D941">IF(AND(OR(raw_elemdata!G393=6,raw_elemdata!H393=6,raw_elemdata!I393=6,raw_elemdata!J393=6),OR(raw_elemdata!G393=7,raw_elemdata!H393=7,raw_elemdata!I393=7,raw_elemdata!J393=7)), IF(ISERROR(INDEX(filt_btag7!$B:$B,MATCH(C941&amp;raw_elemdata!C393,filt_btag7!$C:$C&amp;filt_btag7!$B:$B,0))=raw_elemdata!C393), raw_elemdata!C393, INDEX(fix_btag!$BF:$BF,MATCH(raw_elemdata!C393,fix_btag!$BG:$BG,0))), raw_elemdata!C393)</f>
        <v>255</v>
      </c>
      <c r="E941" s="4">
        <f t="array" ref="E941">IF(AND(OR(raw_elemdata!G393=6,raw_elemdata!H393=6,raw_elemdata!I393=6,raw_elemdata!J393=6),OR(raw_elemdata!G393=7,raw_elemdata!H393=7,raw_elemdata!I393=7,raw_elemdata!J393=7)), IF(ISERROR(INDEX(filt_btag7!$B:$B,MATCH(C941&amp;raw_elemdata!D393,filt_btag7!$C:$C&amp;filt_btag7!$B:$B,0))=raw_elemdata!D393), raw_elemdata!D393, INDEX(fix_btag!$BF:$BF,MATCH(raw_elemdata!D393,fix_btag!$BG:$BG,0))), raw_elemdata!D393)</f>
        <v>530</v>
      </c>
      <c r="F941" s="4">
        <f t="array" ref="F941">IF(AND(OR(raw_elemdata!G393=6,raw_elemdata!H393=6,raw_elemdata!I393=6,raw_elemdata!J393=6),OR(raw_elemdata!G393=7,raw_elemdata!H393=7,raw_elemdata!I393=7,raw_elemdata!J393=7)), IF(ISERROR(INDEX(filt_btag7!$B:$B,MATCH(C941&amp;raw_elemdata!E393,filt_btag7!$C:$C&amp;filt_btag7!$B:$B,0))=raw_elemdata!E393), raw_elemdata!E393, INDEX(fix_btag!$BF:$BF,MATCH(raw_elemdata!E393,fix_btag!$BG:$BG,0))), raw_elemdata!E393)</f>
        <v>168</v>
      </c>
      <c r="G941" s="4">
        <f t="array" ref="G941">IF(AND(OR(raw_elemdata!G393=6,raw_elemdata!H393=6,raw_elemdata!I393=6,raw_elemdata!J393=6),OR(raw_elemdata!G393=7,raw_elemdata!H393=7,raw_elemdata!I393=7,raw_elemdata!J393=7)), IF(ISERROR(INDEX(filt_btag7!$B:$B,MATCH(C941&amp;raw_elemdata!F393,filt_btag7!$C:$C&amp;filt_btag7!$B:$B,0))=raw_elemdata!F393), raw_elemdata!F393, INDEX(fix_btag!$BF:$BF,MATCH(raw_elemdata!F393,fix_btag!$BG:$BG,0))), raw_elemdata!F393)</f>
        <v>22</v>
      </c>
      <c r="H941" s="4">
        <f>IF(OR(raw_elemdata!G393=6,raw_elemdata!G393=7),0,raw_elemdata!G393)</f>
        <v>0</v>
      </c>
      <c r="I941" s="4">
        <f>IF(OR(raw_elemdata!H393=6,raw_elemdata!H393=7),0,raw_elemdata!H393)</f>
        <v>0</v>
      </c>
      <c r="J941" s="4">
        <f>IF(OR(raw_elemdata!I393=6,raw_elemdata!I393=7),0,raw_elemdata!I393)</f>
        <v>0</v>
      </c>
      <c r="K941" s="4">
        <f>IF(OR(raw_elemdata!J393=6,raw_elemdata!J393=7),0,raw_elemdata!J393)</f>
        <v>0</v>
      </c>
      <c r="L941" s="4">
        <v>1</v>
      </c>
    </row>
    <row r="942" spans="3:12" s="4" customFormat="1" x14ac:dyDescent="0.3">
      <c r="C942" s="4">
        <v>392</v>
      </c>
      <c r="D942" s="4">
        <f t="array" ref="D942">IF(AND(OR(raw_elemdata!G394=6,raw_elemdata!H394=6,raw_elemdata!I394=6,raw_elemdata!J394=6),OR(raw_elemdata!G394=7,raw_elemdata!H394=7,raw_elemdata!I394=7,raw_elemdata!J394=7)), IF(ISERROR(INDEX(filt_btag7!$B:$B,MATCH(C942&amp;raw_elemdata!C394,filt_btag7!$C:$C&amp;filt_btag7!$B:$B,0))=raw_elemdata!C394), raw_elemdata!C394, INDEX(fix_btag!$BF:$BF,MATCH(raw_elemdata!C394,fix_btag!$BG:$BG,0))), raw_elemdata!C394)</f>
        <v>530</v>
      </c>
      <c r="E942" s="4">
        <f t="array" ref="E942">IF(AND(OR(raw_elemdata!G394=6,raw_elemdata!H394=6,raw_elemdata!I394=6,raw_elemdata!J394=6),OR(raw_elemdata!G394=7,raw_elemdata!H394=7,raw_elemdata!I394=7,raw_elemdata!J394=7)), IF(ISERROR(INDEX(filt_btag7!$B:$B,MATCH(C942&amp;raw_elemdata!D394,filt_btag7!$C:$C&amp;filt_btag7!$B:$B,0))=raw_elemdata!D394), raw_elemdata!D394, INDEX(fix_btag!$BF:$BF,MATCH(raw_elemdata!D394,fix_btag!$BG:$BG,0))), raw_elemdata!D394)</f>
        <v>531</v>
      </c>
      <c r="F942" s="4">
        <f t="array" ref="F942">IF(AND(OR(raw_elemdata!G394=6,raw_elemdata!H394=6,raw_elemdata!I394=6,raw_elemdata!J394=6),OR(raw_elemdata!G394=7,raw_elemdata!H394=7,raw_elemdata!I394=7,raw_elemdata!J394=7)), IF(ISERROR(INDEX(filt_btag7!$B:$B,MATCH(C942&amp;raw_elemdata!E394,filt_btag7!$C:$C&amp;filt_btag7!$B:$B,0))=raw_elemdata!E394), raw_elemdata!E394, INDEX(fix_btag!$BF:$BF,MATCH(raw_elemdata!E394,fix_btag!$BG:$BG,0))), raw_elemdata!E394)</f>
        <v>167</v>
      </c>
      <c r="G942" s="4">
        <f t="array" ref="G942">IF(AND(OR(raw_elemdata!G394=6,raw_elemdata!H394=6,raw_elemdata!I394=6,raw_elemdata!J394=6),OR(raw_elemdata!G394=7,raw_elemdata!H394=7,raw_elemdata!I394=7,raw_elemdata!J394=7)), IF(ISERROR(INDEX(filt_btag7!$B:$B,MATCH(C942&amp;raw_elemdata!F394,filt_btag7!$C:$C&amp;filt_btag7!$B:$B,0))=raw_elemdata!F394), raw_elemdata!F394, INDEX(fix_btag!$BF:$BF,MATCH(raw_elemdata!F394,fix_btag!$BG:$BG,0))), raw_elemdata!F394)</f>
        <v>168</v>
      </c>
      <c r="H942" s="4">
        <f>IF(OR(raw_elemdata!G394=6,raw_elemdata!G394=7),0,raw_elemdata!G394)</f>
        <v>0</v>
      </c>
      <c r="I942" s="4">
        <f>IF(OR(raw_elemdata!H394=6,raw_elemdata!H394=7),0,raw_elemdata!H394)</f>
        <v>0</v>
      </c>
      <c r="J942" s="4">
        <f>IF(OR(raw_elemdata!I394=6,raw_elemdata!I394=7),0,raw_elemdata!I394)</f>
        <v>0</v>
      </c>
      <c r="K942" s="4">
        <f>IF(OR(raw_elemdata!J394=6,raw_elemdata!J394=7),0,raw_elemdata!J394)</f>
        <v>0</v>
      </c>
      <c r="L942" s="4">
        <v>1</v>
      </c>
    </row>
    <row r="943" spans="3:12" s="4" customFormat="1" x14ac:dyDescent="0.3">
      <c r="C943" s="4">
        <v>393</v>
      </c>
      <c r="D943" s="4">
        <f t="array" ref="D943">IF(AND(OR(raw_elemdata!G395=6,raw_elemdata!H395=6,raw_elemdata!I395=6,raw_elemdata!J395=6),OR(raw_elemdata!G395=7,raw_elemdata!H395=7,raw_elemdata!I395=7,raw_elemdata!J395=7)), IF(ISERROR(INDEX(filt_btag7!$B:$B,MATCH(C943&amp;raw_elemdata!C395,filt_btag7!$C:$C&amp;filt_btag7!$B:$B,0))=raw_elemdata!C395), raw_elemdata!C395, INDEX(fix_btag!$BF:$BF,MATCH(raw_elemdata!C395,fix_btag!$BG:$BG,0))), raw_elemdata!C395)</f>
        <v>531</v>
      </c>
      <c r="E943" s="4">
        <f t="array" ref="E943">IF(AND(OR(raw_elemdata!G395=6,raw_elemdata!H395=6,raw_elemdata!I395=6,raw_elemdata!J395=6),OR(raw_elemdata!G395=7,raw_elemdata!H395=7,raw_elemdata!I395=7,raw_elemdata!J395=7)), IF(ISERROR(INDEX(filt_btag7!$B:$B,MATCH(C943&amp;raw_elemdata!D395,filt_btag7!$C:$C&amp;filt_btag7!$B:$B,0))=raw_elemdata!D395), raw_elemdata!D395, INDEX(fix_btag!$BF:$BF,MATCH(raw_elemdata!D395,fix_btag!$BG:$BG,0))), raw_elemdata!D395)</f>
        <v>299</v>
      </c>
      <c r="F943" s="4">
        <f t="array" ref="F943">IF(AND(OR(raw_elemdata!G395=6,raw_elemdata!H395=6,raw_elemdata!I395=6,raw_elemdata!J395=6),OR(raw_elemdata!G395=7,raw_elemdata!H395=7,raw_elemdata!I395=7,raw_elemdata!J395=7)), IF(ISERROR(INDEX(filt_btag7!$B:$B,MATCH(C943&amp;raw_elemdata!E395,filt_btag7!$C:$C&amp;filt_btag7!$B:$B,0))=raw_elemdata!E395), raw_elemdata!E395, INDEX(fix_btag!$BF:$BF,MATCH(raw_elemdata!E395,fix_btag!$BG:$BG,0))), raw_elemdata!E395)</f>
        <v>135</v>
      </c>
      <c r="G943" s="4">
        <f t="array" ref="G943">IF(AND(OR(raw_elemdata!G395=6,raw_elemdata!H395=6,raw_elemdata!I395=6,raw_elemdata!J395=6),OR(raw_elemdata!G395=7,raw_elemdata!H395=7,raw_elemdata!I395=7,raw_elemdata!J395=7)), IF(ISERROR(INDEX(filt_btag7!$B:$B,MATCH(C943&amp;raw_elemdata!F395,filt_btag7!$C:$C&amp;filt_btag7!$B:$B,0))=raw_elemdata!F395), raw_elemdata!F395, INDEX(fix_btag!$BF:$BF,MATCH(raw_elemdata!F395,fix_btag!$BG:$BG,0))), raw_elemdata!F395)</f>
        <v>167</v>
      </c>
      <c r="H943" s="4">
        <f>IF(OR(raw_elemdata!G395=6,raw_elemdata!G395=7),0,raw_elemdata!G395)</f>
        <v>0</v>
      </c>
      <c r="I943" s="4">
        <f>IF(OR(raw_elemdata!H395=6,raw_elemdata!H395=7),0,raw_elemdata!H395)</f>
        <v>0</v>
      </c>
      <c r="J943" s="4">
        <f>IF(OR(raw_elemdata!I395=6,raw_elemdata!I395=7),0,raw_elemdata!I395)</f>
        <v>0</v>
      </c>
      <c r="K943" s="4">
        <f>IF(OR(raw_elemdata!J395=6,raw_elemdata!J395=7),0,raw_elemdata!J395)</f>
        <v>0</v>
      </c>
      <c r="L943" s="4">
        <v>1</v>
      </c>
    </row>
    <row r="944" spans="3:12" s="4" customFormat="1" x14ac:dyDescent="0.3">
      <c r="C944" s="4">
        <v>394</v>
      </c>
      <c r="D944" s="4">
        <f t="array" ref="D944">IF(AND(OR(raw_elemdata!G396=6,raw_elemdata!H396=6,raw_elemdata!I396=6,raw_elemdata!J396=6),OR(raw_elemdata!G396=7,raw_elemdata!H396=7,raw_elemdata!I396=7,raw_elemdata!J396=7)), IF(ISERROR(INDEX(filt_btag7!$B:$B,MATCH(C944&amp;raw_elemdata!C396,filt_btag7!$C:$C&amp;filt_btag7!$B:$B,0))=raw_elemdata!C396), raw_elemdata!C396, INDEX(fix_btag!$BF:$BF,MATCH(raw_elemdata!C396,fix_btag!$BG:$BG,0))), raw_elemdata!C396)</f>
        <v>76</v>
      </c>
      <c r="E944" s="4">
        <f t="array" ref="E944">IF(AND(OR(raw_elemdata!G396=6,raw_elemdata!H396=6,raw_elemdata!I396=6,raw_elemdata!J396=6),OR(raw_elemdata!G396=7,raw_elemdata!H396=7,raw_elemdata!I396=7,raw_elemdata!J396=7)), IF(ISERROR(INDEX(filt_btag7!$B:$B,MATCH(C944&amp;raw_elemdata!D396,filt_btag7!$C:$C&amp;filt_btag7!$B:$B,0))=raw_elemdata!D396), raw_elemdata!D396, INDEX(fix_btag!$BF:$BF,MATCH(raw_elemdata!D396,fix_btag!$BG:$BG,0))), raw_elemdata!D396)</f>
        <v>166</v>
      </c>
      <c r="F944" s="4">
        <f t="array" ref="F944">IF(AND(OR(raw_elemdata!G396=6,raw_elemdata!H396=6,raw_elemdata!I396=6,raw_elemdata!J396=6),OR(raw_elemdata!G396=7,raw_elemdata!H396=7,raw_elemdata!I396=7,raw_elemdata!J396=7)), IF(ISERROR(INDEX(filt_btag7!$B:$B,MATCH(C944&amp;raw_elemdata!E396,filt_btag7!$C:$C&amp;filt_btag7!$B:$B,0))=raw_elemdata!E396), raw_elemdata!E396, INDEX(fix_btag!$BF:$BF,MATCH(raw_elemdata!E396,fix_btag!$BG:$BG,0))), raw_elemdata!E396)</f>
        <v>530</v>
      </c>
      <c r="G944" s="4">
        <f t="array" ref="G944">IF(AND(OR(raw_elemdata!G396=6,raw_elemdata!H396=6,raw_elemdata!I396=6,raw_elemdata!J396=6),OR(raw_elemdata!G396=7,raw_elemdata!H396=7,raw_elemdata!I396=7,raw_elemdata!J396=7)), IF(ISERROR(INDEX(filt_btag7!$B:$B,MATCH(C944&amp;raw_elemdata!F396,filt_btag7!$C:$C&amp;filt_btag7!$B:$B,0))=raw_elemdata!F396), raw_elemdata!F396, INDEX(fix_btag!$BF:$BF,MATCH(raw_elemdata!F396,fix_btag!$BG:$BG,0))), raw_elemdata!F396)</f>
        <v>255</v>
      </c>
      <c r="H944" s="4">
        <f>IF(OR(raw_elemdata!G396=6,raw_elemdata!G396=7),0,raw_elemdata!G396)</f>
        <v>0</v>
      </c>
      <c r="I944" s="4">
        <f>IF(OR(raw_elemdata!H396=6,raw_elemdata!H396=7),0,raw_elemdata!H396)</f>
        <v>0</v>
      </c>
      <c r="J944" s="4">
        <f>IF(OR(raw_elemdata!I396=6,raw_elemdata!I396=7),0,raw_elemdata!I396)</f>
        <v>0</v>
      </c>
      <c r="K944" s="4">
        <f>IF(OR(raw_elemdata!J396=6,raw_elemdata!J396=7),0,raw_elemdata!J396)</f>
        <v>0</v>
      </c>
      <c r="L944" s="4">
        <v>1</v>
      </c>
    </row>
    <row r="945" spans="3:12" s="4" customFormat="1" x14ac:dyDescent="0.3">
      <c r="C945" s="4">
        <v>395</v>
      </c>
      <c r="D945" s="4">
        <f t="array" ref="D945">IF(AND(OR(raw_elemdata!G397=6,raw_elemdata!H397=6,raw_elemdata!I397=6,raw_elemdata!J397=6),OR(raw_elemdata!G397=7,raw_elemdata!H397=7,raw_elemdata!I397=7,raw_elemdata!J397=7)), IF(ISERROR(INDEX(filt_btag7!$B:$B,MATCH(C945&amp;raw_elemdata!C397,filt_btag7!$C:$C&amp;filt_btag7!$B:$B,0))=raw_elemdata!C397), raw_elemdata!C397, INDEX(fix_btag!$BF:$BF,MATCH(raw_elemdata!C397,fix_btag!$BG:$BG,0))), raw_elemdata!C397)</f>
        <v>166</v>
      </c>
      <c r="E945" s="4">
        <f t="array" ref="E945">IF(AND(OR(raw_elemdata!G397=6,raw_elemdata!H397=6,raw_elemdata!I397=6,raw_elemdata!J397=6),OR(raw_elemdata!G397=7,raw_elemdata!H397=7,raw_elemdata!I397=7,raw_elemdata!J397=7)), IF(ISERROR(INDEX(filt_btag7!$B:$B,MATCH(C945&amp;raw_elemdata!D397,filt_btag7!$C:$C&amp;filt_btag7!$B:$B,0))=raw_elemdata!D397), raw_elemdata!D397, INDEX(fix_btag!$BF:$BF,MATCH(raw_elemdata!D397,fix_btag!$BG:$BG,0))), raw_elemdata!D397)</f>
        <v>165</v>
      </c>
      <c r="F945" s="4">
        <f t="array" ref="F945">IF(AND(OR(raw_elemdata!G397=6,raw_elemdata!H397=6,raw_elemdata!I397=6,raw_elemdata!J397=6),OR(raw_elemdata!G397=7,raw_elemdata!H397=7,raw_elemdata!I397=7,raw_elemdata!J397=7)), IF(ISERROR(INDEX(filt_btag7!$B:$B,MATCH(C945&amp;raw_elemdata!E397,filt_btag7!$C:$C&amp;filt_btag7!$B:$B,0))=raw_elemdata!E397), raw_elemdata!E397, INDEX(fix_btag!$BF:$BF,MATCH(raw_elemdata!E397,fix_btag!$BG:$BG,0))), raw_elemdata!E397)</f>
        <v>531</v>
      </c>
      <c r="G945" s="4">
        <f t="array" ref="G945">IF(AND(OR(raw_elemdata!G397=6,raw_elemdata!H397=6,raw_elemdata!I397=6,raw_elemdata!J397=6),OR(raw_elemdata!G397=7,raw_elemdata!H397=7,raw_elemdata!I397=7,raw_elemdata!J397=7)), IF(ISERROR(INDEX(filt_btag7!$B:$B,MATCH(C945&amp;raw_elemdata!F397,filt_btag7!$C:$C&amp;filt_btag7!$B:$B,0))=raw_elemdata!F397), raw_elemdata!F397, INDEX(fix_btag!$BF:$BF,MATCH(raw_elemdata!F397,fix_btag!$BG:$BG,0))), raw_elemdata!F397)</f>
        <v>530</v>
      </c>
      <c r="H945" s="4">
        <f>IF(OR(raw_elemdata!G397=6,raw_elemdata!G397=7),0,raw_elemdata!G397)</f>
        <v>0</v>
      </c>
      <c r="I945" s="4">
        <f>IF(OR(raw_elemdata!H397=6,raw_elemdata!H397=7),0,raw_elemdata!H397)</f>
        <v>0</v>
      </c>
      <c r="J945" s="4">
        <f>IF(OR(raw_elemdata!I397=6,raw_elemdata!I397=7),0,raw_elemdata!I397)</f>
        <v>0</v>
      </c>
      <c r="K945" s="4">
        <f>IF(OR(raw_elemdata!J397=6,raw_elemdata!J397=7),0,raw_elemdata!J397)</f>
        <v>0</v>
      </c>
      <c r="L945" s="4">
        <v>1</v>
      </c>
    </row>
    <row r="946" spans="3:12" s="4" customFormat="1" x14ac:dyDescent="0.3">
      <c r="C946" s="4">
        <v>396</v>
      </c>
      <c r="D946" s="4">
        <f t="array" ref="D946">IF(AND(OR(raw_elemdata!G398=6,raw_elemdata!H398=6,raw_elemdata!I398=6,raw_elemdata!J398=6),OR(raw_elemdata!G398=7,raw_elemdata!H398=7,raw_elemdata!I398=7,raw_elemdata!J398=7)), IF(ISERROR(INDEX(filt_btag7!$B:$B,MATCH(C946&amp;raw_elemdata!C398,filt_btag7!$C:$C&amp;filt_btag7!$B:$B,0))=raw_elemdata!C398), raw_elemdata!C398, INDEX(fix_btag!$BF:$BF,MATCH(raw_elemdata!C398,fix_btag!$BG:$BG,0))), raw_elemdata!C398)</f>
        <v>165</v>
      </c>
      <c r="E946" s="4">
        <f t="array" ref="E946">IF(AND(OR(raw_elemdata!G398=6,raw_elemdata!H398=6,raw_elemdata!I398=6,raw_elemdata!J398=6),OR(raw_elemdata!G398=7,raw_elemdata!H398=7,raw_elemdata!I398=7,raw_elemdata!J398=7)), IF(ISERROR(INDEX(filt_btag7!$B:$B,MATCH(C946&amp;raw_elemdata!D398,filt_btag7!$C:$C&amp;filt_btag7!$B:$B,0))=raw_elemdata!D398), raw_elemdata!D398, INDEX(fix_btag!$BF:$BF,MATCH(raw_elemdata!D398,fix_btag!$BG:$BG,0))), raw_elemdata!D398)</f>
        <v>134</v>
      </c>
      <c r="F946" s="4">
        <f t="array" ref="F946">IF(AND(OR(raw_elemdata!G398=6,raw_elemdata!H398=6,raw_elemdata!I398=6,raw_elemdata!J398=6),OR(raw_elemdata!G398=7,raw_elemdata!H398=7,raw_elemdata!I398=7,raw_elemdata!J398=7)), IF(ISERROR(INDEX(filt_btag7!$B:$B,MATCH(C946&amp;raw_elemdata!E398,filt_btag7!$C:$C&amp;filt_btag7!$B:$B,0))=raw_elemdata!E398), raw_elemdata!E398, INDEX(fix_btag!$BF:$BF,MATCH(raw_elemdata!E398,fix_btag!$BG:$BG,0))), raw_elemdata!E398)</f>
        <v>299</v>
      </c>
      <c r="G946" s="4">
        <f t="array" ref="G946">IF(AND(OR(raw_elemdata!G398=6,raw_elemdata!H398=6,raw_elemdata!I398=6,raw_elemdata!J398=6),OR(raw_elemdata!G398=7,raw_elemdata!H398=7,raw_elemdata!I398=7,raw_elemdata!J398=7)), IF(ISERROR(INDEX(filt_btag7!$B:$B,MATCH(C946&amp;raw_elemdata!F398,filt_btag7!$C:$C&amp;filt_btag7!$B:$B,0))=raw_elemdata!F398), raw_elemdata!F398, INDEX(fix_btag!$BF:$BF,MATCH(raw_elemdata!F398,fix_btag!$BG:$BG,0))), raw_elemdata!F398)</f>
        <v>531</v>
      </c>
      <c r="H946" s="4">
        <f>IF(OR(raw_elemdata!G398=6,raw_elemdata!G398=7),0,raw_elemdata!G398)</f>
        <v>0</v>
      </c>
      <c r="I946" s="4">
        <f>IF(OR(raw_elemdata!H398=6,raw_elemdata!H398=7),0,raw_elemdata!H398)</f>
        <v>0</v>
      </c>
      <c r="J946" s="4">
        <f>IF(OR(raw_elemdata!I398=6,raw_elemdata!I398=7),0,raw_elemdata!I398)</f>
        <v>0</v>
      </c>
      <c r="K946" s="4">
        <f>IF(OR(raw_elemdata!J398=6,raw_elemdata!J398=7),0,raw_elemdata!J398)</f>
        <v>0</v>
      </c>
      <c r="L946" s="4">
        <v>1</v>
      </c>
    </row>
    <row r="947" spans="3:12" s="4" customFormat="1" x14ac:dyDescent="0.3">
      <c r="C947" s="4">
        <v>397</v>
      </c>
      <c r="D947" s="4">
        <f t="array" ref="D947">IF(AND(OR(raw_elemdata!G399=6,raw_elemdata!H399=6,raw_elemdata!I399=6,raw_elemdata!J399=6),OR(raw_elemdata!G399=7,raw_elemdata!H399=7,raw_elemdata!I399=7,raw_elemdata!J399=7)), IF(ISERROR(INDEX(filt_btag7!$B:$B,MATCH(C947&amp;raw_elemdata!C399,filt_btag7!$C:$C&amp;filt_btag7!$B:$B,0))=raw_elemdata!C399), raw_elemdata!C399, INDEX(fix_btag!$BF:$BF,MATCH(raw_elemdata!C399,fix_btag!$BG:$BG,0))), raw_elemdata!C399)</f>
        <v>256</v>
      </c>
      <c r="E947" s="4">
        <f t="array" ref="E947">IF(AND(OR(raw_elemdata!G399=6,raw_elemdata!H399=6,raw_elemdata!I399=6,raw_elemdata!J399=6),OR(raw_elemdata!G399=7,raw_elemdata!H399=7,raw_elemdata!I399=7,raw_elemdata!J399=7)), IF(ISERROR(INDEX(filt_btag7!$B:$B,MATCH(C947&amp;raw_elemdata!D399,filt_btag7!$C:$C&amp;filt_btag7!$B:$B,0))=raw_elemdata!D399), raw_elemdata!D399, INDEX(fix_btag!$BF:$BF,MATCH(raw_elemdata!D399,fix_btag!$BG:$BG,0))), raw_elemdata!D399)</f>
        <v>532</v>
      </c>
      <c r="F947" s="4">
        <f t="array" ref="F947">IF(AND(OR(raw_elemdata!G399=6,raw_elemdata!H399=6,raw_elemdata!I399=6,raw_elemdata!J399=6),OR(raw_elemdata!G399=7,raw_elemdata!H399=7,raw_elemdata!I399=7,raw_elemdata!J399=7)), IF(ISERROR(INDEX(filt_btag7!$B:$B,MATCH(C947&amp;raw_elemdata!E399,filt_btag7!$C:$C&amp;filt_btag7!$B:$B,0))=raw_elemdata!E399), raw_elemdata!E399, INDEX(fix_btag!$BF:$BF,MATCH(raw_elemdata!E399,fix_btag!$BG:$BG,0))), raw_elemdata!E399)</f>
        <v>170</v>
      </c>
      <c r="G947" s="4">
        <f t="array" ref="G947">IF(AND(OR(raw_elemdata!G399=6,raw_elemdata!H399=6,raw_elemdata!I399=6,raw_elemdata!J399=6),OR(raw_elemdata!G399=7,raw_elemdata!H399=7,raw_elemdata!I399=7,raw_elemdata!J399=7)), IF(ISERROR(INDEX(filt_btag7!$B:$B,MATCH(C947&amp;raw_elemdata!F399,filt_btag7!$C:$C&amp;filt_btag7!$B:$B,0))=raw_elemdata!F399), raw_elemdata!F399, INDEX(fix_btag!$BF:$BF,MATCH(raw_elemdata!F399,fix_btag!$BG:$BG,0))), raw_elemdata!F399)</f>
        <v>37</v>
      </c>
      <c r="H947" s="4">
        <f>IF(OR(raw_elemdata!G399=6,raw_elemdata!G399=7),0,raw_elemdata!G399)</f>
        <v>0</v>
      </c>
      <c r="I947" s="4">
        <f>IF(OR(raw_elemdata!H399=6,raw_elemdata!H399=7),0,raw_elemdata!H399)</f>
        <v>0</v>
      </c>
      <c r="J947" s="4">
        <f>IF(OR(raw_elemdata!I399=6,raw_elemdata!I399=7),0,raw_elemdata!I399)</f>
        <v>0</v>
      </c>
      <c r="K947" s="4">
        <f>IF(OR(raw_elemdata!J399=6,raw_elemdata!J399=7),0,raw_elemdata!J399)</f>
        <v>0</v>
      </c>
      <c r="L947" s="4">
        <v>1</v>
      </c>
    </row>
    <row r="948" spans="3:12" s="4" customFormat="1" x14ac:dyDescent="0.3">
      <c r="C948" s="4">
        <v>398</v>
      </c>
      <c r="D948" s="4">
        <f t="array" ref="D948">IF(AND(OR(raw_elemdata!G400=6,raw_elemdata!H400=6,raw_elemdata!I400=6,raw_elemdata!J400=6),OR(raw_elemdata!G400=7,raw_elemdata!H400=7,raw_elemdata!I400=7,raw_elemdata!J400=7)), IF(ISERROR(INDEX(filt_btag7!$B:$B,MATCH(C948&amp;raw_elemdata!C400,filt_btag7!$C:$C&amp;filt_btag7!$B:$B,0))=raw_elemdata!C400), raw_elemdata!C400, INDEX(fix_btag!$BF:$BF,MATCH(raw_elemdata!C400,fix_btag!$BG:$BG,0))), raw_elemdata!C400)</f>
        <v>532</v>
      </c>
      <c r="E948" s="4">
        <f t="array" ref="E948">IF(AND(OR(raw_elemdata!G400=6,raw_elemdata!H400=6,raw_elemdata!I400=6,raw_elemdata!J400=6),OR(raw_elemdata!G400=7,raw_elemdata!H400=7,raw_elemdata!I400=7,raw_elemdata!J400=7)), IF(ISERROR(INDEX(filt_btag7!$B:$B,MATCH(C948&amp;raw_elemdata!D400,filt_btag7!$C:$C&amp;filt_btag7!$B:$B,0))=raw_elemdata!D400), raw_elemdata!D400, INDEX(fix_btag!$BF:$BF,MATCH(raw_elemdata!D400,fix_btag!$BG:$BG,0))), raw_elemdata!D400)</f>
        <v>533</v>
      </c>
      <c r="F948" s="4">
        <f t="array" ref="F948">IF(AND(OR(raw_elemdata!G400=6,raw_elemdata!H400=6,raw_elemdata!I400=6,raw_elemdata!J400=6),OR(raw_elemdata!G400=7,raw_elemdata!H400=7,raw_elemdata!I400=7,raw_elemdata!J400=7)), IF(ISERROR(INDEX(filt_btag7!$B:$B,MATCH(C948&amp;raw_elemdata!E400,filt_btag7!$C:$C&amp;filt_btag7!$B:$B,0))=raw_elemdata!E400), raw_elemdata!E400, INDEX(fix_btag!$BF:$BF,MATCH(raw_elemdata!E400,fix_btag!$BG:$BG,0))), raw_elemdata!E400)</f>
        <v>169</v>
      </c>
      <c r="G948" s="4">
        <f t="array" ref="G948">IF(AND(OR(raw_elemdata!G400=6,raw_elemdata!H400=6,raw_elemdata!I400=6,raw_elemdata!J400=6),OR(raw_elemdata!G400=7,raw_elemdata!H400=7,raw_elemdata!I400=7,raw_elemdata!J400=7)), IF(ISERROR(INDEX(filt_btag7!$B:$B,MATCH(C948&amp;raw_elemdata!F400,filt_btag7!$C:$C&amp;filt_btag7!$B:$B,0))=raw_elemdata!F400), raw_elemdata!F400, INDEX(fix_btag!$BF:$BF,MATCH(raw_elemdata!F400,fix_btag!$BG:$BG,0))), raw_elemdata!F400)</f>
        <v>170</v>
      </c>
      <c r="H948" s="4">
        <f>IF(OR(raw_elemdata!G400=6,raw_elemdata!G400=7),0,raw_elemdata!G400)</f>
        <v>0</v>
      </c>
      <c r="I948" s="4">
        <f>IF(OR(raw_elemdata!H400=6,raw_elemdata!H400=7),0,raw_elemdata!H400)</f>
        <v>0</v>
      </c>
      <c r="J948" s="4">
        <f>IF(OR(raw_elemdata!I400=6,raw_elemdata!I400=7),0,raw_elemdata!I400)</f>
        <v>0</v>
      </c>
      <c r="K948" s="4">
        <f>IF(OR(raw_elemdata!J400=6,raw_elemdata!J400=7),0,raw_elemdata!J400)</f>
        <v>0</v>
      </c>
      <c r="L948" s="4">
        <v>1</v>
      </c>
    </row>
    <row r="949" spans="3:12" s="4" customFormat="1" x14ac:dyDescent="0.3">
      <c r="C949" s="4">
        <v>399</v>
      </c>
      <c r="D949" s="4">
        <f t="array" ref="D949">IF(AND(OR(raw_elemdata!G401=6,raw_elemdata!H401=6,raw_elemdata!I401=6,raw_elemdata!J401=6),OR(raw_elemdata!G401=7,raw_elemdata!H401=7,raw_elemdata!I401=7,raw_elemdata!J401=7)), IF(ISERROR(INDEX(filt_btag7!$B:$B,MATCH(C949&amp;raw_elemdata!C401,filt_btag7!$C:$C&amp;filt_btag7!$B:$B,0))=raw_elemdata!C401), raw_elemdata!C401, INDEX(fix_btag!$BF:$BF,MATCH(raw_elemdata!C401,fix_btag!$BG:$BG,0))), raw_elemdata!C401)</f>
        <v>533</v>
      </c>
      <c r="E949" s="4">
        <f t="array" ref="E949">IF(AND(OR(raw_elemdata!G401=6,raw_elemdata!H401=6,raw_elemdata!I401=6,raw_elemdata!J401=6),OR(raw_elemdata!G401=7,raw_elemdata!H401=7,raw_elemdata!I401=7,raw_elemdata!J401=7)), IF(ISERROR(INDEX(filt_btag7!$B:$B,MATCH(C949&amp;raw_elemdata!D401,filt_btag7!$C:$C&amp;filt_btag7!$B:$B,0))=raw_elemdata!D401), raw_elemdata!D401, INDEX(fix_btag!$BF:$BF,MATCH(raw_elemdata!D401,fix_btag!$BG:$BG,0))), raw_elemdata!D401)</f>
        <v>289</v>
      </c>
      <c r="F949" s="4">
        <f t="array" ref="F949">IF(AND(OR(raw_elemdata!G401=6,raw_elemdata!H401=6,raw_elemdata!I401=6,raw_elemdata!J401=6),OR(raw_elemdata!G401=7,raw_elemdata!H401=7,raw_elemdata!I401=7,raw_elemdata!J401=7)), IF(ISERROR(INDEX(filt_btag7!$B:$B,MATCH(C949&amp;raw_elemdata!E401,filt_btag7!$C:$C&amp;filt_btag7!$B:$B,0))=raw_elemdata!E401), raw_elemdata!E401, INDEX(fix_btag!$BF:$BF,MATCH(raw_elemdata!E401,fix_btag!$BG:$BG,0))), raw_elemdata!E401)</f>
        <v>136</v>
      </c>
      <c r="G949" s="4">
        <f t="array" ref="G949">IF(AND(OR(raw_elemdata!G401=6,raw_elemdata!H401=6,raw_elemdata!I401=6,raw_elemdata!J401=6),OR(raw_elemdata!G401=7,raw_elemdata!H401=7,raw_elemdata!I401=7,raw_elemdata!J401=7)), IF(ISERROR(INDEX(filt_btag7!$B:$B,MATCH(C949&amp;raw_elemdata!F401,filt_btag7!$C:$C&amp;filt_btag7!$B:$B,0))=raw_elemdata!F401), raw_elemdata!F401, INDEX(fix_btag!$BF:$BF,MATCH(raw_elemdata!F401,fix_btag!$BG:$BG,0))), raw_elemdata!F401)</f>
        <v>169</v>
      </c>
      <c r="H949" s="4">
        <f>IF(OR(raw_elemdata!G401=6,raw_elemdata!G401=7),0,raw_elemdata!G401)</f>
        <v>0</v>
      </c>
      <c r="I949" s="4">
        <f>IF(OR(raw_elemdata!H401=6,raw_elemdata!H401=7),0,raw_elemdata!H401)</f>
        <v>0</v>
      </c>
      <c r="J949" s="4">
        <f>IF(OR(raw_elemdata!I401=6,raw_elemdata!I401=7),0,raw_elemdata!I401)</f>
        <v>0</v>
      </c>
      <c r="K949" s="4">
        <f>IF(OR(raw_elemdata!J401=6,raw_elemdata!J401=7),0,raw_elemdata!J401)</f>
        <v>0</v>
      </c>
      <c r="L949" s="4">
        <v>1</v>
      </c>
    </row>
    <row r="950" spans="3:12" s="4" customFormat="1" x14ac:dyDescent="0.3">
      <c r="C950" s="4">
        <v>400</v>
      </c>
      <c r="D950" s="4">
        <f t="array" ref="D950">IF(AND(OR(raw_elemdata!G402=6,raw_elemdata!H402=6,raw_elemdata!I402=6,raw_elemdata!J402=6),OR(raw_elemdata!G402=7,raw_elemdata!H402=7,raw_elemdata!I402=7,raw_elemdata!J402=7)), IF(ISERROR(INDEX(filt_btag7!$B:$B,MATCH(C950&amp;raw_elemdata!C402,filt_btag7!$C:$C&amp;filt_btag7!$B:$B,0))=raw_elemdata!C402), raw_elemdata!C402, INDEX(fix_btag!$BF:$BF,MATCH(raw_elemdata!C402,fix_btag!$BG:$BG,0))), raw_elemdata!C402)</f>
        <v>22</v>
      </c>
      <c r="E950" s="4">
        <f t="array" ref="E950">IF(AND(OR(raw_elemdata!G402=6,raw_elemdata!H402=6,raw_elemdata!I402=6,raw_elemdata!J402=6),OR(raw_elemdata!G402=7,raw_elemdata!H402=7,raw_elemdata!I402=7,raw_elemdata!J402=7)), IF(ISERROR(INDEX(filt_btag7!$B:$B,MATCH(C950&amp;raw_elemdata!D402,filt_btag7!$C:$C&amp;filt_btag7!$B:$B,0))=raw_elemdata!D402), raw_elemdata!D402, INDEX(fix_btag!$BF:$BF,MATCH(raw_elemdata!D402,fix_btag!$BG:$BG,0))), raw_elemdata!D402)</f>
        <v>168</v>
      </c>
      <c r="F950" s="4">
        <f t="array" ref="F950">IF(AND(OR(raw_elemdata!G402=6,raw_elemdata!H402=6,raw_elemdata!I402=6,raw_elemdata!J402=6),OR(raw_elemdata!G402=7,raw_elemdata!H402=7,raw_elemdata!I402=7,raw_elemdata!J402=7)), IF(ISERROR(INDEX(filt_btag7!$B:$B,MATCH(C950&amp;raw_elemdata!E402,filt_btag7!$C:$C&amp;filt_btag7!$B:$B,0))=raw_elemdata!E402), raw_elemdata!E402, INDEX(fix_btag!$BF:$BF,MATCH(raw_elemdata!E402,fix_btag!$BG:$BG,0))), raw_elemdata!E402)</f>
        <v>532</v>
      </c>
      <c r="G950" s="4">
        <f t="array" ref="G950">IF(AND(OR(raw_elemdata!G402=6,raw_elemdata!H402=6,raw_elemdata!I402=6,raw_elemdata!J402=6),OR(raw_elemdata!G402=7,raw_elemdata!H402=7,raw_elemdata!I402=7,raw_elemdata!J402=7)), IF(ISERROR(INDEX(filt_btag7!$B:$B,MATCH(C950&amp;raw_elemdata!F402,filt_btag7!$C:$C&amp;filt_btag7!$B:$B,0))=raw_elemdata!F402), raw_elemdata!F402, INDEX(fix_btag!$BF:$BF,MATCH(raw_elemdata!F402,fix_btag!$BG:$BG,0))), raw_elemdata!F402)</f>
        <v>256</v>
      </c>
      <c r="H950" s="4">
        <f>IF(OR(raw_elemdata!G402=6,raw_elemdata!G402=7),0,raw_elemdata!G402)</f>
        <v>0</v>
      </c>
      <c r="I950" s="4">
        <f>IF(OR(raw_elemdata!H402=6,raw_elemdata!H402=7),0,raw_elemdata!H402)</f>
        <v>0</v>
      </c>
      <c r="J950" s="4">
        <f>IF(OR(raw_elemdata!I402=6,raw_elemdata!I402=7),0,raw_elemdata!I402)</f>
        <v>0</v>
      </c>
      <c r="K950" s="4">
        <f>IF(OR(raw_elemdata!J402=6,raw_elemdata!J402=7),0,raw_elemdata!J402)</f>
        <v>0</v>
      </c>
      <c r="L950" s="4">
        <v>1</v>
      </c>
    </row>
    <row r="951" spans="3:12" s="4" customFormat="1" x14ac:dyDescent="0.3">
      <c r="C951" s="4">
        <v>401</v>
      </c>
      <c r="D951" s="4">
        <f t="array" ref="D951">IF(AND(OR(raw_elemdata!G403=6,raw_elemdata!H403=6,raw_elemdata!I403=6,raw_elemdata!J403=6),OR(raw_elemdata!G403=7,raw_elemdata!H403=7,raw_elemdata!I403=7,raw_elemdata!J403=7)), IF(ISERROR(INDEX(filt_btag7!$B:$B,MATCH(C951&amp;raw_elemdata!C403,filt_btag7!$C:$C&amp;filt_btag7!$B:$B,0))=raw_elemdata!C403), raw_elemdata!C403, INDEX(fix_btag!$BF:$BF,MATCH(raw_elemdata!C403,fix_btag!$BG:$BG,0))), raw_elemdata!C403)</f>
        <v>168</v>
      </c>
      <c r="E951" s="4">
        <f t="array" ref="E951">IF(AND(OR(raw_elemdata!G403=6,raw_elemdata!H403=6,raw_elemdata!I403=6,raw_elemdata!J403=6),OR(raw_elemdata!G403=7,raw_elemdata!H403=7,raw_elemdata!I403=7,raw_elemdata!J403=7)), IF(ISERROR(INDEX(filt_btag7!$B:$B,MATCH(C951&amp;raw_elemdata!D403,filt_btag7!$C:$C&amp;filt_btag7!$B:$B,0))=raw_elemdata!D403), raw_elemdata!D403, INDEX(fix_btag!$BF:$BF,MATCH(raw_elemdata!D403,fix_btag!$BG:$BG,0))), raw_elemdata!D403)</f>
        <v>167</v>
      </c>
      <c r="F951" s="4">
        <f t="array" ref="F951">IF(AND(OR(raw_elemdata!G403=6,raw_elemdata!H403=6,raw_elemdata!I403=6,raw_elemdata!J403=6),OR(raw_elemdata!G403=7,raw_elemdata!H403=7,raw_elemdata!I403=7,raw_elemdata!J403=7)), IF(ISERROR(INDEX(filt_btag7!$B:$B,MATCH(C951&amp;raw_elemdata!E403,filt_btag7!$C:$C&amp;filt_btag7!$B:$B,0))=raw_elemdata!E403), raw_elemdata!E403, INDEX(fix_btag!$BF:$BF,MATCH(raw_elemdata!E403,fix_btag!$BG:$BG,0))), raw_elemdata!E403)</f>
        <v>533</v>
      </c>
      <c r="G951" s="4">
        <f t="array" ref="G951">IF(AND(OR(raw_elemdata!G403=6,raw_elemdata!H403=6,raw_elemdata!I403=6,raw_elemdata!J403=6),OR(raw_elemdata!G403=7,raw_elemdata!H403=7,raw_elemdata!I403=7,raw_elemdata!J403=7)), IF(ISERROR(INDEX(filt_btag7!$B:$B,MATCH(C951&amp;raw_elemdata!F403,filt_btag7!$C:$C&amp;filt_btag7!$B:$B,0))=raw_elemdata!F403), raw_elemdata!F403, INDEX(fix_btag!$BF:$BF,MATCH(raw_elemdata!F403,fix_btag!$BG:$BG,0))), raw_elemdata!F403)</f>
        <v>532</v>
      </c>
      <c r="H951" s="4">
        <f>IF(OR(raw_elemdata!G403=6,raw_elemdata!G403=7),0,raw_elemdata!G403)</f>
        <v>0</v>
      </c>
      <c r="I951" s="4">
        <f>IF(OR(raw_elemdata!H403=6,raw_elemdata!H403=7),0,raw_elemdata!H403)</f>
        <v>0</v>
      </c>
      <c r="J951" s="4">
        <f>IF(OR(raw_elemdata!I403=6,raw_elemdata!I403=7),0,raw_elemdata!I403)</f>
        <v>0</v>
      </c>
      <c r="K951" s="4">
        <f>IF(OR(raw_elemdata!J403=6,raw_elemdata!J403=7),0,raw_elemdata!J403)</f>
        <v>0</v>
      </c>
      <c r="L951" s="4">
        <v>1</v>
      </c>
    </row>
    <row r="952" spans="3:12" s="4" customFormat="1" x14ac:dyDescent="0.3">
      <c r="C952" s="4">
        <v>402</v>
      </c>
      <c r="D952" s="4">
        <f t="array" ref="D952">IF(AND(OR(raw_elemdata!G404=6,raw_elemdata!H404=6,raw_elemdata!I404=6,raw_elemdata!J404=6),OR(raw_elemdata!G404=7,raw_elemdata!H404=7,raw_elemdata!I404=7,raw_elemdata!J404=7)), IF(ISERROR(INDEX(filt_btag7!$B:$B,MATCH(C952&amp;raw_elemdata!C404,filt_btag7!$C:$C&amp;filt_btag7!$B:$B,0))=raw_elemdata!C404), raw_elemdata!C404, INDEX(fix_btag!$BF:$BF,MATCH(raw_elemdata!C404,fix_btag!$BG:$BG,0))), raw_elemdata!C404)</f>
        <v>167</v>
      </c>
      <c r="E952" s="4">
        <f t="array" ref="E952">IF(AND(OR(raw_elemdata!G404=6,raw_elemdata!H404=6,raw_elemdata!I404=6,raw_elemdata!J404=6),OR(raw_elemdata!G404=7,raw_elemdata!H404=7,raw_elemdata!I404=7,raw_elemdata!J404=7)), IF(ISERROR(INDEX(filt_btag7!$B:$B,MATCH(C952&amp;raw_elemdata!D404,filt_btag7!$C:$C&amp;filt_btag7!$B:$B,0))=raw_elemdata!D404), raw_elemdata!D404, INDEX(fix_btag!$BF:$BF,MATCH(raw_elemdata!D404,fix_btag!$BG:$BG,0))), raw_elemdata!D404)</f>
        <v>135</v>
      </c>
      <c r="F952" s="4">
        <f t="array" ref="F952">IF(AND(OR(raw_elemdata!G404=6,raw_elemdata!H404=6,raw_elemdata!I404=6,raw_elemdata!J404=6),OR(raw_elemdata!G404=7,raw_elemdata!H404=7,raw_elemdata!I404=7,raw_elemdata!J404=7)), IF(ISERROR(INDEX(filt_btag7!$B:$B,MATCH(C952&amp;raw_elemdata!E404,filt_btag7!$C:$C&amp;filt_btag7!$B:$B,0))=raw_elemdata!E404), raw_elemdata!E404, INDEX(fix_btag!$BF:$BF,MATCH(raw_elemdata!E404,fix_btag!$BG:$BG,0))), raw_elemdata!E404)</f>
        <v>289</v>
      </c>
      <c r="G952" s="4">
        <f t="array" ref="G952">IF(AND(OR(raw_elemdata!G404=6,raw_elemdata!H404=6,raw_elemdata!I404=6,raw_elemdata!J404=6),OR(raw_elemdata!G404=7,raw_elemdata!H404=7,raw_elemdata!I404=7,raw_elemdata!J404=7)), IF(ISERROR(INDEX(filt_btag7!$B:$B,MATCH(C952&amp;raw_elemdata!F404,filt_btag7!$C:$C&amp;filt_btag7!$B:$B,0))=raw_elemdata!F404), raw_elemdata!F404, INDEX(fix_btag!$BF:$BF,MATCH(raw_elemdata!F404,fix_btag!$BG:$BG,0))), raw_elemdata!F404)</f>
        <v>533</v>
      </c>
      <c r="H952" s="4">
        <f>IF(OR(raw_elemdata!G404=6,raw_elemdata!G404=7),0,raw_elemdata!G404)</f>
        <v>0</v>
      </c>
      <c r="I952" s="4">
        <f>IF(OR(raw_elemdata!H404=6,raw_elemdata!H404=7),0,raw_elemdata!H404)</f>
        <v>0</v>
      </c>
      <c r="J952" s="4">
        <f>IF(OR(raw_elemdata!I404=6,raw_elemdata!I404=7),0,raw_elemdata!I404)</f>
        <v>0</v>
      </c>
      <c r="K952" s="4">
        <f>IF(OR(raw_elemdata!J404=6,raw_elemdata!J404=7),0,raw_elemdata!J404)</f>
        <v>0</v>
      </c>
      <c r="L952" s="4">
        <v>1</v>
      </c>
    </row>
    <row r="953" spans="3:12" s="4" customFormat="1" x14ac:dyDescent="0.3">
      <c r="C953" s="4">
        <v>403</v>
      </c>
      <c r="D953" s="4">
        <f t="array" ref="D953">IF(AND(OR(raw_elemdata!G405=6,raw_elemdata!H405=6,raw_elemdata!I405=6,raw_elemdata!J405=6),OR(raw_elemdata!G405=7,raw_elemdata!H405=7,raw_elemdata!I405=7,raw_elemdata!J405=7)), IF(ISERROR(INDEX(filt_btag7!$B:$B,MATCH(C953&amp;raw_elemdata!C405,filt_btag7!$C:$C&amp;filt_btag7!$B:$B,0))=raw_elemdata!C405), raw_elemdata!C405, INDEX(fix_btag!$BF:$BF,MATCH(raw_elemdata!C405,fix_btag!$BG:$BG,0))), raw_elemdata!C405)</f>
        <v>264</v>
      </c>
      <c r="E953" s="4">
        <f t="array" ref="E953">IF(AND(OR(raw_elemdata!G405=6,raw_elemdata!H405=6,raw_elemdata!I405=6,raw_elemdata!J405=6),OR(raw_elemdata!G405=7,raw_elemdata!H405=7,raw_elemdata!I405=7,raw_elemdata!J405=7)), IF(ISERROR(INDEX(filt_btag7!$B:$B,MATCH(C953&amp;raw_elemdata!D405,filt_btag7!$C:$C&amp;filt_btag7!$B:$B,0))=raw_elemdata!D405), raw_elemdata!D405, INDEX(fix_btag!$BF:$BF,MATCH(raw_elemdata!D405,fix_btag!$BG:$BG,0))), raw_elemdata!D405)</f>
        <v>534</v>
      </c>
      <c r="F953" s="4">
        <f t="array" ref="F953">IF(AND(OR(raw_elemdata!G405=6,raw_elemdata!H405=6,raw_elemdata!I405=6,raw_elemdata!J405=6),OR(raw_elemdata!G405=7,raw_elemdata!H405=7,raw_elemdata!I405=7,raw_elemdata!J405=7)), IF(ISERROR(INDEX(filt_btag7!$B:$B,MATCH(C953&amp;raw_elemdata!E405,filt_btag7!$C:$C&amp;filt_btag7!$B:$B,0))=raw_elemdata!E405), raw_elemdata!E405, INDEX(fix_btag!$BF:$BF,MATCH(raw_elemdata!E405,fix_btag!$BG:$BG,0))), raw_elemdata!E405)</f>
        <v>181</v>
      </c>
      <c r="G953" s="4">
        <f t="array" ref="G953">IF(AND(OR(raw_elemdata!G405=6,raw_elemdata!H405=6,raw_elemdata!I405=6,raw_elemdata!J405=6),OR(raw_elemdata!G405=7,raw_elemdata!H405=7,raw_elemdata!I405=7,raw_elemdata!J405=7)), IF(ISERROR(INDEX(filt_btag7!$B:$B,MATCH(C953&amp;raw_elemdata!F405,filt_btag7!$C:$C&amp;filt_btag7!$B:$B,0))=raw_elemdata!F405), raw_elemdata!F405, INDEX(fix_btag!$BF:$BF,MATCH(raw_elemdata!F405,fix_btag!$BG:$BG,0))), raw_elemdata!F405)</f>
        <v>122</v>
      </c>
      <c r="H953" s="4">
        <f>IF(OR(raw_elemdata!G405=6,raw_elemdata!G405=7),0,raw_elemdata!G405)</f>
        <v>0</v>
      </c>
      <c r="I953" s="4">
        <f>IF(OR(raw_elemdata!H405=6,raw_elemdata!H405=7),0,raw_elemdata!H405)</f>
        <v>0</v>
      </c>
      <c r="J953" s="4">
        <f>IF(OR(raw_elemdata!I405=6,raw_elemdata!I405=7),0,raw_elemdata!I405)</f>
        <v>0</v>
      </c>
      <c r="K953" s="4">
        <f>IF(OR(raw_elemdata!J405=6,raw_elemdata!J405=7),0,raw_elemdata!J405)</f>
        <v>0</v>
      </c>
      <c r="L953" s="4">
        <v>1</v>
      </c>
    </row>
    <row r="954" spans="3:12" s="4" customFormat="1" x14ac:dyDescent="0.3">
      <c r="C954" s="4">
        <v>404</v>
      </c>
      <c r="D954" s="4">
        <f t="array" ref="D954">IF(AND(OR(raw_elemdata!G406=6,raw_elemdata!H406=6,raw_elemdata!I406=6,raw_elemdata!J406=6),OR(raw_elemdata!G406=7,raw_elemdata!H406=7,raw_elemdata!I406=7,raw_elemdata!J406=7)), IF(ISERROR(INDEX(filt_btag7!$B:$B,MATCH(C954&amp;raw_elemdata!C406,filt_btag7!$C:$C&amp;filt_btag7!$B:$B,0))=raw_elemdata!C406), raw_elemdata!C406, INDEX(fix_btag!$BF:$BF,MATCH(raw_elemdata!C406,fix_btag!$BG:$BG,0))), raw_elemdata!C406)</f>
        <v>534</v>
      </c>
      <c r="E954" s="4">
        <f t="array" ref="E954">IF(AND(OR(raw_elemdata!G406=6,raw_elemdata!H406=6,raw_elemdata!I406=6,raw_elemdata!J406=6),OR(raw_elemdata!G406=7,raw_elemdata!H406=7,raw_elemdata!I406=7,raw_elemdata!J406=7)), IF(ISERROR(INDEX(filt_btag7!$B:$B,MATCH(C954&amp;raw_elemdata!D406,filt_btag7!$C:$C&amp;filt_btag7!$B:$B,0))=raw_elemdata!D406), raw_elemdata!D406, INDEX(fix_btag!$BF:$BF,MATCH(raw_elemdata!D406,fix_btag!$BG:$BG,0))), raw_elemdata!D406)</f>
        <v>262</v>
      </c>
      <c r="F954" s="4">
        <f t="array" ref="F954">IF(AND(OR(raw_elemdata!G406=6,raw_elemdata!H406=6,raw_elemdata!I406=6,raw_elemdata!J406=6),OR(raw_elemdata!G406=7,raw_elemdata!H406=7,raw_elemdata!I406=7,raw_elemdata!J406=7)), IF(ISERROR(INDEX(filt_btag7!$B:$B,MATCH(C954&amp;raw_elemdata!E406,filt_btag7!$C:$C&amp;filt_btag7!$B:$B,0))=raw_elemdata!E406), raw_elemdata!E406, INDEX(fix_btag!$BF:$BF,MATCH(raw_elemdata!E406,fix_btag!$BG:$BG,0))), raw_elemdata!E406)</f>
        <v>33</v>
      </c>
      <c r="G954" s="4">
        <f t="array" ref="G954">IF(AND(OR(raw_elemdata!G406=6,raw_elemdata!H406=6,raw_elemdata!I406=6,raw_elemdata!J406=6),OR(raw_elemdata!G406=7,raw_elemdata!H406=7,raw_elemdata!I406=7,raw_elemdata!J406=7)), IF(ISERROR(INDEX(filt_btag7!$B:$B,MATCH(C954&amp;raw_elemdata!F406,filt_btag7!$C:$C&amp;filt_btag7!$B:$B,0))=raw_elemdata!F406), raw_elemdata!F406, INDEX(fix_btag!$BF:$BF,MATCH(raw_elemdata!F406,fix_btag!$BG:$BG,0))), raw_elemdata!F406)</f>
        <v>181</v>
      </c>
      <c r="H954" s="4">
        <f>IF(OR(raw_elemdata!G406=6,raw_elemdata!G406=7),0,raw_elemdata!G406)</f>
        <v>0</v>
      </c>
      <c r="I954" s="4">
        <f>IF(OR(raw_elemdata!H406=6,raw_elemdata!H406=7),0,raw_elemdata!H406)</f>
        <v>0</v>
      </c>
      <c r="J954" s="4">
        <f>IF(OR(raw_elemdata!I406=6,raw_elemdata!I406=7),0,raw_elemdata!I406)</f>
        <v>0</v>
      </c>
      <c r="K954" s="4">
        <f>IF(OR(raw_elemdata!J406=6,raw_elemdata!J406=7),0,raw_elemdata!J406)</f>
        <v>0</v>
      </c>
      <c r="L954" s="4">
        <v>1</v>
      </c>
    </row>
    <row r="955" spans="3:12" s="4" customFormat="1" x14ac:dyDescent="0.3">
      <c r="C955" s="4">
        <v>405</v>
      </c>
      <c r="D955" s="4">
        <f t="array" ref="D955">IF(AND(OR(raw_elemdata!G407=6,raw_elemdata!H407=6,raw_elemdata!I407=6,raw_elemdata!J407=6),OR(raw_elemdata!G407=7,raw_elemdata!H407=7,raw_elemdata!I407=7,raw_elemdata!J407=7)), IF(ISERROR(INDEX(filt_btag7!$B:$B,MATCH(C955&amp;raw_elemdata!C407,filt_btag7!$C:$C&amp;filt_btag7!$B:$B,0))=raw_elemdata!C407), raw_elemdata!C407, INDEX(fix_btag!$BF:$BF,MATCH(raw_elemdata!C407,fix_btag!$BG:$BG,0))), raw_elemdata!C407)</f>
        <v>40</v>
      </c>
      <c r="E955" s="4">
        <f t="array" ref="E955">IF(AND(OR(raw_elemdata!G407=6,raw_elemdata!H407=6,raw_elemdata!I407=6,raw_elemdata!J407=6),OR(raw_elemdata!G407=7,raw_elemdata!H407=7,raw_elemdata!I407=7,raw_elemdata!J407=7)), IF(ISERROR(INDEX(filt_btag7!$B:$B,MATCH(C955&amp;raw_elemdata!D407,filt_btag7!$C:$C&amp;filt_btag7!$B:$B,0))=raw_elemdata!D407), raw_elemdata!D407, INDEX(fix_btag!$BF:$BF,MATCH(raw_elemdata!D407,fix_btag!$BG:$BG,0))), raw_elemdata!D407)</f>
        <v>535</v>
      </c>
      <c r="F955" s="4">
        <f t="array" ref="F955">IF(AND(OR(raw_elemdata!G407=6,raw_elemdata!H407=6,raw_elemdata!I407=6,raw_elemdata!J407=6),OR(raw_elemdata!G407=7,raw_elemdata!H407=7,raw_elemdata!I407=7,raw_elemdata!J407=7)), IF(ISERROR(INDEX(filt_btag7!$B:$B,MATCH(C955&amp;raw_elemdata!E407,filt_btag7!$C:$C&amp;filt_btag7!$B:$B,0))=raw_elemdata!E407), raw_elemdata!E407, INDEX(fix_btag!$BF:$BF,MATCH(raw_elemdata!E407,fix_btag!$BG:$BG,0))), raw_elemdata!E407)</f>
        <v>534</v>
      </c>
      <c r="G955" s="4">
        <f t="array" ref="G955">IF(AND(OR(raw_elemdata!G407=6,raw_elemdata!H407=6,raw_elemdata!I407=6,raw_elemdata!J407=6),OR(raw_elemdata!G407=7,raw_elemdata!H407=7,raw_elemdata!I407=7,raw_elemdata!J407=7)), IF(ISERROR(INDEX(filt_btag7!$B:$B,MATCH(C955&amp;raw_elemdata!F407,filt_btag7!$C:$C&amp;filt_btag7!$B:$B,0))=raw_elemdata!F407), raw_elemdata!F407, INDEX(fix_btag!$BF:$BF,MATCH(raw_elemdata!F407,fix_btag!$BG:$BG,0))), raw_elemdata!F407)</f>
        <v>264</v>
      </c>
      <c r="H955" s="4">
        <f>IF(OR(raw_elemdata!G407=6,raw_elemdata!G407=7),0,raw_elemdata!G407)</f>
        <v>0</v>
      </c>
      <c r="I955" s="4">
        <f>IF(OR(raw_elemdata!H407=6,raw_elemdata!H407=7),0,raw_elemdata!H407)</f>
        <v>0</v>
      </c>
      <c r="J955" s="4">
        <f>IF(OR(raw_elemdata!I407=6,raw_elemdata!I407=7),0,raw_elemdata!I407)</f>
        <v>0</v>
      </c>
      <c r="K955" s="4">
        <f>IF(OR(raw_elemdata!J407=6,raw_elemdata!J407=7),0,raw_elemdata!J407)</f>
        <v>0</v>
      </c>
      <c r="L955" s="4">
        <v>1</v>
      </c>
    </row>
    <row r="956" spans="3:12" s="4" customFormat="1" x14ac:dyDescent="0.3">
      <c r="C956" s="4">
        <v>406</v>
      </c>
      <c r="D956" s="4">
        <f t="array" ref="D956">IF(AND(OR(raw_elemdata!G408=6,raw_elemdata!H408=6,raw_elemdata!I408=6,raw_elemdata!J408=6),OR(raw_elemdata!G408=7,raw_elemdata!H408=7,raw_elemdata!I408=7,raw_elemdata!J408=7)), IF(ISERROR(INDEX(filt_btag7!$B:$B,MATCH(C956&amp;raw_elemdata!C408,filt_btag7!$C:$C&amp;filt_btag7!$B:$B,0))=raw_elemdata!C408), raw_elemdata!C408, INDEX(fix_btag!$BF:$BF,MATCH(raw_elemdata!C408,fix_btag!$BG:$BG,0))), raw_elemdata!C408)</f>
        <v>535</v>
      </c>
      <c r="E956" s="4">
        <f t="array" ref="E956">IF(AND(OR(raw_elemdata!G408=6,raw_elemdata!H408=6,raw_elemdata!I408=6,raw_elemdata!J408=6),OR(raw_elemdata!G408=7,raw_elemdata!H408=7,raw_elemdata!I408=7,raw_elemdata!J408=7)), IF(ISERROR(INDEX(filt_btag7!$B:$B,MATCH(C956&amp;raw_elemdata!D408,filt_btag7!$C:$C&amp;filt_btag7!$B:$B,0))=raw_elemdata!D408), raw_elemdata!D408, INDEX(fix_btag!$BF:$BF,MATCH(raw_elemdata!D408,fix_btag!$BG:$BG,0))), raw_elemdata!D408)</f>
        <v>41</v>
      </c>
      <c r="F956" s="4">
        <f t="array" ref="F956">IF(AND(OR(raw_elemdata!G408=6,raw_elemdata!H408=6,raw_elemdata!I408=6,raw_elemdata!J408=6),OR(raw_elemdata!G408=7,raw_elemdata!H408=7,raw_elemdata!I408=7,raw_elemdata!J408=7)), IF(ISERROR(INDEX(filt_btag7!$B:$B,MATCH(C956&amp;raw_elemdata!E408,filt_btag7!$C:$C&amp;filt_btag7!$B:$B,0))=raw_elemdata!E408), raw_elemdata!E408, INDEX(fix_btag!$BF:$BF,MATCH(raw_elemdata!E408,fix_btag!$BG:$BG,0))), raw_elemdata!E408)</f>
        <v>262</v>
      </c>
      <c r="G956" s="4">
        <f t="array" ref="G956">IF(AND(OR(raw_elemdata!G408=6,raw_elemdata!H408=6,raw_elemdata!I408=6,raw_elemdata!J408=6),OR(raw_elemdata!G408=7,raw_elemdata!H408=7,raw_elemdata!I408=7,raw_elemdata!J408=7)), IF(ISERROR(INDEX(filt_btag7!$B:$B,MATCH(C956&amp;raw_elemdata!F408,filt_btag7!$C:$C&amp;filt_btag7!$B:$B,0))=raw_elemdata!F408), raw_elemdata!F408, INDEX(fix_btag!$BF:$BF,MATCH(raw_elemdata!F408,fix_btag!$BG:$BG,0))), raw_elemdata!F408)</f>
        <v>534</v>
      </c>
      <c r="H956" s="4">
        <f>IF(OR(raw_elemdata!G408=6,raw_elemdata!G408=7),0,raw_elemdata!G408)</f>
        <v>0</v>
      </c>
      <c r="I956" s="4">
        <f>IF(OR(raw_elemdata!H408=6,raw_elemdata!H408=7),0,raw_elemdata!H408)</f>
        <v>0</v>
      </c>
      <c r="J956" s="4">
        <f>IF(OR(raw_elemdata!I408=6,raw_elemdata!I408=7),0,raw_elemdata!I408)</f>
        <v>0</v>
      </c>
      <c r="K956" s="4">
        <f>IF(OR(raw_elemdata!J408=6,raw_elemdata!J408=7),0,raw_elemdata!J408)</f>
        <v>0</v>
      </c>
      <c r="L956" s="4">
        <v>1</v>
      </c>
    </row>
    <row r="957" spans="3:12" s="4" customFormat="1" x14ac:dyDescent="0.3">
      <c r="C957" s="4">
        <v>407</v>
      </c>
      <c r="D957" s="4">
        <f t="array" ref="D957">IF(AND(OR(raw_elemdata!G409=6,raw_elemdata!H409=6,raw_elemdata!I409=6,raw_elemdata!J409=6),OR(raw_elemdata!G409=7,raw_elemdata!H409=7,raw_elemdata!I409=7,raw_elemdata!J409=7)), IF(ISERROR(INDEX(filt_btag7!$B:$B,MATCH(C957&amp;raw_elemdata!C409,filt_btag7!$C:$C&amp;filt_btag7!$B:$B,0))=raw_elemdata!C409), raw_elemdata!C409, INDEX(fix_btag!$BF:$BF,MATCH(raw_elemdata!C409,fix_btag!$BG:$BG,0))), raw_elemdata!C409)</f>
        <v>266</v>
      </c>
      <c r="E957" s="4">
        <f t="array" ref="E957">IF(AND(OR(raw_elemdata!G409=6,raw_elemdata!H409=6,raw_elemdata!I409=6,raw_elemdata!J409=6),OR(raw_elemdata!G409=7,raw_elemdata!H409=7,raw_elemdata!I409=7,raw_elemdata!J409=7)), IF(ISERROR(INDEX(filt_btag7!$B:$B,MATCH(C957&amp;raw_elemdata!D409,filt_btag7!$C:$C&amp;filt_btag7!$B:$B,0))=raw_elemdata!D409), raw_elemdata!D409, INDEX(fix_btag!$BF:$BF,MATCH(raw_elemdata!D409,fix_btag!$BG:$BG,0))), raw_elemdata!D409)</f>
        <v>536</v>
      </c>
      <c r="F957" s="4">
        <f t="array" ref="F957">IF(AND(OR(raw_elemdata!G409=6,raw_elemdata!H409=6,raw_elemdata!I409=6,raw_elemdata!J409=6),OR(raw_elemdata!G409=7,raw_elemdata!H409=7,raw_elemdata!I409=7,raw_elemdata!J409=7)), IF(ISERROR(INDEX(filt_btag7!$B:$B,MATCH(C957&amp;raw_elemdata!E409,filt_btag7!$C:$C&amp;filt_btag7!$B:$B,0))=raw_elemdata!E409), raw_elemdata!E409, INDEX(fix_btag!$BF:$BF,MATCH(raw_elemdata!E409,fix_btag!$BG:$BG,0))), raw_elemdata!E409)</f>
        <v>535</v>
      </c>
      <c r="G957" s="4">
        <f t="array" ref="G957">IF(AND(OR(raw_elemdata!G409=6,raw_elemdata!H409=6,raw_elemdata!I409=6,raw_elemdata!J409=6),OR(raw_elemdata!G409=7,raw_elemdata!H409=7,raw_elemdata!I409=7,raw_elemdata!J409=7)), IF(ISERROR(INDEX(filt_btag7!$B:$B,MATCH(C957&amp;raw_elemdata!F409,filt_btag7!$C:$C&amp;filt_btag7!$B:$B,0))=raw_elemdata!F409), raw_elemdata!F409, INDEX(fix_btag!$BF:$BF,MATCH(raw_elemdata!F409,fix_btag!$BG:$BG,0))), raw_elemdata!F409)</f>
        <v>40</v>
      </c>
      <c r="H957" s="4">
        <f>IF(OR(raw_elemdata!G409=6,raw_elemdata!G409=7),0,raw_elemdata!G409)</f>
        <v>0</v>
      </c>
      <c r="I957" s="4">
        <f>IF(OR(raw_elemdata!H409=6,raw_elemdata!H409=7),0,raw_elemdata!H409)</f>
        <v>0</v>
      </c>
      <c r="J957" s="4">
        <f>IF(OR(raw_elemdata!I409=6,raw_elemdata!I409=7),0,raw_elemdata!I409)</f>
        <v>0</v>
      </c>
      <c r="K957" s="4">
        <f>IF(OR(raw_elemdata!J409=6,raw_elemdata!J409=7),0,raw_elemdata!J409)</f>
        <v>0</v>
      </c>
      <c r="L957" s="4">
        <v>1</v>
      </c>
    </row>
    <row r="958" spans="3:12" s="4" customFormat="1" x14ac:dyDescent="0.3">
      <c r="C958" s="4">
        <v>408</v>
      </c>
      <c r="D958" s="4">
        <f t="array" ref="D958">IF(AND(OR(raw_elemdata!G410=6,raw_elemdata!H410=6,raw_elemdata!I410=6,raw_elemdata!J410=6),OR(raw_elemdata!G410=7,raw_elemdata!H410=7,raw_elemdata!I410=7,raw_elemdata!J410=7)), IF(ISERROR(INDEX(filt_btag7!$B:$B,MATCH(C958&amp;raw_elemdata!C410,filt_btag7!$C:$C&amp;filt_btag7!$B:$B,0))=raw_elemdata!C410), raw_elemdata!C410, INDEX(fix_btag!$BF:$BF,MATCH(raw_elemdata!C410,fix_btag!$BG:$BG,0))), raw_elemdata!C410)</f>
        <v>536</v>
      </c>
      <c r="E958" s="4">
        <f t="array" ref="E958">IF(AND(OR(raw_elemdata!G410=6,raw_elemdata!H410=6,raw_elemdata!I410=6,raw_elemdata!J410=6),OR(raw_elemdata!G410=7,raw_elemdata!H410=7,raw_elemdata!I410=7,raw_elemdata!J410=7)), IF(ISERROR(INDEX(filt_btag7!$B:$B,MATCH(C958&amp;raw_elemdata!D410,filt_btag7!$C:$C&amp;filt_btag7!$B:$B,0))=raw_elemdata!D410), raw_elemdata!D410, INDEX(fix_btag!$BF:$BF,MATCH(raw_elemdata!D410,fix_btag!$BG:$BG,0))), raw_elemdata!D410)</f>
        <v>261</v>
      </c>
      <c r="F958" s="4">
        <f t="array" ref="F958">IF(AND(OR(raw_elemdata!G410=6,raw_elemdata!H410=6,raw_elemdata!I410=6,raw_elemdata!J410=6),OR(raw_elemdata!G410=7,raw_elemdata!H410=7,raw_elemdata!I410=7,raw_elemdata!J410=7)), IF(ISERROR(INDEX(filt_btag7!$B:$B,MATCH(C958&amp;raw_elemdata!E410,filt_btag7!$C:$C&amp;filt_btag7!$B:$B,0))=raw_elemdata!E410), raw_elemdata!E410, INDEX(fix_btag!$BF:$BF,MATCH(raw_elemdata!E410,fix_btag!$BG:$BG,0))), raw_elemdata!E410)</f>
        <v>41</v>
      </c>
      <c r="G958" s="4">
        <f t="array" ref="G958">IF(AND(OR(raw_elemdata!G410=6,raw_elemdata!H410=6,raw_elemdata!I410=6,raw_elemdata!J410=6),OR(raw_elemdata!G410=7,raw_elemdata!H410=7,raw_elemdata!I410=7,raw_elemdata!J410=7)), IF(ISERROR(INDEX(filt_btag7!$B:$B,MATCH(C958&amp;raw_elemdata!F410,filt_btag7!$C:$C&amp;filt_btag7!$B:$B,0))=raw_elemdata!F410), raw_elemdata!F410, INDEX(fix_btag!$BF:$BF,MATCH(raw_elemdata!F410,fix_btag!$BG:$BG,0))), raw_elemdata!F410)</f>
        <v>535</v>
      </c>
      <c r="H958" s="4">
        <f>IF(OR(raw_elemdata!G410=6,raw_elemdata!G410=7),0,raw_elemdata!G410)</f>
        <v>0</v>
      </c>
      <c r="I958" s="4">
        <f>IF(OR(raw_elemdata!H410=6,raw_elemdata!H410=7),0,raw_elemdata!H410)</f>
        <v>0</v>
      </c>
      <c r="J958" s="4">
        <f>IF(OR(raw_elemdata!I410=6,raw_elemdata!I410=7),0,raw_elemdata!I410)</f>
        <v>0</v>
      </c>
      <c r="K958" s="4">
        <f>IF(OR(raw_elemdata!J410=6,raw_elemdata!J410=7),0,raw_elemdata!J410)</f>
        <v>0</v>
      </c>
      <c r="L958" s="4">
        <v>1</v>
      </c>
    </row>
    <row r="959" spans="3:12" s="4" customFormat="1" x14ac:dyDescent="0.3">
      <c r="C959" s="4">
        <v>409</v>
      </c>
      <c r="D959" s="4">
        <f t="array" ref="D959">IF(AND(OR(raw_elemdata!G411=6,raw_elemdata!H411=6,raw_elemdata!I411=6,raw_elemdata!J411=6),OR(raw_elemdata!G411=7,raw_elemdata!H411=7,raw_elemdata!I411=7,raw_elemdata!J411=7)), IF(ISERROR(INDEX(filt_btag7!$B:$B,MATCH(C959&amp;raw_elemdata!C411,filt_btag7!$C:$C&amp;filt_btag7!$B:$B,0))=raw_elemdata!C411), raw_elemdata!C411, INDEX(fix_btag!$BF:$BF,MATCH(raw_elemdata!C411,fix_btag!$BG:$BG,0))), raw_elemdata!C411)</f>
        <v>48</v>
      </c>
      <c r="E959" s="4">
        <f t="array" ref="E959">IF(AND(OR(raw_elemdata!G411=6,raw_elemdata!H411=6,raw_elemdata!I411=6,raw_elemdata!J411=6),OR(raw_elemdata!G411=7,raw_elemdata!H411=7,raw_elemdata!I411=7,raw_elemdata!J411=7)), IF(ISERROR(INDEX(filt_btag7!$B:$B,MATCH(C959&amp;raw_elemdata!D411,filt_btag7!$C:$C&amp;filt_btag7!$B:$B,0))=raw_elemdata!D411), raw_elemdata!D411, INDEX(fix_btag!$BF:$BF,MATCH(raw_elemdata!D411,fix_btag!$BG:$BG,0))), raw_elemdata!D411)</f>
        <v>537</v>
      </c>
      <c r="F959" s="4">
        <f t="array" ref="F959">IF(AND(OR(raw_elemdata!G411=6,raw_elemdata!H411=6,raw_elemdata!I411=6,raw_elemdata!J411=6),OR(raw_elemdata!G411=7,raw_elemdata!H411=7,raw_elemdata!I411=7,raw_elemdata!J411=7)), IF(ISERROR(INDEX(filt_btag7!$B:$B,MATCH(C959&amp;raw_elemdata!E411,filt_btag7!$C:$C&amp;filt_btag7!$B:$B,0))=raw_elemdata!E411), raw_elemdata!E411, INDEX(fix_btag!$BF:$BF,MATCH(raw_elemdata!E411,fix_btag!$BG:$BG,0))), raw_elemdata!E411)</f>
        <v>536</v>
      </c>
      <c r="G959" s="4">
        <f t="array" ref="G959">IF(AND(OR(raw_elemdata!G411=6,raw_elemdata!H411=6,raw_elemdata!I411=6,raw_elemdata!J411=6),OR(raw_elemdata!G411=7,raw_elemdata!H411=7,raw_elemdata!I411=7,raw_elemdata!J411=7)), IF(ISERROR(INDEX(filt_btag7!$B:$B,MATCH(C959&amp;raw_elemdata!F411,filt_btag7!$C:$C&amp;filt_btag7!$B:$B,0))=raw_elemdata!F411), raw_elemdata!F411, INDEX(fix_btag!$BF:$BF,MATCH(raw_elemdata!F411,fix_btag!$BG:$BG,0))), raw_elemdata!F411)</f>
        <v>266</v>
      </c>
      <c r="H959" s="4">
        <f>IF(OR(raw_elemdata!G411=6,raw_elemdata!G411=7),0,raw_elemdata!G411)</f>
        <v>0</v>
      </c>
      <c r="I959" s="4">
        <f>IF(OR(raw_elemdata!H411=6,raw_elemdata!H411=7),0,raw_elemdata!H411)</f>
        <v>0</v>
      </c>
      <c r="J959" s="4">
        <f>IF(OR(raw_elemdata!I411=6,raw_elemdata!I411=7),0,raw_elemdata!I411)</f>
        <v>0</v>
      </c>
      <c r="K959" s="4">
        <f>IF(OR(raw_elemdata!J411=6,raw_elemdata!J411=7),0,raw_elemdata!J411)</f>
        <v>0</v>
      </c>
      <c r="L959" s="4">
        <v>1</v>
      </c>
    </row>
    <row r="960" spans="3:12" s="4" customFormat="1" x14ac:dyDescent="0.3">
      <c r="C960" s="4">
        <v>410</v>
      </c>
      <c r="D960" s="4">
        <f t="array" ref="D960">IF(AND(OR(raw_elemdata!G412=6,raw_elemdata!H412=6,raw_elemdata!I412=6,raw_elemdata!J412=6),OR(raw_elemdata!G412=7,raw_elemdata!H412=7,raw_elemdata!I412=7,raw_elemdata!J412=7)), IF(ISERROR(INDEX(filt_btag7!$B:$B,MATCH(C960&amp;raw_elemdata!C412,filt_btag7!$C:$C&amp;filt_btag7!$B:$B,0))=raw_elemdata!C412), raw_elemdata!C412, INDEX(fix_btag!$BF:$BF,MATCH(raw_elemdata!C412,fix_btag!$BG:$BG,0))), raw_elemdata!C412)</f>
        <v>537</v>
      </c>
      <c r="E960" s="4">
        <f t="array" ref="E960">IF(AND(OR(raw_elemdata!G412=6,raw_elemdata!H412=6,raw_elemdata!I412=6,raw_elemdata!J412=6),OR(raw_elemdata!G412=7,raw_elemdata!H412=7,raw_elemdata!I412=7,raw_elemdata!J412=7)), IF(ISERROR(INDEX(filt_btag7!$B:$B,MATCH(C960&amp;raw_elemdata!D412,filt_btag7!$C:$C&amp;filt_btag7!$B:$B,0))=raw_elemdata!D412), raw_elemdata!D412, INDEX(fix_btag!$BF:$BF,MATCH(raw_elemdata!D412,fix_btag!$BG:$BG,0))), raw_elemdata!D412)</f>
        <v>49</v>
      </c>
      <c r="F960" s="4">
        <f t="array" ref="F960">IF(AND(OR(raw_elemdata!G412=6,raw_elemdata!H412=6,raw_elemdata!I412=6,raw_elemdata!J412=6),OR(raw_elemdata!G412=7,raw_elemdata!H412=7,raw_elemdata!I412=7,raw_elemdata!J412=7)), IF(ISERROR(INDEX(filt_btag7!$B:$B,MATCH(C960&amp;raw_elemdata!E412,filt_btag7!$C:$C&amp;filt_btag7!$B:$B,0))=raw_elemdata!E412), raw_elemdata!E412, INDEX(fix_btag!$BF:$BF,MATCH(raw_elemdata!E412,fix_btag!$BG:$BG,0))), raw_elemdata!E412)</f>
        <v>261</v>
      </c>
      <c r="G960" s="4">
        <f t="array" ref="G960">IF(AND(OR(raw_elemdata!G412=6,raw_elemdata!H412=6,raw_elemdata!I412=6,raw_elemdata!J412=6),OR(raw_elemdata!G412=7,raw_elemdata!H412=7,raw_elemdata!I412=7,raw_elemdata!J412=7)), IF(ISERROR(INDEX(filt_btag7!$B:$B,MATCH(C960&amp;raw_elemdata!F412,filt_btag7!$C:$C&amp;filt_btag7!$B:$B,0))=raw_elemdata!F412), raw_elemdata!F412, INDEX(fix_btag!$BF:$BF,MATCH(raw_elemdata!F412,fix_btag!$BG:$BG,0))), raw_elemdata!F412)</f>
        <v>536</v>
      </c>
      <c r="H960" s="4">
        <f>IF(OR(raw_elemdata!G412=6,raw_elemdata!G412=7),0,raw_elemdata!G412)</f>
        <v>0</v>
      </c>
      <c r="I960" s="4">
        <f>IF(OR(raw_elemdata!H412=6,raw_elemdata!H412=7),0,raw_elemdata!H412)</f>
        <v>0</v>
      </c>
      <c r="J960" s="4">
        <f>IF(OR(raw_elemdata!I412=6,raw_elemdata!I412=7),0,raw_elemdata!I412)</f>
        <v>0</v>
      </c>
      <c r="K960" s="4">
        <f>IF(OR(raw_elemdata!J412=6,raw_elemdata!J412=7),0,raw_elemdata!J412)</f>
        <v>0</v>
      </c>
      <c r="L960" s="4">
        <v>1</v>
      </c>
    </row>
    <row r="961" spans="3:12" s="4" customFormat="1" x14ac:dyDescent="0.3">
      <c r="C961" s="4">
        <v>411</v>
      </c>
      <c r="D961" s="4">
        <f t="array" ref="D961">IF(AND(OR(raw_elemdata!G413=6,raw_elemdata!H413=6,raw_elemdata!I413=6,raw_elemdata!J413=6),OR(raw_elemdata!G413=7,raw_elemdata!H413=7,raw_elemdata!I413=7,raw_elemdata!J413=7)), IF(ISERROR(INDEX(filt_btag7!$B:$B,MATCH(C961&amp;raw_elemdata!C413,filt_btag7!$C:$C&amp;filt_btag7!$B:$B,0))=raw_elemdata!C413), raw_elemdata!C413, INDEX(fix_btag!$BF:$BF,MATCH(raw_elemdata!C413,fix_btag!$BG:$BG,0))), raw_elemdata!C413)</f>
        <v>267</v>
      </c>
      <c r="E961" s="4">
        <f t="array" ref="E961">IF(AND(OR(raw_elemdata!G413=6,raw_elemdata!H413=6,raw_elemdata!I413=6,raw_elemdata!J413=6),OR(raw_elemdata!G413=7,raw_elemdata!H413=7,raw_elemdata!I413=7,raw_elemdata!J413=7)), IF(ISERROR(INDEX(filt_btag7!$B:$B,MATCH(C961&amp;raw_elemdata!D413,filt_btag7!$C:$C&amp;filt_btag7!$B:$B,0))=raw_elemdata!D413), raw_elemdata!D413, INDEX(fix_btag!$BF:$BF,MATCH(raw_elemdata!D413,fix_btag!$BG:$BG,0))), raw_elemdata!D413)</f>
        <v>538</v>
      </c>
      <c r="F961" s="4">
        <f t="array" ref="F961">IF(AND(OR(raw_elemdata!G413=6,raw_elemdata!H413=6,raw_elemdata!I413=6,raw_elemdata!J413=6),OR(raw_elemdata!G413=7,raw_elemdata!H413=7,raw_elemdata!I413=7,raw_elemdata!J413=7)), IF(ISERROR(INDEX(filt_btag7!$B:$B,MATCH(C961&amp;raw_elemdata!E413,filt_btag7!$C:$C&amp;filt_btag7!$B:$B,0))=raw_elemdata!E413), raw_elemdata!E413, INDEX(fix_btag!$BF:$BF,MATCH(raw_elemdata!E413,fix_btag!$BG:$BG,0))), raw_elemdata!E413)</f>
        <v>537</v>
      </c>
      <c r="G961" s="4">
        <f t="array" ref="G961">IF(AND(OR(raw_elemdata!G413=6,raw_elemdata!H413=6,raw_elemdata!I413=6,raw_elemdata!J413=6),OR(raw_elemdata!G413=7,raw_elemdata!H413=7,raw_elemdata!I413=7,raw_elemdata!J413=7)), IF(ISERROR(INDEX(filt_btag7!$B:$B,MATCH(C961&amp;raw_elemdata!F413,filt_btag7!$C:$C&amp;filt_btag7!$B:$B,0))=raw_elemdata!F413), raw_elemdata!F413, INDEX(fix_btag!$BF:$BF,MATCH(raw_elemdata!F413,fix_btag!$BG:$BG,0))), raw_elemdata!F413)</f>
        <v>48</v>
      </c>
      <c r="H961" s="4">
        <f>IF(OR(raw_elemdata!G413=6,raw_elemdata!G413=7),0,raw_elemdata!G413)</f>
        <v>0</v>
      </c>
      <c r="I961" s="4">
        <f>IF(OR(raw_elemdata!H413=6,raw_elemdata!H413=7),0,raw_elemdata!H413)</f>
        <v>0</v>
      </c>
      <c r="J961" s="4">
        <f>IF(OR(raw_elemdata!I413=6,raw_elemdata!I413=7),0,raw_elemdata!I413)</f>
        <v>0</v>
      </c>
      <c r="K961" s="4">
        <f>IF(OR(raw_elemdata!J413=6,raw_elemdata!J413=7),0,raw_elemdata!J413)</f>
        <v>0</v>
      </c>
      <c r="L961" s="4">
        <v>1</v>
      </c>
    </row>
    <row r="962" spans="3:12" s="4" customFormat="1" x14ac:dyDescent="0.3">
      <c r="C962" s="4">
        <v>412</v>
      </c>
      <c r="D962" s="4">
        <f t="array" ref="D962">IF(AND(OR(raw_elemdata!G414=6,raw_elemdata!H414=6,raw_elemdata!I414=6,raw_elemdata!J414=6),OR(raw_elemdata!G414=7,raw_elemdata!H414=7,raw_elemdata!I414=7,raw_elemdata!J414=7)), IF(ISERROR(INDEX(filt_btag7!$B:$B,MATCH(C962&amp;raw_elemdata!C414,filt_btag7!$C:$C&amp;filt_btag7!$B:$B,0))=raw_elemdata!C414), raw_elemdata!C414, INDEX(fix_btag!$BF:$BF,MATCH(raw_elemdata!C414,fix_btag!$BG:$BG,0))), raw_elemdata!C414)</f>
        <v>538</v>
      </c>
      <c r="E962" s="4">
        <f t="array" ref="E962">IF(AND(OR(raw_elemdata!G414=6,raw_elemdata!H414=6,raw_elemdata!I414=6,raw_elemdata!J414=6),OR(raw_elemdata!G414=7,raw_elemdata!H414=7,raw_elemdata!I414=7,raw_elemdata!J414=7)), IF(ISERROR(INDEX(filt_btag7!$B:$B,MATCH(C962&amp;raw_elemdata!D414,filt_btag7!$C:$C&amp;filt_btag7!$B:$B,0))=raw_elemdata!D414), raw_elemdata!D414, INDEX(fix_btag!$BF:$BF,MATCH(raw_elemdata!D414,fix_btag!$BG:$BG,0))), raw_elemdata!D414)</f>
        <v>260</v>
      </c>
      <c r="F962" s="4">
        <f t="array" ref="F962">IF(AND(OR(raw_elemdata!G414=6,raw_elemdata!H414=6,raw_elemdata!I414=6,raw_elemdata!J414=6),OR(raw_elemdata!G414=7,raw_elemdata!H414=7,raw_elemdata!I414=7,raw_elemdata!J414=7)), IF(ISERROR(INDEX(filt_btag7!$B:$B,MATCH(C962&amp;raw_elemdata!E414,filt_btag7!$C:$C&amp;filt_btag7!$B:$B,0))=raw_elemdata!E414), raw_elemdata!E414, INDEX(fix_btag!$BF:$BF,MATCH(raw_elemdata!E414,fix_btag!$BG:$BG,0))), raw_elemdata!E414)</f>
        <v>49</v>
      </c>
      <c r="G962" s="4">
        <f t="array" ref="G962">IF(AND(OR(raw_elemdata!G414=6,raw_elemdata!H414=6,raw_elemdata!I414=6,raw_elemdata!J414=6),OR(raw_elemdata!G414=7,raw_elemdata!H414=7,raw_elemdata!I414=7,raw_elemdata!J414=7)), IF(ISERROR(INDEX(filt_btag7!$B:$B,MATCH(C962&amp;raw_elemdata!F414,filt_btag7!$C:$C&amp;filt_btag7!$B:$B,0))=raw_elemdata!F414), raw_elemdata!F414, INDEX(fix_btag!$BF:$BF,MATCH(raw_elemdata!F414,fix_btag!$BG:$BG,0))), raw_elemdata!F414)</f>
        <v>537</v>
      </c>
      <c r="H962" s="4">
        <f>IF(OR(raw_elemdata!G414=6,raw_elemdata!G414=7),0,raw_elemdata!G414)</f>
        <v>0</v>
      </c>
      <c r="I962" s="4">
        <f>IF(OR(raw_elemdata!H414=6,raw_elemdata!H414=7),0,raw_elemdata!H414)</f>
        <v>0</v>
      </c>
      <c r="J962" s="4">
        <f>IF(OR(raw_elemdata!I414=6,raw_elemdata!I414=7),0,raw_elemdata!I414)</f>
        <v>0</v>
      </c>
      <c r="K962" s="4">
        <f>IF(OR(raw_elemdata!J414=6,raw_elemdata!J414=7),0,raw_elemdata!J414)</f>
        <v>0</v>
      </c>
      <c r="L962" s="4">
        <v>1</v>
      </c>
    </row>
    <row r="963" spans="3:12" s="4" customFormat="1" x14ac:dyDescent="0.3">
      <c r="C963" s="4">
        <v>413</v>
      </c>
      <c r="D963" s="4">
        <f t="array" ref="D963">IF(AND(OR(raw_elemdata!G415=6,raw_elemdata!H415=6,raw_elemdata!I415=6,raw_elemdata!J415=6),OR(raw_elemdata!G415=7,raw_elemdata!H415=7,raw_elemdata!I415=7,raw_elemdata!J415=7)), IF(ISERROR(INDEX(filt_btag7!$B:$B,MATCH(C963&amp;raw_elemdata!C415,filt_btag7!$C:$C&amp;filt_btag7!$B:$B,0))=raw_elemdata!C415), raw_elemdata!C415, INDEX(fix_btag!$BF:$BF,MATCH(raw_elemdata!C415,fix_btag!$BG:$BG,0))), raw_elemdata!C415)</f>
        <v>25</v>
      </c>
      <c r="E963" s="4">
        <f t="array" ref="E963">IF(AND(OR(raw_elemdata!G415=6,raw_elemdata!H415=6,raw_elemdata!I415=6,raw_elemdata!J415=6),OR(raw_elemdata!G415=7,raw_elemdata!H415=7,raw_elemdata!I415=7,raw_elemdata!J415=7)), IF(ISERROR(INDEX(filt_btag7!$B:$B,MATCH(C963&amp;raw_elemdata!D415,filt_btag7!$C:$C&amp;filt_btag7!$B:$B,0))=raw_elemdata!D415), raw_elemdata!D415, INDEX(fix_btag!$BF:$BF,MATCH(raw_elemdata!D415,fix_btag!$BG:$BG,0))), raw_elemdata!D415)</f>
        <v>539</v>
      </c>
      <c r="F963" s="4">
        <f t="array" ref="F963">IF(AND(OR(raw_elemdata!G415=6,raw_elemdata!H415=6,raw_elemdata!I415=6,raw_elemdata!J415=6),OR(raw_elemdata!G415=7,raw_elemdata!H415=7,raw_elemdata!I415=7,raw_elemdata!J415=7)), IF(ISERROR(INDEX(filt_btag7!$B:$B,MATCH(C963&amp;raw_elemdata!E415,filt_btag7!$C:$C&amp;filt_btag7!$B:$B,0))=raw_elemdata!E415), raw_elemdata!E415, INDEX(fix_btag!$BF:$BF,MATCH(raw_elemdata!E415,fix_btag!$BG:$BG,0))), raw_elemdata!E415)</f>
        <v>538</v>
      </c>
      <c r="G963" s="4">
        <f t="array" ref="G963">IF(AND(OR(raw_elemdata!G415=6,raw_elemdata!H415=6,raw_elemdata!I415=6,raw_elemdata!J415=6),OR(raw_elemdata!G415=7,raw_elemdata!H415=7,raw_elemdata!I415=7,raw_elemdata!J415=7)), IF(ISERROR(INDEX(filt_btag7!$B:$B,MATCH(C963&amp;raw_elemdata!F415,filt_btag7!$C:$C&amp;filt_btag7!$B:$B,0))=raw_elemdata!F415), raw_elemdata!F415, INDEX(fix_btag!$BF:$BF,MATCH(raw_elemdata!F415,fix_btag!$BG:$BG,0))), raw_elemdata!F415)</f>
        <v>267</v>
      </c>
      <c r="H963" s="4">
        <f>IF(OR(raw_elemdata!G415=6,raw_elemdata!G415=7),0,raw_elemdata!G415)</f>
        <v>0</v>
      </c>
      <c r="I963" s="4">
        <f>IF(OR(raw_elemdata!H415=6,raw_elemdata!H415=7),0,raw_elemdata!H415)</f>
        <v>0</v>
      </c>
      <c r="J963" s="4">
        <f>IF(OR(raw_elemdata!I415=6,raw_elemdata!I415=7),0,raw_elemdata!I415)</f>
        <v>0</v>
      </c>
      <c r="K963" s="4">
        <f>IF(OR(raw_elemdata!J415=6,raw_elemdata!J415=7),0,raw_elemdata!J415)</f>
        <v>0</v>
      </c>
      <c r="L963" s="4">
        <v>1</v>
      </c>
    </row>
    <row r="964" spans="3:12" s="4" customFormat="1" x14ac:dyDescent="0.3">
      <c r="C964" s="4">
        <v>414</v>
      </c>
      <c r="D964" s="4">
        <f t="array" ref="D964">IF(AND(OR(raw_elemdata!G416=6,raw_elemdata!H416=6,raw_elemdata!I416=6,raw_elemdata!J416=6),OR(raw_elemdata!G416=7,raw_elemdata!H416=7,raw_elemdata!I416=7,raw_elemdata!J416=7)), IF(ISERROR(INDEX(filt_btag7!$B:$B,MATCH(C964&amp;raw_elemdata!C416,filt_btag7!$C:$C&amp;filt_btag7!$B:$B,0))=raw_elemdata!C416), raw_elemdata!C416, INDEX(fix_btag!$BF:$BF,MATCH(raw_elemdata!C416,fix_btag!$BG:$BG,0))), raw_elemdata!C416)</f>
        <v>539</v>
      </c>
      <c r="E964" s="4">
        <f t="array" ref="E964">IF(AND(OR(raw_elemdata!G416=6,raw_elemdata!H416=6,raw_elemdata!I416=6,raw_elemdata!J416=6),OR(raw_elemdata!G416=7,raw_elemdata!H416=7,raw_elemdata!I416=7,raw_elemdata!J416=7)), IF(ISERROR(INDEX(filt_btag7!$B:$B,MATCH(C964&amp;raw_elemdata!D416,filt_btag7!$C:$C&amp;filt_btag7!$B:$B,0))=raw_elemdata!D416), raw_elemdata!D416, INDEX(fix_btag!$BF:$BF,MATCH(raw_elemdata!D416,fix_btag!$BG:$BG,0))), raw_elemdata!D416)</f>
        <v>26</v>
      </c>
      <c r="F964" s="4">
        <f t="array" ref="F964">IF(AND(OR(raw_elemdata!G416=6,raw_elemdata!H416=6,raw_elemdata!I416=6,raw_elemdata!J416=6),OR(raw_elemdata!G416=7,raw_elemdata!H416=7,raw_elemdata!I416=7,raw_elemdata!J416=7)), IF(ISERROR(INDEX(filt_btag7!$B:$B,MATCH(C964&amp;raw_elemdata!E416,filt_btag7!$C:$C&amp;filt_btag7!$B:$B,0))=raw_elemdata!E416), raw_elemdata!E416, INDEX(fix_btag!$BF:$BF,MATCH(raw_elemdata!E416,fix_btag!$BG:$BG,0))), raw_elemdata!E416)</f>
        <v>260</v>
      </c>
      <c r="G964" s="4">
        <f t="array" ref="G964">IF(AND(OR(raw_elemdata!G416=6,raw_elemdata!H416=6,raw_elemdata!I416=6,raw_elemdata!J416=6),OR(raw_elemdata!G416=7,raw_elemdata!H416=7,raw_elemdata!I416=7,raw_elemdata!J416=7)), IF(ISERROR(INDEX(filt_btag7!$B:$B,MATCH(C964&amp;raw_elemdata!F416,filt_btag7!$C:$C&amp;filt_btag7!$B:$B,0))=raw_elemdata!F416), raw_elemdata!F416, INDEX(fix_btag!$BF:$BF,MATCH(raw_elemdata!F416,fix_btag!$BG:$BG,0))), raw_elemdata!F416)</f>
        <v>538</v>
      </c>
      <c r="H964" s="4">
        <f>IF(OR(raw_elemdata!G416=6,raw_elemdata!G416=7),0,raw_elemdata!G416)</f>
        <v>0</v>
      </c>
      <c r="I964" s="4">
        <f>IF(OR(raw_elemdata!H416=6,raw_elemdata!H416=7),0,raw_elemdata!H416)</f>
        <v>0</v>
      </c>
      <c r="J964" s="4">
        <f>IF(OR(raw_elemdata!I416=6,raw_elemdata!I416=7),0,raw_elemdata!I416)</f>
        <v>0</v>
      </c>
      <c r="K964" s="4">
        <f>IF(OR(raw_elemdata!J416=6,raw_elemdata!J416=7),0,raw_elemdata!J416)</f>
        <v>0</v>
      </c>
      <c r="L964" s="4">
        <v>1</v>
      </c>
    </row>
    <row r="965" spans="3:12" s="4" customFormat="1" x14ac:dyDescent="0.3">
      <c r="C965" s="4">
        <v>415</v>
      </c>
      <c r="D965" s="4">
        <f t="array" ref="D965">IF(AND(OR(raw_elemdata!G417=6,raw_elemdata!H417=6,raw_elemdata!I417=6,raw_elemdata!J417=6),OR(raw_elemdata!G417=7,raw_elemdata!H417=7,raw_elemdata!I417=7,raw_elemdata!J417=7)), IF(ISERROR(INDEX(filt_btag7!$B:$B,MATCH(C965&amp;raw_elemdata!C417,filt_btag7!$C:$C&amp;filt_btag7!$B:$B,0))=raw_elemdata!C417), raw_elemdata!C417, INDEX(fix_btag!$BF:$BF,MATCH(raw_elemdata!C417,fix_btag!$BG:$BG,0))), raw_elemdata!C417)</f>
        <v>268</v>
      </c>
      <c r="E965" s="4">
        <f t="array" ref="E965">IF(AND(OR(raw_elemdata!G417=6,raw_elemdata!H417=6,raw_elemdata!I417=6,raw_elemdata!J417=6),OR(raw_elemdata!G417=7,raw_elemdata!H417=7,raw_elemdata!I417=7,raw_elemdata!J417=7)), IF(ISERROR(INDEX(filt_btag7!$B:$B,MATCH(C965&amp;raw_elemdata!D417,filt_btag7!$C:$C&amp;filt_btag7!$B:$B,0))=raw_elemdata!D417), raw_elemdata!D417, INDEX(fix_btag!$BF:$BF,MATCH(raw_elemdata!D417,fix_btag!$BG:$BG,0))), raw_elemdata!D417)</f>
        <v>540</v>
      </c>
      <c r="F965" s="4">
        <f t="array" ref="F965">IF(AND(OR(raw_elemdata!G417=6,raw_elemdata!H417=6,raw_elemdata!I417=6,raw_elemdata!J417=6),OR(raw_elemdata!G417=7,raw_elemdata!H417=7,raw_elemdata!I417=7,raw_elemdata!J417=7)), IF(ISERROR(INDEX(filt_btag7!$B:$B,MATCH(C965&amp;raw_elemdata!E417,filt_btag7!$C:$C&amp;filt_btag7!$B:$B,0))=raw_elemdata!E417), raw_elemdata!E417, INDEX(fix_btag!$BF:$BF,MATCH(raw_elemdata!E417,fix_btag!$BG:$BG,0))), raw_elemdata!E417)</f>
        <v>539</v>
      </c>
      <c r="G965" s="4">
        <f t="array" ref="G965">IF(AND(OR(raw_elemdata!G417=6,raw_elemdata!H417=6,raw_elemdata!I417=6,raw_elemdata!J417=6),OR(raw_elemdata!G417=7,raw_elemdata!H417=7,raw_elemdata!I417=7,raw_elemdata!J417=7)), IF(ISERROR(INDEX(filt_btag7!$B:$B,MATCH(C965&amp;raw_elemdata!F417,filt_btag7!$C:$C&amp;filt_btag7!$B:$B,0))=raw_elemdata!F417), raw_elemdata!F417, INDEX(fix_btag!$BF:$BF,MATCH(raw_elemdata!F417,fix_btag!$BG:$BG,0))), raw_elemdata!F417)</f>
        <v>25</v>
      </c>
      <c r="H965" s="4">
        <f>IF(OR(raw_elemdata!G417=6,raw_elemdata!G417=7),0,raw_elemdata!G417)</f>
        <v>0</v>
      </c>
      <c r="I965" s="4">
        <f>IF(OR(raw_elemdata!H417=6,raw_elemdata!H417=7),0,raw_elemdata!H417)</f>
        <v>0</v>
      </c>
      <c r="J965" s="4">
        <f>IF(OR(raw_elemdata!I417=6,raw_elemdata!I417=7),0,raw_elemdata!I417)</f>
        <v>0</v>
      </c>
      <c r="K965" s="4">
        <f>IF(OR(raw_elemdata!J417=6,raw_elemdata!J417=7),0,raw_elemdata!J417)</f>
        <v>0</v>
      </c>
      <c r="L965" s="4">
        <v>1</v>
      </c>
    </row>
    <row r="966" spans="3:12" s="4" customFormat="1" x14ac:dyDescent="0.3">
      <c r="C966" s="4">
        <v>416</v>
      </c>
      <c r="D966" s="4">
        <f t="array" ref="D966">IF(AND(OR(raw_elemdata!G418=6,raw_elemdata!H418=6,raw_elemdata!I418=6,raw_elemdata!J418=6),OR(raw_elemdata!G418=7,raw_elemdata!H418=7,raw_elemdata!I418=7,raw_elemdata!J418=7)), IF(ISERROR(INDEX(filt_btag7!$B:$B,MATCH(C966&amp;raw_elemdata!C418,filt_btag7!$C:$C&amp;filt_btag7!$B:$B,0))=raw_elemdata!C418), raw_elemdata!C418, INDEX(fix_btag!$BF:$BF,MATCH(raw_elemdata!C418,fix_btag!$BG:$BG,0))), raw_elemdata!C418)</f>
        <v>540</v>
      </c>
      <c r="E966" s="4">
        <f t="array" ref="E966">IF(AND(OR(raw_elemdata!G418=6,raw_elemdata!H418=6,raw_elemdata!I418=6,raw_elemdata!J418=6),OR(raw_elemdata!G418=7,raw_elemdata!H418=7,raw_elemdata!I418=7,raw_elemdata!J418=7)), IF(ISERROR(INDEX(filt_btag7!$B:$B,MATCH(C966&amp;raw_elemdata!D418,filt_btag7!$C:$C&amp;filt_btag7!$B:$B,0))=raw_elemdata!D418), raw_elemdata!D418, INDEX(fix_btag!$BF:$BF,MATCH(raw_elemdata!D418,fix_btag!$BG:$BG,0))), raw_elemdata!D418)</f>
        <v>259</v>
      </c>
      <c r="F966" s="4">
        <f t="array" ref="F966">IF(AND(OR(raw_elemdata!G418=6,raw_elemdata!H418=6,raw_elemdata!I418=6,raw_elemdata!J418=6),OR(raw_elemdata!G418=7,raw_elemdata!H418=7,raw_elemdata!I418=7,raw_elemdata!J418=7)), IF(ISERROR(INDEX(filt_btag7!$B:$B,MATCH(C966&amp;raw_elemdata!E418,filt_btag7!$C:$C&amp;filt_btag7!$B:$B,0))=raw_elemdata!E418), raw_elemdata!E418, INDEX(fix_btag!$BF:$BF,MATCH(raw_elemdata!E418,fix_btag!$BG:$BG,0))), raw_elemdata!E418)</f>
        <v>26</v>
      </c>
      <c r="G966" s="4">
        <f t="array" ref="G966">IF(AND(OR(raw_elemdata!G418=6,raw_elemdata!H418=6,raw_elemdata!I418=6,raw_elemdata!J418=6),OR(raw_elemdata!G418=7,raw_elemdata!H418=7,raw_elemdata!I418=7,raw_elemdata!J418=7)), IF(ISERROR(INDEX(filt_btag7!$B:$B,MATCH(C966&amp;raw_elemdata!F418,filt_btag7!$C:$C&amp;filt_btag7!$B:$B,0))=raw_elemdata!F418), raw_elemdata!F418, INDEX(fix_btag!$BF:$BF,MATCH(raw_elemdata!F418,fix_btag!$BG:$BG,0))), raw_elemdata!F418)</f>
        <v>539</v>
      </c>
      <c r="H966" s="4">
        <f>IF(OR(raw_elemdata!G418=6,raw_elemdata!G418=7),0,raw_elemdata!G418)</f>
        <v>0</v>
      </c>
      <c r="I966" s="4">
        <f>IF(OR(raw_elemdata!H418=6,raw_elemdata!H418=7),0,raw_elemdata!H418)</f>
        <v>0</v>
      </c>
      <c r="J966" s="4">
        <f>IF(OR(raw_elemdata!I418=6,raw_elemdata!I418=7),0,raw_elemdata!I418)</f>
        <v>0</v>
      </c>
      <c r="K966" s="4">
        <f>IF(OR(raw_elemdata!J418=6,raw_elemdata!J418=7),0,raw_elemdata!J418)</f>
        <v>0</v>
      </c>
      <c r="L966" s="4">
        <v>1</v>
      </c>
    </row>
    <row r="967" spans="3:12" s="4" customFormat="1" x14ac:dyDescent="0.3">
      <c r="C967" s="4">
        <v>417</v>
      </c>
      <c r="D967" s="4">
        <f t="array" ref="D967">IF(AND(OR(raw_elemdata!G419=6,raw_elemdata!H419=6,raw_elemdata!I419=6,raw_elemdata!J419=6),OR(raw_elemdata!G419=7,raw_elemdata!H419=7,raw_elemdata!I419=7,raw_elemdata!J419=7)), IF(ISERROR(INDEX(filt_btag7!$B:$B,MATCH(C967&amp;raw_elemdata!C419,filt_btag7!$C:$C&amp;filt_btag7!$B:$B,0))=raw_elemdata!C419), raw_elemdata!C419, INDEX(fix_btag!$BF:$BF,MATCH(raw_elemdata!C419,fix_btag!$BG:$BG,0))), raw_elemdata!C419)</f>
        <v>67</v>
      </c>
      <c r="E967" s="4">
        <f t="array" ref="E967">IF(AND(OR(raw_elemdata!G419=6,raw_elemdata!H419=6,raw_elemdata!I419=6,raw_elemdata!J419=6),OR(raw_elemdata!G419=7,raw_elemdata!H419=7,raw_elemdata!I419=7,raw_elemdata!J419=7)), IF(ISERROR(INDEX(filt_btag7!$B:$B,MATCH(C967&amp;raw_elemdata!D419,filt_btag7!$C:$C&amp;filt_btag7!$B:$B,0))=raw_elemdata!D419), raw_elemdata!D419, INDEX(fix_btag!$BF:$BF,MATCH(raw_elemdata!D419,fix_btag!$BG:$BG,0))), raw_elemdata!D419)</f>
        <v>541</v>
      </c>
      <c r="F967" s="4">
        <f t="array" ref="F967">IF(AND(OR(raw_elemdata!G419=6,raw_elemdata!H419=6,raw_elemdata!I419=6,raw_elemdata!J419=6),OR(raw_elemdata!G419=7,raw_elemdata!H419=7,raw_elemdata!I419=7,raw_elemdata!J419=7)), IF(ISERROR(INDEX(filt_btag7!$B:$B,MATCH(C967&amp;raw_elemdata!E419,filt_btag7!$C:$C&amp;filt_btag7!$B:$B,0))=raw_elemdata!E419), raw_elemdata!E419, INDEX(fix_btag!$BF:$BF,MATCH(raw_elemdata!E419,fix_btag!$BG:$BG,0))), raw_elemdata!E419)</f>
        <v>540</v>
      </c>
      <c r="G967" s="4">
        <f t="array" ref="G967">IF(AND(OR(raw_elemdata!G419=6,raw_elemdata!H419=6,raw_elemdata!I419=6,raw_elemdata!J419=6),OR(raw_elemdata!G419=7,raw_elemdata!H419=7,raw_elemdata!I419=7,raw_elemdata!J419=7)), IF(ISERROR(INDEX(filt_btag7!$B:$B,MATCH(C967&amp;raw_elemdata!F419,filt_btag7!$C:$C&amp;filt_btag7!$B:$B,0))=raw_elemdata!F419), raw_elemdata!F419, INDEX(fix_btag!$BF:$BF,MATCH(raw_elemdata!F419,fix_btag!$BG:$BG,0))), raw_elemdata!F419)</f>
        <v>268</v>
      </c>
      <c r="H967" s="4">
        <f>IF(OR(raw_elemdata!G419=6,raw_elemdata!G419=7),0,raw_elemdata!G419)</f>
        <v>0</v>
      </c>
      <c r="I967" s="4">
        <f>IF(OR(raw_elemdata!H419=6,raw_elemdata!H419=7),0,raw_elemdata!H419)</f>
        <v>0</v>
      </c>
      <c r="J967" s="4">
        <f>IF(OR(raw_elemdata!I419=6,raw_elemdata!I419=7),0,raw_elemdata!I419)</f>
        <v>0</v>
      </c>
      <c r="K967" s="4">
        <f>IF(OR(raw_elemdata!J419=6,raw_elemdata!J419=7),0,raw_elemdata!J419)</f>
        <v>0</v>
      </c>
      <c r="L967" s="4">
        <v>1</v>
      </c>
    </row>
    <row r="968" spans="3:12" s="4" customFormat="1" x14ac:dyDescent="0.3">
      <c r="C968" s="4">
        <v>418</v>
      </c>
      <c r="D968" s="4">
        <f t="array" ref="D968">IF(AND(OR(raw_elemdata!G420=6,raw_elemdata!H420=6,raw_elemdata!I420=6,raw_elemdata!J420=6),OR(raw_elemdata!G420=7,raw_elemdata!H420=7,raw_elemdata!I420=7,raw_elemdata!J420=7)), IF(ISERROR(INDEX(filt_btag7!$B:$B,MATCH(C968&amp;raw_elemdata!C420,filt_btag7!$C:$C&amp;filt_btag7!$B:$B,0))=raw_elemdata!C420), raw_elemdata!C420, INDEX(fix_btag!$BF:$BF,MATCH(raw_elemdata!C420,fix_btag!$BG:$BG,0))), raw_elemdata!C420)</f>
        <v>541</v>
      </c>
      <c r="E968" s="4">
        <f t="array" ref="E968">IF(AND(OR(raw_elemdata!G420=6,raw_elemdata!H420=6,raw_elemdata!I420=6,raw_elemdata!J420=6),OR(raw_elemdata!G420=7,raw_elemdata!H420=7,raw_elemdata!I420=7,raw_elemdata!J420=7)), IF(ISERROR(INDEX(filt_btag7!$B:$B,MATCH(C968&amp;raw_elemdata!D420,filt_btag7!$C:$C&amp;filt_btag7!$B:$B,0))=raw_elemdata!D420), raw_elemdata!D420, INDEX(fix_btag!$BF:$BF,MATCH(raw_elemdata!D420,fix_btag!$BG:$BG,0))), raw_elemdata!D420)</f>
        <v>68</v>
      </c>
      <c r="F968" s="4">
        <f t="array" ref="F968">IF(AND(OR(raw_elemdata!G420=6,raw_elemdata!H420=6,raw_elemdata!I420=6,raw_elemdata!J420=6),OR(raw_elemdata!G420=7,raw_elemdata!H420=7,raw_elemdata!I420=7,raw_elemdata!J420=7)), IF(ISERROR(INDEX(filt_btag7!$B:$B,MATCH(C968&amp;raw_elemdata!E420,filt_btag7!$C:$C&amp;filt_btag7!$B:$B,0))=raw_elemdata!E420), raw_elemdata!E420, INDEX(fix_btag!$BF:$BF,MATCH(raw_elemdata!E420,fix_btag!$BG:$BG,0))), raw_elemdata!E420)</f>
        <v>259</v>
      </c>
      <c r="G968" s="4">
        <f t="array" ref="G968">IF(AND(OR(raw_elemdata!G420=6,raw_elemdata!H420=6,raw_elemdata!I420=6,raw_elemdata!J420=6),OR(raw_elemdata!G420=7,raw_elemdata!H420=7,raw_elemdata!I420=7,raw_elemdata!J420=7)), IF(ISERROR(INDEX(filt_btag7!$B:$B,MATCH(C968&amp;raw_elemdata!F420,filt_btag7!$C:$C&amp;filt_btag7!$B:$B,0))=raw_elemdata!F420), raw_elemdata!F420, INDEX(fix_btag!$BF:$BF,MATCH(raw_elemdata!F420,fix_btag!$BG:$BG,0))), raw_elemdata!F420)</f>
        <v>540</v>
      </c>
      <c r="H968" s="4">
        <f>IF(OR(raw_elemdata!G420=6,raw_elemdata!G420=7),0,raw_elemdata!G420)</f>
        <v>0</v>
      </c>
      <c r="I968" s="4">
        <f>IF(OR(raw_elemdata!H420=6,raw_elemdata!H420=7),0,raw_elemdata!H420)</f>
        <v>0</v>
      </c>
      <c r="J968" s="4">
        <f>IF(OR(raw_elemdata!I420=6,raw_elemdata!I420=7),0,raw_elemdata!I420)</f>
        <v>0</v>
      </c>
      <c r="K968" s="4">
        <f>IF(OR(raw_elemdata!J420=6,raw_elemdata!J420=7),0,raw_elemdata!J420)</f>
        <v>0</v>
      </c>
      <c r="L968" s="4">
        <v>1</v>
      </c>
    </row>
    <row r="969" spans="3:12" s="4" customFormat="1" x14ac:dyDescent="0.3">
      <c r="C969" s="4">
        <v>419</v>
      </c>
      <c r="D969" s="4">
        <f t="array" ref="D969">IF(AND(OR(raw_elemdata!G421=6,raw_elemdata!H421=6,raw_elemdata!I421=6,raw_elemdata!J421=6),OR(raw_elemdata!G421=7,raw_elemdata!H421=7,raw_elemdata!I421=7,raw_elemdata!J421=7)), IF(ISERROR(INDEX(filt_btag7!$B:$B,MATCH(C969&amp;raw_elemdata!C421,filt_btag7!$C:$C&amp;filt_btag7!$B:$B,0))=raw_elemdata!C421), raw_elemdata!C421, INDEX(fix_btag!$BF:$BF,MATCH(raw_elemdata!C421,fix_btag!$BG:$BG,0))), raw_elemdata!C421)</f>
        <v>269</v>
      </c>
      <c r="E969" s="4">
        <f t="array" ref="E969">IF(AND(OR(raw_elemdata!G421=6,raw_elemdata!H421=6,raw_elemdata!I421=6,raw_elemdata!J421=6),OR(raw_elemdata!G421=7,raw_elemdata!H421=7,raw_elemdata!I421=7,raw_elemdata!J421=7)), IF(ISERROR(INDEX(filt_btag7!$B:$B,MATCH(C969&amp;raw_elemdata!D421,filt_btag7!$C:$C&amp;filt_btag7!$B:$B,0))=raw_elemdata!D421), raw_elemdata!D421, INDEX(fix_btag!$BF:$BF,MATCH(raw_elemdata!D421,fix_btag!$BG:$BG,0))), raw_elemdata!D421)</f>
        <v>542</v>
      </c>
      <c r="F969" s="4">
        <f t="array" ref="F969">IF(AND(OR(raw_elemdata!G421=6,raw_elemdata!H421=6,raw_elemdata!I421=6,raw_elemdata!J421=6),OR(raw_elemdata!G421=7,raw_elemdata!H421=7,raw_elemdata!I421=7,raw_elemdata!J421=7)), IF(ISERROR(INDEX(filt_btag7!$B:$B,MATCH(C969&amp;raw_elemdata!E421,filt_btag7!$C:$C&amp;filt_btag7!$B:$B,0))=raw_elemdata!E421), raw_elemdata!E421, INDEX(fix_btag!$BF:$BF,MATCH(raw_elemdata!E421,fix_btag!$BG:$BG,0))), raw_elemdata!E421)</f>
        <v>541</v>
      </c>
      <c r="G969" s="4">
        <f t="array" ref="G969">IF(AND(OR(raw_elemdata!G421=6,raw_elemdata!H421=6,raw_elemdata!I421=6,raw_elemdata!J421=6),OR(raw_elemdata!G421=7,raw_elemdata!H421=7,raw_elemdata!I421=7,raw_elemdata!J421=7)), IF(ISERROR(INDEX(filt_btag7!$B:$B,MATCH(C969&amp;raw_elemdata!F421,filt_btag7!$C:$C&amp;filt_btag7!$B:$B,0))=raw_elemdata!F421), raw_elemdata!F421, INDEX(fix_btag!$BF:$BF,MATCH(raw_elemdata!F421,fix_btag!$BG:$BG,0))), raw_elemdata!F421)</f>
        <v>67</v>
      </c>
      <c r="H969" s="4">
        <f>IF(OR(raw_elemdata!G421=6,raw_elemdata!G421=7),0,raw_elemdata!G421)</f>
        <v>0</v>
      </c>
      <c r="I969" s="4">
        <f>IF(OR(raw_elemdata!H421=6,raw_elemdata!H421=7),0,raw_elemdata!H421)</f>
        <v>0</v>
      </c>
      <c r="J969" s="4">
        <f>IF(OR(raw_elemdata!I421=6,raw_elemdata!I421=7),0,raw_elemdata!I421)</f>
        <v>0</v>
      </c>
      <c r="K969" s="4">
        <f>IF(OR(raw_elemdata!J421=6,raw_elemdata!J421=7),0,raw_elemdata!J421)</f>
        <v>0</v>
      </c>
      <c r="L969" s="4">
        <v>1</v>
      </c>
    </row>
    <row r="970" spans="3:12" s="4" customFormat="1" x14ac:dyDescent="0.3">
      <c r="C970" s="4">
        <v>420</v>
      </c>
      <c r="D970" s="4">
        <f t="array" ref="D970">IF(AND(OR(raw_elemdata!G422=6,raw_elemdata!H422=6,raw_elemdata!I422=6,raw_elemdata!J422=6),OR(raw_elemdata!G422=7,raw_elemdata!H422=7,raw_elemdata!I422=7,raw_elemdata!J422=7)), IF(ISERROR(INDEX(filt_btag7!$B:$B,MATCH(C970&amp;raw_elemdata!C422,filt_btag7!$C:$C&amp;filt_btag7!$B:$B,0))=raw_elemdata!C422), raw_elemdata!C422, INDEX(fix_btag!$BF:$BF,MATCH(raw_elemdata!C422,fix_btag!$BG:$BG,0))), raw_elemdata!C422)</f>
        <v>542</v>
      </c>
      <c r="E970" s="4">
        <f t="array" ref="E970">IF(AND(OR(raw_elemdata!G422=6,raw_elemdata!H422=6,raw_elemdata!I422=6,raw_elemdata!J422=6),OR(raw_elemdata!G422=7,raw_elemdata!H422=7,raw_elemdata!I422=7,raw_elemdata!J422=7)), IF(ISERROR(INDEX(filt_btag7!$B:$B,MATCH(C970&amp;raw_elemdata!D422,filt_btag7!$C:$C&amp;filt_btag7!$B:$B,0))=raw_elemdata!D422), raw_elemdata!D422, INDEX(fix_btag!$BF:$BF,MATCH(raw_elemdata!D422,fix_btag!$BG:$BG,0))), raw_elemdata!D422)</f>
        <v>258</v>
      </c>
      <c r="F970" s="4">
        <f t="array" ref="F970">IF(AND(OR(raw_elemdata!G422=6,raw_elemdata!H422=6,raw_elemdata!I422=6,raw_elemdata!J422=6),OR(raw_elemdata!G422=7,raw_elemdata!H422=7,raw_elemdata!I422=7,raw_elemdata!J422=7)), IF(ISERROR(INDEX(filt_btag7!$B:$B,MATCH(C970&amp;raw_elemdata!E422,filt_btag7!$C:$C&amp;filt_btag7!$B:$B,0))=raw_elemdata!E422), raw_elemdata!E422, INDEX(fix_btag!$BF:$BF,MATCH(raw_elemdata!E422,fix_btag!$BG:$BG,0))), raw_elemdata!E422)</f>
        <v>68</v>
      </c>
      <c r="G970" s="4">
        <f t="array" ref="G970">IF(AND(OR(raw_elemdata!G422=6,raw_elemdata!H422=6,raw_elemdata!I422=6,raw_elemdata!J422=6),OR(raw_elemdata!G422=7,raw_elemdata!H422=7,raw_elemdata!I422=7,raw_elemdata!J422=7)), IF(ISERROR(INDEX(filt_btag7!$B:$B,MATCH(C970&amp;raw_elemdata!F422,filt_btag7!$C:$C&amp;filt_btag7!$B:$B,0))=raw_elemdata!F422), raw_elemdata!F422, INDEX(fix_btag!$BF:$BF,MATCH(raw_elemdata!F422,fix_btag!$BG:$BG,0))), raw_elemdata!F422)</f>
        <v>541</v>
      </c>
      <c r="H970" s="4">
        <f>IF(OR(raw_elemdata!G422=6,raw_elemdata!G422=7),0,raw_elemdata!G422)</f>
        <v>0</v>
      </c>
      <c r="I970" s="4">
        <f>IF(OR(raw_elemdata!H422=6,raw_elemdata!H422=7),0,raw_elemdata!H422)</f>
        <v>0</v>
      </c>
      <c r="J970" s="4">
        <f>IF(OR(raw_elemdata!I422=6,raw_elemdata!I422=7),0,raw_elemdata!I422)</f>
        <v>0</v>
      </c>
      <c r="K970" s="4">
        <f>IF(OR(raw_elemdata!J422=6,raw_elemdata!J422=7),0,raw_elemdata!J422)</f>
        <v>0</v>
      </c>
      <c r="L970" s="4">
        <v>1</v>
      </c>
    </row>
    <row r="971" spans="3:12" s="4" customFormat="1" x14ac:dyDescent="0.3">
      <c r="C971" s="4">
        <v>421</v>
      </c>
      <c r="D971" s="4">
        <f t="array" ref="D971">IF(AND(OR(raw_elemdata!G423=6,raw_elemdata!H423=6,raw_elemdata!I423=6,raw_elemdata!J423=6),OR(raw_elemdata!G423=7,raw_elemdata!H423=7,raw_elemdata!I423=7,raw_elemdata!J423=7)), IF(ISERROR(INDEX(filt_btag7!$B:$B,MATCH(C971&amp;raw_elemdata!C423,filt_btag7!$C:$C&amp;filt_btag7!$B:$B,0))=raw_elemdata!C423), raw_elemdata!C423, INDEX(fix_btag!$BF:$BF,MATCH(raw_elemdata!C423,fix_btag!$BG:$BG,0))), raw_elemdata!C423)</f>
        <v>71</v>
      </c>
      <c r="E971" s="4">
        <f t="array" ref="E971">IF(AND(OR(raw_elemdata!G423=6,raw_elemdata!H423=6,raw_elemdata!I423=6,raw_elemdata!J423=6),OR(raw_elemdata!G423=7,raw_elemdata!H423=7,raw_elemdata!I423=7,raw_elemdata!J423=7)), IF(ISERROR(INDEX(filt_btag7!$B:$B,MATCH(C971&amp;raw_elemdata!D423,filt_btag7!$C:$C&amp;filt_btag7!$B:$B,0))=raw_elemdata!D423), raw_elemdata!D423, INDEX(fix_btag!$BF:$BF,MATCH(raw_elemdata!D423,fix_btag!$BG:$BG,0))), raw_elemdata!D423)</f>
        <v>543</v>
      </c>
      <c r="F971" s="4">
        <f t="array" ref="F971">IF(AND(OR(raw_elemdata!G423=6,raw_elemdata!H423=6,raw_elemdata!I423=6,raw_elemdata!J423=6),OR(raw_elemdata!G423=7,raw_elemdata!H423=7,raw_elemdata!I423=7,raw_elemdata!J423=7)), IF(ISERROR(INDEX(filt_btag7!$B:$B,MATCH(C971&amp;raw_elemdata!E423,filt_btag7!$C:$C&amp;filt_btag7!$B:$B,0))=raw_elemdata!E423), raw_elemdata!E423, INDEX(fix_btag!$BF:$BF,MATCH(raw_elemdata!E423,fix_btag!$BG:$BG,0))), raw_elemdata!E423)</f>
        <v>542</v>
      </c>
      <c r="G971" s="4">
        <f t="array" ref="G971">IF(AND(OR(raw_elemdata!G423=6,raw_elemdata!H423=6,raw_elemdata!I423=6,raw_elemdata!J423=6),OR(raw_elemdata!G423=7,raw_elemdata!H423=7,raw_elemdata!I423=7,raw_elemdata!J423=7)), IF(ISERROR(INDEX(filt_btag7!$B:$B,MATCH(C971&amp;raw_elemdata!F423,filt_btag7!$C:$C&amp;filt_btag7!$B:$B,0))=raw_elemdata!F423), raw_elemdata!F423, INDEX(fix_btag!$BF:$BF,MATCH(raw_elemdata!F423,fix_btag!$BG:$BG,0))), raw_elemdata!F423)</f>
        <v>269</v>
      </c>
      <c r="H971" s="4">
        <f>IF(OR(raw_elemdata!G423=6,raw_elemdata!G423=7),0,raw_elemdata!G423)</f>
        <v>0</v>
      </c>
      <c r="I971" s="4">
        <f>IF(OR(raw_elemdata!H423=6,raw_elemdata!H423=7),0,raw_elemdata!H423)</f>
        <v>0</v>
      </c>
      <c r="J971" s="4">
        <f>IF(OR(raw_elemdata!I423=6,raw_elemdata!I423=7),0,raw_elemdata!I423)</f>
        <v>0</v>
      </c>
      <c r="K971" s="4">
        <f>IF(OR(raw_elemdata!J423=6,raw_elemdata!J423=7),0,raw_elemdata!J423)</f>
        <v>0</v>
      </c>
      <c r="L971" s="4">
        <v>1</v>
      </c>
    </row>
    <row r="972" spans="3:12" s="4" customFormat="1" x14ac:dyDescent="0.3">
      <c r="C972" s="4">
        <v>422</v>
      </c>
      <c r="D972" s="4">
        <f t="array" ref="D972">IF(AND(OR(raw_elemdata!G424=6,raw_elemdata!H424=6,raw_elemdata!I424=6,raw_elemdata!J424=6),OR(raw_elemdata!G424=7,raw_elemdata!H424=7,raw_elemdata!I424=7,raw_elemdata!J424=7)), IF(ISERROR(INDEX(filt_btag7!$B:$B,MATCH(C972&amp;raw_elemdata!C424,filt_btag7!$C:$C&amp;filt_btag7!$B:$B,0))=raw_elemdata!C424), raw_elemdata!C424, INDEX(fix_btag!$BF:$BF,MATCH(raw_elemdata!C424,fix_btag!$BG:$BG,0))), raw_elemdata!C424)</f>
        <v>543</v>
      </c>
      <c r="E972" s="4">
        <f t="array" ref="E972">IF(AND(OR(raw_elemdata!G424=6,raw_elemdata!H424=6,raw_elemdata!I424=6,raw_elemdata!J424=6),OR(raw_elemdata!G424=7,raw_elemdata!H424=7,raw_elemdata!I424=7,raw_elemdata!J424=7)), IF(ISERROR(INDEX(filt_btag7!$B:$B,MATCH(C972&amp;raw_elemdata!D424,filt_btag7!$C:$C&amp;filt_btag7!$B:$B,0))=raw_elemdata!D424), raw_elemdata!D424, INDEX(fix_btag!$BF:$BF,MATCH(raw_elemdata!D424,fix_btag!$BG:$BG,0))), raw_elemdata!D424)</f>
        <v>72</v>
      </c>
      <c r="F972" s="4">
        <f t="array" ref="F972">IF(AND(OR(raw_elemdata!G424=6,raw_elemdata!H424=6,raw_elemdata!I424=6,raw_elemdata!J424=6),OR(raw_elemdata!G424=7,raw_elemdata!H424=7,raw_elemdata!I424=7,raw_elemdata!J424=7)), IF(ISERROR(INDEX(filt_btag7!$B:$B,MATCH(C972&amp;raw_elemdata!E424,filt_btag7!$C:$C&amp;filt_btag7!$B:$B,0))=raw_elemdata!E424), raw_elemdata!E424, INDEX(fix_btag!$BF:$BF,MATCH(raw_elemdata!E424,fix_btag!$BG:$BG,0))), raw_elemdata!E424)</f>
        <v>258</v>
      </c>
      <c r="G972" s="4">
        <f t="array" ref="G972">IF(AND(OR(raw_elemdata!G424=6,raw_elemdata!H424=6,raw_elemdata!I424=6,raw_elemdata!J424=6),OR(raw_elemdata!G424=7,raw_elemdata!H424=7,raw_elemdata!I424=7,raw_elemdata!J424=7)), IF(ISERROR(INDEX(filt_btag7!$B:$B,MATCH(C972&amp;raw_elemdata!F424,filt_btag7!$C:$C&amp;filt_btag7!$B:$B,0))=raw_elemdata!F424), raw_elemdata!F424, INDEX(fix_btag!$BF:$BF,MATCH(raw_elemdata!F424,fix_btag!$BG:$BG,0))), raw_elemdata!F424)</f>
        <v>542</v>
      </c>
      <c r="H972" s="4">
        <f>IF(OR(raw_elemdata!G424=6,raw_elemdata!G424=7),0,raw_elemdata!G424)</f>
        <v>0</v>
      </c>
      <c r="I972" s="4">
        <f>IF(OR(raw_elemdata!H424=6,raw_elemdata!H424=7),0,raw_elemdata!H424)</f>
        <v>0</v>
      </c>
      <c r="J972" s="4">
        <f>IF(OR(raw_elemdata!I424=6,raw_elemdata!I424=7),0,raw_elemdata!I424)</f>
        <v>0</v>
      </c>
      <c r="K972" s="4">
        <f>IF(OR(raw_elemdata!J424=6,raw_elemdata!J424=7),0,raw_elemdata!J424)</f>
        <v>0</v>
      </c>
      <c r="L972" s="4">
        <v>1</v>
      </c>
    </row>
    <row r="973" spans="3:12" s="4" customFormat="1" x14ac:dyDescent="0.3">
      <c r="C973" s="4">
        <v>423</v>
      </c>
      <c r="D973" s="4">
        <f t="array" ref="D973">IF(AND(OR(raw_elemdata!G425=6,raw_elemdata!H425=6,raw_elemdata!I425=6,raw_elemdata!J425=6),OR(raw_elemdata!G425=7,raw_elemdata!H425=7,raw_elemdata!I425=7,raw_elemdata!J425=7)), IF(ISERROR(INDEX(filt_btag7!$B:$B,MATCH(C973&amp;raw_elemdata!C425,filt_btag7!$C:$C&amp;filt_btag7!$B:$B,0))=raw_elemdata!C425), raw_elemdata!C425, INDEX(fix_btag!$BF:$BF,MATCH(raw_elemdata!C425,fix_btag!$BG:$BG,0))), raw_elemdata!C425)</f>
        <v>270</v>
      </c>
      <c r="E973" s="4">
        <f t="array" ref="E973">IF(AND(OR(raw_elemdata!G425=6,raw_elemdata!H425=6,raw_elemdata!I425=6,raw_elemdata!J425=6),OR(raw_elemdata!G425=7,raw_elemdata!H425=7,raw_elemdata!I425=7,raw_elemdata!J425=7)), IF(ISERROR(INDEX(filt_btag7!$B:$B,MATCH(C973&amp;raw_elemdata!D425,filt_btag7!$C:$C&amp;filt_btag7!$B:$B,0))=raw_elemdata!D425), raw_elemdata!D425, INDEX(fix_btag!$BF:$BF,MATCH(raw_elemdata!D425,fix_btag!$BG:$BG,0))), raw_elemdata!D425)</f>
        <v>544</v>
      </c>
      <c r="F973" s="4">
        <f t="array" ref="F973">IF(AND(OR(raw_elemdata!G425=6,raw_elemdata!H425=6,raw_elemdata!I425=6,raw_elemdata!J425=6),OR(raw_elemdata!G425=7,raw_elemdata!H425=7,raw_elemdata!I425=7,raw_elemdata!J425=7)), IF(ISERROR(INDEX(filt_btag7!$B:$B,MATCH(C973&amp;raw_elemdata!E425,filt_btag7!$C:$C&amp;filt_btag7!$B:$B,0))=raw_elemdata!E425), raw_elemdata!E425, INDEX(fix_btag!$BF:$BF,MATCH(raw_elemdata!E425,fix_btag!$BG:$BG,0))), raw_elemdata!E425)</f>
        <v>543</v>
      </c>
      <c r="G973" s="4">
        <f t="array" ref="G973">IF(AND(OR(raw_elemdata!G425=6,raw_elemdata!H425=6,raw_elemdata!I425=6,raw_elemdata!J425=6),OR(raw_elemdata!G425=7,raw_elemdata!H425=7,raw_elemdata!I425=7,raw_elemdata!J425=7)), IF(ISERROR(INDEX(filt_btag7!$B:$B,MATCH(C973&amp;raw_elemdata!F425,filt_btag7!$C:$C&amp;filt_btag7!$B:$B,0))=raw_elemdata!F425), raw_elemdata!F425, INDEX(fix_btag!$BF:$BF,MATCH(raw_elemdata!F425,fix_btag!$BG:$BG,0))), raw_elemdata!F425)</f>
        <v>71</v>
      </c>
      <c r="H973" s="4">
        <f>IF(OR(raw_elemdata!G425=6,raw_elemdata!G425=7),0,raw_elemdata!G425)</f>
        <v>0</v>
      </c>
      <c r="I973" s="4">
        <f>IF(OR(raw_elemdata!H425=6,raw_elemdata!H425=7),0,raw_elemdata!H425)</f>
        <v>0</v>
      </c>
      <c r="J973" s="4">
        <f>IF(OR(raw_elemdata!I425=6,raw_elemdata!I425=7),0,raw_elemdata!I425)</f>
        <v>0</v>
      </c>
      <c r="K973" s="4">
        <f>IF(OR(raw_elemdata!J425=6,raw_elemdata!J425=7),0,raw_elemdata!J425)</f>
        <v>0</v>
      </c>
      <c r="L973" s="4">
        <v>1</v>
      </c>
    </row>
    <row r="974" spans="3:12" s="4" customFormat="1" x14ac:dyDescent="0.3">
      <c r="C974" s="4">
        <v>424</v>
      </c>
      <c r="D974" s="4">
        <f t="array" ref="D974">IF(AND(OR(raw_elemdata!G426=6,raw_elemdata!H426=6,raw_elemdata!I426=6,raw_elemdata!J426=6),OR(raw_elemdata!G426=7,raw_elemdata!H426=7,raw_elemdata!I426=7,raw_elemdata!J426=7)), IF(ISERROR(INDEX(filt_btag7!$B:$B,MATCH(C974&amp;raw_elemdata!C426,filt_btag7!$C:$C&amp;filt_btag7!$B:$B,0))=raw_elemdata!C426), raw_elemdata!C426, INDEX(fix_btag!$BF:$BF,MATCH(raw_elemdata!C426,fix_btag!$BG:$BG,0))), raw_elemdata!C426)</f>
        <v>544</v>
      </c>
      <c r="E974" s="4">
        <f t="array" ref="E974">IF(AND(OR(raw_elemdata!G426=6,raw_elemdata!H426=6,raw_elemdata!I426=6,raw_elemdata!J426=6),OR(raw_elemdata!G426=7,raw_elemdata!H426=7,raw_elemdata!I426=7,raw_elemdata!J426=7)), IF(ISERROR(INDEX(filt_btag7!$B:$B,MATCH(C974&amp;raw_elemdata!D426,filt_btag7!$C:$C&amp;filt_btag7!$B:$B,0))=raw_elemdata!D426), raw_elemdata!D426, INDEX(fix_btag!$BF:$BF,MATCH(raw_elemdata!D426,fix_btag!$BG:$BG,0))), raw_elemdata!D426)</f>
        <v>257</v>
      </c>
      <c r="F974" s="4">
        <f t="array" ref="F974">IF(AND(OR(raw_elemdata!G426=6,raw_elemdata!H426=6,raw_elemdata!I426=6,raw_elemdata!J426=6),OR(raw_elemdata!G426=7,raw_elemdata!H426=7,raw_elemdata!I426=7,raw_elemdata!J426=7)), IF(ISERROR(INDEX(filt_btag7!$B:$B,MATCH(C974&amp;raw_elemdata!E426,filt_btag7!$C:$C&amp;filt_btag7!$B:$B,0))=raw_elemdata!E426), raw_elemdata!E426, INDEX(fix_btag!$BF:$BF,MATCH(raw_elemdata!E426,fix_btag!$BG:$BG,0))), raw_elemdata!E426)</f>
        <v>72</v>
      </c>
      <c r="G974" s="4">
        <f t="array" ref="G974">IF(AND(OR(raw_elemdata!G426=6,raw_elemdata!H426=6,raw_elemdata!I426=6,raw_elemdata!J426=6),OR(raw_elemdata!G426=7,raw_elemdata!H426=7,raw_elemdata!I426=7,raw_elemdata!J426=7)), IF(ISERROR(INDEX(filt_btag7!$B:$B,MATCH(C974&amp;raw_elemdata!F426,filt_btag7!$C:$C&amp;filt_btag7!$B:$B,0))=raw_elemdata!F426), raw_elemdata!F426, INDEX(fix_btag!$BF:$BF,MATCH(raw_elemdata!F426,fix_btag!$BG:$BG,0))), raw_elemdata!F426)</f>
        <v>543</v>
      </c>
      <c r="H974" s="4">
        <f>IF(OR(raw_elemdata!G426=6,raw_elemdata!G426=7),0,raw_elemdata!G426)</f>
        <v>0</v>
      </c>
      <c r="I974" s="4">
        <f>IF(OR(raw_elemdata!H426=6,raw_elemdata!H426=7),0,raw_elemdata!H426)</f>
        <v>0</v>
      </c>
      <c r="J974" s="4">
        <f>IF(OR(raw_elemdata!I426=6,raw_elemdata!I426=7),0,raw_elemdata!I426)</f>
        <v>0</v>
      </c>
      <c r="K974" s="4">
        <f>IF(OR(raw_elemdata!J426=6,raw_elemdata!J426=7),0,raw_elemdata!J426)</f>
        <v>0</v>
      </c>
      <c r="L974" s="4">
        <v>1</v>
      </c>
    </row>
    <row r="975" spans="3:12" s="4" customFormat="1" x14ac:dyDescent="0.3">
      <c r="C975" s="4">
        <v>425</v>
      </c>
      <c r="D975" s="4">
        <f t="array" ref="D975">IF(AND(OR(raw_elemdata!G427=6,raw_elemdata!H427=6,raw_elemdata!I427=6,raw_elemdata!J427=6),OR(raw_elemdata!G427=7,raw_elemdata!H427=7,raw_elemdata!I427=7,raw_elemdata!J427=7)), IF(ISERROR(INDEX(filt_btag7!$B:$B,MATCH(C975&amp;raw_elemdata!C427,filt_btag7!$C:$C&amp;filt_btag7!$B:$B,0))=raw_elemdata!C427), raw_elemdata!C427, INDEX(fix_btag!$BF:$BF,MATCH(raw_elemdata!C427,fix_btag!$BG:$BG,0))), raw_elemdata!C427)</f>
        <v>75</v>
      </c>
      <c r="E975" s="4">
        <f t="array" ref="E975">IF(AND(OR(raw_elemdata!G427=6,raw_elemdata!H427=6,raw_elemdata!I427=6,raw_elemdata!J427=6),OR(raw_elemdata!G427=7,raw_elemdata!H427=7,raw_elemdata!I427=7,raw_elemdata!J427=7)), IF(ISERROR(INDEX(filt_btag7!$B:$B,MATCH(C975&amp;raw_elemdata!D427,filt_btag7!$C:$C&amp;filt_btag7!$B:$B,0))=raw_elemdata!D427), raw_elemdata!D427, INDEX(fix_btag!$BF:$BF,MATCH(raw_elemdata!D427,fix_btag!$BG:$BG,0))), raw_elemdata!D427)</f>
        <v>182</v>
      </c>
      <c r="F975" s="4">
        <f t="array" ref="F975">IF(AND(OR(raw_elemdata!G427=6,raw_elemdata!H427=6,raw_elemdata!I427=6,raw_elemdata!J427=6),OR(raw_elemdata!G427=7,raw_elemdata!H427=7,raw_elemdata!I427=7,raw_elemdata!J427=7)), IF(ISERROR(INDEX(filt_btag7!$B:$B,MATCH(C975&amp;raw_elemdata!E427,filt_btag7!$C:$C&amp;filt_btag7!$B:$B,0))=raw_elemdata!E427), raw_elemdata!E427, INDEX(fix_btag!$BF:$BF,MATCH(raw_elemdata!E427,fix_btag!$BG:$BG,0))), raw_elemdata!E427)</f>
        <v>544</v>
      </c>
      <c r="G975" s="4">
        <f t="array" ref="G975">IF(AND(OR(raw_elemdata!G427=6,raw_elemdata!H427=6,raw_elemdata!I427=6,raw_elemdata!J427=6),OR(raw_elemdata!G427=7,raw_elemdata!H427=7,raw_elemdata!I427=7,raw_elemdata!J427=7)), IF(ISERROR(INDEX(filt_btag7!$B:$B,MATCH(C975&amp;raw_elemdata!F427,filt_btag7!$C:$C&amp;filt_btag7!$B:$B,0))=raw_elemdata!F427), raw_elemdata!F427, INDEX(fix_btag!$BF:$BF,MATCH(raw_elemdata!F427,fix_btag!$BG:$BG,0))), raw_elemdata!F427)</f>
        <v>270</v>
      </c>
      <c r="H975" s="4">
        <f>IF(OR(raw_elemdata!G427=6,raw_elemdata!G427=7),0,raw_elemdata!G427)</f>
        <v>0</v>
      </c>
      <c r="I975" s="4">
        <f>IF(OR(raw_elemdata!H427=6,raw_elemdata!H427=7),0,raw_elemdata!H427)</f>
        <v>0</v>
      </c>
      <c r="J975" s="4">
        <f>IF(OR(raw_elemdata!I427=6,raw_elemdata!I427=7),0,raw_elemdata!I427)</f>
        <v>0</v>
      </c>
      <c r="K975" s="4">
        <f>IF(OR(raw_elemdata!J427=6,raw_elemdata!J427=7),0,raw_elemdata!J427)</f>
        <v>0</v>
      </c>
      <c r="L975" s="4">
        <v>1</v>
      </c>
    </row>
    <row r="976" spans="3:12" s="4" customFormat="1" x14ac:dyDescent="0.3">
      <c r="C976" s="4">
        <v>426</v>
      </c>
      <c r="D976" s="4">
        <f t="array" ref="D976">IF(AND(OR(raw_elemdata!G428=6,raw_elemdata!H428=6,raw_elemdata!I428=6,raw_elemdata!J428=6),OR(raw_elemdata!G428=7,raw_elemdata!H428=7,raw_elemdata!I428=7,raw_elemdata!J428=7)), IF(ISERROR(INDEX(filt_btag7!$B:$B,MATCH(C976&amp;raw_elemdata!C428,filt_btag7!$C:$C&amp;filt_btag7!$B:$B,0))=raw_elemdata!C428), raw_elemdata!C428, INDEX(fix_btag!$BF:$BF,MATCH(raw_elemdata!C428,fix_btag!$BG:$BG,0))), raw_elemdata!C428)</f>
        <v>182</v>
      </c>
      <c r="E976" s="4">
        <f t="array" ref="E976">IF(AND(OR(raw_elemdata!G428=6,raw_elemdata!H428=6,raw_elemdata!I428=6,raw_elemdata!J428=6),OR(raw_elemdata!G428=7,raw_elemdata!H428=7,raw_elemdata!I428=7,raw_elemdata!J428=7)), IF(ISERROR(INDEX(filt_btag7!$B:$B,MATCH(C976&amp;raw_elemdata!D428,filt_btag7!$C:$C&amp;filt_btag7!$B:$B,0))=raw_elemdata!D428), raw_elemdata!D428, INDEX(fix_btag!$BF:$BF,MATCH(raw_elemdata!D428,fix_btag!$BG:$BG,0))), raw_elemdata!D428)</f>
        <v>76</v>
      </c>
      <c r="F976" s="4">
        <f t="array" ref="F976">IF(AND(OR(raw_elemdata!G428=6,raw_elemdata!H428=6,raw_elemdata!I428=6,raw_elemdata!J428=6),OR(raw_elemdata!G428=7,raw_elemdata!H428=7,raw_elemdata!I428=7,raw_elemdata!J428=7)), IF(ISERROR(INDEX(filt_btag7!$B:$B,MATCH(C976&amp;raw_elemdata!E428,filt_btag7!$C:$C&amp;filt_btag7!$B:$B,0))=raw_elemdata!E428), raw_elemdata!E428, INDEX(fix_btag!$BF:$BF,MATCH(raw_elemdata!E428,fix_btag!$BG:$BG,0))), raw_elemdata!E428)</f>
        <v>257</v>
      </c>
      <c r="G976" s="4">
        <f t="array" ref="G976">IF(AND(OR(raw_elemdata!G428=6,raw_elemdata!H428=6,raw_elemdata!I428=6,raw_elemdata!J428=6),OR(raw_elemdata!G428=7,raw_elemdata!H428=7,raw_elemdata!I428=7,raw_elemdata!J428=7)), IF(ISERROR(INDEX(filt_btag7!$B:$B,MATCH(C976&amp;raw_elemdata!F428,filt_btag7!$C:$C&amp;filt_btag7!$B:$B,0))=raw_elemdata!F428), raw_elemdata!F428, INDEX(fix_btag!$BF:$BF,MATCH(raw_elemdata!F428,fix_btag!$BG:$BG,0))), raw_elemdata!F428)</f>
        <v>544</v>
      </c>
      <c r="H976" s="4">
        <f>IF(OR(raw_elemdata!G428=6,raw_elemdata!G428=7),0,raw_elemdata!G428)</f>
        <v>0</v>
      </c>
      <c r="I976" s="4">
        <f>IF(OR(raw_elemdata!H428=6,raw_elemdata!H428=7),0,raw_elemdata!H428)</f>
        <v>0</v>
      </c>
      <c r="J976" s="4">
        <f>IF(OR(raw_elemdata!I428=6,raw_elemdata!I428=7),0,raw_elemdata!I428)</f>
        <v>0</v>
      </c>
      <c r="K976" s="4">
        <f>IF(OR(raw_elemdata!J428=6,raw_elemdata!J428=7),0,raw_elemdata!J428)</f>
        <v>0</v>
      </c>
      <c r="L976" s="4">
        <v>1</v>
      </c>
    </row>
    <row r="977" spans="3:12" s="4" customFormat="1" x14ac:dyDescent="0.3">
      <c r="C977" s="4">
        <v>427</v>
      </c>
      <c r="D977" s="4">
        <f t="array" ref="D977">IF(AND(OR(raw_elemdata!G429=6,raw_elemdata!H429=6,raw_elemdata!I429=6,raw_elemdata!J429=6),OR(raw_elemdata!G429=7,raw_elemdata!H429=7,raw_elemdata!I429=7,raw_elemdata!J429=7)), IF(ISERROR(INDEX(filt_btag7!$B:$B,MATCH(C977&amp;raw_elemdata!C429,filt_btag7!$C:$C&amp;filt_btag7!$B:$B,0))=raw_elemdata!C429), raw_elemdata!C429, INDEX(fix_btag!$BF:$BF,MATCH(raw_elemdata!C429,fix_btag!$BG:$BG,0))), raw_elemdata!C429)</f>
        <v>90</v>
      </c>
      <c r="E977" s="4">
        <f t="array" ref="E977">IF(AND(OR(raw_elemdata!G429=6,raw_elemdata!H429=6,raw_elemdata!I429=6,raw_elemdata!J429=6),OR(raw_elemdata!G429=7,raw_elemdata!H429=7,raw_elemdata!I429=7,raw_elemdata!J429=7)), IF(ISERROR(INDEX(filt_btag7!$B:$B,MATCH(C977&amp;raw_elemdata!D429,filt_btag7!$C:$C&amp;filt_btag7!$B:$B,0))=raw_elemdata!D429), raw_elemdata!D429, INDEX(fix_btag!$BF:$BF,MATCH(raw_elemdata!D429,fix_btag!$BG:$BG,0))), raw_elemdata!D429)</f>
        <v>19</v>
      </c>
      <c r="F977" s="4">
        <f t="array" ref="F977">IF(AND(OR(raw_elemdata!G429=6,raw_elemdata!H429=6,raw_elemdata!I429=6,raw_elemdata!J429=6),OR(raw_elemdata!G429=7,raw_elemdata!H429=7,raw_elemdata!I429=7,raw_elemdata!J429=7)), IF(ISERROR(INDEX(filt_btag7!$B:$B,MATCH(C977&amp;raw_elemdata!E429,filt_btag7!$C:$C&amp;filt_btag7!$B:$B,0))=raw_elemdata!E429), raw_elemdata!E429, INDEX(fix_btag!$BF:$BF,MATCH(raw_elemdata!E429,fix_btag!$BG:$BG,0))), raw_elemdata!E429)</f>
        <v>263</v>
      </c>
      <c r="G977" s="4">
        <f t="array" ref="G977">IF(AND(OR(raw_elemdata!G429=6,raw_elemdata!H429=6,raw_elemdata!I429=6,raw_elemdata!J429=6),OR(raw_elemdata!G429=7,raw_elemdata!H429=7,raw_elemdata!I429=7,raw_elemdata!J429=7)), IF(ISERROR(INDEX(filt_btag7!$B:$B,MATCH(C977&amp;raw_elemdata!F429,filt_btag7!$C:$C&amp;filt_btag7!$B:$B,0))=raw_elemdata!F429), raw_elemdata!F429, INDEX(fix_btag!$BF:$BF,MATCH(raw_elemdata!F429,fix_btag!$BG:$BG,0))), raw_elemdata!F429)</f>
        <v>232</v>
      </c>
      <c r="H977" s="4">
        <f>IF(OR(raw_elemdata!G429=6,raw_elemdata!G429=7),0,raw_elemdata!G429)</f>
        <v>0</v>
      </c>
      <c r="I977" s="4">
        <f>IF(OR(raw_elemdata!H429=6,raw_elemdata!H429=7),0,raw_elemdata!H429)</f>
        <v>0</v>
      </c>
      <c r="J977" s="4">
        <f>IF(OR(raw_elemdata!I429=6,raw_elemdata!I429=7),0,raw_elemdata!I429)</f>
        <v>0</v>
      </c>
      <c r="K977" s="4">
        <f>IF(OR(raw_elemdata!J429=6,raw_elemdata!J429=7),0,raw_elemdata!J429)</f>
        <v>0</v>
      </c>
      <c r="L977" s="4">
        <v>1</v>
      </c>
    </row>
    <row r="978" spans="3:12" s="4" customFormat="1" x14ac:dyDescent="0.3">
      <c r="C978" s="4">
        <v>428</v>
      </c>
      <c r="D978" s="4">
        <f t="array" ref="D978">IF(AND(OR(raw_elemdata!G430=6,raw_elemdata!H430=6,raw_elemdata!I430=6,raw_elemdata!J430=6),OR(raw_elemdata!G430=7,raw_elemdata!H430=7,raw_elemdata!I430=7,raw_elemdata!J430=7)), IF(ISERROR(INDEX(filt_btag7!$B:$B,MATCH(C978&amp;raw_elemdata!C430,filt_btag7!$C:$C&amp;filt_btag7!$B:$B,0))=raw_elemdata!C430), raw_elemdata!C430, INDEX(fix_btag!$BF:$BF,MATCH(raw_elemdata!C430,fix_btag!$BG:$BG,0))), raw_elemdata!C430)</f>
        <v>232</v>
      </c>
      <c r="E978" s="4">
        <f t="array" ref="E978">IF(AND(OR(raw_elemdata!G430=6,raw_elemdata!H430=6,raw_elemdata!I430=6,raw_elemdata!J430=6),OR(raw_elemdata!G430=7,raw_elemdata!H430=7,raw_elemdata!I430=7,raw_elemdata!J430=7)), IF(ISERROR(INDEX(filt_btag7!$B:$B,MATCH(C978&amp;raw_elemdata!D430,filt_btag7!$C:$C&amp;filt_btag7!$B:$B,0))=raw_elemdata!D430), raw_elemdata!D430, INDEX(fix_btag!$BF:$BF,MATCH(raw_elemdata!D430,fix_btag!$BG:$BG,0))), raw_elemdata!D430)</f>
        <v>263</v>
      </c>
      <c r="F978" s="4">
        <f t="array" ref="F978">IF(AND(OR(raw_elemdata!G430=6,raw_elemdata!H430=6,raw_elemdata!I430=6,raw_elemdata!J430=6),OR(raw_elemdata!G430=7,raw_elemdata!H430=7,raw_elemdata!I430=7,raw_elemdata!J430=7)), IF(ISERROR(INDEX(filt_btag7!$B:$B,MATCH(C978&amp;raw_elemdata!E430,filt_btag7!$C:$C&amp;filt_btag7!$B:$B,0))=raw_elemdata!E430), raw_elemdata!E430, INDEX(fix_btag!$BF:$BF,MATCH(raw_elemdata!E430,fix_btag!$BG:$BG,0))), raw_elemdata!E430)</f>
        <v>33</v>
      </c>
      <c r="G978" s="4">
        <f t="array" ref="G978">IF(AND(OR(raw_elemdata!G430=6,raw_elemdata!H430=6,raw_elemdata!I430=6,raw_elemdata!J430=6),OR(raw_elemdata!G430=7,raw_elemdata!H430=7,raw_elemdata!I430=7,raw_elemdata!J430=7)), IF(ISERROR(INDEX(filt_btag7!$B:$B,MATCH(C978&amp;raw_elemdata!F430,filt_btag7!$C:$C&amp;filt_btag7!$B:$B,0))=raw_elemdata!F430), raw_elemdata!F430, INDEX(fix_btag!$BF:$BF,MATCH(raw_elemdata!F430,fix_btag!$BG:$BG,0))), raw_elemdata!F430)</f>
        <v>89</v>
      </c>
      <c r="H978" s="4">
        <f>IF(OR(raw_elemdata!G430=6,raw_elemdata!G430=7),0,raw_elemdata!G430)</f>
        <v>0</v>
      </c>
      <c r="I978" s="4">
        <f>IF(OR(raw_elemdata!H430=6,raw_elemdata!H430=7),0,raw_elemdata!H430)</f>
        <v>0</v>
      </c>
      <c r="J978" s="4">
        <f>IF(OR(raw_elemdata!I430=6,raw_elemdata!I430=7),0,raw_elemdata!I430)</f>
        <v>0</v>
      </c>
      <c r="K978" s="4">
        <f>IF(OR(raw_elemdata!J430=6,raw_elemdata!J430=7),0,raw_elemdata!J430)</f>
        <v>0</v>
      </c>
      <c r="L978" s="4">
        <v>1</v>
      </c>
    </row>
    <row r="979" spans="3:12" s="4" customFormat="1" x14ac:dyDescent="0.3">
      <c r="C979" s="4">
        <v>429</v>
      </c>
      <c r="D979" s="4">
        <f t="array" ref="D979">IF(AND(OR(raw_elemdata!G431=6,raw_elemdata!H431=6,raw_elemdata!I431=6,raw_elemdata!J431=6),OR(raw_elemdata!G431=7,raw_elemdata!H431=7,raw_elemdata!I431=7,raw_elemdata!J431=7)), IF(ISERROR(INDEX(filt_btag7!$B:$B,MATCH(C979&amp;raw_elemdata!C431,filt_btag7!$C:$C&amp;filt_btag7!$B:$B,0))=raw_elemdata!C431), raw_elemdata!C431, INDEX(fix_btag!$BF:$BF,MATCH(raw_elemdata!C431,fix_btag!$BG:$BG,0))), raw_elemdata!C431)</f>
        <v>89</v>
      </c>
      <c r="E979" s="4">
        <f t="array" ref="E979">IF(AND(OR(raw_elemdata!G431=6,raw_elemdata!H431=6,raw_elemdata!I431=6,raw_elemdata!J431=6),OR(raw_elemdata!G431=7,raw_elemdata!H431=7,raw_elemdata!I431=7,raw_elemdata!J431=7)), IF(ISERROR(INDEX(filt_btag7!$B:$B,MATCH(C979&amp;raw_elemdata!D431,filt_btag7!$C:$C&amp;filt_btag7!$B:$B,0))=raw_elemdata!D431), raw_elemdata!D431, INDEX(fix_btag!$BF:$BF,MATCH(raw_elemdata!D431,fix_btag!$BG:$BG,0))), raw_elemdata!D431)</f>
        <v>33</v>
      </c>
      <c r="F979" s="4">
        <f t="array" ref="F979">IF(AND(OR(raw_elemdata!G431=6,raw_elemdata!H431=6,raw_elemdata!I431=6,raw_elemdata!J431=6),OR(raw_elemdata!G431=7,raw_elemdata!H431=7,raw_elemdata!I431=7,raw_elemdata!J431=7)), IF(ISERROR(INDEX(filt_btag7!$B:$B,MATCH(C979&amp;raw_elemdata!E431,filt_btag7!$C:$C&amp;filt_btag7!$B:$B,0))=raw_elemdata!E431), raw_elemdata!E431, INDEX(fix_btag!$BF:$BF,MATCH(raw_elemdata!E431,fix_btag!$BG:$BG,0))), raw_elemdata!E431)</f>
        <v>262</v>
      </c>
      <c r="G979" s="4">
        <f t="array" ref="G979">IF(AND(OR(raw_elemdata!G431=6,raw_elemdata!H431=6,raw_elemdata!I431=6,raw_elemdata!J431=6),OR(raw_elemdata!G431=7,raw_elemdata!H431=7,raw_elemdata!I431=7,raw_elemdata!J431=7)), IF(ISERROR(INDEX(filt_btag7!$B:$B,MATCH(C979&amp;raw_elemdata!F431,filt_btag7!$C:$C&amp;filt_btag7!$B:$B,0))=raw_elemdata!F431), raw_elemdata!F431, INDEX(fix_btag!$BF:$BF,MATCH(raw_elemdata!F431,fix_btag!$BG:$BG,0))), raw_elemdata!F431)</f>
        <v>233</v>
      </c>
      <c r="H979" s="4">
        <f>IF(OR(raw_elemdata!G431=6,raw_elemdata!G431=7),0,raw_elemdata!G431)</f>
        <v>0</v>
      </c>
      <c r="I979" s="4">
        <f>IF(OR(raw_elemdata!H431=6,raw_elemdata!H431=7),0,raw_elemdata!H431)</f>
        <v>0</v>
      </c>
      <c r="J979" s="4">
        <f>IF(OR(raw_elemdata!I431=6,raw_elemdata!I431=7),0,raw_elemdata!I431)</f>
        <v>0</v>
      </c>
      <c r="K979" s="4">
        <f>IF(OR(raw_elemdata!J431=6,raw_elemdata!J431=7),0,raw_elemdata!J431)</f>
        <v>0</v>
      </c>
      <c r="L979" s="4">
        <v>1</v>
      </c>
    </row>
    <row r="980" spans="3:12" s="4" customFormat="1" x14ac:dyDescent="0.3">
      <c r="C980" s="4">
        <v>430</v>
      </c>
      <c r="D980" s="4">
        <f t="array" ref="D980">IF(AND(OR(raw_elemdata!G432=6,raw_elemdata!H432=6,raw_elemdata!I432=6,raw_elemdata!J432=6),OR(raw_elemdata!G432=7,raw_elemdata!H432=7,raw_elemdata!I432=7,raw_elemdata!J432=7)), IF(ISERROR(INDEX(filt_btag7!$B:$B,MATCH(C980&amp;raw_elemdata!C432,filt_btag7!$C:$C&amp;filt_btag7!$B:$B,0))=raw_elemdata!C432), raw_elemdata!C432, INDEX(fix_btag!$BF:$BF,MATCH(raw_elemdata!C432,fix_btag!$BG:$BG,0))), raw_elemdata!C432)</f>
        <v>233</v>
      </c>
      <c r="E980" s="4">
        <f t="array" ref="E980">IF(AND(OR(raw_elemdata!G432=6,raw_elemdata!H432=6,raw_elemdata!I432=6,raw_elemdata!J432=6),OR(raw_elemdata!G432=7,raw_elemdata!H432=7,raw_elemdata!I432=7,raw_elemdata!J432=7)), IF(ISERROR(INDEX(filt_btag7!$B:$B,MATCH(C980&amp;raw_elemdata!D432,filt_btag7!$C:$C&amp;filt_btag7!$B:$B,0))=raw_elemdata!D432), raw_elemdata!D432, INDEX(fix_btag!$BF:$BF,MATCH(raw_elemdata!D432,fix_btag!$BG:$BG,0))), raw_elemdata!D432)</f>
        <v>262</v>
      </c>
      <c r="F980" s="4">
        <f t="array" ref="F980">IF(AND(OR(raw_elemdata!G432=6,raw_elemdata!H432=6,raw_elemdata!I432=6,raw_elemdata!J432=6),OR(raw_elemdata!G432=7,raw_elemdata!H432=7,raw_elemdata!I432=7,raw_elemdata!J432=7)), IF(ISERROR(INDEX(filt_btag7!$B:$B,MATCH(C980&amp;raw_elemdata!E432,filt_btag7!$C:$C&amp;filt_btag7!$B:$B,0))=raw_elemdata!E432), raw_elemdata!E432, INDEX(fix_btag!$BF:$BF,MATCH(raw_elemdata!E432,fix_btag!$BG:$BG,0))), raw_elemdata!E432)</f>
        <v>41</v>
      </c>
      <c r="G980" s="4">
        <f t="array" ref="G980">IF(AND(OR(raw_elemdata!G432=6,raw_elemdata!H432=6,raw_elemdata!I432=6,raw_elemdata!J432=6),OR(raw_elemdata!G432=7,raw_elemdata!H432=7,raw_elemdata!I432=7,raw_elemdata!J432=7)), IF(ISERROR(INDEX(filt_btag7!$B:$B,MATCH(C980&amp;raw_elemdata!F432,filt_btag7!$C:$C&amp;filt_btag7!$B:$B,0))=raw_elemdata!F432), raw_elemdata!F432, INDEX(fix_btag!$BF:$BF,MATCH(raw_elemdata!F432,fix_btag!$BG:$BG,0))), raw_elemdata!F432)</f>
        <v>85</v>
      </c>
      <c r="H980" s="4">
        <f>IF(OR(raw_elemdata!G432=6,raw_elemdata!G432=7),0,raw_elemdata!G432)</f>
        <v>0</v>
      </c>
      <c r="I980" s="4">
        <f>IF(OR(raw_elemdata!H432=6,raw_elemdata!H432=7),0,raw_elemdata!H432)</f>
        <v>0</v>
      </c>
      <c r="J980" s="4">
        <f>IF(OR(raw_elemdata!I432=6,raw_elemdata!I432=7),0,raw_elemdata!I432)</f>
        <v>0</v>
      </c>
      <c r="K980" s="4">
        <f>IF(OR(raw_elemdata!J432=6,raw_elemdata!J432=7),0,raw_elemdata!J432)</f>
        <v>0</v>
      </c>
      <c r="L980" s="4">
        <v>1</v>
      </c>
    </row>
    <row r="981" spans="3:12" s="4" customFormat="1" x14ac:dyDescent="0.3">
      <c r="C981" s="4">
        <v>431</v>
      </c>
      <c r="D981" s="4">
        <f t="array" ref="D981">IF(AND(OR(raw_elemdata!G433=6,raw_elemdata!H433=6,raw_elemdata!I433=6,raw_elemdata!J433=6),OR(raw_elemdata!G433=7,raw_elemdata!H433=7,raw_elemdata!I433=7,raw_elemdata!J433=7)), IF(ISERROR(INDEX(filt_btag7!$B:$B,MATCH(C981&amp;raw_elemdata!C433,filt_btag7!$C:$C&amp;filt_btag7!$B:$B,0))=raw_elemdata!C433), raw_elemdata!C433, INDEX(fix_btag!$BF:$BF,MATCH(raw_elemdata!C433,fix_btag!$BG:$BG,0))), raw_elemdata!C433)</f>
        <v>261</v>
      </c>
      <c r="E981" s="4">
        <f t="array" ref="E981">IF(AND(OR(raw_elemdata!G433=6,raw_elemdata!H433=6,raw_elemdata!I433=6,raw_elemdata!J433=6),OR(raw_elemdata!G433=7,raw_elemdata!H433=7,raw_elemdata!I433=7,raw_elemdata!J433=7)), IF(ISERROR(INDEX(filt_btag7!$B:$B,MATCH(C981&amp;raw_elemdata!D433,filt_btag7!$C:$C&amp;filt_btag7!$B:$B,0))=raw_elemdata!D433), raw_elemdata!D433, INDEX(fix_btag!$BF:$BF,MATCH(raw_elemdata!D433,fix_btag!$BG:$BG,0))), raw_elemdata!D433)</f>
        <v>234</v>
      </c>
      <c r="F981" s="4">
        <f t="array" ref="F981">IF(AND(OR(raw_elemdata!G433=6,raw_elemdata!H433=6,raw_elemdata!I433=6,raw_elemdata!J433=6),OR(raw_elemdata!G433=7,raw_elemdata!H433=7,raw_elemdata!I433=7,raw_elemdata!J433=7)), IF(ISERROR(INDEX(filt_btag7!$B:$B,MATCH(C981&amp;raw_elemdata!E433,filt_btag7!$C:$C&amp;filt_btag7!$B:$B,0))=raw_elemdata!E433), raw_elemdata!E433, INDEX(fix_btag!$BF:$BF,MATCH(raw_elemdata!E433,fix_btag!$BG:$BG,0))), raw_elemdata!E433)</f>
        <v>85</v>
      </c>
      <c r="G981" s="4">
        <f t="array" ref="G981">IF(AND(OR(raw_elemdata!G433=6,raw_elemdata!H433=6,raw_elemdata!I433=6,raw_elemdata!J433=6),OR(raw_elemdata!G433=7,raw_elemdata!H433=7,raw_elemdata!I433=7,raw_elemdata!J433=7)), IF(ISERROR(INDEX(filt_btag7!$B:$B,MATCH(C981&amp;raw_elemdata!F433,filt_btag7!$C:$C&amp;filt_btag7!$B:$B,0))=raw_elemdata!F433), raw_elemdata!F433, INDEX(fix_btag!$BF:$BF,MATCH(raw_elemdata!F433,fix_btag!$BG:$BG,0))), raw_elemdata!F433)</f>
        <v>41</v>
      </c>
      <c r="H981" s="4">
        <f>IF(OR(raw_elemdata!G433=6,raw_elemdata!G433=7),0,raw_elemdata!G433)</f>
        <v>0</v>
      </c>
      <c r="I981" s="4">
        <f>IF(OR(raw_elemdata!H433=6,raw_elemdata!H433=7),0,raw_elemdata!H433)</f>
        <v>0</v>
      </c>
      <c r="J981" s="4">
        <f>IF(OR(raw_elemdata!I433=6,raw_elemdata!I433=7),0,raw_elemdata!I433)</f>
        <v>0</v>
      </c>
      <c r="K981" s="4">
        <f>IF(OR(raw_elemdata!J433=6,raw_elemdata!J433=7),0,raw_elemdata!J433)</f>
        <v>0</v>
      </c>
      <c r="L981" s="4">
        <v>1</v>
      </c>
    </row>
    <row r="982" spans="3:12" s="4" customFormat="1" x14ac:dyDescent="0.3">
      <c r="C982" s="4">
        <v>432</v>
      </c>
      <c r="D982" s="4">
        <f t="array" ref="D982">IF(AND(OR(raw_elemdata!G434=6,raw_elemdata!H434=6,raw_elemdata!I434=6,raw_elemdata!J434=6),OR(raw_elemdata!G434=7,raw_elemdata!H434=7,raw_elemdata!I434=7,raw_elemdata!J434=7)), IF(ISERROR(INDEX(filt_btag7!$B:$B,MATCH(C982&amp;raw_elemdata!C434,filt_btag7!$C:$C&amp;filt_btag7!$B:$B,0))=raw_elemdata!C434), raw_elemdata!C434, INDEX(fix_btag!$BF:$BF,MATCH(raw_elemdata!C434,fix_btag!$BG:$BG,0))), raw_elemdata!C434)</f>
        <v>49</v>
      </c>
      <c r="E982" s="4">
        <f t="array" ref="E982">IF(AND(OR(raw_elemdata!G434=6,raw_elemdata!H434=6,raw_elemdata!I434=6,raw_elemdata!J434=6),OR(raw_elemdata!G434=7,raw_elemdata!H434=7,raw_elemdata!I434=7,raw_elemdata!J434=7)), IF(ISERROR(INDEX(filt_btag7!$B:$B,MATCH(C982&amp;raw_elemdata!D434,filt_btag7!$C:$C&amp;filt_btag7!$B:$B,0))=raw_elemdata!D434), raw_elemdata!D434, INDEX(fix_btag!$BF:$BF,MATCH(raw_elemdata!D434,fix_btag!$BG:$BG,0))), raw_elemdata!D434)</f>
        <v>86</v>
      </c>
      <c r="F982" s="4">
        <f t="array" ref="F982">IF(AND(OR(raw_elemdata!G434=6,raw_elemdata!H434=6,raw_elemdata!I434=6,raw_elemdata!J434=6),OR(raw_elemdata!G434=7,raw_elemdata!H434=7,raw_elemdata!I434=7,raw_elemdata!J434=7)), IF(ISERROR(INDEX(filt_btag7!$B:$B,MATCH(C982&amp;raw_elemdata!E434,filt_btag7!$C:$C&amp;filt_btag7!$B:$B,0))=raw_elemdata!E434), raw_elemdata!E434, INDEX(fix_btag!$BF:$BF,MATCH(raw_elemdata!E434,fix_btag!$BG:$BG,0))), raw_elemdata!E434)</f>
        <v>234</v>
      </c>
      <c r="G982" s="4">
        <f t="array" ref="G982">IF(AND(OR(raw_elemdata!G434=6,raw_elemdata!H434=6,raw_elemdata!I434=6,raw_elemdata!J434=6),OR(raw_elemdata!G434=7,raw_elemdata!H434=7,raw_elemdata!I434=7,raw_elemdata!J434=7)), IF(ISERROR(INDEX(filt_btag7!$B:$B,MATCH(C982&amp;raw_elemdata!F434,filt_btag7!$C:$C&amp;filt_btag7!$B:$B,0))=raw_elemdata!F434), raw_elemdata!F434, INDEX(fix_btag!$BF:$BF,MATCH(raw_elemdata!F434,fix_btag!$BG:$BG,0))), raw_elemdata!F434)</f>
        <v>261</v>
      </c>
      <c r="H982" s="4">
        <f>IF(OR(raw_elemdata!G434=6,raw_elemdata!G434=7),0,raw_elemdata!G434)</f>
        <v>0</v>
      </c>
      <c r="I982" s="4">
        <f>IF(OR(raw_elemdata!H434=6,raw_elemdata!H434=7),0,raw_elemdata!H434)</f>
        <v>0</v>
      </c>
      <c r="J982" s="4">
        <f>IF(OR(raw_elemdata!I434=6,raw_elemdata!I434=7),0,raw_elemdata!I434)</f>
        <v>0</v>
      </c>
      <c r="K982" s="4">
        <f>IF(OR(raw_elemdata!J434=6,raw_elemdata!J434=7),0,raw_elemdata!J434)</f>
        <v>0</v>
      </c>
      <c r="L982" s="4">
        <v>1</v>
      </c>
    </row>
    <row r="983" spans="3:12" s="4" customFormat="1" x14ac:dyDescent="0.3">
      <c r="C983" s="4">
        <v>433</v>
      </c>
      <c r="D983" s="4">
        <f t="array" ref="D983">IF(AND(OR(raw_elemdata!G435=6,raw_elemdata!H435=6,raw_elemdata!I435=6,raw_elemdata!J435=6),OR(raw_elemdata!G435=7,raw_elemdata!H435=7,raw_elemdata!I435=7,raw_elemdata!J435=7)), IF(ISERROR(INDEX(filt_btag7!$B:$B,MATCH(C983&amp;raw_elemdata!C435,filt_btag7!$C:$C&amp;filt_btag7!$B:$B,0))=raw_elemdata!C435), raw_elemdata!C435, INDEX(fix_btag!$BF:$BF,MATCH(raw_elemdata!C435,fix_btag!$BG:$BG,0))), raw_elemdata!C435)</f>
        <v>235</v>
      </c>
      <c r="E983" s="4">
        <f t="array" ref="E983">IF(AND(OR(raw_elemdata!G435=6,raw_elemdata!H435=6,raw_elemdata!I435=6,raw_elemdata!J435=6),OR(raw_elemdata!G435=7,raw_elemdata!H435=7,raw_elemdata!I435=7,raw_elemdata!J435=7)), IF(ISERROR(INDEX(filt_btag7!$B:$B,MATCH(C983&amp;raw_elemdata!D435,filt_btag7!$C:$C&amp;filt_btag7!$B:$B,0))=raw_elemdata!D435), raw_elemdata!D435, INDEX(fix_btag!$BF:$BF,MATCH(raw_elemdata!D435,fix_btag!$BG:$BG,0))), raw_elemdata!D435)</f>
        <v>260</v>
      </c>
      <c r="F983" s="4">
        <f t="array" ref="F983">IF(AND(OR(raw_elemdata!G435=6,raw_elemdata!H435=6,raw_elemdata!I435=6,raw_elemdata!J435=6),OR(raw_elemdata!G435=7,raw_elemdata!H435=7,raw_elemdata!I435=7,raw_elemdata!J435=7)), IF(ISERROR(INDEX(filt_btag7!$B:$B,MATCH(C983&amp;raw_elemdata!E435,filt_btag7!$C:$C&amp;filt_btag7!$B:$B,0))=raw_elemdata!E435), raw_elemdata!E435, INDEX(fix_btag!$BF:$BF,MATCH(raw_elemdata!E435,fix_btag!$BG:$BG,0))), raw_elemdata!E435)</f>
        <v>26</v>
      </c>
      <c r="G983" s="4">
        <f t="array" ref="G983">IF(AND(OR(raw_elemdata!G435=6,raw_elemdata!H435=6,raw_elemdata!I435=6,raw_elemdata!J435=6),OR(raw_elemdata!G435=7,raw_elemdata!H435=7,raw_elemdata!I435=7,raw_elemdata!J435=7)), IF(ISERROR(INDEX(filt_btag7!$B:$B,MATCH(C983&amp;raw_elemdata!F435,filt_btag7!$C:$C&amp;filt_btag7!$B:$B,0))=raw_elemdata!F435), raw_elemdata!F435, INDEX(fix_btag!$BF:$BF,MATCH(raw_elemdata!F435,fix_btag!$BG:$BG,0))), raw_elemdata!F435)</f>
        <v>87</v>
      </c>
      <c r="H983" s="4">
        <f>IF(OR(raw_elemdata!G435=6,raw_elemdata!G435=7),0,raw_elemdata!G435)</f>
        <v>0</v>
      </c>
      <c r="I983" s="4">
        <f>IF(OR(raw_elemdata!H435=6,raw_elemdata!H435=7),0,raw_elemdata!H435)</f>
        <v>0</v>
      </c>
      <c r="J983" s="4">
        <f>IF(OR(raw_elemdata!I435=6,raw_elemdata!I435=7),0,raw_elemdata!I435)</f>
        <v>0</v>
      </c>
      <c r="K983" s="4">
        <f>IF(OR(raw_elemdata!J435=6,raw_elemdata!J435=7),0,raw_elemdata!J435)</f>
        <v>0</v>
      </c>
      <c r="L983" s="4">
        <v>1</v>
      </c>
    </row>
    <row r="984" spans="3:12" s="4" customFormat="1" x14ac:dyDescent="0.3">
      <c r="C984" s="4">
        <v>434</v>
      </c>
      <c r="D984" s="4">
        <f t="array" ref="D984">IF(AND(OR(raw_elemdata!G436=6,raw_elemdata!H436=6,raw_elemdata!I436=6,raw_elemdata!J436=6),OR(raw_elemdata!G436=7,raw_elemdata!H436=7,raw_elemdata!I436=7,raw_elemdata!J436=7)), IF(ISERROR(INDEX(filt_btag7!$B:$B,MATCH(C984&amp;raw_elemdata!C436,filt_btag7!$C:$C&amp;filt_btag7!$B:$B,0))=raw_elemdata!C436), raw_elemdata!C436, INDEX(fix_btag!$BF:$BF,MATCH(raw_elemdata!C436,fix_btag!$BG:$BG,0))), raw_elemdata!C436)</f>
        <v>86</v>
      </c>
      <c r="E984" s="4">
        <f t="array" ref="E984">IF(AND(OR(raw_elemdata!G436=6,raw_elemdata!H436=6,raw_elemdata!I436=6,raw_elemdata!J436=6),OR(raw_elemdata!G436=7,raw_elemdata!H436=7,raw_elemdata!I436=7,raw_elemdata!J436=7)), IF(ISERROR(INDEX(filt_btag7!$B:$B,MATCH(C984&amp;raw_elemdata!D436,filt_btag7!$C:$C&amp;filt_btag7!$B:$B,0))=raw_elemdata!D436), raw_elemdata!D436, INDEX(fix_btag!$BF:$BF,MATCH(raw_elemdata!D436,fix_btag!$BG:$BG,0))), raw_elemdata!D436)</f>
        <v>49</v>
      </c>
      <c r="F984" s="4">
        <f t="array" ref="F984">IF(AND(OR(raw_elemdata!G436=6,raw_elemdata!H436=6,raw_elemdata!I436=6,raw_elemdata!J436=6),OR(raw_elemdata!G436=7,raw_elemdata!H436=7,raw_elemdata!I436=7,raw_elemdata!J436=7)), IF(ISERROR(INDEX(filt_btag7!$B:$B,MATCH(C984&amp;raw_elemdata!E436,filt_btag7!$C:$C&amp;filt_btag7!$B:$B,0))=raw_elemdata!E436), raw_elemdata!E436, INDEX(fix_btag!$BF:$BF,MATCH(raw_elemdata!E436,fix_btag!$BG:$BG,0))), raw_elemdata!E436)</f>
        <v>260</v>
      </c>
      <c r="G984" s="4">
        <f t="array" ref="G984">IF(AND(OR(raw_elemdata!G436=6,raw_elemdata!H436=6,raw_elemdata!I436=6,raw_elemdata!J436=6),OR(raw_elemdata!G436=7,raw_elemdata!H436=7,raw_elemdata!I436=7,raw_elemdata!J436=7)), IF(ISERROR(INDEX(filt_btag7!$B:$B,MATCH(C984&amp;raw_elemdata!F436,filt_btag7!$C:$C&amp;filt_btag7!$B:$B,0))=raw_elemdata!F436), raw_elemdata!F436, INDEX(fix_btag!$BF:$BF,MATCH(raw_elemdata!F436,fix_btag!$BG:$BG,0))), raw_elemdata!F436)</f>
        <v>235</v>
      </c>
      <c r="H984" s="4">
        <f>IF(OR(raw_elemdata!G436=6,raw_elemdata!G436=7),0,raw_elemdata!G436)</f>
        <v>0</v>
      </c>
      <c r="I984" s="4">
        <f>IF(OR(raw_elemdata!H436=6,raw_elemdata!H436=7),0,raw_elemdata!H436)</f>
        <v>0</v>
      </c>
      <c r="J984" s="4">
        <f>IF(OR(raw_elemdata!I436=6,raw_elemdata!I436=7),0,raw_elemdata!I436)</f>
        <v>0</v>
      </c>
      <c r="K984" s="4">
        <f>IF(OR(raw_elemdata!J436=6,raw_elemdata!J436=7),0,raw_elemdata!J436)</f>
        <v>0</v>
      </c>
      <c r="L984" s="4">
        <v>1</v>
      </c>
    </row>
    <row r="985" spans="3:12" s="4" customFormat="1" x14ac:dyDescent="0.3">
      <c r="C985" s="4">
        <v>435</v>
      </c>
      <c r="D985" s="4">
        <f t="array" ref="D985">IF(AND(OR(raw_elemdata!G437=6,raw_elemdata!H437=6,raw_elemdata!I437=6,raw_elemdata!J437=6),OR(raw_elemdata!G437=7,raw_elemdata!H437=7,raw_elemdata!I437=7,raw_elemdata!J437=7)), IF(ISERROR(INDEX(filt_btag7!$B:$B,MATCH(C985&amp;raw_elemdata!C437,filt_btag7!$C:$C&amp;filt_btag7!$B:$B,0))=raw_elemdata!C437), raw_elemdata!C437, INDEX(fix_btag!$BF:$BF,MATCH(raw_elemdata!C437,fix_btag!$BG:$BG,0))), raw_elemdata!C437)</f>
        <v>236</v>
      </c>
      <c r="E985" s="4">
        <f t="array" ref="E985">IF(AND(OR(raw_elemdata!G437=6,raw_elemdata!H437=6,raw_elemdata!I437=6,raw_elemdata!J437=6),OR(raw_elemdata!G437=7,raw_elemdata!H437=7,raw_elemdata!I437=7,raw_elemdata!J437=7)), IF(ISERROR(INDEX(filt_btag7!$B:$B,MATCH(C985&amp;raw_elemdata!D437,filt_btag7!$C:$C&amp;filt_btag7!$B:$B,0))=raw_elemdata!D437), raw_elemdata!D437, INDEX(fix_btag!$BF:$BF,MATCH(raw_elemdata!D437,fix_btag!$BG:$BG,0))), raw_elemdata!D437)</f>
        <v>259</v>
      </c>
      <c r="F985" s="4">
        <f t="array" ref="F985">IF(AND(OR(raw_elemdata!G437=6,raw_elemdata!H437=6,raw_elemdata!I437=6,raw_elemdata!J437=6),OR(raw_elemdata!G437=7,raw_elemdata!H437=7,raw_elemdata!I437=7,raw_elemdata!J437=7)), IF(ISERROR(INDEX(filt_btag7!$B:$B,MATCH(C985&amp;raw_elemdata!E437,filt_btag7!$C:$C&amp;filt_btag7!$B:$B,0))=raw_elemdata!E437), raw_elemdata!E437, INDEX(fix_btag!$BF:$BF,MATCH(raw_elemdata!E437,fix_btag!$BG:$BG,0))), raw_elemdata!E437)</f>
        <v>68</v>
      </c>
      <c r="G985" s="4">
        <f t="array" ref="G985">IF(AND(OR(raw_elemdata!G437=6,raw_elemdata!H437=6,raw_elemdata!I437=6,raw_elemdata!J437=6),OR(raw_elemdata!G437=7,raw_elemdata!H437=7,raw_elemdata!I437=7,raw_elemdata!J437=7)), IF(ISERROR(INDEX(filt_btag7!$B:$B,MATCH(C985&amp;raw_elemdata!F437,filt_btag7!$C:$C&amp;filt_btag7!$B:$B,0))=raw_elemdata!F437), raw_elemdata!F437, INDEX(fix_btag!$BF:$BF,MATCH(raw_elemdata!F437,fix_btag!$BG:$BG,0))), raw_elemdata!F437)</f>
        <v>126</v>
      </c>
      <c r="H985" s="4">
        <f>IF(OR(raw_elemdata!G437=6,raw_elemdata!G437=7),0,raw_elemdata!G437)</f>
        <v>0</v>
      </c>
      <c r="I985" s="4">
        <f>IF(OR(raw_elemdata!H437=6,raw_elemdata!H437=7),0,raw_elemdata!H437)</f>
        <v>0</v>
      </c>
      <c r="J985" s="4">
        <f>IF(OR(raw_elemdata!I437=6,raw_elemdata!I437=7),0,raw_elemdata!I437)</f>
        <v>0</v>
      </c>
      <c r="K985" s="4">
        <f>IF(OR(raw_elemdata!J437=6,raw_elemdata!J437=7),0,raw_elemdata!J437)</f>
        <v>0</v>
      </c>
      <c r="L985" s="4">
        <v>1</v>
      </c>
    </row>
    <row r="986" spans="3:12" s="4" customFormat="1" x14ac:dyDescent="0.3">
      <c r="C986" s="4">
        <v>436</v>
      </c>
      <c r="D986" s="4">
        <f t="array" ref="D986">IF(AND(OR(raw_elemdata!G438=6,raw_elemdata!H438=6,raw_elemdata!I438=6,raw_elemdata!J438=6),OR(raw_elemdata!G438=7,raw_elemdata!H438=7,raw_elemdata!I438=7,raw_elemdata!J438=7)), IF(ISERROR(INDEX(filt_btag7!$B:$B,MATCH(C986&amp;raw_elemdata!C438,filt_btag7!$C:$C&amp;filt_btag7!$B:$B,0))=raw_elemdata!C438), raw_elemdata!C438, INDEX(fix_btag!$BF:$BF,MATCH(raw_elemdata!C438,fix_btag!$BG:$BG,0))), raw_elemdata!C438)</f>
        <v>87</v>
      </c>
      <c r="E986" s="4">
        <f t="array" ref="E986">IF(AND(OR(raw_elemdata!G438=6,raw_elemdata!H438=6,raw_elemdata!I438=6,raw_elemdata!J438=6),OR(raw_elemdata!G438=7,raw_elemdata!H438=7,raw_elemdata!I438=7,raw_elemdata!J438=7)), IF(ISERROR(INDEX(filt_btag7!$B:$B,MATCH(C986&amp;raw_elemdata!D438,filt_btag7!$C:$C&amp;filt_btag7!$B:$B,0))=raw_elemdata!D438), raw_elemdata!D438, INDEX(fix_btag!$BF:$BF,MATCH(raw_elemdata!D438,fix_btag!$BG:$BG,0))), raw_elemdata!D438)</f>
        <v>26</v>
      </c>
      <c r="F986" s="4">
        <f t="array" ref="F986">IF(AND(OR(raw_elemdata!G438=6,raw_elemdata!H438=6,raw_elemdata!I438=6,raw_elemdata!J438=6),OR(raw_elemdata!G438=7,raw_elemdata!H438=7,raw_elemdata!I438=7,raw_elemdata!J438=7)), IF(ISERROR(INDEX(filt_btag7!$B:$B,MATCH(C986&amp;raw_elemdata!E438,filt_btag7!$C:$C&amp;filt_btag7!$B:$B,0))=raw_elemdata!E438), raw_elemdata!E438, INDEX(fix_btag!$BF:$BF,MATCH(raw_elemdata!E438,fix_btag!$BG:$BG,0))), raw_elemdata!E438)</f>
        <v>259</v>
      </c>
      <c r="G986" s="4">
        <f t="array" ref="G986">IF(AND(OR(raw_elemdata!G438=6,raw_elemdata!H438=6,raw_elemdata!I438=6,raw_elemdata!J438=6),OR(raw_elemdata!G438=7,raw_elemdata!H438=7,raw_elemdata!I438=7,raw_elemdata!J438=7)), IF(ISERROR(INDEX(filt_btag7!$B:$B,MATCH(C986&amp;raw_elemdata!F438,filt_btag7!$C:$C&amp;filt_btag7!$B:$B,0))=raw_elemdata!F438), raw_elemdata!F438, INDEX(fix_btag!$BF:$BF,MATCH(raw_elemdata!F438,fix_btag!$BG:$BG,0))), raw_elemdata!F438)</f>
        <v>236</v>
      </c>
      <c r="H986" s="4">
        <f>IF(OR(raw_elemdata!G438=6,raw_elemdata!G438=7),0,raw_elemdata!G438)</f>
        <v>0</v>
      </c>
      <c r="I986" s="4">
        <f>IF(OR(raw_elemdata!H438=6,raw_elemdata!H438=7),0,raw_elemdata!H438)</f>
        <v>0</v>
      </c>
      <c r="J986" s="4">
        <f>IF(OR(raw_elemdata!I438=6,raw_elemdata!I438=7),0,raw_elemdata!I438)</f>
        <v>0</v>
      </c>
      <c r="K986" s="4">
        <f>IF(OR(raw_elemdata!J438=6,raw_elemdata!J438=7),0,raw_elemdata!J438)</f>
        <v>0</v>
      </c>
      <c r="L986" s="4">
        <v>1</v>
      </c>
    </row>
    <row r="987" spans="3:12" s="4" customFormat="1" x14ac:dyDescent="0.3">
      <c r="C987" s="4">
        <v>437</v>
      </c>
      <c r="D987" s="4">
        <f t="array" ref="D987">IF(AND(OR(raw_elemdata!G439=6,raw_elemdata!H439=6,raw_elemdata!I439=6,raw_elemdata!J439=6),OR(raw_elemdata!G439=7,raw_elemdata!H439=7,raw_elemdata!I439=7,raw_elemdata!J439=7)), IF(ISERROR(INDEX(filt_btag7!$B:$B,MATCH(C987&amp;raw_elemdata!C439,filt_btag7!$C:$C&amp;filt_btag7!$B:$B,0))=raw_elemdata!C439), raw_elemdata!C439, INDEX(fix_btag!$BF:$BF,MATCH(raw_elemdata!C439,fix_btag!$BG:$BG,0))), raw_elemdata!C439)</f>
        <v>126</v>
      </c>
      <c r="E987" s="4">
        <f t="array" ref="E987">IF(AND(OR(raw_elemdata!G439=6,raw_elemdata!H439=6,raw_elemdata!I439=6,raw_elemdata!J439=6),OR(raw_elemdata!G439=7,raw_elemdata!H439=7,raw_elemdata!I439=7,raw_elemdata!J439=7)), IF(ISERROR(INDEX(filt_btag7!$B:$B,MATCH(C987&amp;raw_elemdata!D439,filt_btag7!$C:$C&amp;filt_btag7!$B:$B,0))=raw_elemdata!D439), raw_elemdata!D439, INDEX(fix_btag!$BF:$BF,MATCH(raw_elemdata!D439,fix_btag!$BG:$BG,0))), raw_elemdata!D439)</f>
        <v>68</v>
      </c>
      <c r="F987" s="4">
        <f t="array" ref="F987">IF(AND(OR(raw_elemdata!G439=6,raw_elemdata!H439=6,raw_elemdata!I439=6,raw_elemdata!J439=6),OR(raw_elemdata!G439=7,raw_elemdata!H439=7,raw_elemdata!I439=7,raw_elemdata!J439=7)), IF(ISERROR(INDEX(filt_btag7!$B:$B,MATCH(C987&amp;raw_elemdata!E439,filt_btag7!$C:$C&amp;filt_btag7!$B:$B,0))=raw_elemdata!E439), raw_elemdata!E439, INDEX(fix_btag!$BF:$BF,MATCH(raw_elemdata!E439,fix_btag!$BG:$BG,0))), raw_elemdata!E439)</f>
        <v>258</v>
      </c>
      <c r="G987" s="4">
        <f t="array" ref="G987">IF(AND(OR(raw_elemdata!G439=6,raw_elemdata!H439=6,raw_elemdata!I439=6,raw_elemdata!J439=6),OR(raw_elemdata!G439=7,raw_elemdata!H439=7,raw_elemdata!I439=7,raw_elemdata!J439=7)), IF(ISERROR(INDEX(filt_btag7!$B:$B,MATCH(C987&amp;raw_elemdata!F439,filt_btag7!$C:$C&amp;filt_btag7!$B:$B,0))=raw_elemdata!F439), raw_elemdata!F439, INDEX(fix_btag!$BF:$BF,MATCH(raw_elemdata!F439,fix_btag!$BG:$BG,0))), raw_elemdata!F439)</f>
        <v>237</v>
      </c>
      <c r="H987" s="4">
        <f>IF(OR(raw_elemdata!G439=6,raw_elemdata!G439=7),0,raw_elemdata!G439)</f>
        <v>0</v>
      </c>
      <c r="I987" s="4">
        <f>IF(OR(raw_elemdata!H439=6,raw_elemdata!H439=7),0,raw_elemdata!H439)</f>
        <v>0</v>
      </c>
      <c r="J987" s="4">
        <f>IF(OR(raw_elemdata!I439=6,raw_elemdata!I439=7),0,raw_elemdata!I439)</f>
        <v>0</v>
      </c>
      <c r="K987" s="4">
        <f>IF(OR(raw_elemdata!J439=6,raw_elemdata!J439=7),0,raw_elemdata!J439)</f>
        <v>0</v>
      </c>
      <c r="L987" s="4">
        <v>1</v>
      </c>
    </row>
    <row r="988" spans="3:12" s="4" customFormat="1" x14ac:dyDescent="0.3">
      <c r="C988" s="4">
        <v>438</v>
      </c>
      <c r="D988" s="4">
        <f t="array" ref="D988">IF(AND(OR(raw_elemdata!G440=6,raw_elemdata!H440=6,raw_elemdata!I440=6,raw_elemdata!J440=6),OR(raw_elemdata!G440=7,raw_elemdata!H440=7,raw_elemdata!I440=7,raw_elemdata!J440=7)), IF(ISERROR(INDEX(filt_btag7!$B:$B,MATCH(C988&amp;raw_elemdata!C440,filt_btag7!$C:$C&amp;filt_btag7!$B:$B,0))=raw_elemdata!C440), raw_elemdata!C440, INDEX(fix_btag!$BF:$BF,MATCH(raw_elemdata!C440,fix_btag!$BG:$BG,0))), raw_elemdata!C440)</f>
        <v>237</v>
      </c>
      <c r="E988" s="4">
        <f t="array" ref="E988">IF(AND(OR(raw_elemdata!G440=6,raw_elemdata!H440=6,raw_elemdata!I440=6,raw_elemdata!J440=6),OR(raw_elemdata!G440=7,raw_elemdata!H440=7,raw_elemdata!I440=7,raw_elemdata!J440=7)), IF(ISERROR(INDEX(filt_btag7!$B:$B,MATCH(C988&amp;raw_elemdata!D440,filt_btag7!$C:$C&amp;filt_btag7!$B:$B,0))=raw_elemdata!D440), raw_elemdata!D440, INDEX(fix_btag!$BF:$BF,MATCH(raw_elemdata!D440,fix_btag!$BG:$BG,0))), raw_elemdata!D440)</f>
        <v>258</v>
      </c>
      <c r="F988" s="4">
        <f t="array" ref="F988">IF(AND(OR(raw_elemdata!G440=6,raw_elemdata!H440=6,raw_elemdata!I440=6,raw_elemdata!J440=6),OR(raw_elemdata!G440=7,raw_elemdata!H440=7,raw_elemdata!I440=7,raw_elemdata!J440=7)), IF(ISERROR(INDEX(filt_btag7!$B:$B,MATCH(C988&amp;raw_elemdata!E440,filt_btag7!$C:$C&amp;filt_btag7!$B:$B,0))=raw_elemdata!E440), raw_elemdata!E440, INDEX(fix_btag!$BF:$BF,MATCH(raw_elemdata!E440,fix_btag!$BG:$BG,0))), raw_elemdata!E440)</f>
        <v>72</v>
      </c>
      <c r="G988" s="4">
        <f t="array" ref="G988">IF(AND(OR(raw_elemdata!G440=6,raw_elemdata!H440=6,raw_elemdata!I440=6,raw_elemdata!J440=6),OR(raw_elemdata!G440=7,raw_elemdata!H440=7,raw_elemdata!I440=7,raw_elemdata!J440=7)), IF(ISERROR(INDEX(filt_btag7!$B:$B,MATCH(C988&amp;raw_elemdata!F440,filt_btag7!$C:$C&amp;filt_btag7!$B:$B,0))=raw_elemdata!F440), raw_elemdata!F440, INDEX(fix_btag!$BF:$BF,MATCH(raw_elemdata!F440,fix_btag!$BG:$BG,0))), raw_elemdata!F440)</f>
        <v>83</v>
      </c>
      <c r="H988" s="4">
        <f>IF(OR(raw_elemdata!G440=6,raw_elemdata!G440=7),0,raw_elemdata!G440)</f>
        <v>0</v>
      </c>
      <c r="I988" s="4">
        <f>IF(OR(raw_elemdata!H440=6,raw_elemdata!H440=7),0,raw_elemdata!H440)</f>
        <v>0</v>
      </c>
      <c r="J988" s="4">
        <f>IF(OR(raw_elemdata!I440=6,raw_elemdata!I440=7),0,raw_elemdata!I440)</f>
        <v>0</v>
      </c>
      <c r="K988" s="4">
        <f>IF(OR(raw_elemdata!J440=6,raw_elemdata!J440=7),0,raw_elemdata!J440)</f>
        <v>0</v>
      </c>
      <c r="L988" s="4">
        <v>1</v>
      </c>
    </row>
    <row r="989" spans="3:12" s="4" customFormat="1" x14ac:dyDescent="0.3">
      <c r="C989" s="4">
        <v>439</v>
      </c>
      <c r="D989" s="4">
        <f t="array" ref="D989">IF(AND(OR(raw_elemdata!G441=6,raw_elemdata!H441=6,raw_elemdata!I441=6,raw_elemdata!J441=6),OR(raw_elemdata!G441=7,raw_elemdata!H441=7,raw_elemdata!I441=7,raw_elemdata!J441=7)), IF(ISERROR(INDEX(filt_btag7!$B:$B,MATCH(C989&amp;raw_elemdata!C441,filt_btag7!$C:$C&amp;filt_btag7!$B:$B,0))=raw_elemdata!C441), raw_elemdata!C441, INDEX(fix_btag!$BF:$BF,MATCH(raw_elemdata!C441,fix_btag!$BG:$BG,0))), raw_elemdata!C441)</f>
        <v>238</v>
      </c>
      <c r="E989" s="4">
        <f t="array" ref="E989">IF(AND(OR(raw_elemdata!G441=6,raw_elemdata!H441=6,raw_elemdata!I441=6,raw_elemdata!J441=6),OR(raw_elemdata!G441=7,raw_elemdata!H441=7,raw_elemdata!I441=7,raw_elemdata!J441=7)), IF(ISERROR(INDEX(filt_btag7!$B:$B,MATCH(C989&amp;raw_elemdata!D441,filt_btag7!$C:$C&amp;filt_btag7!$B:$B,0))=raw_elemdata!D441), raw_elemdata!D441, INDEX(fix_btag!$BF:$BF,MATCH(raw_elemdata!D441,fix_btag!$BG:$BG,0))), raw_elemdata!D441)</f>
        <v>257</v>
      </c>
      <c r="F989" s="4">
        <f t="array" ref="F989">IF(AND(OR(raw_elemdata!G441=6,raw_elemdata!H441=6,raw_elemdata!I441=6,raw_elemdata!J441=6),OR(raw_elemdata!G441=7,raw_elemdata!H441=7,raw_elemdata!I441=7,raw_elemdata!J441=7)), IF(ISERROR(INDEX(filt_btag7!$B:$B,MATCH(C989&amp;raw_elemdata!E441,filt_btag7!$C:$C&amp;filt_btag7!$B:$B,0))=raw_elemdata!E441), raw_elemdata!E441, INDEX(fix_btag!$BF:$BF,MATCH(raw_elemdata!E441,fix_btag!$BG:$BG,0))), raw_elemdata!E441)</f>
        <v>76</v>
      </c>
      <c r="G989" s="4">
        <f t="array" ref="G989">IF(AND(OR(raw_elemdata!G441=6,raw_elemdata!H441=6,raw_elemdata!I441=6,raw_elemdata!J441=6),OR(raw_elemdata!G441=7,raw_elemdata!H441=7,raw_elemdata!I441=7,raw_elemdata!J441=7)), IF(ISERROR(INDEX(filt_btag7!$B:$B,MATCH(C989&amp;raw_elemdata!F441,filt_btag7!$C:$C&amp;filt_btag7!$B:$B,0))=raw_elemdata!F441), raw_elemdata!F441, INDEX(fix_btag!$BF:$BF,MATCH(raw_elemdata!F441,fix_btag!$BG:$BG,0))), raw_elemdata!F441)</f>
        <v>129</v>
      </c>
      <c r="H989" s="4">
        <f>IF(OR(raw_elemdata!G441=6,raw_elemdata!G441=7),0,raw_elemdata!G441)</f>
        <v>0</v>
      </c>
      <c r="I989" s="4">
        <f>IF(OR(raw_elemdata!H441=6,raw_elemdata!H441=7),0,raw_elemdata!H441)</f>
        <v>0</v>
      </c>
      <c r="J989" s="4">
        <f>IF(OR(raw_elemdata!I441=6,raw_elemdata!I441=7),0,raw_elemdata!I441)</f>
        <v>0</v>
      </c>
      <c r="K989" s="4">
        <f>IF(OR(raw_elemdata!J441=6,raw_elemdata!J441=7),0,raw_elemdata!J441)</f>
        <v>0</v>
      </c>
      <c r="L989" s="4">
        <v>1</v>
      </c>
    </row>
    <row r="990" spans="3:12" s="4" customFormat="1" x14ac:dyDescent="0.3">
      <c r="C990" s="4">
        <v>440</v>
      </c>
      <c r="D990" s="4">
        <f t="array" ref="D990">IF(AND(OR(raw_elemdata!G442=6,raw_elemdata!H442=6,raw_elemdata!I442=6,raw_elemdata!J442=6),OR(raw_elemdata!G442=7,raw_elemdata!H442=7,raw_elemdata!I442=7,raw_elemdata!J442=7)), IF(ISERROR(INDEX(filt_btag7!$B:$B,MATCH(C990&amp;raw_elemdata!C442,filt_btag7!$C:$C&amp;filt_btag7!$B:$B,0))=raw_elemdata!C442), raw_elemdata!C442, INDEX(fix_btag!$BF:$BF,MATCH(raw_elemdata!C442,fix_btag!$BG:$BG,0))), raw_elemdata!C442)</f>
        <v>83</v>
      </c>
      <c r="E990" s="4">
        <f t="array" ref="E990">IF(AND(OR(raw_elemdata!G442=6,raw_elemdata!H442=6,raw_elemdata!I442=6,raw_elemdata!J442=6),OR(raw_elemdata!G442=7,raw_elemdata!H442=7,raw_elemdata!I442=7,raw_elemdata!J442=7)), IF(ISERROR(INDEX(filt_btag7!$B:$B,MATCH(C990&amp;raw_elemdata!D442,filt_btag7!$C:$C&amp;filt_btag7!$B:$B,0))=raw_elemdata!D442), raw_elemdata!D442, INDEX(fix_btag!$BF:$BF,MATCH(raw_elemdata!D442,fix_btag!$BG:$BG,0))), raw_elemdata!D442)</f>
        <v>72</v>
      </c>
      <c r="F990" s="4">
        <f t="array" ref="F990">IF(AND(OR(raw_elemdata!G442=6,raw_elemdata!H442=6,raw_elemdata!I442=6,raw_elemdata!J442=6),OR(raw_elemdata!G442=7,raw_elemdata!H442=7,raw_elemdata!I442=7,raw_elemdata!J442=7)), IF(ISERROR(INDEX(filt_btag7!$B:$B,MATCH(C990&amp;raw_elemdata!E442,filt_btag7!$C:$C&amp;filt_btag7!$B:$B,0))=raw_elemdata!E442), raw_elemdata!E442, INDEX(fix_btag!$BF:$BF,MATCH(raw_elemdata!E442,fix_btag!$BG:$BG,0))), raw_elemdata!E442)</f>
        <v>257</v>
      </c>
      <c r="G990" s="4">
        <f t="array" ref="G990">IF(AND(OR(raw_elemdata!G442=6,raw_elemdata!H442=6,raw_elemdata!I442=6,raw_elemdata!J442=6),OR(raw_elemdata!G442=7,raw_elemdata!H442=7,raw_elemdata!I442=7,raw_elemdata!J442=7)), IF(ISERROR(INDEX(filt_btag7!$B:$B,MATCH(C990&amp;raw_elemdata!F442,filt_btag7!$C:$C&amp;filt_btag7!$B:$B,0))=raw_elemdata!F442), raw_elemdata!F442, INDEX(fix_btag!$BF:$BF,MATCH(raw_elemdata!F442,fix_btag!$BG:$BG,0))), raw_elemdata!F442)</f>
        <v>238</v>
      </c>
      <c r="H990" s="4">
        <f>IF(OR(raw_elemdata!G442=6,raw_elemdata!G442=7),0,raw_elemdata!G442)</f>
        <v>0</v>
      </c>
      <c r="I990" s="4">
        <f>IF(OR(raw_elemdata!H442=6,raw_elemdata!H442=7),0,raw_elemdata!H442)</f>
        <v>0</v>
      </c>
      <c r="J990" s="4">
        <f>IF(OR(raw_elemdata!I442=6,raw_elemdata!I442=7),0,raw_elemdata!I442)</f>
        <v>0</v>
      </c>
      <c r="K990" s="4">
        <f>IF(OR(raw_elemdata!J442=6,raw_elemdata!J442=7),0,raw_elemdata!J442)</f>
        <v>0</v>
      </c>
      <c r="L990" s="4">
        <v>1</v>
      </c>
    </row>
    <row r="991" spans="3:12" s="4" customFormat="1" x14ac:dyDescent="0.3">
      <c r="C991" s="4">
        <v>441</v>
      </c>
      <c r="D991" s="4">
        <f t="array" ref="D991">IF(AND(OR(raw_elemdata!G443=6,raw_elemdata!H443=6,raw_elemdata!I443=6,raw_elemdata!J443=6),OR(raw_elemdata!G443=7,raw_elemdata!H443=7,raw_elemdata!I443=7,raw_elemdata!J443=7)), IF(ISERROR(INDEX(filt_btag7!$B:$B,MATCH(C991&amp;raw_elemdata!C443,filt_btag7!$C:$C&amp;filt_btag7!$B:$B,0))=raw_elemdata!C443), raw_elemdata!C443, INDEX(fix_btag!$BF:$BF,MATCH(raw_elemdata!C443,fix_btag!$BG:$BG,0))), raw_elemdata!C443)</f>
        <v>129</v>
      </c>
      <c r="E991" s="4">
        <f t="array" ref="E991">IF(AND(OR(raw_elemdata!G443=6,raw_elemdata!H443=6,raw_elemdata!I443=6,raw_elemdata!J443=6),OR(raw_elemdata!G443=7,raw_elemdata!H443=7,raw_elemdata!I443=7,raw_elemdata!J443=7)), IF(ISERROR(INDEX(filt_btag7!$B:$B,MATCH(C991&amp;raw_elemdata!D443,filt_btag7!$C:$C&amp;filt_btag7!$B:$B,0))=raw_elemdata!D443), raw_elemdata!D443, INDEX(fix_btag!$BF:$BF,MATCH(raw_elemdata!D443,fix_btag!$BG:$BG,0))), raw_elemdata!D443)</f>
        <v>76</v>
      </c>
      <c r="F991" s="4">
        <f t="array" ref="F991">IF(AND(OR(raw_elemdata!G443=6,raw_elemdata!H443=6,raw_elemdata!I443=6,raw_elemdata!J443=6),OR(raw_elemdata!G443=7,raw_elemdata!H443=7,raw_elemdata!I443=7,raw_elemdata!J443=7)), IF(ISERROR(INDEX(filt_btag7!$B:$B,MATCH(C991&amp;raw_elemdata!E443,filt_btag7!$C:$C&amp;filt_btag7!$B:$B,0))=raw_elemdata!E443), raw_elemdata!E443, INDEX(fix_btag!$BF:$BF,MATCH(raw_elemdata!E443,fix_btag!$BG:$BG,0))), raw_elemdata!E443)</f>
        <v>255</v>
      </c>
      <c r="G991" s="4">
        <f t="array" ref="G991">IF(AND(OR(raw_elemdata!G443=6,raw_elemdata!H443=6,raw_elemdata!I443=6,raw_elemdata!J443=6),OR(raw_elemdata!G443=7,raw_elemdata!H443=7,raw_elemdata!I443=7,raw_elemdata!J443=7)), IF(ISERROR(INDEX(filt_btag7!$B:$B,MATCH(C991&amp;raw_elemdata!F443,filt_btag7!$C:$C&amp;filt_btag7!$B:$B,0))=raw_elemdata!F443), raw_elemdata!F443, INDEX(fix_btag!$BF:$BF,MATCH(raw_elemdata!F443,fix_btag!$BG:$BG,0))), raw_elemdata!F443)</f>
        <v>239</v>
      </c>
      <c r="H991" s="4">
        <f>IF(OR(raw_elemdata!G443=6,raw_elemdata!G443=7),0,raw_elemdata!G443)</f>
        <v>0</v>
      </c>
      <c r="I991" s="4">
        <f>IF(OR(raw_elemdata!H443=6,raw_elemdata!H443=7),0,raw_elemdata!H443)</f>
        <v>0</v>
      </c>
      <c r="J991" s="4">
        <f>IF(OR(raw_elemdata!I443=6,raw_elemdata!I443=7),0,raw_elemdata!I443)</f>
        <v>0</v>
      </c>
      <c r="K991" s="4">
        <f>IF(OR(raw_elemdata!J443=6,raw_elemdata!J443=7),0,raw_elemdata!J443)</f>
        <v>0</v>
      </c>
      <c r="L991" s="4">
        <v>1</v>
      </c>
    </row>
    <row r="992" spans="3:12" s="4" customFormat="1" x14ac:dyDescent="0.3">
      <c r="C992" s="4">
        <v>442</v>
      </c>
      <c r="D992" s="4">
        <f t="array" ref="D992">IF(AND(OR(raw_elemdata!G444=6,raw_elemdata!H444=6,raw_elemdata!I444=6,raw_elemdata!J444=6),OR(raw_elemdata!G444=7,raw_elemdata!H444=7,raw_elemdata!I444=7,raw_elemdata!J444=7)), IF(ISERROR(INDEX(filt_btag7!$B:$B,MATCH(C992&amp;raw_elemdata!C444,filt_btag7!$C:$C&amp;filt_btag7!$B:$B,0))=raw_elemdata!C444), raw_elemdata!C444, INDEX(fix_btag!$BF:$BF,MATCH(raw_elemdata!C444,fix_btag!$BG:$BG,0))), raw_elemdata!C444)</f>
        <v>239</v>
      </c>
      <c r="E992" s="4">
        <f t="array" ref="E992">IF(AND(OR(raw_elemdata!G444=6,raw_elemdata!H444=6,raw_elemdata!I444=6,raw_elemdata!J444=6),OR(raw_elemdata!G444=7,raw_elemdata!H444=7,raw_elemdata!I444=7,raw_elemdata!J444=7)), IF(ISERROR(INDEX(filt_btag7!$B:$B,MATCH(C992&amp;raw_elemdata!D444,filt_btag7!$C:$C&amp;filt_btag7!$B:$B,0))=raw_elemdata!D444), raw_elemdata!D444, INDEX(fix_btag!$BF:$BF,MATCH(raw_elemdata!D444,fix_btag!$BG:$BG,0))), raw_elemdata!D444)</f>
        <v>255</v>
      </c>
      <c r="F992" s="4">
        <f t="array" ref="F992">IF(AND(OR(raw_elemdata!G444=6,raw_elemdata!H444=6,raw_elemdata!I444=6,raw_elemdata!J444=6),OR(raw_elemdata!G444=7,raw_elemdata!H444=7,raw_elemdata!I444=7,raw_elemdata!J444=7)), IF(ISERROR(INDEX(filt_btag7!$B:$B,MATCH(C992&amp;raw_elemdata!E444,filt_btag7!$C:$C&amp;filt_btag7!$B:$B,0))=raw_elemdata!E444), raw_elemdata!E444, INDEX(fix_btag!$BF:$BF,MATCH(raw_elemdata!E444,fix_btag!$BG:$BG,0))), raw_elemdata!E444)</f>
        <v>22</v>
      </c>
      <c r="G992" s="4">
        <f t="array" ref="G992">IF(AND(OR(raw_elemdata!G444=6,raw_elemdata!H444=6,raw_elemdata!I444=6,raw_elemdata!J444=6),OR(raw_elemdata!G444=7,raw_elemdata!H444=7,raw_elemdata!I444=7,raw_elemdata!J444=7)), IF(ISERROR(INDEX(filt_btag7!$B:$B,MATCH(C992&amp;raw_elemdata!F444,filt_btag7!$C:$C&amp;filt_btag7!$B:$B,0))=raw_elemdata!F444), raw_elemdata!F444, INDEX(fix_btag!$BF:$BF,MATCH(raw_elemdata!F444,fix_btag!$BG:$BG,0))), raw_elemdata!F444)</f>
        <v>100</v>
      </c>
      <c r="H992" s="4">
        <f>IF(OR(raw_elemdata!G444=6,raw_elemdata!G444=7),0,raw_elemdata!G444)</f>
        <v>0</v>
      </c>
      <c r="I992" s="4">
        <f>IF(OR(raw_elemdata!H444=6,raw_elemdata!H444=7),0,raw_elemdata!H444)</f>
        <v>0</v>
      </c>
      <c r="J992" s="4">
        <f>IF(OR(raw_elemdata!I444=6,raw_elemdata!I444=7),0,raw_elemdata!I444)</f>
        <v>0</v>
      </c>
      <c r="K992" s="4">
        <f>IF(OR(raw_elemdata!J444=6,raw_elemdata!J444=7),0,raw_elemdata!J444)</f>
        <v>0</v>
      </c>
      <c r="L992" s="4">
        <v>1</v>
      </c>
    </row>
    <row r="993" spans="3:12" s="4" customFormat="1" x14ac:dyDescent="0.3">
      <c r="C993" s="4">
        <v>443</v>
      </c>
      <c r="D993" s="4">
        <f t="array" ref="D993">IF(AND(OR(raw_elemdata!G445=6,raw_elemdata!H445=6,raw_elemdata!I445=6,raw_elemdata!J445=6),OR(raw_elemdata!G445=7,raw_elemdata!H445=7,raw_elemdata!I445=7,raw_elemdata!J445=7)), IF(ISERROR(INDEX(filt_btag7!$B:$B,MATCH(C993&amp;raw_elemdata!C445,filt_btag7!$C:$C&amp;filt_btag7!$B:$B,0))=raw_elemdata!C445), raw_elemdata!C445, INDEX(fix_btag!$BF:$BF,MATCH(raw_elemdata!C445,fix_btag!$BG:$BG,0))), raw_elemdata!C445)</f>
        <v>100</v>
      </c>
      <c r="E993" s="4">
        <f t="array" ref="E993">IF(AND(OR(raw_elemdata!G445=6,raw_elemdata!H445=6,raw_elemdata!I445=6,raw_elemdata!J445=6),OR(raw_elemdata!G445=7,raw_elemdata!H445=7,raw_elemdata!I445=7,raw_elemdata!J445=7)), IF(ISERROR(INDEX(filt_btag7!$B:$B,MATCH(C993&amp;raw_elemdata!D445,filt_btag7!$C:$C&amp;filt_btag7!$B:$B,0))=raw_elemdata!D445), raw_elemdata!D445, INDEX(fix_btag!$BF:$BF,MATCH(raw_elemdata!D445,fix_btag!$BG:$BG,0))), raw_elemdata!D445)</f>
        <v>22</v>
      </c>
      <c r="F993" s="4">
        <f t="array" ref="F993">IF(AND(OR(raw_elemdata!G445=6,raw_elemdata!H445=6,raw_elemdata!I445=6,raw_elemdata!J445=6),OR(raw_elemdata!G445=7,raw_elemdata!H445=7,raw_elemdata!I445=7,raw_elemdata!J445=7)), IF(ISERROR(INDEX(filt_btag7!$B:$B,MATCH(C993&amp;raw_elemdata!E445,filt_btag7!$C:$C&amp;filt_btag7!$B:$B,0))=raw_elemdata!E445), raw_elemdata!E445, INDEX(fix_btag!$BF:$BF,MATCH(raw_elemdata!E445,fix_btag!$BG:$BG,0))), raw_elemdata!E445)</f>
        <v>256</v>
      </c>
      <c r="G993" s="4">
        <f t="array" ref="G993">IF(AND(OR(raw_elemdata!G445=6,raw_elemdata!H445=6,raw_elemdata!I445=6,raw_elemdata!J445=6),OR(raw_elemdata!G445=7,raw_elemdata!H445=7,raw_elemdata!I445=7,raw_elemdata!J445=7)), IF(ISERROR(INDEX(filt_btag7!$B:$B,MATCH(C993&amp;raw_elemdata!F445,filt_btag7!$C:$C&amp;filt_btag7!$B:$B,0))=raw_elemdata!F445), raw_elemdata!F445, INDEX(fix_btag!$BF:$BF,MATCH(raw_elemdata!F445,fix_btag!$BG:$BG,0))), raw_elemdata!F445)</f>
        <v>240</v>
      </c>
      <c r="H993" s="4">
        <f>IF(OR(raw_elemdata!G445=6,raw_elemdata!G445=7),0,raw_elemdata!G445)</f>
        <v>0</v>
      </c>
      <c r="I993" s="4">
        <f>IF(OR(raw_elemdata!H445=6,raw_elemdata!H445=7),0,raw_elemdata!H445)</f>
        <v>0</v>
      </c>
      <c r="J993" s="4">
        <f>IF(OR(raw_elemdata!I445=6,raw_elemdata!I445=7),0,raw_elemdata!I445)</f>
        <v>0</v>
      </c>
      <c r="K993" s="4">
        <f>IF(OR(raw_elemdata!J445=6,raw_elemdata!J445=7),0,raw_elemdata!J445)</f>
        <v>0</v>
      </c>
      <c r="L993" s="4">
        <v>1</v>
      </c>
    </row>
    <row r="994" spans="3:12" s="4" customFormat="1" x14ac:dyDescent="0.3">
      <c r="C994" s="4">
        <v>444</v>
      </c>
      <c r="D994" s="4">
        <f t="array" ref="D994">IF(AND(OR(raw_elemdata!G446=6,raw_elemdata!H446=6,raw_elemdata!I446=6,raw_elemdata!J446=6),OR(raw_elemdata!G446=7,raw_elemdata!H446=7,raw_elemdata!I446=7,raw_elemdata!J446=7)), IF(ISERROR(INDEX(filt_btag7!$B:$B,MATCH(C994&amp;raw_elemdata!C446,filt_btag7!$C:$C&amp;filt_btag7!$B:$B,0))=raw_elemdata!C446), raw_elemdata!C446, INDEX(fix_btag!$BF:$BF,MATCH(raw_elemdata!C446,fix_btag!$BG:$BG,0))), raw_elemdata!C446)</f>
        <v>240</v>
      </c>
      <c r="E994" s="4">
        <f t="array" ref="E994">IF(AND(OR(raw_elemdata!G446=6,raw_elemdata!H446=6,raw_elemdata!I446=6,raw_elemdata!J446=6),OR(raw_elemdata!G446=7,raw_elemdata!H446=7,raw_elemdata!I446=7,raw_elemdata!J446=7)), IF(ISERROR(INDEX(filt_btag7!$B:$B,MATCH(C994&amp;raw_elemdata!D446,filt_btag7!$C:$C&amp;filt_btag7!$B:$B,0))=raw_elemdata!D446), raw_elemdata!D446, INDEX(fix_btag!$BF:$BF,MATCH(raw_elemdata!D446,fix_btag!$BG:$BG,0))), raw_elemdata!D446)</f>
        <v>256</v>
      </c>
      <c r="F994" s="4">
        <f t="array" ref="F994">IF(AND(OR(raw_elemdata!G446=6,raw_elemdata!H446=6,raw_elemdata!I446=6,raw_elemdata!J446=6),OR(raw_elemdata!G446=7,raw_elemdata!H446=7,raw_elemdata!I446=7,raw_elemdata!J446=7)), IF(ISERROR(INDEX(filt_btag7!$B:$B,MATCH(C994&amp;raw_elemdata!E446,filt_btag7!$C:$C&amp;filt_btag7!$B:$B,0))=raw_elemdata!E446), raw_elemdata!E446, INDEX(fix_btag!$BF:$BF,MATCH(raw_elemdata!E446,fix_btag!$BG:$BG,0))), raw_elemdata!E446)</f>
        <v>37</v>
      </c>
      <c r="G994" s="4">
        <f t="array" ref="G994">IF(AND(OR(raw_elemdata!G446=6,raw_elemdata!H446=6,raw_elemdata!I446=6,raw_elemdata!J446=6),OR(raw_elemdata!G446=7,raw_elemdata!H446=7,raw_elemdata!I446=7,raw_elemdata!J446=7)), IF(ISERROR(INDEX(filt_btag7!$B:$B,MATCH(C994&amp;raw_elemdata!F446,filt_btag7!$C:$C&amp;filt_btag7!$B:$B,0))=raw_elemdata!F446), raw_elemdata!F446, INDEX(fix_btag!$BF:$BF,MATCH(raw_elemdata!F446,fix_btag!$BG:$BG,0))), raw_elemdata!F446)</f>
        <v>116</v>
      </c>
      <c r="H994" s="4">
        <f>IF(OR(raw_elemdata!G446=6,raw_elemdata!G446=7),0,raw_elemdata!G446)</f>
        <v>0</v>
      </c>
      <c r="I994" s="4">
        <f>IF(OR(raw_elemdata!H446=6,raw_elemdata!H446=7),0,raw_elemdata!H446)</f>
        <v>0</v>
      </c>
      <c r="J994" s="4">
        <f>IF(OR(raw_elemdata!I446=6,raw_elemdata!I446=7),0,raw_elemdata!I446)</f>
        <v>0</v>
      </c>
      <c r="K994" s="4">
        <f>IF(OR(raw_elemdata!J446=6,raw_elemdata!J446=7),0,raw_elemdata!J446)</f>
        <v>0</v>
      </c>
      <c r="L994" s="4">
        <v>1</v>
      </c>
    </row>
    <row r="995" spans="3:12" s="4" customFormat="1" x14ac:dyDescent="0.3">
      <c r="C995" s="4">
        <v>445</v>
      </c>
      <c r="D995" s="4">
        <f t="array" ref="D995">IF(AND(OR(raw_elemdata!G447=6,raw_elemdata!H447=6,raw_elemdata!I447=6,raw_elemdata!J447=6),OR(raw_elemdata!G447=7,raw_elemdata!H447=7,raw_elemdata!I447=7,raw_elemdata!J447=7)), IF(ISERROR(INDEX(filt_btag7!$B:$B,MATCH(C995&amp;raw_elemdata!C447,filt_btag7!$C:$C&amp;filt_btag7!$B:$B,0))=raw_elemdata!C447), raw_elemdata!C447, INDEX(fix_btag!$BF:$BF,MATCH(raw_elemdata!C447,fix_btag!$BG:$BG,0))), raw_elemdata!C447)</f>
        <v>116</v>
      </c>
      <c r="E995" s="4">
        <f t="array" ref="E995">IF(AND(OR(raw_elemdata!G447=6,raw_elemdata!H447=6,raw_elemdata!I447=6,raw_elemdata!J447=6),OR(raw_elemdata!G447=7,raw_elemdata!H447=7,raw_elemdata!I447=7,raw_elemdata!J447=7)), IF(ISERROR(INDEX(filt_btag7!$B:$B,MATCH(C995&amp;raw_elemdata!D447,filt_btag7!$C:$C&amp;filt_btag7!$B:$B,0))=raw_elemdata!D447), raw_elemdata!D447, INDEX(fix_btag!$BF:$BF,MATCH(raw_elemdata!D447,fix_btag!$BG:$BG,0))), raw_elemdata!D447)</f>
        <v>37</v>
      </c>
      <c r="F995" s="4">
        <f t="array" ref="F995">IF(AND(OR(raw_elemdata!G447=6,raw_elemdata!H447=6,raw_elemdata!I447=6,raw_elemdata!J447=6),OR(raw_elemdata!G447=7,raw_elemdata!H447=7,raw_elemdata!I447=7,raw_elemdata!J447=7)), IF(ISERROR(INDEX(filt_btag7!$B:$B,MATCH(C995&amp;raw_elemdata!E447,filt_btag7!$C:$C&amp;filt_btag7!$B:$B,0))=raw_elemdata!E447), raw_elemdata!E447, INDEX(fix_btag!$BF:$BF,MATCH(raw_elemdata!E447,fix_btag!$BG:$BG,0))), raw_elemdata!E447)</f>
        <v>254</v>
      </c>
      <c r="G995" s="4">
        <f t="array" ref="G995">IF(AND(OR(raw_elemdata!G447=6,raw_elemdata!H447=6,raw_elemdata!I447=6,raw_elemdata!J447=6),OR(raw_elemdata!G447=7,raw_elemdata!H447=7,raw_elemdata!I447=7,raw_elemdata!J447=7)), IF(ISERROR(INDEX(filt_btag7!$B:$B,MATCH(C995&amp;raw_elemdata!F447,filt_btag7!$C:$C&amp;filt_btag7!$B:$B,0))=raw_elemdata!F447), raw_elemdata!F447, INDEX(fix_btag!$BF:$BF,MATCH(raw_elemdata!F447,fix_btag!$BG:$BG,0))), raw_elemdata!F447)</f>
        <v>241</v>
      </c>
      <c r="H995" s="4">
        <f>IF(OR(raw_elemdata!G447=6,raw_elemdata!G447=7),0,raw_elemdata!G447)</f>
        <v>0</v>
      </c>
      <c r="I995" s="4">
        <f>IF(OR(raw_elemdata!H447=6,raw_elemdata!H447=7),0,raw_elemdata!H447)</f>
        <v>0</v>
      </c>
      <c r="J995" s="4">
        <f>IF(OR(raw_elemdata!I447=6,raw_elemdata!I447=7),0,raw_elemdata!I447)</f>
        <v>0</v>
      </c>
      <c r="K995" s="4">
        <f>IF(OR(raw_elemdata!J447=6,raw_elemdata!J447=7),0,raw_elemdata!J447)</f>
        <v>0</v>
      </c>
      <c r="L995" s="4">
        <v>1</v>
      </c>
    </row>
    <row r="996" spans="3:12" s="4" customFormat="1" x14ac:dyDescent="0.3">
      <c r="C996" s="4">
        <v>446</v>
      </c>
      <c r="D996" s="4">
        <f t="array" ref="D996">IF(AND(OR(raw_elemdata!G448=6,raw_elemdata!H448=6,raw_elemdata!I448=6,raw_elemdata!J448=6),OR(raw_elemdata!G448=7,raw_elemdata!H448=7,raw_elemdata!I448=7,raw_elemdata!J448=7)), IF(ISERROR(INDEX(filt_btag7!$B:$B,MATCH(C996&amp;raw_elemdata!C448,filt_btag7!$C:$C&amp;filt_btag7!$B:$B,0))=raw_elemdata!C448), raw_elemdata!C448, INDEX(fix_btag!$BF:$BF,MATCH(raw_elemdata!C448,fix_btag!$BG:$BG,0))), raw_elemdata!C448)</f>
        <v>241</v>
      </c>
      <c r="E996" s="4">
        <f t="array" ref="E996">IF(AND(OR(raw_elemdata!G448=6,raw_elemdata!H448=6,raw_elemdata!I448=6,raw_elemdata!J448=6),OR(raw_elemdata!G448=7,raw_elemdata!H448=7,raw_elemdata!I448=7,raw_elemdata!J448=7)), IF(ISERROR(INDEX(filt_btag7!$B:$B,MATCH(C996&amp;raw_elemdata!D448,filt_btag7!$C:$C&amp;filt_btag7!$B:$B,0))=raw_elemdata!D448), raw_elemdata!D448, INDEX(fix_btag!$BF:$BF,MATCH(raw_elemdata!D448,fix_btag!$BG:$BG,0))), raw_elemdata!D448)</f>
        <v>254</v>
      </c>
      <c r="F996" s="4">
        <f t="array" ref="F996">IF(AND(OR(raw_elemdata!G448=6,raw_elemdata!H448=6,raw_elemdata!I448=6,raw_elemdata!J448=6),OR(raw_elemdata!G448=7,raw_elemdata!H448=7,raw_elemdata!I448=7,raw_elemdata!J448=7)), IF(ISERROR(INDEX(filt_btag7!$B:$B,MATCH(C996&amp;raw_elemdata!E448,filt_btag7!$C:$C&amp;filt_btag7!$B:$B,0))=raw_elemdata!E448), raw_elemdata!E448, INDEX(fix_btag!$BF:$BF,MATCH(raw_elemdata!E448,fix_btag!$BG:$BG,0))), raw_elemdata!E448)</f>
        <v>45</v>
      </c>
      <c r="G996" s="4">
        <f t="array" ref="G996">IF(AND(OR(raw_elemdata!G448=6,raw_elemdata!H448=6,raw_elemdata!I448=6,raw_elemdata!J448=6),OR(raw_elemdata!G448=7,raw_elemdata!H448=7,raw_elemdata!I448=7,raw_elemdata!J448=7)), IF(ISERROR(INDEX(filt_btag7!$B:$B,MATCH(C996&amp;raw_elemdata!F448,filt_btag7!$C:$C&amp;filt_btag7!$B:$B,0))=raw_elemdata!F448), raw_elemdata!F448, INDEX(fix_btag!$BF:$BF,MATCH(raw_elemdata!F448,fix_btag!$BG:$BG,0))), raw_elemdata!F448)</f>
        <v>96</v>
      </c>
      <c r="H996" s="4">
        <f>IF(OR(raw_elemdata!G448=6,raw_elemdata!G448=7),0,raw_elemdata!G448)</f>
        <v>0</v>
      </c>
      <c r="I996" s="4">
        <f>IF(OR(raw_elemdata!H448=6,raw_elemdata!H448=7),0,raw_elemdata!H448)</f>
        <v>0</v>
      </c>
      <c r="J996" s="4">
        <f>IF(OR(raw_elemdata!I448=6,raw_elemdata!I448=7),0,raw_elemdata!I448)</f>
        <v>0</v>
      </c>
      <c r="K996" s="4">
        <f>IF(OR(raw_elemdata!J448=6,raw_elemdata!J448=7),0,raw_elemdata!J448)</f>
        <v>0</v>
      </c>
      <c r="L996" s="4">
        <v>1</v>
      </c>
    </row>
    <row r="997" spans="3:12" s="4" customFormat="1" x14ac:dyDescent="0.3">
      <c r="C997" s="4">
        <v>447</v>
      </c>
      <c r="D997" s="4">
        <f t="array" ref="D997">IF(AND(OR(raw_elemdata!G449=6,raw_elemdata!H449=6,raw_elemdata!I449=6,raw_elemdata!J449=6),OR(raw_elemdata!G449=7,raw_elemdata!H449=7,raw_elemdata!I449=7,raw_elemdata!J449=7)), IF(ISERROR(INDEX(filt_btag7!$B:$B,MATCH(C997&amp;raw_elemdata!C449,filt_btag7!$C:$C&amp;filt_btag7!$B:$B,0))=raw_elemdata!C449), raw_elemdata!C449, INDEX(fix_btag!$BF:$BF,MATCH(raw_elemdata!C449,fix_btag!$BG:$BG,0))), raw_elemdata!C449)</f>
        <v>96</v>
      </c>
      <c r="E997" s="4">
        <f t="array" ref="E997">IF(AND(OR(raw_elemdata!G449=6,raw_elemdata!H449=6,raw_elemdata!I449=6,raw_elemdata!J449=6),OR(raw_elemdata!G449=7,raw_elemdata!H449=7,raw_elemdata!I449=7,raw_elemdata!J449=7)), IF(ISERROR(INDEX(filt_btag7!$B:$B,MATCH(C997&amp;raw_elemdata!D449,filt_btag7!$C:$C&amp;filt_btag7!$B:$B,0))=raw_elemdata!D449), raw_elemdata!D449, INDEX(fix_btag!$BF:$BF,MATCH(raw_elemdata!D449,fix_btag!$BG:$BG,0))), raw_elemdata!D449)</f>
        <v>45</v>
      </c>
      <c r="F997" s="4">
        <f t="array" ref="F997">IF(AND(OR(raw_elemdata!G449=6,raw_elemdata!H449=6,raw_elemdata!I449=6,raw_elemdata!J449=6),OR(raw_elemdata!G449=7,raw_elemdata!H449=7,raw_elemdata!I449=7,raw_elemdata!J449=7)), IF(ISERROR(INDEX(filt_btag7!$B:$B,MATCH(C997&amp;raw_elemdata!E449,filt_btag7!$C:$C&amp;filt_btag7!$B:$B,0))=raw_elemdata!E449), raw_elemdata!E449, INDEX(fix_btag!$BF:$BF,MATCH(raw_elemdata!E449,fix_btag!$BG:$BG,0))), raw_elemdata!E449)</f>
        <v>253</v>
      </c>
      <c r="G997" s="4">
        <f t="array" ref="G997">IF(AND(OR(raw_elemdata!G449=6,raw_elemdata!H449=6,raw_elemdata!I449=6,raw_elemdata!J449=6),OR(raw_elemdata!G449=7,raw_elemdata!H449=7,raw_elemdata!I449=7,raw_elemdata!J449=7)), IF(ISERROR(INDEX(filt_btag7!$B:$B,MATCH(C997&amp;raw_elemdata!F449,filt_btag7!$C:$C&amp;filt_btag7!$B:$B,0))=raw_elemdata!F449), raw_elemdata!F449, INDEX(fix_btag!$BF:$BF,MATCH(raw_elemdata!F449,fix_btag!$BG:$BG,0))), raw_elemdata!F449)</f>
        <v>242</v>
      </c>
      <c r="H997" s="4">
        <f>IF(OR(raw_elemdata!G449=6,raw_elemdata!G449=7),0,raw_elemdata!G449)</f>
        <v>0</v>
      </c>
      <c r="I997" s="4">
        <f>IF(OR(raw_elemdata!H449=6,raw_elemdata!H449=7),0,raw_elemdata!H449)</f>
        <v>0</v>
      </c>
      <c r="J997" s="4">
        <f>IF(OR(raw_elemdata!I449=6,raw_elemdata!I449=7),0,raw_elemdata!I449)</f>
        <v>0</v>
      </c>
      <c r="K997" s="4">
        <f>IF(OR(raw_elemdata!J449=6,raw_elemdata!J449=7),0,raw_elemdata!J449)</f>
        <v>0</v>
      </c>
      <c r="L997" s="4">
        <v>1</v>
      </c>
    </row>
    <row r="998" spans="3:12" s="4" customFormat="1" x14ac:dyDescent="0.3">
      <c r="C998" s="4">
        <v>448</v>
      </c>
      <c r="D998" s="4">
        <f t="array" ref="D998">IF(AND(OR(raw_elemdata!G450=6,raw_elemdata!H450=6,raw_elemdata!I450=6,raw_elemdata!J450=6),OR(raw_elemdata!G450=7,raw_elemdata!H450=7,raw_elemdata!I450=7,raw_elemdata!J450=7)), IF(ISERROR(INDEX(filt_btag7!$B:$B,MATCH(C998&amp;raw_elemdata!C450,filt_btag7!$C:$C&amp;filt_btag7!$B:$B,0))=raw_elemdata!C450), raw_elemdata!C450, INDEX(fix_btag!$BF:$BF,MATCH(raw_elemdata!C450,fix_btag!$BG:$BG,0))), raw_elemdata!C450)</f>
        <v>242</v>
      </c>
      <c r="E998" s="4">
        <f t="array" ref="E998">IF(AND(OR(raw_elemdata!G450=6,raw_elemdata!H450=6,raw_elemdata!I450=6,raw_elemdata!J450=6),OR(raw_elemdata!G450=7,raw_elemdata!H450=7,raw_elemdata!I450=7,raw_elemdata!J450=7)), IF(ISERROR(INDEX(filt_btag7!$B:$B,MATCH(C998&amp;raw_elemdata!D450,filt_btag7!$C:$C&amp;filt_btag7!$B:$B,0))=raw_elemdata!D450), raw_elemdata!D450, INDEX(fix_btag!$BF:$BF,MATCH(raw_elemdata!D450,fix_btag!$BG:$BG,0))), raw_elemdata!D450)</f>
        <v>253</v>
      </c>
      <c r="F998" s="4">
        <f t="array" ref="F998">IF(AND(OR(raw_elemdata!G450=6,raw_elemdata!H450=6,raw_elemdata!I450=6,raw_elemdata!J450=6),OR(raw_elemdata!G450=7,raw_elemdata!H450=7,raw_elemdata!I450=7,raw_elemdata!J450=7)), IF(ISERROR(INDEX(filt_btag7!$B:$B,MATCH(C998&amp;raw_elemdata!E450,filt_btag7!$C:$C&amp;filt_btag7!$B:$B,0))=raw_elemdata!E450), raw_elemdata!E450, INDEX(fix_btag!$BF:$BF,MATCH(raw_elemdata!E450,fix_btag!$BG:$BG,0))), raw_elemdata!E450)</f>
        <v>53</v>
      </c>
      <c r="G998" s="4">
        <f t="array" ref="G998">IF(AND(OR(raw_elemdata!G450=6,raw_elemdata!H450=6,raw_elemdata!I450=6,raw_elemdata!J450=6),OR(raw_elemdata!G450=7,raw_elemdata!H450=7,raw_elemdata!I450=7,raw_elemdata!J450=7)), IF(ISERROR(INDEX(filt_btag7!$B:$B,MATCH(C998&amp;raw_elemdata!F450,filt_btag7!$C:$C&amp;filt_btag7!$B:$B,0))=raw_elemdata!F450), raw_elemdata!F450, INDEX(fix_btag!$BF:$BF,MATCH(raw_elemdata!F450,fix_btag!$BG:$BG,0))), raw_elemdata!F450)</f>
        <v>97</v>
      </c>
      <c r="H998" s="4">
        <f>IF(OR(raw_elemdata!G450=6,raw_elemdata!G450=7),0,raw_elemdata!G450)</f>
        <v>0</v>
      </c>
      <c r="I998" s="4">
        <f>IF(OR(raw_elemdata!H450=6,raw_elemdata!H450=7),0,raw_elemdata!H450)</f>
        <v>0</v>
      </c>
      <c r="J998" s="4">
        <f>IF(OR(raw_elemdata!I450=6,raw_elemdata!I450=7),0,raw_elemdata!I450)</f>
        <v>0</v>
      </c>
      <c r="K998" s="4">
        <f>IF(OR(raw_elemdata!J450=6,raw_elemdata!J450=7),0,raw_elemdata!J450)</f>
        <v>0</v>
      </c>
      <c r="L998" s="4">
        <v>1</v>
      </c>
    </row>
    <row r="999" spans="3:12" s="4" customFormat="1" x14ac:dyDescent="0.3">
      <c r="C999" s="4">
        <v>449</v>
      </c>
      <c r="D999" s="4">
        <f t="array" ref="D999">IF(AND(OR(raw_elemdata!G451=6,raw_elemdata!H451=6,raw_elemdata!I451=6,raw_elemdata!J451=6),OR(raw_elemdata!G451=7,raw_elemdata!H451=7,raw_elemdata!I451=7,raw_elemdata!J451=7)), IF(ISERROR(INDEX(filt_btag7!$B:$B,MATCH(C999&amp;raw_elemdata!C451,filt_btag7!$C:$C&amp;filt_btag7!$B:$B,0))=raw_elemdata!C451), raw_elemdata!C451, INDEX(fix_btag!$BF:$BF,MATCH(raw_elemdata!C451,fix_btag!$BG:$BG,0))), raw_elemdata!C451)</f>
        <v>97</v>
      </c>
      <c r="E999" s="4">
        <f t="array" ref="E999">IF(AND(OR(raw_elemdata!G451=6,raw_elemdata!H451=6,raw_elemdata!I451=6,raw_elemdata!J451=6),OR(raw_elemdata!G451=7,raw_elemdata!H451=7,raw_elemdata!I451=7,raw_elemdata!J451=7)), IF(ISERROR(INDEX(filt_btag7!$B:$B,MATCH(C999&amp;raw_elemdata!D451,filt_btag7!$C:$C&amp;filt_btag7!$B:$B,0))=raw_elemdata!D451), raw_elemdata!D451, INDEX(fix_btag!$BF:$BF,MATCH(raw_elemdata!D451,fix_btag!$BG:$BG,0))), raw_elemdata!D451)</f>
        <v>53</v>
      </c>
      <c r="F999" s="4">
        <f t="array" ref="F999">IF(AND(OR(raw_elemdata!G451=6,raw_elemdata!H451=6,raw_elemdata!I451=6,raw_elemdata!J451=6),OR(raw_elemdata!G451=7,raw_elemdata!H451=7,raw_elemdata!I451=7,raw_elemdata!J451=7)), IF(ISERROR(INDEX(filt_btag7!$B:$B,MATCH(C999&amp;raw_elemdata!E451,filt_btag7!$C:$C&amp;filt_btag7!$B:$B,0))=raw_elemdata!E451), raw_elemdata!E451, INDEX(fix_btag!$BF:$BF,MATCH(raw_elemdata!E451,fix_btag!$BG:$BG,0))), raw_elemdata!E451)</f>
        <v>252</v>
      </c>
      <c r="G999" s="4">
        <f t="array" ref="G999">IF(AND(OR(raw_elemdata!G451=6,raw_elemdata!H451=6,raw_elemdata!I451=6,raw_elemdata!J451=6),OR(raw_elemdata!G451=7,raw_elemdata!H451=7,raw_elemdata!I451=7,raw_elemdata!J451=7)), IF(ISERROR(INDEX(filt_btag7!$B:$B,MATCH(C999&amp;raw_elemdata!F451,filt_btag7!$C:$C&amp;filt_btag7!$B:$B,0))=raw_elemdata!F451), raw_elemdata!F451, INDEX(fix_btag!$BF:$BF,MATCH(raw_elemdata!F451,fix_btag!$BG:$BG,0))), raw_elemdata!F451)</f>
        <v>243</v>
      </c>
      <c r="H999" s="4">
        <f>IF(OR(raw_elemdata!G451=6,raw_elemdata!G451=7),0,raw_elemdata!G451)</f>
        <v>0</v>
      </c>
      <c r="I999" s="4">
        <f>IF(OR(raw_elemdata!H451=6,raw_elemdata!H451=7),0,raw_elemdata!H451)</f>
        <v>0</v>
      </c>
      <c r="J999" s="4">
        <f>IF(OR(raw_elemdata!I451=6,raw_elemdata!I451=7),0,raw_elemdata!I451)</f>
        <v>0</v>
      </c>
      <c r="K999" s="4">
        <f>IF(OR(raw_elemdata!J451=6,raw_elemdata!J451=7),0,raw_elemdata!J451)</f>
        <v>0</v>
      </c>
      <c r="L999" s="4">
        <v>1</v>
      </c>
    </row>
    <row r="1000" spans="3:12" s="4" customFormat="1" x14ac:dyDescent="0.3">
      <c r="C1000" s="4">
        <v>450</v>
      </c>
      <c r="D1000" s="4">
        <f t="array" ref="D1000">IF(AND(OR(raw_elemdata!G452=6,raw_elemdata!H452=6,raw_elemdata!I452=6,raw_elemdata!J452=6),OR(raw_elemdata!G452=7,raw_elemdata!H452=7,raw_elemdata!I452=7,raw_elemdata!J452=7)), IF(ISERROR(INDEX(filt_btag7!$B:$B,MATCH(C1000&amp;raw_elemdata!C452,filt_btag7!$C:$C&amp;filt_btag7!$B:$B,0))=raw_elemdata!C452), raw_elemdata!C452, INDEX(fix_btag!$BF:$BF,MATCH(raw_elemdata!C452,fix_btag!$BG:$BG,0))), raw_elemdata!C452)</f>
        <v>243</v>
      </c>
      <c r="E1000" s="4">
        <f t="array" ref="E1000">IF(AND(OR(raw_elemdata!G452=6,raw_elemdata!H452=6,raw_elemdata!I452=6,raw_elemdata!J452=6),OR(raw_elemdata!G452=7,raw_elemdata!H452=7,raw_elemdata!I452=7,raw_elemdata!J452=7)), IF(ISERROR(INDEX(filt_btag7!$B:$B,MATCH(C1000&amp;raw_elemdata!D452,filt_btag7!$C:$C&amp;filt_btag7!$B:$B,0))=raw_elemdata!D452), raw_elemdata!D452, INDEX(fix_btag!$BF:$BF,MATCH(raw_elemdata!D452,fix_btag!$BG:$BG,0))), raw_elemdata!D452)</f>
        <v>252</v>
      </c>
      <c r="F1000" s="4">
        <f t="array" ref="F1000">IF(AND(OR(raw_elemdata!G452=6,raw_elemdata!H452=6,raw_elemdata!I452=6,raw_elemdata!J452=6),OR(raw_elemdata!G452=7,raw_elemdata!H452=7,raw_elemdata!I452=7,raw_elemdata!J452=7)), IF(ISERROR(INDEX(filt_btag7!$B:$B,MATCH(C1000&amp;raw_elemdata!E452,filt_btag7!$C:$C&amp;filt_btag7!$B:$B,0))=raw_elemdata!E452), raw_elemdata!E452, INDEX(fix_btag!$BF:$BF,MATCH(raw_elemdata!E452,fix_btag!$BG:$BG,0))), raw_elemdata!E452)</f>
        <v>30</v>
      </c>
      <c r="G1000" s="4">
        <f t="array" ref="G1000">IF(AND(OR(raw_elemdata!G452=6,raw_elemdata!H452=6,raw_elemdata!I452=6,raw_elemdata!J452=6),OR(raw_elemdata!G452=7,raw_elemdata!H452=7,raw_elemdata!I452=7,raw_elemdata!J452=7)), IF(ISERROR(INDEX(filt_btag7!$B:$B,MATCH(C1000&amp;raw_elemdata!F452,filt_btag7!$C:$C&amp;filt_btag7!$B:$B,0))=raw_elemdata!F452), raw_elemdata!F452, INDEX(fix_btag!$BF:$BF,MATCH(raw_elemdata!F452,fix_btag!$BG:$BG,0))), raw_elemdata!F452)</f>
        <v>98</v>
      </c>
      <c r="H1000" s="4">
        <f>IF(OR(raw_elemdata!G452=6,raw_elemdata!G452=7),0,raw_elemdata!G452)</f>
        <v>0</v>
      </c>
      <c r="I1000" s="4">
        <f>IF(OR(raw_elemdata!H452=6,raw_elemdata!H452=7),0,raw_elemdata!H452)</f>
        <v>0</v>
      </c>
      <c r="J1000" s="4">
        <f>IF(OR(raw_elemdata!I452=6,raw_elemdata!I452=7),0,raw_elemdata!I452)</f>
        <v>0</v>
      </c>
      <c r="K1000" s="4">
        <f>IF(OR(raw_elemdata!J452=6,raw_elemdata!J452=7),0,raw_elemdata!J452)</f>
        <v>0</v>
      </c>
      <c r="L1000" s="4">
        <v>1</v>
      </c>
    </row>
    <row r="1001" spans="3:12" s="4" customFormat="1" x14ac:dyDescent="0.3">
      <c r="C1001" s="4">
        <v>451</v>
      </c>
      <c r="D1001" s="4">
        <f t="array" ref="D1001">IF(AND(OR(raw_elemdata!G453=6,raw_elemdata!H453=6,raw_elemdata!I453=6,raw_elemdata!J453=6),OR(raw_elemdata!G453=7,raw_elemdata!H453=7,raw_elemdata!I453=7,raw_elemdata!J453=7)), IF(ISERROR(INDEX(filt_btag7!$B:$B,MATCH(C1001&amp;raw_elemdata!C453,filt_btag7!$C:$C&amp;filt_btag7!$B:$B,0))=raw_elemdata!C453), raw_elemdata!C453, INDEX(fix_btag!$BF:$BF,MATCH(raw_elemdata!C453,fix_btag!$BG:$BG,0))), raw_elemdata!C453)</f>
        <v>98</v>
      </c>
      <c r="E1001" s="4">
        <f t="array" ref="E1001">IF(AND(OR(raw_elemdata!G453=6,raw_elemdata!H453=6,raw_elemdata!I453=6,raw_elemdata!J453=6),OR(raw_elemdata!G453=7,raw_elemdata!H453=7,raw_elemdata!I453=7,raw_elemdata!J453=7)), IF(ISERROR(INDEX(filt_btag7!$B:$B,MATCH(C1001&amp;raw_elemdata!D453,filt_btag7!$C:$C&amp;filt_btag7!$B:$B,0))=raw_elemdata!D453), raw_elemdata!D453, INDEX(fix_btag!$BF:$BF,MATCH(raw_elemdata!D453,fix_btag!$BG:$BG,0))), raw_elemdata!D453)</f>
        <v>30</v>
      </c>
      <c r="F1001" s="4">
        <f t="array" ref="F1001">IF(AND(OR(raw_elemdata!G453=6,raw_elemdata!H453=6,raw_elemdata!I453=6,raw_elemdata!J453=6),OR(raw_elemdata!G453=7,raw_elemdata!H453=7,raw_elemdata!I453=7,raw_elemdata!J453=7)), IF(ISERROR(INDEX(filt_btag7!$B:$B,MATCH(C1001&amp;raw_elemdata!E453,filt_btag7!$C:$C&amp;filt_btag7!$B:$B,0))=raw_elemdata!E453), raw_elemdata!E453, INDEX(fix_btag!$BF:$BF,MATCH(raw_elemdata!E453,fix_btag!$BG:$BG,0))), raw_elemdata!E453)</f>
        <v>251</v>
      </c>
      <c r="G1001" s="4">
        <f t="array" ref="G1001">IF(AND(OR(raw_elemdata!G453=6,raw_elemdata!H453=6,raw_elemdata!I453=6,raw_elemdata!J453=6),OR(raw_elemdata!G453=7,raw_elemdata!H453=7,raw_elemdata!I453=7,raw_elemdata!J453=7)), IF(ISERROR(INDEX(filt_btag7!$B:$B,MATCH(C1001&amp;raw_elemdata!F453,filt_btag7!$C:$C&amp;filt_btag7!$B:$B,0))=raw_elemdata!F453), raw_elemdata!F453, INDEX(fix_btag!$BF:$BF,MATCH(raw_elemdata!F453,fix_btag!$BG:$BG,0))), raw_elemdata!F453)</f>
        <v>244</v>
      </c>
      <c r="H1001" s="4">
        <f>IF(OR(raw_elemdata!G453=6,raw_elemdata!G453=7),0,raw_elemdata!G453)</f>
        <v>0</v>
      </c>
      <c r="I1001" s="4">
        <f>IF(OR(raw_elemdata!H453=6,raw_elemdata!H453=7),0,raw_elemdata!H453)</f>
        <v>0</v>
      </c>
      <c r="J1001" s="4">
        <f>IF(OR(raw_elemdata!I453=6,raw_elemdata!I453=7),0,raw_elemdata!I453)</f>
        <v>0</v>
      </c>
      <c r="K1001" s="4">
        <f>IF(OR(raw_elemdata!J453=6,raw_elemdata!J453=7),0,raw_elemdata!J453)</f>
        <v>0</v>
      </c>
      <c r="L1001" s="4">
        <v>1</v>
      </c>
    </row>
    <row r="1002" spans="3:12" s="4" customFormat="1" x14ac:dyDescent="0.3">
      <c r="C1002" s="4">
        <v>452</v>
      </c>
      <c r="D1002" s="4">
        <f t="array" ref="D1002">IF(AND(OR(raw_elemdata!G454=6,raw_elemdata!H454=6,raw_elemdata!I454=6,raw_elemdata!J454=6),OR(raw_elemdata!G454=7,raw_elemdata!H454=7,raw_elemdata!I454=7,raw_elemdata!J454=7)), IF(ISERROR(INDEX(filt_btag7!$B:$B,MATCH(C1002&amp;raw_elemdata!C454,filt_btag7!$C:$C&amp;filt_btag7!$B:$B,0))=raw_elemdata!C454), raw_elemdata!C454, INDEX(fix_btag!$BF:$BF,MATCH(raw_elemdata!C454,fix_btag!$BG:$BG,0))), raw_elemdata!C454)</f>
        <v>244</v>
      </c>
      <c r="E1002" s="4">
        <f t="array" ref="E1002">IF(AND(OR(raw_elemdata!G454=6,raw_elemdata!H454=6,raw_elemdata!I454=6,raw_elemdata!J454=6),OR(raw_elemdata!G454=7,raw_elemdata!H454=7,raw_elemdata!I454=7,raw_elemdata!J454=7)), IF(ISERROR(INDEX(filt_btag7!$B:$B,MATCH(C1002&amp;raw_elemdata!D454,filt_btag7!$C:$C&amp;filt_btag7!$B:$B,0))=raw_elemdata!D454), raw_elemdata!D454, INDEX(fix_btag!$BF:$BF,MATCH(raw_elemdata!D454,fix_btag!$BG:$BG,0))), raw_elemdata!D454)</f>
        <v>251</v>
      </c>
      <c r="F1002" s="4">
        <f t="array" ref="F1002">IF(AND(OR(raw_elemdata!G454=6,raw_elemdata!H454=6,raw_elemdata!I454=6,raw_elemdata!J454=6),OR(raw_elemdata!G454=7,raw_elemdata!H454=7,raw_elemdata!I454=7,raw_elemdata!J454=7)), IF(ISERROR(INDEX(filt_btag7!$B:$B,MATCH(C1002&amp;raw_elemdata!E454,filt_btag7!$C:$C&amp;filt_btag7!$B:$B,0))=raw_elemdata!E454), raw_elemdata!E454, INDEX(fix_btag!$BF:$BF,MATCH(raw_elemdata!E454,fix_btag!$BG:$BG,0))), raw_elemdata!E454)</f>
        <v>64</v>
      </c>
      <c r="G1002" s="4">
        <f t="array" ref="G1002">IF(AND(OR(raw_elemdata!G454=6,raw_elemdata!H454=6,raw_elemdata!I454=6,raw_elemdata!J454=6),OR(raw_elemdata!G454=7,raw_elemdata!H454=7,raw_elemdata!I454=7,raw_elemdata!J454=7)), IF(ISERROR(INDEX(filt_btag7!$B:$B,MATCH(C1002&amp;raw_elemdata!F454,filt_btag7!$C:$C&amp;filt_btag7!$B:$B,0))=raw_elemdata!F454), raw_elemdata!F454, INDEX(fix_btag!$BF:$BF,MATCH(raw_elemdata!F454,fix_btag!$BG:$BG,0))), raw_elemdata!F454)</f>
        <v>94</v>
      </c>
      <c r="H1002" s="4">
        <f>IF(OR(raw_elemdata!G454=6,raw_elemdata!G454=7),0,raw_elemdata!G454)</f>
        <v>0</v>
      </c>
      <c r="I1002" s="4">
        <f>IF(OR(raw_elemdata!H454=6,raw_elemdata!H454=7),0,raw_elemdata!H454)</f>
        <v>0</v>
      </c>
      <c r="J1002" s="4">
        <f>IF(OR(raw_elemdata!I454=6,raw_elemdata!I454=7),0,raw_elemdata!I454)</f>
        <v>0</v>
      </c>
      <c r="K1002" s="4">
        <f>IF(OR(raw_elemdata!J454=6,raw_elemdata!J454=7),0,raw_elemdata!J454)</f>
        <v>0</v>
      </c>
      <c r="L1002" s="4">
        <v>1</v>
      </c>
    </row>
    <row r="1003" spans="3:12" s="4" customFormat="1" x14ac:dyDescent="0.3">
      <c r="C1003" s="4">
        <v>453</v>
      </c>
      <c r="D1003" s="4">
        <f t="array" ref="D1003">IF(AND(OR(raw_elemdata!G455=6,raw_elemdata!H455=6,raw_elemdata!I455=6,raw_elemdata!J455=6),OR(raw_elemdata!G455=7,raw_elemdata!H455=7,raw_elemdata!I455=7,raw_elemdata!J455=7)), IF(ISERROR(INDEX(filt_btag7!$B:$B,MATCH(C1003&amp;raw_elemdata!C455,filt_btag7!$C:$C&amp;filt_btag7!$B:$B,0))=raw_elemdata!C455), raw_elemdata!C455, INDEX(fix_btag!$BF:$BF,MATCH(raw_elemdata!C455,fix_btag!$BG:$BG,0))), raw_elemdata!C455)</f>
        <v>60</v>
      </c>
      <c r="E1003" s="4">
        <f t="array" ref="E1003">IF(AND(OR(raw_elemdata!G455=6,raw_elemdata!H455=6,raw_elemdata!I455=6,raw_elemdata!J455=6),OR(raw_elemdata!G455=7,raw_elemdata!H455=7,raw_elemdata!I455=7,raw_elemdata!J455=7)), IF(ISERROR(INDEX(filt_btag7!$B:$B,MATCH(C1003&amp;raw_elemdata!D455,filt_btag7!$C:$C&amp;filt_btag7!$B:$B,0))=raw_elemdata!D455), raw_elemdata!D455, INDEX(fix_btag!$BF:$BF,MATCH(raw_elemdata!D455,fix_btag!$BG:$BG,0))), raw_elemdata!D455)</f>
        <v>81</v>
      </c>
      <c r="F1003" s="4">
        <f t="array" ref="F1003">IF(AND(OR(raw_elemdata!G455=6,raw_elemdata!H455=6,raw_elemdata!I455=6,raw_elemdata!J455=6),OR(raw_elemdata!G455=7,raw_elemdata!H455=7,raw_elemdata!I455=7,raw_elemdata!J455=7)), IF(ISERROR(INDEX(filt_btag7!$B:$B,MATCH(C1003&amp;raw_elemdata!E455,filt_btag7!$C:$C&amp;filt_btag7!$B:$B,0))=raw_elemdata!E455), raw_elemdata!E455, INDEX(fix_btag!$BF:$BF,MATCH(raw_elemdata!E455,fix_btag!$BG:$BG,0))), raw_elemdata!E455)</f>
        <v>245</v>
      </c>
      <c r="G1003" s="4">
        <f t="array" ref="G1003">IF(AND(OR(raw_elemdata!G455=6,raw_elemdata!H455=6,raw_elemdata!I455=6,raw_elemdata!J455=6),OR(raw_elemdata!G455=7,raw_elemdata!H455=7,raw_elemdata!I455=7,raw_elemdata!J455=7)), IF(ISERROR(INDEX(filt_btag7!$B:$B,MATCH(C1003&amp;raw_elemdata!F455,filt_btag7!$C:$C&amp;filt_btag7!$B:$B,0))=raw_elemdata!F455), raw_elemdata!F455, INDEX(fix_btag!$BF:$BF,MATCH(raw_elemdata!F455,fix_btag!$BG:$BG,0))), raw_elemdata!F455)</f>
        <v>250</v>
      </c>
      <c r="H1003" s="4">
        <f>IF(OR(raw_elemdata!G455=6,raw_elemdata!G455=7),0,raw_elemdata!G455)</f>
        <v>0</v>
      </c>
      <c r="I1003" s="4">
        <f>IF(OR(raw_elemdata!H455=6,raw_elemdata!H455=7),0,raw_elemdata!H455)</f>
        <v>0</v>
      </c>
      <c r="J1003" s="4">
        <f>IF(OR(raw_elemdata!I455=6,raw_elemdata!I455=7),0,raw_elemdata!I455)</f>
        <v>0</v>
      </c>
      <c r="K1003" s="4">
        <f>IF(OR(raw_elemdata!J455=6,raw_elemdata!J455=7),0,raw_elemdata!J455)</f>
        <v>0</v>
      </c>
      <c r="L1003" s="4">
        <v>1</v>
      </c>
    </row>
    <row r="1004" spans="3:12" s="4" customFormat="1" x14ac:dyDescent="0.3">
      <c r="C1004" s="4">
        <v>454</v>
      </c>
      <c r="D1004" s="4">
        <f t="array" ref="D1004">IF(AND(OR(raw_elemdata!G456=6,raw_elemdata!H456=6,raw_elemdata!I456=6,raw_elemdata!J456=6),OR(raw_elemdata!G456=7,raw_elemdata!H456=7,raw_elemdata!I456=7,raw_elemdata!J456=7)), IF(ISERROR(INDEX(filt_btag7!$B:$B,MATCH(C1004&amp;raw_elemdata!C456,filt_btag7!$C:$C&amp;filt_btag7!$B:$B,0))=raw_elemdata!C456), raw_elemdata!C456, INDEX(fix_btag!$BF:$BF,MATCH(raw_elemdata!C456,fix_btag!$BG:$BG,0))), raw_elemdata!C456)</f>
        <v>250</v>
      </c>
      <c r="E1004" s="4">
        <f t="array" ref="E1004">IF(AND(OR(raw_elemdata!G456=6,raw_elemdata!H456=6,raw_elemdata!I456=6,raw_elemdata!J456=6),OR(raw_elemdata!G456=7,raw_elemdata!H456=7,raw_elemdata!I456=7,raw_elemdata!J456=7)), IF(ISERROR(INDEX(filt_btag7!$B:$B,MATCH(C1004&amp;raw_elemdata!D456,filt_btag7!$C:$C&amp;filt_btag7!$B:$B,0))=raw_elemdata!D456), raw_elemdata!D456, INDEX(fix_btag!$BF:$BF,MATCH(raw_elemdata!D456,fix_btag!$BG:$BG,0))), raw_elemdata!D456)</f>
        <v>245</v>
      </c>
      <c r="F1004" s="4">
        <f t="array" ref="F1004">IF(AND(OR(raw_elemdata!G456=6,raw_elemdata!H456=6,raw_elemdata!I456=6,raw_elemdata!J456=6),OR(raw_elemdata!G456=7,raw_elemdata!H456=7,raw_elemdata!I456=7,raw_elemdata!J456=7)), IF(ISERROR(INDEX(filt_btag7!$B:$B,MATCH(C1004&amp;raw_elemdata!E456,filt_btag7!$C:$C&amp;filt_btag7!$B:$B,0))=raw_elemdata!E456), raw_elemdata!E456, INDEX(fix_btag!$BF:$BF,MATCH(raw_elemdata!E456,fix_btag!$BG:$BG,0))), raw_elemdata!E456)</f>
        <v>94</v>
      </c>
      <c r="G1004" s="4">
        <f t="array" ref="G1004">IF(AND(OR(raw_elemdata!G456=6,raw_elemdata!H456=6,raw_elemdata!I456=6,raw_elemdata!J456=6),OR(raw_elemdata!G456=7,raw_elemdata!H456=7,raw_elemdata!I456=7,raw_elemdata!J456=7)), IF(ISERROR(INDEX(filt_btag7!$B:$B,MATCH(C1004&amp;raw_elemdata!F456,filt_btag7!$C:$C&amp;filt_btag7!$B:$B,0))=raw_elemdata!F456), raw_elemdata!F456, INDEX(fix_btag!$BF:$BF,MATCH(raw_elemdata!F456,fix_btag!$BG:$BG,0))), raw_elemdata!F456)</f>
        <v>64</v>
      </c>
      <c r="H1004" s="4">
        <f>IF(OR(raw_elemdata!G456=6,raw_elemdata!G456=7),0,raw_elemdata!G456)</f>
        <v>0</v>
      </c>
      <c r="I1004" s="4">
        <f>IF(OR(raw_elemdata!H456=6,raw_elemdata!H456=7),0,raw_elemdata!H456)</f>
        <v>0</v>
      </c>
      <c r="J1004" s="4">
        <f>IF(OR(raw_elemdata!I456=6,raw_elemdata!I456=7),0,raw_elemdata!I456)</f>
        <v>0</v>
      </c>
      <c r="K1004" s="4">
        <f>IF(OR(raw_elemdata!J456=6,raw_elemdata!J456=7),0,raw_elemdata!J456)</f>
        <v>0</v>
      </c>
      <c r="L1004" s="4">
        <v>1</v>
      </c>
    </row>
    <row r="1005" spans="3:12" s="4" customFormat="1" x14ac:dyDescent="0.3">
      <c r="C1005" s="4">
        <v>455</v>
      </c>
      <c r="D1005" s="4">
        <f t="array" ref="D1005">IF(AND(OR(raw_elemdata!G457=6,raw_elemdata!H457=6,raw_elemdata!I457=6,raw_elemdata!J457=6),OR(raw_elemdata!G457=7,raw_elemdata!H457=7,raw_elemdata!I457=7,raw_elemdata!J457=7)), IF(ISERROR(INDEX(filt_btag7!$B:$B,MATCH(C1005&amp;raw_elemdata!C457,filt_btag7!$C:$C&amp;filt_btag7!$B:$B,0))=raw_elemdata!C457), raw_elemdata!C457, INDEX(fix_btag!$BF:$BF,MATCH(raw_elemdata!C457,fix_btag!$BG:$BG,0))), raw_elemdata!C457)</f>
        <v>249</v>
      </c>
      <c r="E1005" s="4">
        <f t="array" ref="E1005">IF(AND(OR(raw_elemdata!G457=6,raw_elemdata!H457=6,raw_elemdata!I457=6,raw_elemdata!J457=6),OR(raw_elemdata!G457=7,raw_elemdata!H457=7,raw_elemdata!I457=7,raw_elemdata!J457=7)), IF(ISERROR(INDEX(filt_btag7!$B:$B,MATCH(C1005&amp;raw_elemdata!D457,filt_btag7!$C:$C&amp;filt_btag7!$B:$B,0))=raw_elemdata!D457), raw_elemdata!D457, INDEX(fix_btag!$BF:$BF,MATCH(raw_elemdata!D457,fix_btag!$BG:$BG,0))), raw_elemdata!D457)</f>
        <v>246</v>
      </c>
      <c r="F1005" s="4">
        <f t="array" ref="F1005">IF(AND(OR(raw_elemdata!G457=6,raw_elemdata!H457=6,raw_elemdata!I457=6,raw_elemdata!J457=6),OR(raw_elemdata!G457=7,raw_elemdata!H457=7,raw_elemdata!I457=7,raw_elemdata!J457=7)), IF(ISERROR(INDEX(filt_btag7!$B:$B,MATCH(C1005&amp;raw_elemdata!E457,filt_btag7!$C:$C&amp;filt_btag7!$B:$B,0))=raw_elemdata!E457), raw_elemdata!E457, INDEX(fix_btag!$BF:$BF,MATCH(raw_elemdata!E457,fix_btag!$BG:$BG,0))), raw_elemdata!E457)</f>
        <v>81</v>
      </c>
      <c r="G1005" s="4">
        <f t="array" ref="G1005">IF(AND(OR(raw_elemdata!G457=6,raw_elemdata!H457=6,raw_elemdata!I457=6,raw_elemdata!J457=6),OR(raw_elemdata!G457=7,raw_elemdata!H457=7,raw_elemdata!I457=7,raw_elemdata!J457=7)), IF(ISERROR(INDEX(filt_btag7!$B:$B,MATCH(C1005&amp;raw_elemdata!F457,filt_btag7!$C:$C&amp;filt_btag7!$B:$B,0))=raw_elemdata!F457), raw_elemdata!F457, INDEX(fix_btag!$BF:$BF,MATCH(raw_elemdata!F457,fix_btag!$BG:$BG,0))), raw_elemdata!F457)</f>
        <v>60</v>
      </c>
      <c r="H1005" s="4">
        <f>IF(OR(raw_elemdata!G457=6,raw_elemdata!G457=7),0,raw_elemdata!G457)</f>
        <v>0</v>
      </c>
      <c r="I1005" s="4">
        <f>IF(OR(raw_elemdata!H457=6,raw_elemdata!H457=7),0,raw_elemdata!H457)</f>
        <v>0</v>
      </c>
      <c r="J1005" s="4">
        <f>IF(OR(raw_elemdata!I457=6,raw_elemdata!I457=7),0,raw_elemdata!I457)</f>
        <v>0</v>
      </c>
      <c r="K1005" s="4">
        <f>IF(OR(raw_elemdata!J457=6,raw_elemdata!J457=7),0,raw_elemdata!J457)</f>
        <v>0</v>
      </c>
      <c r="L1005" s="4">
        <v>1</v>
      </c>
    </row>
    <row r="1006" spans="3:12" s="4" customFormat="1" x14ac:dyDescent="0.3">
      <c r="C1006" s="4">
        <v>456</v>
      </c>
      <c r="D1006" s="4">
        <f t="array" ref="D1006">IF(AND(OR(raw_elemdata!G458=6,raw_elemdata!H458=6,raw_elemdata!I458=6,raw_elemdata!J458=6),OR(raw_elemdata!G458=7,raw_elemdata!H458=7,raw_elemdata!I458=7,raw_elemdata!J458=7)), IF(ISERROR(INDEX(filt_btag7!$B:$B,MATCH(C1006&amp;raw_elemdata!C458,filt_btag7!$C:$C&amp;filt_btag7!$B:$B,0))=raw_elemdata!C458), raw_elemdata!C458, INDEX(fix_btag!$BF:$BF,MATCH(raw_elemdata!C458,fix_btag!$BG:$BG,0))), raw_elemdata!C458)</f>
        <v>56</v>
      </c>
      <c r="E1006" s="4">
        <f t="array" ref="E1006">IF(AND(OR(raw_elemdata!G458=6,raw_elemdata!H458=6,raw_elemdata!I458=6,raw_elemdata!J458=6),OR(raw_elemdata!G458=7,raw_elemdata!H458=7,raw_elemdata!I458=7,raw_elemdata!J458=7)), IF(ISERROR(INDEX(filt_btag7!$B:$B,MATCH(C1006&amp;raw_elemdata!D458,filt_btag7!$C:$C&amp;filt_btag7!$B:$B,0))=raw_elemdata!D458), raw_elemdata!D458, INDEX(fix_btag!$BF:$BF,MATCH(raw_elemdata!D458,fix_btag!$BG:$BG,0))), raw_elemdata!D458)</f>
        <v>92</v>
      </c>
      <c r="F1006" s="4">
        <f t="array" ref="F1006">IF(AND(OR(raw_elemdata!G458=6,raw_elemdata!H458=6,raw_elemdata!I458=6,raw_elemdata!J458=6),OR(raw_elemdata!G458=7,raw_elemdata!H458=7,raw_elemdata!I458=7,raw_elemdata!J458=7)), IF(ISERROR(INDEX(filt_btag7!$B:$B,MATCH(C1006&amp;raw_elemdata!E458,filt_btag7!$C:$C&amp;filt_btag7!$B:$B,0))=raw_elemdata!E458), raw_elemdata!E458, INDEX(fix_btag!$BF:$BF,MATCH(raw_elemdata!E458,fix_btag!$BG:$BG,0))), raw_elemdata!E458)</f>
        <v>246</v>
      </c>
      <c r="G1006" s="4">
        <f t="array" ref="G1006">IF(AND(OR(raw_elemdata!G458=6,raw_elemdata!H458=6,raw_elemdata!I458=6,raw_elemdata!J458=6),OR(raw_elemdata!G458=7,raw_elemdata!H458=7,raw_elemdata!I458=7,raw_elemdata!J458=7)), IF(ISERROR(INDEX(filt_btag7!$B:$B,MATCH(C1006&amp;raw_elemdata!F458,filt_btag7!$C:$C&amp;filt_btag7!$B:$B,0))=raw_elemdata!F458), raw_elemdata!F458, INDEX(fix_btag!$BF:$BF,MATCH(raw_elemdata!F458,fix_btag!$BG:$BG,0))), raw_elemdata!F458)</f>
        <v>249</v>
      </c>
      <c r="H1006" s="4">
        <f>IF(OR(raw_elemdata!G458=6,raw_elemdata!G458=7),0,raw_elemdata!G458)</f>
        <v>0</v>
      </c>
      <c r="I1006" s="4">
        <f>IF(OR(raw_elemdata!H458=6,raw_elemdata!H458=7),0,raw_elemdata!H458)</f>
        <v>0</v>
      </c>
      <c r="J1006" s="4">
        <f>IF(OR(raw_elemdata!I458=6,raw_elemdata!I458=7),0,raw_elemdata!I458)</f>
        <v>0</v>
      </c>
      <c r="K1006" s="4">
        <f>IF(OR(raw_elemdata!J458=6,raw_elemdata!J458=7),0,raw_elemdata!J458)</f>
        <v>0</v>
      </c>
      <c r="L1006" s="4">
        <v>1</v>
      </c>
    </row>
    <row r="1007" spans="3:12" s="4" customFormat="1" x14ac:dyDescent="0.3">
      <c r="C1007" s="4">
        <v>457</v>
      </c>
      <c r="D1007" s="4">
        <f t="array" ref="D1007">IF(AND(OR(raw_elemdata!G459=6,raw_elemdata!H459=6,raw_elemdata!I459=6,raw_elemdata!J459=6),OR(raw_elemdata!G459=7,raw_elemdata!H459=7,raw_elemdata!I459=7,raw_elemdata!J459=7)), IF(ISERROR(INDEX(filt_btag7!$B:$B,MATCH(C1007&amp;raw_elemdata!C459,filt_btag7!$C:$C&amp;filt_btag7!$B:$B,0))=raw_elemdata!C459), raw_elemdata!C459, INDEX(fix_btag!$BF:$BF,MATCH(raw_elemdata!C459,fix_btag!$BG:$BG,0))), raw_elemdata!C459)</f>
        <v>248</v>
      </c>
      <c r="E1007" s="4">
        <f t="array" ref="E1007">IF(AND(OR(raw_elemdata!G459=6,raw_elemdata!H459=6,raw_elemdata!I459=6,raw_elemdata!J459=6),OR(raw_elemdata!G459=7,raw_elemdata!H459=7,raw_elemdata!I459=7,raw_elemdata!J459=7)), IF(ISERROR(INDEX(filt_btag7!$B:$B,MATCH(C1007&amp;raw_elemdata!D459,filt_btag7!$C:$C&amp;filt_btag7!$B:$B,0))=raw_elemdata!D459), raw_elemdata!D459, INDEX(fix_btag!$BF:$BF,MATCH(raw_elemdata!D459,fix_btag!$BG:$BG,0))), raw_elemdata!D459)</f>
        <v>247</v>
      </c>
      <c r="F1007" s="4">
        <f t="array" ref="F1007">IF(AND(OR(raw_elemdata!G459=6,raw_elemdata!H459=6,raw_elemdata!I459=6,raw_elemdata!J459=6),OR(raw_elemdata!G459=7,raw_elemdata!H459=7,raw_elemdata!I459=7,raw_elemdata!J459=7)), IF(ISERROR(INDEX(filt_btag7!$B:$B,MATCH(C1007&amp;raw_elemdata!E459,filt_btag7!$C:$C&amp;filt_btag7!$B:$B,0))=raw_elemdata!E459), raw_elemdata!E459, INDEX(fix_btag!$BF:$BF,MATCH(raw_elemdata!E459,fix_btag!$BG:$BG,0))), raw_elemdata!E459)</f>
        <v>92</v>
      </c>
      <c r="G1007" s="4">
        <f t="array" ref="G1007">IF(AND(OR(raw_elemdata!G459=6,raw_elemdata!H459=6,raw_elemdata!I459=6,raw_elemdata!J459=6),OR(raw_elemdata!G459=7,raw_elemdata!H459=7,raw_elemdata!I459=7,raw_elemdata!J459=7)), IF(ISERROR(INDEX(filt_btag7!$B:$B,MATCH(C1007&amp;raw_elemdata!F459,filt_btag7!$C:$C&amp;filt_btag7!$B:$B,0))=raw_elemdata!F459), raw_elemdata!F459, INDEX(fix_btag!$BF:$BF,MATCH(raw_elemdata!F459,fix_btag!$BG:$BG,0))), raw_elemdata!F459)</f>
        <v>56</v>
      </c>
      <c r="H1007" s="4">
        <f>IF(OR(raw_elemdata!G459=6,raw_elemdata!G459=7),0,raw_elemdata!G459)</f>
        <v>0</v>
      </c>
      <c r="I1007" s="4">
        <f>IF(OR(raw_elemdata!H459=6,raw_elemdata!H459=7),0,raw_elemdata!H459)</f>
        <v>0</v>
      </c>
      <c r="J1007" s="4">
        <f>IF(OR(raw_elemdata!I459=6,raw_elemdata!I459=7),0,raw_elemdata!I459)</f>
        <v>0</v>
      </c>
      <c r="K1007" s="4">
        <f>IF(OR(raw_elemdata!J459=6,raw_elemdata!J459=7),0,raw_elemdata!J459)</f>
        <v>0</v>
      </c>
      <c r="L1007" s="4">
        <v>1</v>
      </c>
    </row>
    <row r="1008" spans="3:12" s="4" customFormat="1" x14ac:dyDescent="0.3">
      <c r="C1008" s="4">
        <v>458</v>
      </c>
      <c r="D1008" s="4">
        <f t="array" ref="D1008">IF(AND(OR(raw_elemdata!G460=6,raw_elemdata!H460=6,raw_elemdata!I460=6,raw_elemdata!J460=6),OR(raw_elemdata!G460=7,raw_elemdata!H460=7,raw_elemdata!I460=7,raw_elemdata!J460=7)), IF(ISERROR(INDEX(filt_btag7!$B:$B,MATCH(C1008&amp;raw_elemdata!C460,filt_btag7!$C:$C&amp;filt_btag7!$B:$B,0))=raw_elemdata!C460), raw_elemdata!C460, INDEX(fix_btag!$BF:$BF,MATCH(raw_elemdata!C460,fix_btag!$BG:$BG,0))), raw_elemdata!C460)</f>
        <v>19</v>
      </c>
      <c r="E1008" s="4">
        <f t="array" ref="E1008">IF(AND(OR(raw_elemdata!G460=6,raw_elemdata!H460=6,raw_elemdata!I460=6,raw_elemdata!J460=6),OR(raw_elemdata!G460=7,raw_elemdata!H460=7,raw_elemdata!I460=7,raw_elemdata!J460=7)), IF(ISERROR(INDEX(filt_btag7!$B:$B,MATCH(C1008&amp;raw_elemdata!D460,filt_btag7!$C:$C&amp;filt_btag7!$B:$B,0))=raw_elemdata!D460), raw_elemdata!D460, INDEX(fix_btag!$BF:$BF,MATCH(raw_elemdata!D460,fix_btag!$BG:$BG,0))), raw_elemdata!D460)</f>
        <v>90</v>
      </c>
      <c r="F1008" s="4">
        <f t="array" ref="F1008">IF(AND(OR(raw_elemdata!G460=6,raw_elemdata!H460=6,raw_elemdata!I460=6,raw_elemdata!J460=6),OR(raw_elemdata!G460=7,raw_elemdata!H460=7,raw_elemdata!I460=7,raw_elemdata!J460=7)), IF(ISERROR(INDEX(filt_btag7!$B:$B,MATCH(C1008&amp;raw_elemdata!E460,filt_btag7!$C:$C&amp;filt_btag7!$B:$B,0))=raw_elemdata!E460), raw_elemdata!E460, INDEX(fix_btag!$BF:$BF,MATCH(raw_elemdata!E460,fix_btag!$BG:$BG,0))), raw_elemdata!E460)</f>
        <v>247</v>
      </c>
      <c r="G1008" s="4">
        <f t="array" ref="G1008">IF(AND(OR(raw_elemdata!G460=6,raw_elemdata!H460=6,raw_elemdata!I460=6,raw_elemdata!J460=6),OR(raw_elemdata!G460=7,raw_elemdata!H460=7,raw_elemdata!I460=7,raw_elemdata!J460=7)), IF(ISERROR(INDEX(filt_btag7!$B:$B,MATCH(C1008&amp;raw_elemdata!F460,filt_btag7!$C:$C&amp;filt_btag7!$B:$B,0))=raw_elemdata!F460), raw_elemdata!F460, INDEX(fix_btag!$BF:$BF,MATCH(raw_elemdata!F460,fix_btag!$BG:$BG,0))), raw_elemdata!F460)</f>
        <v>248</v>
      </c>
      <c r="H1008" s="4">
        <f>IF(OR(raw_elemdata!G460=6,raw_elemdata!G460=7),0,raw_elemdata!G460)</f>
        <v>0</v>
      </c>
      <c r="I1008" s="4">
        <f>IF(OR(raw_elemdata!H460=6,raw_elemdata!H460=7),0,raw_elemdata!H460)</f>
        <v>0</v>
      </c>
      <c r="J1008" s="4">
        <f>IF(OR(raw_elemdata!I460=6,raw_elemdata!I460=7),0,raw_elemdata!I460)</f>
        <v>0</v>
      </c>
      <c r="K1008" s="4">
        <f>IF(OR(raw_elemdata!J460=6,raw_elemdata!J460=7),0,raw_elemdata!J460)</f>
        <v>0</v>
      </c>
      <c r="L1008" s="4">
        <v>1</v>
      </c>
    </row>
    <row r="1009" spans="3:12" s="4" customFormat="1" x14ac:dyDescent="0.3">
      <c r="C1009" s="4">
        <v>459</v>
      </c>
      <c r="D1009" s="4">
        <f t="array" ref="D1009">IF(AND(OR(raw_elemdata!G461=6,raw_elemdata!H461=6,raw_elemdata!I461=6,raw_elemdata!J461=6),OR(raw_elemdata!G461=7,raw_elemdata!H461=7,raw_elemdata!I461=7,raw_elemdata!J461=7)), IF(ISERROR(INDEX(filt_btag7!$B:$B,MATCH(C1009&amp;raw_elemdata!C461,filt_btag7!$C:$C&amp;filt_btag7!$B:$B,0))=raw_elemdata!C461), raw_elemdata!C461, INDEX(fix_btag!$BF:$BF,MATCH(raw_elemdata!C461,fix_btag!$BG:$BG,0))), raw_elemdata!C461)</f>
        <v>181</v>
      </c>
      <c r="E1009" s="4">
        <f t="array" ref="E1009">IF(AND(OR(raw_elemdata!G461=6,raw_elemdata!H461=6,raw_elemdata!I461=6,raw_elemdata!J461=6),OR(raw_elemdata!G461=7,raw_elemdata!H461=7,raw_elemdata!I461=7,raw_elemdata!J461=7)), IF(ISERROR(INDEX(filt_btag7!$B:$B,MATCH(C1009&amp;raw_elemdata!D461,filt_btag7!$C:$C&amp;filt_btag7!$B:$B,0))=raw_elemdata!D461), raw_elemdata!D461, INDEX(fix_btag!$BF:$BF,MATCH(raw_elemdata!D461,fix_btag!$BG:$BG,0))), raw_elemdata!D461)</f>
        <v>545</v>
      </c>
      <c r="F1009" s="4">
        <f t="array" ref="F1009">IF(AND(OR(raw_elemdata!G461=6,raw_elemdata!H461=6,raw_elemdata!I461=6,raw_elemdata!J461=6),OR(raw_elemdata!G461=7,raw_elemdata!H461=7,raw_elemdata!I461=7,raw_elemdata!J461=7)), IF(ISERROR(INDEX(filt_btag7!$B:$B,MATCH(C1009&amp;raw_elemdata!E461,filt_btag7!$C:$C&amp;filt_btag7!$B:$B,0))=raw_elemdata!E461), raw_elemdata!E461, INDEX(fix_btag!$BF:$BF,MATCH(raw_elemdata!E461,fix_btag!$BG:$BG,0))), raw_elemdata!E461)</f>
        <v>271</v>
      </c>
      <c r="G1009" s="4">
        <f t="array" ref="G1009">IF(AND(OR(raw_elemdata!G461=6,raw_elemdata!H461=6,raw_elemdata!I461=6,raw_elemdata!J461=6),OR(raw_elemdata!G461=7,raw_elemdata!H461=7,raw_elemdata!I461=7,raw_elemdata!J461=7)), IF(ISERROR(INDEX(filt_btag7!$B:$B,MATCH(C1009&amp;raw_elemdata!F461,filt_btag7!$C:$C&amp;filt_btag7!$B:$B,0))=raw_elemdata!F461), raw_elemdata!F461, INDEX(fix_btag!$BF:$BF,MATCH(raw_elemdata!F461,fix_btag!$BG:$BG,0))), raw_elemdata!F461)</f>
        <v>122</v>
      </c>
      <c r="H1009" s="4">
        <f>IF(OR(raw_elemdata!G461=6,raw_elemdata!G461=7),0,raw_elemdata!G461)</f>
        <v>0</v>
      </c>
      <c r="I1009" s="4">
        <f>IF(OR(raw_elemdata!H461=6,raw_elemdata!H461=7),0,raw_elemdata!H461)</f>
        <v>0</v>
      </c>
      <c r="J1009" s="4">
        <f>IF(OR(raw_elemdata!I461=6,raw_elemdata!I461=7),0,raw_elemdata!I461)</f>
        <v>0</v>
      </c>
      <c r="K1009" s="4">
        <f>IF(OR(raw_elemdata!J461=6,raw_elemdata!J461=7),0,raw_elemdata!J461)</f>
        <v>0</v>
      </c>
      <c r="L1009" s="4">
        <v>1</v>
      </c>
    </row>
    <row r="1010" spans="3:12" s="4" customFormat="1" x14ac:dyDescent="0.3">
      <c r="C1010" s="4">
        <v>460</v>
      </c>
      <c r="D1010" s="4">
        <f t="array" ref="D1010">IF(AND(OR(raw_elemdata!G462=6,raw_elemdata!H462=6,raw_elemdata!I462=6,raw_elemdata!J462=6),OR(raw_elemdata!G462=7,raw_elemdata!H462=7,raw_elemdata!I462=7,raw_elemdata!J462=7)), IF(ISERROR(INDEX(filt_btag7!$B:$B,MATCH(C1010&amp;raw_elemdata!C462,filt_btag7!$C:$C&amp;filt_btag7!$B:$B,0))=raw_elemdata!C462), raw_elemdata!C462, INDEX(fix_btag!$BF:$BF,MATCH(raw_elemdata!C462,fix_btag!$BG:$BG,0))), raw_elemdata!C462)</f>
        <v>545</v>
      </c>
      <c r="E1010" s="4">
        <f t="array" ref="E1010">IF(AND(OR(raw_elemdata!G462=6,raw_elemdata!H462=6,raw_elemdata!I462=6,raw_elemdata!J462=6),OR(raw_elemdata!G462=7,raw_elemdata!H462=7,raw_elemdata!I462=7,raw_elemdata!J462=7)), IF(ISERROR(INDEX(filt_btag7!$B:$B,MATCH(C1010&amp;raw_elemdata!D462,filt_btag7!$C:$C&amp;filt_btag7!$B:$B,0))=raw_elemdata!D462), raw_elemdata!D462, INDEX(fix_btag!$BF:$BF,MATCH(raw_elemdata!D462,fix_btag!$BG:$BG,0))), raw_elemdata!D462)</f>
        <v>180</v>
      </c>
      <c r="F1010" s="4">
        <f t="array" ref="F1010">IF(AND(OR(raw_elemdata!G462=6,raw_elemdata!H462=6,raw_elemdata!I462=6,raw_elemdata!J462=6),OR(raw_elemdata!G462=7,raw_elemdata!H462=7,raw_elemdata!I462=7,raw_elemdata!J462=7)), IF(ISERROR(INDEX(filt_btag7!$B:$B,MATCH(C1010&amp;raw_elemdata!E462,filt_btag7!$C:$C&amp;filt_btag7!$B:$B,0))=raw_elemdata!E462), raw_elemdata!E462, INDEX(fix_btag!$BF:$BF,MATCH(raw_elemdata!E462,fix_btag!$BG:$BG,0))), raw_elemdata!E462)</f>
        <v>124</v>
      </c>
      <c r="G1010" s="4">
        <f t="array" ref="G1010">IF(AND(OR(raw_elemdata!G462=6,raw_elemdata!H462=6,raw_elemdata!I462=6,raw_elemdata!J462=6),OR(raw_elemdata!G462=7,raw_elemdata!H462=7,raw_elemdata!I462=7,raw_elemdata!J462=7)), IF(ISERROR(INDEX(filt_btag7!$B:$B,MATCH(C1010&amp;raw_elemdata!F462,filt_btag7!$C:$C&amp;filt_btag7!$B:$B,0))=raw_elemdata!F462), raw_elemdata!F462, INDEX(fix_btag!$BF:$BF,MATCH(raw_elemdata!F462,fix_btag!$BG:$BG,0))), raw_elemdata!F462)</f>
        <v>271</v>
      </c>
      <c r="H1010" s="4">
        <f>IF(OR(raw_elemdata!G462=6,raw_elemdata!G462=7),0,raw_elemdata!G462)</f>
        <v>0</v>
      </c>
      <c r="I1010" s="4">
        <f>IF(OR(raw_elemdata!H462=6,raw_elemdata!H462=7),0,raw_elemdata!H462)</f>
        <v>0</v>
      </c>
      <c r="J1010" s="4">
        <f>IF(OR(raw_elemdata!I462=6,raw_elemdata!I462=7),0,raw_elemdata!I462)</f>
        <v>0</v>
      </c>
      <c r="K1010" s="4">
        <f>IF(OR(raw_elemdata!J462=6,raw_elemdata!J462=7),0,raw_elemdata!J462)</f>
        <v>0</v>
      </c>
      <c r="L1010" s="4">
        <v>1</v>
      </c>
    </row>
    <row r="1011" spans="3:12" s="4" customFormat="1" x14ac:dyDescent="0.3">
      <c r="C1011" s="4">
        <v>461</v>
      </c>
      <c r="D1011" s="4">
        <f t="array" ref="D1011">IF(AND(OR(raw_elemdata!G463=6,raw_elemdata!H463=6,raw_elemdata!I463=6,raw_elemdata!J463=6),OR(raw_elemdata!G463=7,raw_elemdata!H463=7,raw_elemdata!I463=7,raw_elemdata!J463=7)), IF(ISERROR(INDEX(filt_btag7!$B:$B,MATCH(C1011&amp;raw_elemdata!C463,filt_btag7!$C:$C&amp;filt_btag7!$B:$B,0))=raw_elemdata!C463), raw_elemdata!C463, INDEX(fix_btag!$BF:$BF,MATCH(raw_elemdata!C463,fix_btag!$BG:$BG,0))), raw_elemdata!C463)</f>
        <v>33</v>
      </c>
      <c r="E1011" s="4">
        <f t="array" ref="E1011">IF(AND(OR(raw_elemdata!G463=6,raw_elemdata!H463=6,raw_elemdata!I463=6,raw_elemdata!J463=6),OR(raw_elemdata!G463=7,raw_elemdata!H463=7,raw_elemdata!I463=7,raw_elemdata!J463=7)), IF(ISERROR(INDEX(filt_btag7!$B:$B,MATCH(C1011&amp;raw_elemdata!D463,filt_btag7!$C:$C&amp;filt_btag7!$B:$B,0))=raw_elemdata!D463), raw_elemdata!D463, INDEX(fix_btag!$BF:$BF,MATCH(raw_elemdata!D463,fix_btag!$BG:$BG,0))), raw_elemdata!D463)</f>
        <v>263</v>
      </c>
      <c r="F1011" s="4">
        <f t="array" ref="F1011">IF(AND(OR(raw_elemdata!G463=6,raw_elemdata!H463=6,raw_elemdata!I463=6,raw_elemdata!J463=6),OR(raw_elemdata!G463=7,raw_elemdata!H463=7,raw_elemdata!I463=7,raw_elemdata!J463=7)), IF(ISERROR(INDEX(filt_btag7!$B:$B,MATCH(C1011&amp;raw_elemdata!E463,filt_btag7!$C:$C&amp;filt_btag7!$B:$B,0))=raw_elemdata!E463), raw_elemdata!E463, INDEX(fix_btag!$BF:$BF,MATCH(raw_elemdata!E463,fix_btag!$BG:$BG,0))), raw_elemdata!E463)</f>
        <v>545</v>
      </c>
      <c r="G1011" s="4">
        <f t="array" ref="G1011">IF(AND(OR(raw_elemdata!G463=6,raw_elemdata!H463=6,raw_elemdata!I463=6,raw_elemdata!J463=6),OR(raw_elemdata!G463=7,raw_elemdata!H463=7,raw_elemdata!I463=7,raw_elemdata!J463=7)), IF(ISERROR(INDEX(filt_btag7!$B:$B,MATCH(C1011&amp;raw_elemdata!F463,filt_btag7!$C:$C&amp;filt_btag7!$B:$B,0))=raw_elemdata!F463), raw_elemdata!F463, INDEX(fix_btag!$BF:$BF,MATCH(raw_elemdata!F463,fix_btag!$BG:$BG,0))), raw_elemdata!F463)</f>
        <v>181</v>
      </c>
      <c r="H1011" s="4">
        <f>IF(OR(raw_elemdata!G463=6,raw_elemdata!G463=7),0,raw_elemdata!G463)</f>
        <v>0</v>
      </c>
      <c r="I1011" s="4">
        <f>IF(OR(raw_elemdata!H463=6,raw_elemdata!H463=7),0,raw_elemdata!H463)</f>
        <v>0</v>
      </c>
      <c r="J1011" s="4">
        <f>IF(OR(raw_elemdata!I463=6,raw_elemdata!I463=7),0,raw_elemdata!I463)</f>
        <v>0</v>
      </c>
      <c r="K1011" s="4">
        <f>IF(OR(raw_elemdata!J463=6,raw_elemdata!J463=7),0,raw_elemdata!J463)</f>
        <v>0</v>
      </c>
      <c r="L1011" s="4">
        <v>1</v>
      </c>
    </row>
    <row r="1012" spans="3:12" s="4" customFormat="1" x14ac:dyDescent="0.3">
      <c r="C1012" s="4">
        <v>462</v>
      </c>
      <c r="D1012" s="4">
        <f t="array" ref="D1012">IF(AND(OR(raw_elemdata!G464=6,raw_elemdata!H464=6,raw_elemdata!I464=6,raw_elemdata!J464=6),OR(raw_elemdata!G464=7,raw_elemdata!H464=7,raw_elemdata!I464=7,raw_elemdata!J464=7)), IF(ISERROR(INDEX(filt_btag7!$B:$B,MATCH(C1012&amp;raw_elemdata!C464,filt_btag7!$C:$C&amp;filt_btag7!$B:$B,0))=raw_elemdata!C464), raw_elemdata!C464, INDEX(fix_btag!$BF:$BF,MATCH(raw_elemdata!C464,fix_btag!$BG:$BG,0))), raw_elemdata!C464)</f>
        <v>263</v>
      </c>
      <c r="E1012" s="4">
        <f t="array" ref="E1012">IF(AND(OR(raw_elemdata!G464=6,raw_elemdata!H464=6,raw_elemdata!I464=6,raw_elemdata!J464=6),OR(raw_elemdata!G464=7,raw_elemdata!H464=7,raw_elemdata!I464=7,raw_elemdata!J464=7)), IF(ISERROR(INDEX(filt_btag7!$B:$B,MATCH(C1012&amp;raw_elemdata!D464,filt_btag7!$C:$C&amp;filt_btag7!$B:$B,0))=raw_elemdata!D464), raw_elemdata!D464, INDEX(fix_btag!$BF:$BF,MATCH(raw_elemdata!D464,fix_btag!$BG:$BG,0))), raw_elemdata!D464)</f>
        <v>19</v>
      </c>
      <c r="F1012" s="4">
        <f t="array" ref="F1012">IF(AND(OR(raw_elemdata!G464=6,raw_elemdata!H464=6,raw_elemdata!I464=6,raw_elemdata!J464=6),OR(raw_elemdata!G464=7,raw_elemdata!H464=7,raw_elemdata!I464=7,raw_elemdata!J464=7)), IF(ISERROR(INDEX(filt_btag7!$B:$B,MATCH(C1012&amp;raw_elemdata!E464,filt_btag7!$C:$C&amp;filt_btag7!$B:$B,0))=raw_elemdata!E464), raw_elemdata!E464, INDEX(fix_btag!$BF:$BF,MATCH(raw_elemdata!E464,fix_btag!$BG:$BG,0))), raw_elemdata!E464)</f>
        <v>180</v>
      </c>
      <c r="G1012" s="4">
        <f t="array" ref="G1012">IF(AND(OR(raw_elemdata!G464=6,raw_elemdata!H464=6,raw_elemdata!I464=6,raw_elemdata!J464=6),OR(raw_elemdata!G464=7,raw_elemdata!H464=7,raw_elemdata!I464=7,raw_elemdata!J464=7)), IF(ISERROR(INDEX(filt_btag7!$B:$B,MATCH(C1012&amp;raw_elemdata!F464,filt_btag7!$C:$C&amp;filt_btag7!$B:$B,0))=raw_elemdata!F464), raw_elemdata!F464, INDEX(fix_btag!$BF:$BF,MATCH(raw_elemdata!F464,fix_btag!$BG:$BG,0))), raw_elemdata!F464)</f>
        <v>545</v>
      </c>
      <c r="H1012" s="4">
        <f>IF(OR(raw_elemdata!G464=6,raw_elemdata!G464=7),0,raw_elemdata!G464)</f>
        <v>0</v>
      </c>
      <c r="I1012" s="4">
        <f>IF(OR(raw_elemdata!H464=6,raw_elemdata!H464=7),0,raw_elemdata!H464)</f>
        <v>0</v>
      </c>
      <c r="J1012" s="4">
        <f>IF(OR(raw_elemdata!I464=6,raw_elemdata!I464=7),0,raw_elemdata!I464)</f>
        <v>0</v>
      </c>
      <c r="K1012" s="4">
        <f>IF(OR(raw_elemdata!J464=6,raw_elemdata!J464=7),0,raw_elemdata!J464)</f>
        <v>0</v>
      </c>
      <c r="L1012" s="4">
        <v>1</v>
      </c>
    </row>
    <row r="1013" spans="3:12" s="4" customFormat="1" x14ac:dyDescent="0.3">
      <c r="C1013" s="4">
        <v>463</v>
      </c>
      <c r="D1013" s="4">
        <f t="array" ref="D1013">IF(AND(OR(raw_elemdata!G465=6,raw_elemdata!H465=6,raw_elemdata!I465=6,raw_elemdata!J465=6),OR(raw_elemdata!G465=7,raw_elemdata!H465=7,raw_elemdata!I465=7,raw_elemdata!J465=7)), IF(ISERROR(INDEX(filt_btag7!$B:$B,MATCH(C1013&amp;raw_elemdata!C465,filt_btag7!$C:$C&amp;filt_btag7!$B:$B,0))=raw_elemdata!C465), raw_elemdata!C465, INDEX(fix_btag!$BF:$BF,MATCH(raw_elemdata!C465,fix_btag!$BG:$BG,0))), raw_elemdata!C465)</f>
        <v>187</v>
      </c>
      <c r="E1013" s="4">
        <f t="array" ref="E1013">IF(AND(OR(raw_elemdata!G465=6,raw_elemdata!H465=6,raw_elemdata!I465=6,raw_elemdata!J465=6),OR(raw_elemdata!G465=7,raw_elemdata!H465=7,raw_elemdata!I465=7,raw_elemdata!J465=7)), IF(ISERROR(INDEX(filt_btag7!$B:$B,MATCH(C1013&amp;raw_elemdata!D465,filt_btag7!$C:$C&amp;filt_btag7!$B:$B,0))=raw_elemdata!D465), raw_elemdata!D465, INDEX(fix_btag!$BF:$BF,MATCH(raw_elemdata!D465,fix_btag!$BG:$BG,0))), raw_elemdata!D465)</f>
        <v>546</v>
      </c>
      <c r="F1013" s="4">
        <f t="array" ref="F1013">IF(AND(OR(raw_elemdata!G465=6,raw_elemdata!H465=6,raw_elemdata!I465=6,raw_elemdata!J465=6),OR(raw_elemdata!G465=7,raw_elemdata!H465=7,raw_elemdata!I465=7,raw_elemdata!J465=7)), IF(ISERROR(INDEX(filt_btag7!$B:$B,MATCH(C1013&amp;raw_elemdata!E465,filt_btag7!$C:$C&amp;filt_btag7!$B:$B,0))=raw_elemdata!E465), raw_elemdata!E465, INDEX(fix_btag!$BF:$BF,MATCH(raw_elemdata!E465,fix_btag!$BG:$BG,0))), raw_elemdata!E465)</f>
        <v>248</v>
      </c>
      <c r="G1013" s="4">
        <f t="array" ref="G1013">IF(AND(OR(raw_elemdata!G465=6,raw_elemdata!H465=6,raw_elemdata!I465=6,raw_elemdata!J465=6),OR(raw_elemdata!G465=7,raw_elemdata!H465=7,raw_elemdata!I465=7,raw_elemdata!J465=7)), IF(ISERROR(INDEX(filt_btag7!$B:$B,MATCH(C1013&amp;raw_elemdata!F465,filt_btag7!$C:$C&amp;filt_btag7!$B:$B,0))=raw_elemdata!F465), raw_elemdata!F465, INDEX(fix_btag!$BF:$BF,MATCH(raw_elemdata!F465,fix_btag!$BG:$BG,0))), raw_elemdata!F465)</f>
        <v>56</v>
      </c>
      <c r="H1013" s="4">
        <f>IF(OR(raw_elemdata!G465=6,raw_elemdata!G465=7),0,raw_elemdata!G465)</f>
        <v>0</v>
      </c>
      <c r="I1013" s="4">
        <f>IF(OR(raw_elemdata!H465=6,raw_elemdata!H465=7),0,raw_elemdata!H465)</f>
        <v>0</v>
      </c>
      <c r="J1013" s="4">
        <f>IF(OR(raw_elemdata!I465=6,raw_elemdata!I465=7),0,raw_elemdata!I465)</f>
        <v>0</v>
      </c>
      <c r="K1013" s="4">
        <f>IF(OR(raw_elemdata!J465=6,raw_elemdata!J465=7),0,raw_elemdata!J465)</f>
        <v>0</v>
      </c>
      <c r="L1013" s="4">
        <v>1</v>
      </c>
    </row>
    <row r="1014" spans="3:12" s="4" customFormat="1" x14ac:dyDescent="0.3">
      <c r="C1014" s="4">
        <v>464</v>
      </c>
      <c r="D1014" s="4">
        <f t="array" ref="D1014">IF(AND(OR(raw_elemdata!G466=6,raw_elemdata!H466=6,raw_elemdata!I466=6,raw_elemdata!J466=6),OR(raw_elemdata!G466=7,raw_elemdata!H466=7,raw_elemdata!I466=7,raw_elemdata!J466=7)), IF(ISERROR(INDEX(filt_btag7!$B:$B,MATCH(C1014&amp;raw_elemdata!C466,filt_btag7!$C:$C&amp;filt_btag7!$B:$B,0))=raw_elemdata!C466), raw_elemdata!C466, INDEX(fix_btag!$BF:$BF,MATCH(raw_elemdata!C466,fix_btag!$BG:$BG,0))), raw_elemdata!C466)</f>
        <v>546</v>
      </c>
      <c r="E1014" s="4">
        <f t="array" ref="E1014">IF(AND(OR(raw_elemdata!G466=6,raw_elemdata!H466=6,raw_elemdata!I466=6,raw_elemdata!J466=6),OR(raw_elemdata!G466=7,raw_elemdata!H466=7,raw_elemdata!I466=7,raw_elemdata!J466=7)), IF(ISERROR(INDEX(filt_btag7!$B:$B,MATCH(C1014&amp;raw_elemdata!D466,filt_btag7!$C:$C&amp;filt_btag7!$B:$B,0))=raw_elemdata!D466), raw_elemdata!D466, INDEX(fix_btag!$BF:$BF,MATCH(raw_elemdata!D466,fix_btag!$BG:$BG,0))), raw_elemdata!D466)</f>
        <v>179</v>
      </c>
      <c r="F1014" s="4">
        <f t="array" ref="F1014">IF(AND(OR(raw_elemdata!G466=6,raw_elemdata!H466=6,raw_elemdata!I466=6,raw_elemdata!J466=6),OR(raw_elemdata!G466=7,raw_elemdata!H466=7,raw_elemdata!I466=7,raw_elemdata!J466=7)), IF(ISERROR(INDEX(filt_btag7!$B:$B,MATCH(C1014&amp;raw_elemdata!E466,filt_btag7!$C:$C&amp;filt_btag7!$B:$B,0))=raw_elemdata!E466), raw_elemdata!E466, INDEX(fix_btag!$BF:$BF,MATCH(raw_elemdata!E466,fix_btag!$BG:$BG,0))), raw_elemdata!E466)</f>
        <v>19</v>
      </c>
      <c r="G1014" s="4">
        <f t="array" ref="G1014">IF(AND(OR(raw_elemdata!G466=6,raw_elemdata!H466=6,raw_elemdata!I466=6,raw_elemdata!J466=6),OR(raw_elemdata!G466=7,raw_elemdata!H466=7,raw_elemdata!I466=7,raw_elemdata!J466=7)), IF(ISERROR(INDEX(filt_btag7!$B:$B,MATCH(C1014&amp;raw_elemdata!F466,filt_btag7!$C:$C&amp;filt_btag7!$B:$B,0))=raw_elemdata!F466), raw_elemdata!F466, INDEX(fix_btag!$BF:$BF,MATCH(raw_elemdata!F466,fix_btag!$BG:$BG,0))), raw_elemdata!F466)</f>
        <v>248</v>
      </c>
      <c r="H1014" s="4">
        <f>IF(OR(raw_elemdata!G466=6,raw_elemdata!G466=7),0,raw_elemdata!G466)</f>
        <v>0</v>
      </c>
      <c r="I1014" s="4">
        <f>IF(OR(raw_elemdata!H466=6,raw_elemdata!H466=7),0,raw_elemdata!H466)</f>
        <v>0</v>
      </c>
      <c r="J1014" s="4">
        <f>IF(OR(raw_elemdata!I466=6,raw_elemdata!I466=7),0,raw_elemdata!I466)</f>
        <v>0</v>
      </c>
      <c r="K1014" s="4">
        <f>IF(OR(raw_elemdata!J466=6,raw_elemdata!J466=7),0,raw_elemdata!J466)</f>
        <v>0</v>
      </c>
      <c r="L1014" s="4">
        <v>1</v>
      </c>
    </row>
    <row r="1015" spans="3:12" s="4" customFormat="1" x14ac:dyDescent="0.3">
      <c r="C1015" s="4">
        <v>465</v>
      </c>
      <c r="D1015" s="4">
        <f t="array" ref="D1015">IF(AND(OR(raw_elemdata!G467=6,raw_elemdata!H467=6,raw_elemdata!I467=6,raw_elemdata!J467=6),OR(raw_elemdata!G467=7,raw_elemdata!H467=7,raw_elemdata!I467=7,raw_elemdata!J467=7)), IF(ISERROR(INDEX(filt_btag7!$B:$B,MATCH(C1015&amp;raw_elemdata!C467,filt_btag7!$C:$C&amp;filt_btag7!$B:$B,0))=raw_elemdata!C467), raw_elemdata!C467, INDEX(fix_btag!$BF:$BF,MATCH(raw_elemdata!C467,fix_btag!$BG:$BG,0))), raw_elemdata!C467)</f>
        <v>123</v>
      </c>
      <c r="E1015" s="4">
        <f t="array" ref="E1015">IF(AND(OR(raw_elemdata!G467=6,raw_elemdata!H467=6,raw_elemdata!I467=6,raw_elemdata!J467=6),OR(raw_elemdata!G467=7,raw_elemdata!H467=7,raw_elemdata!I467=7,raw_elemdata!J467=7)), IF(ISERROR(INDEX(filt_btag7!$B:$B,MATCH(C1015&amp;raw_elemdata!D467,filt_btag7!$C:$C&amp;filt_btag7!$B:$B,0))=raw_elemdata!D467), raw_elemdata!D467, INDEX(fix_btag!$BF:$BF,MATCH(raw_elemdata!D467,fix_btag!$BG:$BG,0))), raw_elemdata!D467)</f>
        <v>305</v>
      </c>
      <c r="F1015" s="4">
        <f t="array" ref="F1015">IF(AND(OR(raw_elemdata!G467=6,raw_elemdata!H467=6,raw_elemdata!I467=6,raw_elemdata!J467=6),OR(raw_elemdata!G467=7,raw_elemdata!H467=7,raw_elemdata!I467=7,raw_elemdata!J467=7)), IF(ISERROR(INDEX(filt_btag7!$B:$B,MATCH(C1015&amp;raw_elemdata!E467,filt_btag7!$C:$C&amp;filt_btag7!$B:$B,0))=raw_elemdata!E467), raw_elemdata!E467, INDEX(fix_btag!$BF:$BF,MATCH(raw_elemdata!E467,fix_btag!$BG:$BG,0))), raw_elemdata!E467)</f>
        <v>546</v>
      </c>
      <c r="G1015" s="4">
        <f t="array" ref="G1015">IF(AND(OR(raw_elemdata!G467=6,raw_elemdata!H467=6,raw_elemdata!I467=6,raw_elemdata!J467=6),OR(raw_elemdata!G467=7,raw_elemdata!H467=7,raw_elemdata!I467=7,raw_elemdata!J467=7)), IF(ISERROR(INDEX(filt_btag7!$B:$B,MATCH(C1015&amp;raw_elemdata!F467,filt_btag7!$C:$C&amp;filt_btag7!$B:$B,0))=raw_elemdata!F467), raw_elemdata!F467, INDEX(fix_btag!$BF:$BF,MATCH(raw_elemdata!F467,fix_btag!$BG:$BG,0))), raw_elemdata!F467)</f>
        <v>187</v>
      </c>
      <c r="H1015" s="4">
        <f>IF(OR(raw_elemdata!G467=6,raw_elemdata!G467=7),0,raw_elemdata!G467)</f>
        <v>0</v>
      </c>
      <c r="I1015" s="4">
        <f>IF(OR(raw_elemdata!H467=6,raw_elemdata!H467=7),0,raw_elemdata!H467)</f>
        <v>0</v>
      </c>
      <c r="J1015" s="4">
        <f>IF(OR(raw_elemdata!I467=6,raw_elemdata!I467=7),0,raw_elemdata!I467)</f>
        <v>0</v>
      </c>
      <c r="K1015" s="4">
        <f>IF(OR(raw_elemdata!J467=6,raw_elemdata!J467=7),0,raw_elemdata!J467)</f>
        <v>0</v>
      </c>
      <c r="L1015" s="4">
        <v>1</v>
      </c>
    </row>
    <row r="1016" spans="3:12" s="4" customFormat="1" x14ac:dyDescent="0.3">
      <c r="C1016" s="4">
        <v>466</v>
      </c>
      <c r="D1016" s="4">
        <f t="array" ref="D1016">IF(AND(OR(raw_elemdata!G468=6,raw_elemdata!H468=6,raw_elemdata!I468=6,raw_elemdata!J468=6),OR(raw_elemdata!G468=7,raw_elemdata!H468=7,raw_elemdata!I468=7,raw_elemdata!J468=7)), IF(ISERROR(INDEX(filt_btag7!$B:$B,MATCH(C1016&amp;raw_elemdata!C468,filt_btag7!$C:$C&amp;filt_btag7!$B:$B,0))=raw_elemdata!C468), raw_elemdata!C468, INDEX(fix_btag!$BF:$BF,MATCH(raw_elemdata!C468,fix_btag!$BG:$BG,0))), raw_elemdata!C468)</f>
        <v>305</v>
      </c>
      <c r="E1016" s="4">
        <f t="array" ref="E1016">IF(AND(OR(raw_elemdata!G468=6,raw_elemdata!H468=6,raw_elemdata!I468=6,raw_elemdata!J468=6),OR(raw_elemdata!G468=7,raw_elemdata!H468=7,raw_elemdata!I468=7,raw_elemdata!J468=7)), IF(ISERROR(INDEX(filt_btag7!$B:$B,MATCH(C1016&amp;raw_elemdata!D468,filt_btag7!$C:$C&amp;filt_btag7!$B:$B,0))=raw_elemdata!D468), raw_elemdata!D468, INDEX(fix_btag!$BF:$BF,MATCH(raw_elemdata!D468,fix_btag!$BG:$BG,0))), raw_elemdata!D468)</f>
        <v>125</v>
      </c>
      <c r="F1016" s="4">
        <f t="array" ref="F1016">IF(AND(OR(raw_elemdata!G468=6,raw_elemdata!H468=6,raw_elemdata!I468=6,raw_elemdata!J468=6),OR(raw_elemdata!G468=7,raw_elemdata!H468=7,raw_elemdata!I468=7,raw_elemdata!J468=7)), IF(ISERROR(INDEX(filt_btag7!$B:$B,MATCH(C1016&amp;raw_elemdata!E468,filt_btag7!$C:$C&amp;filt_btag7!$B:$B,0))=raw_elemdata!E468), raw_elemdata!E468, INDEX(fix_btag!$BF:$BF,MATCH(raw_elemdata!E468,fix_btag!$BG:$BG,0))), raw_elemdata!E468)</f>
        <v>179</v>
      </c>
      <c r="G1016" s="4">
        <f t="array" ref="G1016">IF(AND(OR(raw_elemdata!G468=6,raw_elemdata!H468=6,raw_elemdata!I468=6,raw_elemdata!J468=6),OR(raw_elemdata!G468=7,raw_elemdata!H468=7,raw_elemdata!I468=7,raw_elemdata!J468=7)), IF(ISERROR(INDEX(filt_btag7!$B:$B,MATCH(C1016&amp;raw_elemdata!F468,filt_btag7!$C:$C&amp;filt_btag7!$B:$B,0))=raw_elemdata!F468), raw_elemdata!F468, INDEX(fix_btag!$BF:$BF,MATCH(raw_elemdata!F468,fix_btag!$BG:$BG,0))), raw_elemdata!F468)</f>
        <v>546</v>
      </c>
      <c r="H1016" s="4">
        <f>IF(OR(raw_elemdata!G468=6,raw_elemdata!G468=7),0,raw_elemdata!G468)</f>
        <v>0</v>
      </c>
      <c r="I1016" s="4">
        <f>IF(OR(raw_elemdata!H468=6,raw_elemdata!H468=7),0,raw_elemdata!H468)</f>
        <v>0</v>
      </c>
      <c r="J1016" s="4">
        <f>IF(OR(raw_elemdata!I468=6,raw_elemdata!I468=7),0,raw_elemdata!I468)</f>
        <v>0</v>
      </c>
      <c r="K1016" s="4">
        <f>IF(OR(raw_elemdata!J468=6,raw_elemdata!J468=7),0,raw_elemdata!J468)</f>
        <v>0</v>
      </c>
      <c r="L1016" s="4">
        <v>1</v>
      </c>
    </row>
    <row r="1017" spans="3:12" s="4" customFormat="1" x14ac:dyDescent="0.3">
      <c r="C1017" s="4">
        <v>467</v>
      </c>
      <c r="D1017" s="4">
        <f t="array" ref="D1017">IF(AND(OR(raw_elemdata!G469=6,raw_elemdata!H469=6,raw_elemdata!I469=6,raw_elemdata!J469=6),OR(raw_elemdata!G469=7,raw_elemdata!H469=7,raw_elemdata!I469=7,raw_elemdata!J469=7)), IF(ISERROR(INDEX(filt_btag7!$B:$B,MATCH(C1017&amp;raw_elemdata!C469,filt_btag7!$C:$C&amp;filt_btag7!$B:$B,0))=raw_elemdata!C469), raw_elemdata!C469, INDEX(fix_btag!$BF:$BF,MATCH(raw_elemdata!C469,fix_btag!$BG:$BG,0))), raw_elemdata!C469)</f>
        <v>194</v>
      </c>
      <c r="E1017" s="4">
        <f t="array" ref="E1017">IF(AND(OR(raw_elemdata!G469=6,raw_elemdata!H469=6,raw_elemdata!I469=6,raw_elemdata!J469=6),OR(raw_elemdata!G469=7,raw_elemdata!H469=7,raw_elemdata!I469=7,raw_elemdata!J469=7)), IF(ISERROR(INDEX(filt_btag7!$B:$B,MATCH(C1017&amp;raw_elemdata!D469,filt_btag7!$C:$C&amp;filt_btag7!$B:$B,0))=raw_elemdata!D469), raw_elemdata!D469, INDEX(fix_btag!$BF:$BF,MATCH(raw_elemdata!D469,fix_btag!$BG:$BG,0))), raw_elemdata!D469)</f>
        <v>547</v>
      </c>
      <c r="F1017" s="4">
        <f t="array" ref="F1017">IF(AND(OR(raw_elemdata!G469=6,raw_elemdata!H469=6,raw_elemdata!I469=6,raw_elemdata!J469=6),OR(raw_elemdata!G469=7,raw_elemdata!H469=7,raw_elemdata!I469=7,raw_elemdata!J469=7)), IF(ISERROR(INDEX(filt_btag7!$B:$B,MATCH(C1017&amp;raw_elemdata!E469,filt_btag7!$C:$C&amp;filt_btag7!$B:$B,0))=raw_elemdata!E469), raw_elemdata!E469, INDEX(fix_btag!$BF:$BF,MATCH(raw_elemdata!E469,fix_btag!$BG:$BG,0))), raw_elemdata!E469)</f>
        <v>272</v>
      </c>
      <c r="G1017" s="4">
        <f t="array" ref="G1017">IF(AND(OR(raw_elemdata!G469=6,raw_elemdata!H469=6,raw_elemdata!I469=6,raw_elemdata!J469=6),OR(raw_elemdata!G469=7,raw_elemdata!H469=7,raw_elemdata!I469=7,raw_elemdata!J469=7)), IF(ISERROR(INDEX(filt_btag7!$B:$B,MATCH(C1017&amp;raw_elemdata!F469,filt_btag7!$C:$C&amp;filt_btag7!$B:$B,0))=raw_elemdata!F469), raw_elemdata!F469, INDEX(fix_btag!$BF:$BF,MATCH(raw_elemdata!F469,fix_btag!$BG:$BG,0))), raw_elemdata!F469)</f>
        <v>32</v>
      </c>
      <c r="H1017" s="4">
        <f>IF(OR(raw_elemdata!G469=6,raw_elemdata!G469=7),0,raw_elemdata!G469)</f>
        <v>0</v>
      </c>
      <c r="I1017" s="4">
        <f>IF(OR(raw_elemdata!H469=6,raw_elemdata!H469=7),0,raw_elemdata!H469)</f>
        <v>0</v>
      </c>
      <c r="J1017" s="4">
        <f>IF(OR(raw_elemdata!I469=6,raw_elemdata!I469=7),0,raw_elemdata!I469)</f>
        <v>0</v>
      </c>
      <c r="K1017" s="4">
        <f>IF(OR(raw_elemdata!J469=6,raw_elemdata!J469=7),0,raw_elemdata!J469)</f>
        <v>0</v>
      </c>
      <c r="L1017" s="4">
        <v>1</v>
      </c>
    </row>
    <row r="1018" spans="3:12" s="4" customFormat="1" x14ac:dyDescent="0.3">
      <c r="C1018" s="4">
        <v>468</v>
      </c>
      <c r="D1018" s="4">
        <f t="array" ref="D1018">IF(AND(OR(raw_elemdata!G470=6,raw_elemdata!H470=6,raw_elemdata!I470=6,raw_elemdata!J470=6),OR(raw_elemdata!G470=7,raw_elemdata!H470=7,raw_elemdata!I470=7,raw_elemdata!J470=7)), IF(ISERROR(INDEX(filt_btag7!$B:$B,MATCH(C1018&amp;raw_elemdata!C470,filt_btag7!$C:$C&amp;filt_btag7!$B:$B,0))=raw_elemdata!C470), raw_elemdata!C470, INDEX(fix_btag!$BF:$BF,MATCH(raw_elemdata!C470,fix_btag!$BG:$BG,0))), raw_elemdata!C470)</f>
        <v>547</v>
      </c>
      <c r="E1018" s="4">
        <f t="array" ref="E1018">IF(AND(OR(raw_elemdata!G470=6,raw_elemdata!H470=6,raw_elemdata!I470=6,raw_elemdata!J470=6),OR(raw_elemdata!G470=7,raw_elemdata!H470=7,raw_elemdata!I470=7,raw_elemdata!J470=7)), IF(ISERROR(INDEX(filt_btag7!$B:$B,MATCH(C1018&amp;raw_elemdata!D470,filt_btag7!$C:$C&amp;filt_btag7!$B:$B,0))=raw_elemdata!D470), raw_elemdata!D470, INDEX(fix_btag!$BF:$BF,MATCH(raw_elemdata!D470,fix_btag!$BG:$BG,0))), raw_elemdata!D470)</f>
        <v>196</v>
      </c>
      <c r="F1018" s="4">
        <f t="array" ref="F1018">IF(AND(OR(raw_elemdata!G470=6,raw_elemdata!H470=6,raw_elemdata!I470=6,raw_elemdata!J470=6),OR(raw_elemdata!G470=7,raw_elemdata!H470=7,raw_elemdata!I470=7,raw_elemdata!J470=7)), IF(ISERROR(INDEX(filt_btag7!$B:$B,MATCH(C1018&amp;raw_elemdata!E470,filt_btag7!$C:$C&amp;filt_btag7!$B:$B,0))=raw_elemdata!E470), raw_elemdata!E470, INDEX(fix_btag!$BF:$BF,MATCH(raw_elemdata!E470,fix_btag!$BG:$BG,0))), raw_elemdata!E470)</f>
        <v>120</v>
      </c>
      <c r="G1018" s="4">
        <f t="array" ref="G1018">IF(AND(OR(raw_elemdata!G470=6,raw_elemdata!H470=6,raw_elemdata!I470=6,raw_elemdata!J470=6),OR(raw_elemdata!G470=7,raw_elemdata!H470=7,raw_elemdata!I470=7,raw_elemdata!J470=7)), IF(ISERROR(INDEX(filt_btag7!$B:$B,MATCH(C1018&amp;raw_elemdata!F470,filt_btag7!$C:$C&amp;filt_btag7!$B:$B,0))=raw_elemdata!F470), raw_elemdata!F470, INDEX(fix_btag!$BF:$BF,MATCH(raw_elemdata!F470,fix_btag!$BG:$BG,0))), raw_elemdata!F470)</f>
        <v>272</v>
      </c>
      <c r="H1018" s="4">
        <f>IF(OR(raw_elemdata!G470=6,raw_elemdata!G470=7),0,raw_elemdata!G470)</f>
        <v>0</v>
      </c>
      <c r="I1018" s="4">
        <f>IF(OR(raw_elemdata!H470=6,raw_elemdata!H470=7),0,raw_elemdata!H470)</f>
        <v>0</v>
      </c>
      <c r="J1018" s="4">
        <f>IF(OR(raw_elemdata!I470=6,raw_elemdata!I470=7),0,raw_elemdata!I470)</f>
        <v>0</v>
      </c>
      <c r="K1018" s="4">
        <f>IF(OR(raw_elemdata!J470=6,raw_elemdata!J470=7),0,raw_elemdata!J470)</f>
        <v>0</v>
      </c>
      <c r="L1018" s="4">
        <v>1</v>
      </c>
    </row>
    <row r="1019" spans="3:12" s="4" customFormat="1" x14ac:dyDescent="0.3">
      <c r="C1019" s="4">
        <v>469</v>
      </c>
      <c r="D1019" s="4">
        <f t="array" ref="D1019">IF(AND(OR(raw_elemdata!G471=6,raw_elemdata!H471=6,raw_elemdata!I471=6,raw_elemdata!J471=6),OR(raw_elemdata!G471=7,raw_elemdata!H471=7,raw_elemdata!I471=7,raw_elemdata!J471=7)), IF(ISERROR(INDEX(filt_btag7!$B:$B,MATCH(C1019&amp;raw_elemdata!C471,filt_btag7!$C:$C&amp;filt_btag7!$B:$B,0))=raw_elemdata!C471), raw_elemdata!C471, INDEX(fix_btag!$BF:$BF,MATCH(raw_elemdata!C471,fix_btag!$BG:$BG,0))), raw_elemdata!C471)</f>
        <v>122</v>
      </c>
      <c r="E1019" s="4">
        <f t="array" ref="E1019">IF(AND(OR(raw_elemdata!G471=6,raw_elemdata!H471=6,raw_elemdata!I471=6,raw_elemdata!J471=6),OR(raw_elemdata!G471=7,raw_elemdata!H471=7,raw_elemdata!I471=7,raw_elemdata!J471=7)), IF(ISERROR(INDEX(filt_btag7!$B:$B,MATCH(C1019&amp;raw_elemdata!D471,filt_btag7!$C:$C&amp;filt_btag7!$B:$B,0))=raw_elemdata!D471), raw_elemdata!D471, INDEX(fix_btag!$BF:$BF,MATCH(raw_elemdata!D471,fix_btag!$BG:$BG,0))), raw_elemdata!D471)</f>
        <v>271</v>
      </c>
      <c r="F1019" s="4">
        <f t="array" ref="F1019">IF(AND(OR(raw_elemdata!G471=6,raw_elemdata!H471=6,raw_elemdata!I471=6,raw_elemdata!J471=6),OR(raw_elemdata!G471=7,raw_elemdata!H471=7,raw_elemdata!I471=7,raw_elemdata!J471=7)), IF(ISERROR(INDEX(filt_btag7!$B:$B,MATCH(C1019&amp;raw_elemdata!E471,filt_btag7!$C:$C&amp;filt_btag7!$B:$B,0))=raw_elemdata!E471), raw_elemdata!E471, INDEX(fix_btag!$BF:$BF,MATCH(raw_elemdata!E471,fix_btag!$BG:$BG,0))), raw_elemdata!E471)</f>
        <v>547</v>
      </c>
      <c r="G1019" s="4">
        <f t="array" ref="G1019">IF(AND(OR(raw_elemdata!G471=6,raw_elemdata!H471=6,raw_elemdata!I471=6,raw_elemdata!J471=6),OR(raw_elemdata!G471=7,raw_elemdata!H471=7,raw_elemdata!I471=7,raw_elemdata!J471=7)), IF(ISERROR(INDEX(filt_btag7!$B:$B,MATCH(C1019&amp;raw_elemdata!F471,filt_btag7!$C:$C&amp;filt_btag7!$B:$B,0))=raw_elemdata!F471), raw_elemdata!F471, INDEX(fix_btag!$BF:$BF,MATCH(raw_elemdata!F471,fix_btag!$BG:$BG,0))), raw_elemdata!F471)</f>
        <v>194</v>
      </c>
      <c r="H1019" s="4">
        <f>IF(OR(raw_elemdata!G471=6,raw_elemdata!G471=7),0,raw_elemdata!G471)</f>
        <v>0</v>
      </c>
      <c r="I1019" s="4">
        <f>IF(OR(raw_elemdata!H471=6,raw_elemdata!H471=7),0,raw_elemdata!H471)</f>
        <v>0</v>
      </c>
      <c r="J1019" s="4">
        <f>IF(OR(raw_elemdata!I471=6,raw_elemdata!I471=7),0,raw_elemdata!I471)</f>
        <v>0</v>
      </c>
      <c r="K1019" s="4">
        <f>IF(OR(raw_elemdata!J471=6,raw_elemdata!J471=7),0,raw_elemdata!J471)</f>
        <v>0</v>
      </c>
      <c r="L1019" s="4">
        <v>1</v>
      </c>
    </row>
    <row r="1020" spans="3:12" s="4" customFormat="1" x14ac:dyDescent="0.3">
      <c r="C1020" s="4">
        <v>470</v>
      </c>
      <c r="D1020" s="4">
        <f t="array" ref="D1020">IF(AND(OR(raw_elemdata!G472=6,raw_elemdata!H472=6,raw_elemdata!I472=6,raw_elemdata!J472=6),OR(raw_elemdata!G472=7,raw_elemdata!H472=7,raw_elemdata!I472=7,raw_elemdata!J472=7)), IF(ISERROR(INDEX(filt_btag7!$B:$B,MATCH(C1020&amp;raw_elemdata!C472,filt_btag7!$C:$C&amp;filt_btag7!$B:$B,0))=raw_elemdata!C472), raw_elemdata!C472, INDEX(fix_btag!$BF:$BF,MATCH(raw_elemdata!C472,fix_btag!$BG:$BG,0))), raw_elemdata!C472)</f>
        <v>271</v>
      </c>
      <c r="E1020" s="4">
        <f t="array" ref="E1020">IF(AND(OR(raw_elemdata!G472=6,raw_elemdata!H472=6,raw_elemdata!I472=6,raw_elemdata!J472=6),OR(raw_elemdata!G472=7,raw_elemdata!H472=7,raw_elemdata!I472=7,raw_elemdata!J472=7)), IF(ISERROR(INDEX(filt_btag7!$B:$B,MATCH(C1020&amp;raw_elemdata!D472,filt_btag7!$C:$C&amp;filt_btag7!$B:$B,0))=raw_elemdata!D472), raw_elemdata!D472, INDEX(fix_btag!$BF:$BF,MATCH(raw_elemdata!D472,fix_btag!$BG:$BG,0))), raw_elemdata!D472)</f>
        <v>124</v>
      </c>
      <c r="F1020" s="4">
        <f t="array" ref="F1020">IF(AND(OR(raw_elemdata!G472=6,raw_elemdata!H472=6,raw_elemdata!I472=6,raw_elemdata!J472=6),OR(raw_elemdata!G472=7,raw_elemdata!H472=7,raw_elemdata!I472=7,raw_elemdata!J472=7)), IF(ISERROR(INDEX(filt_btag7!$B:$B,MATCH(C1020&amp;raw_elemdata!E472,filt_btag7!$C:$C&amp;filt_btag7!$B:$B,0))=raw_elemdata!E472), raw_elemdata!E472, INDEX(fix_btag!$BF:$BF,MATCH(raw_elemdata!E472,fix_btag!$BG:$BG,0))), raw_elemdata!E472)</f>
        <v>196</v>
      </c>
      <c r="G1020" s="4">
        <f t="array" ref="G1020">IF(AND(OR(raw_elemdata!G472=6,raw_elemdata!H472=6,raw_elemdata!I472=6,raw_elemdata!J472=6),OR(raw_elemdata!G472=7,raw_elemdata!H472=7,raw_elemdata!I472=7,raw_elemdata!J472=7)), IF(ISERROR(INDEX(filt_btag7!$B:$B,MATCH(C1020&amp;raw_elemdata!F472,filt_btag7!$C:$C&amp;filt_btag7!$B:$B,0))=raw_elemdata!F472), raw_elemdata!F472, INDEX(fix_btag!$BF:$BF,MATCH(raw_elemdata!F472,fix_btag!$BG:$BG,0))), raw_elemdata!F472)</f>
        <v>547</v>
      </c>
      <c r="H1020" s="4">
        <f>IF(OR(raw_elemdata!G472=6,raw_elemdata!G472=7),0,raw_elemdata!G472)</f>
        <v>0</v>
      </c>
      <c r="I1020" s="4">
        <f>IF(OR(raw_elemdata!H472=6,raw_elemdata!H472=7),0,raw_elemdata!H472)</f>
        <v>0</v>
      </c>
      <c r="J1020" s="4">
        <f>IF(OR(raw_elemdata!I472=6,raw_elemdata!I472=7),0,raw_elemdata!I472)</f>
        <v>0</v>
      </c>
      <c r="K1020" s="4">
        <f>IF(OR(raw_elemdata!J472=6,raw_elemdata!J472=7),0,raw_elemdata!J472)</f>
        <v>0</v>
      </c>
      <c r="L1020" s="4">
        <v>1</v>
      </c>
    </row>
    <row r="1021" spans="3:12" s="4" customFormat="1" x14ac:dyDescent="0.3">
      <c r="C1021" s="4">
        <v>471</v>
      </c>
      <c r="D1021" s="4">
        <f t="array" ref="D1021">IF(AND(OR(raw_elemdata!G473=6,raw_elemdata!H473=6,raw_elemdata!I473=6,raw_elemdata!J473=6),OR(raw_elemdata!G473=7,raw_elemdata!H473=7,raw_elemdata!I473=7,raw_elemdata!J473=7)), IF(ISERROR(INDEX(filt_btag7!$B:$B,MATCH(C1021&amp;raw_elemdata!C473,filt_btag7!$C:$C&amp;filt_btag7!$B:$B,0))=raw_elemdata!C473), raw_elemdata!C473, INDEX(fix_btag!$BF:$BF,MATCH(raw_elemdata!C473,fix_btag!$BG:$BG,0))), raw_elemdata!C473)</f>
        <v>197</v>
      </c>
      <c r="E1021" s="4">
        <f t="array" ref="E1021">IF(AND(OR(raw_elemdata!G473=6,raw_elemdata!H473=6,raw_elemdata!I473=6,raw_elemdata!J473=6),OR(raw_elemdata!G473=7,raw_elemdata!H473=7,raw_elemdata!I473=7,raw_elemdata!J473=7)), IF(ISERROR(INDEX(filt_btag7!$B:$B,MATCH(C1021&amp;raw_elemdata!D473,filt_btag7!$C:$C&amp;filt_btag7!$B:$B,0))=raw_elemdata!D473), raw_elemdata!D473, INDEX(fix_btag!$BF:$BF,MATCH(raw_elemdata!D473,fix_btag!$BG:$BG,0))), raw_elemdata!D473)</f>
        <v>548</v>
      </c>
      <c r="F1021" s="4">
        <f t="array" ref="F1021">IF(AND(OR(raw_elemdata!G473=6,raw_elemdata!H473=6,raw_elemdata!I473=6,raw_elemdata!J473=6),OR(raw_elemdata!G473=7,raw_elemdata!H473=7,raw_elemdata!I473=7,raw_elemdata!J473=7)), IF(ISERROR(INDEX(filt_btag7!$B:$B,MATCH(C1021&amp;raw_elemdata!E473,filt_btag7!$C:$C&amp;filt_btag7!$B:$B,0))=raw_elemdata!E473), raw_elemdata!E473, INDEX(fix_btag!$BF:$BF,MATCH(raw_elemdata!E473,fix_btag!$BG:$BG,0))), raw_elemdata!E473)</f>
        <v>305</v>
      </c>
      <c r="G1021" s="4">
        <f t="array" ref="G1021">IF(AND(OR(raw_elemdata!G473=6,raw_elemdata!H473=6,raw_elemdata!I473=6,raw_elemdata!J473=6),OR(raw_elemdata!G473=7,raw_elemdata!H473=7,raw_elemdata!I473=7,raw_elemdata!J473=7)), IF(ISERROR(INDEX(filt_btag7!$B:$B,MATCH(C1021&amp;raw_elemdata!F473,filt_btag7!$C:$C&amp;filt_btag7!$B:$B,0))=raw_elemdata!F473), raw_elemdata!F473, INDEX(fix_btag!$BF:$BF,MATCH(raw_elemdata!F473,fix_btag!$BG:$BG,0))), raw_elemdata!F473)</f>
        <v>123</v>
      </c>
      <c r="H1021" s="4">
        <f>IF(OR(raw_elemdata!G473=6,raw_elemdata!G473=7),0,raw_elemdata!G473)</f>
        <v>0</v>
      </c>
      <c r="I1021" s="4">
        <f>IF(OR(raw_elemdata!H473=6,raw_elemdata!H473=7),0,raw_elemdata!H473)</f>
        <v>0</v>
      </c>
      <c r="J1021" s="4">
        <f>IF(OR(raw_elemdata!I473=6,raw_elemdata!I473=7),0,raw_elemdata!I473)</f>
        <v>0</v>
      </c>
      <c r="K1021" s="4">
        <f>IF(OR(raw_elemdata!J473=6,raw_elemdata!J473=7),0,raw_elemdata!J473)</f>
        <v>0</v>
      </c>
      <c r="L1021" s="4">
        <v>1</v>
      </c>
    </row>
    <row r="1022" spans="3:12" s="4" customFormat="1" x14ac:dyDescent="0.3">
      <c r="C1022" s="4">
        <v>472</v>
      </c>
      <c r="D1022" s="4">
        <f t="array" ref="D1022">IF(AND(OR(raw_elemdata!G474=6,raw_elemdata!H474=6,raw_elemdata!I474=6,raw_elemdata!J474=6),OR(raw_elemdata!G474=7,raw_elemdata!H474=7,raw_elemdata!I474=7,raw_elemdata!J474=7)), IF(ISERROR(INDEX(filt_btag7!$B:$B,MATCH(C1022&amp;raw_elemdata!C474,filt_btag7!$C:$C&amp;filt_btag7!$B:$B,0))=raw_elemdata!C474), raw_elemdata!C474, INDEX(fix_btag!$BF:$BF,MATCH(raw_elemdata!C474,fix_btag!$BG:$BG,0))), raw_elemdata!C474)</f>
        <v>548</v>
      </c>
      <c r="E1022" s="4">
        <f t="array" ref="E1022">IF(AND(OR(raw_elemdata!G474=6,raw_elemdata!H474=6,raw_elemdata!I474=6,raw_elemdata!J474=6),OR(raw_elemdata!G474=7,raw_elemdata!H474=7,raw_elemdata!I474=7,raw_elemdata!J474=7)), IF(ISERROR(INDEX(filt_btag7!$B:$B,MATCH(C1022&amp;raw_elemdata!D474,filt_btag7!$C:$C&amp;filt_btag7!$B:$B,0))=raw_elemdata!D474), raw_elemdata!D474, INDEX(fix_btag!$BF:$BF,MATCH(raw_elemdata!D474,fix_btag!$BG:$BG,0))), raw_elemdata!D474)</f>
        <v>195</v>
      </c>
      <c r="F1022" s="4">
        <f t="array" ref="F1022">IF(AND(OR(raw_elemdata!G474=6,raw_elemdata!H474=6,raw_elemdata!I474=6,raw_elemdata!J474=6),OR(raw_elemdata!G474=7,raw_elemdata!H474=7,raw_elemdata!I474=7,raw_elemdata!J474=7)), IF(ISERROR(INDEX(filt_btag7!$B:$B,MATCH(C1022&amp;raw_elemdata!E474,filt_btag7!$C:$C&amp;filt_btag7!$B:$B,0))=raw_elemdata!E474), raw_elemdata!E474, INDEX(fix_btag!$BF:$BF,MATCH(raw_elemdata!E474,fix_btag!$BG:$BG,0))), raw_elemdata!E474)</f>
        <v>125</v>
      </c>
      <c r="G1022" s="4">
        <f t="array" ref="G1022">IF(AND(OR(raw_elemdata!G474=6,raw_elemdata!H474=6,raw_elemdata!I474=6,raw_elemdata!J474=6),OR(raw_elemdata!G474=7,raw_elemdata!H474=7,raw_elemdata!I474=7,raw_elemdata!J474=7)), IF(ISERROR(INDEX(filt_btag7!$B:$B,MATCH(C1022&amp;raw_elemdata!F474,filt_btag7!$C:$C&amp;filt_btag7!$B:$B,0))=raw_elemdata!F474), raw_elemdata!F474, INDEX(fix_btag!$BF:$BF,MATCH(raw_elemdata!F474,fix_btag!$BG:$BG,0))), raw_elemdata!F474)</f>
        <v>305</v>
      </c>
      <c r="H1022" s="4">
        <f>IF(OR(raw_elemdata!G474=6,raw_elemdata!G474=7),0,raw_elemdata!G474)</f>
        <v>0</v>
      </c>
      <c r="I1022" s="4">
        <f>IF(OR(raw_elemdata!H474=6,raw_elemdata!H474=7),0,raw_elemdata!H474)</f>
        <v>0</v>
      </c>
      <c r="J1022" s="4">
        <f>IF(OR(raw_elemdata!I474=6,raw_elemdata!I474=7),0,raw_elemdata!I474)</f>
        <v>0</v>
      </c>
      <c r="K1022" s="4">
        <f>IF(OR(raw_elemdata!J474=6,raw_elemdata!J474=7),0,raw_elemdata!J474)</f>
        <v>0</v>
      </c>
      <c r="L1022" s="4">
        <v>1</v>
      </c>
    </row>
    <row r="1023" spans="3:12" s="4" customFormat="1" x14ac:dyDescent="0.3">
      <c r="C1023" s="4">
        <v>473</v>
      </c>
      <c r="D1023" s="4">
        <f t="array" ref="D1023">IF(AND(OR(raw_elemdata!G475=6,raw_elemdata!H475=6,raw_elemdata!I475=6,raw_elemdata!J475=6),OR(raw_elemdata!G475=7,raw_elemdata!H475=7,raw_elemdata!I475=7,raw_elemdata!J475=7)), IF(ISERROR(INDEX(filt_btag7!$B:$B,MATCH(C1023&amp;raw_elemdata!C475,filt_btag7!$C:$C&amp;filt_btag7!$B:$B,0))=raw_elemdata!C475), raw_elemdata!C475, INDEX(fix_btag!$BF:$BF,MATCH(raw_elemdata!C475,fix_btag!$BG:$BG,0))), raw_elemdata!C475)</f>
        <v>55</v>
      </c>
      <c r="E1023" s="4">
        <f t="array" ref="E1023">IF(AND(OR(raw_elemdata!G475=6,raw_elemdata!H475=6,raw_elemdata!I475=6,raw_elemdata!J475=6),OR(raw_elemdata!G475=7,raw_elemdata!H475=7,raw_elemdata!I475=7,raw_elemdata!J475=7)), IF(ISERROR(INDEX(filt_btag7!$B:$B,MATCH(C1023&amp;raw_elemdata!D475,filt_btag7!$C:$C&amp;filt_btag7!$B:$B,0))=raw_elemdata!D475), raw_elemdata!D475, INDEX(fix_btag!$BF:$BF,MATCH(raw_elemdata!D475,fix_btag!$BG:$BG,0))), raw_elemdata!D475)</f>
        <v>306</v>
      </c>
      <c r="F1023" s="4">
        <f t="array" ref="F1023">IF(AND(OR(raw_elemdata!G475=6,raw_elemdata!H475=6,raw_elemdata!I475=6,raw_elemdata!J475=6),OR(raw_elemdata!G475=7,raw_elemdata!H475=7,raw_elemdata!I475=7,raw_elemdata!J475=7)), IF(ISERROR(INDEX(filt_btag7!$B:$B,MATCH(C1023&amp;raw_elemdata!E475,filt_btag7!$C:$C&amp;filt_btag7!$B:$B,0))=raw_elemdata!E475), raw_elemdata!E475, INDEX(fix_btag!$BF:$BF,MATCH(raw_elemdata!E475,fix_btag!$BG:$BG,0))), raw_elemdata!E475)</f>
        <v>548</v>
      </c>
      <c r="G1023" s="4">
        <f t="array" ref="G1023">IF(AND(OR(raw_elemdata!G475=6,raw_elemdata!H475=6,raw_elemdata!I475=6,raw_elemdata!J475=6),OR(raw_elemdata!G475=7,raw_elemdata!H475=7,raw_elemdata!I475=7,raw_elemdata!J475=7)), IF(ISERROR(INDEX(filt_btag7!$B:$B,MATCH(C1023&amp;raw_elemdata!F475,filt_btag7!$C:$C&amp;filt_btag7!$B:$B,0))=raw_elemdata!F475), raw_elemdata!F475, INDEX(fix_btag!$BF:$BF,MATCH(raw_elemdata!F475,fix_btag!$BG:$BG,0))), raw_elemdata!F475)</f>
        <v>197</v>
      </c>
      <c r="H1023" s="4">
        <f>IF(OR(raw_elemdata!G475=6,raw_elemdata!G475=7),0,raw_elemdata!G475)</f>
        <v>0</v>
      </c>
      <c r="I1023" s="4">
        <f>IF(OR(raw_elemdata!H475=6,raw_elemdata!H475=7),0,raw_elemdata!H475)</f>
        <v>0</v>
      </c>
      <c r="J1023" s="4">
        <f>IF(OR(raw_elemdata!I475=6,raw_elemdata!I475=7),0,raw_elemdata!I475)</f>
        <v>0</v>
      </c>
      <c r="K1023" s="4">
        <f>IF(OR(raw_elemdata!J475=6,raw_elemdata!J475=7),0,raw_elemdata!J475)</f>
        <v>0</v>
      </c>
      <c r="L1023" s="4">
        <v>1</v>
      </c>
    </row>
    <row r="1024" spans="3:12" s="4" customFormat="1" x14ac:dyDescent="0.3">
      <c r="C1024" s="4">
        <v>474</v>
      </c>
      <c r="D1024" s="4">
        <f t="array" ref="D1024">IF(AND(OR(raw_elemdata!G476=6,raw_elemdata!H476=6,raw_elemdata!I476=6,raw_elemdata!J476=6),OR(raw_elemdata!G476=7,raw_elemdata!H476=7,raw_elemdata!I476=7,raw_elemdata!J476=7)), IF(ISERROR(INDEX(filt_btag7!$B:$B,MATCH(C1024&amp;raw_elemdata!C476,filt_btag7!$C:$C&amp;filt_btag7!$B:$B,0))=raw_elemdata!C476), raw_elemdata!C476, INDEX(fix_btag!$BF:$BF,MATCH(raw_elemdata!C476,fix_btag!$BG:$BG,0))), raw_elemdata!C476)</f>
        <v>306</v>
      </c>
      <c r="E1024" s="4">
        <f t="array" ref="E1024">IF(AND(OR(raw_elemdata!G476=6,raw_elemdata!H476=6,raw_elemdata!I476=6,raw_elemdata!J476=6),OR(raw_elemdata!G476=7,raw_elemdata!H476=7,raw_elemdata!I476=7,raw_elemdata!J476=7)), IF(ISERROR(INDEX(filt_btag7!$B:$B,MATCH(C1024&amp;raw_elemdata!D476,filt_btag7!$C:$C&amp;filt_btag7!$B:$B,0))=raw_elemdata!D476), raw_elemdata!D476, INDEX(fix_btag!$BF:$BF,MATCH(raw_elemdata!D476,fix_btag!$BG:$BG,0))), raw_elemdata!D476)</f>
        <v>121</v>
      </c>
      <c r="F1024" s="4">
        <f t="array" ref="F1024">IF(AND(OR(raw_elemdata!G476=6,raw_elemdata!H476=6,raw_elemdata!I476=6,raw_elemdata!J476=6),OR(raw_elemdata!G476=7,raw_elemdata!H476=7,raw_elemdata!I476=7,raw_elemdata!J476=7)), IF(ISERROR(INDEX(filt_btag7!$B:$B,MATCH(C1024&amp;raw_elemdata!E476,filt_btag7!$C:$C&amp;filt_btag7!$B:$B,0))=raw_elemdata!E476), raw_elemdata!E476, INDEX(fix_btag!$BF:$BF,MATCH(raw_elemdata!E476,fix_btag!$BG:$BG,0))), raw_elemdata!E476)</f>
        <v>195</v>
      </c>
      <c r="G1024" s="4">
        <f t="array" ref="G1024">IF(AND(OR(raw_elemdata!G476=6,raw_elemdata!H476=6,raw_elemdata!I476=6,raw_elemdata!J476=6),OR(raw_elemdata!G476=7,raw_elemdata!H476=7,raw_elemdata!I476=7,raw_elemdata!J476=7)), IF(ISERROR(INDEX(filt_btag7!$B:$B,MATCH(C1024&amp;raw_elemdata!F476,filt_btag7!$C:$C&amp;filt_btag7!$B:$B,0))=raw_elemdata!F476), raw_elemdata!F476, INDEX(fix_btag!$BF:$BF,MATCH(raw_elemdata!F476,fix_btag!$BG:$BG,0))), raw_elemdata!F476)</f>
        <v>548</v>
      </c>
      <c r="H1024" s="4">
        <f>IF(OR(raw_elemdata!G476=6,raw_elemdata!G476=7),0,raw_elemdata!G476)</f>
        <v>0</v>
      </c>
      <c r="I1024" s="4">
        <f>IF(OR(raw_elemdata!H476=6,raw_elemdata!H476=7),0,raw_elemdata!H476)</f>
        <v>0</v>
      </c>
      <c r="J1024" s="4">
        <f>IF(OR(raw_elemdata!I476=6,raw_elemdata!I476=7),0,raw_elemdata!I476)</f>
        <v>0</v>
      </c>
      <c r="K1024" s="4">
        <f>IF(OR(raw_elemdata!J476=6,raw_elemdata!J476=7),0,raw_elemdata!J476)</f>
        <v>0</v>
      </c>
      <c r="L1024" s="4">
        <v>1</v>
      </c>
    </row>
    <row r="1025" spans="3:12" s="4" customFormat="1" x14ac:dyDescent="0.3">
      <c r="C1025" s="4">
        <v>475</v>
      </c>
      <c r="D1025" s="4">
        <f t="array" ref="D1025">IF(AND(OR(raw_elemdata!G477=6,raw_elemdata!H477=6,raw_elemdata!I477=6,raw_elemdata!J477=6),OR(raw_elemdata!G477=7,raw_elemdata!H477=7,raw_elemdata!I477=7,raw_elemdata!J477=7)), IF(ISERROR(INDEX(filt_btag7!$B:$B,MATCH(C1025&amp;raw_elemdata!C477,filt_btag7!$C:$C&amp;filt_btag7!$B:$B,0))=raw_elemdata!C477), raw_elemdata!C477, INDEX(fix_btag!$BF:$BF,MATCH(raw_elemdata!C477,fix_btag!$BG:$BG,0))), raw_elemdata!C477)</f>
        <v>107</v>
      </c>
      <c r="E1025" s="4">
        <f t="array" ref="E1025">IF(AND(OR(raw_elemdata!G477=6,raw_elemdata!H477=6,raw_elemdata!I477=6,raw_elemdata!J477=6),OR(raw_elemdata!G477=7,raw_elemdata!H477=7,raw_elemdata!I477=7,raw_elemdata!J477=7)), IF(ISERROR(INDEX(filt_btag7!$B:$B,MATCH(C1025&amp;raw_elemdata!D477,filt_btag7!$C:$C&amp;filt_btag7!$B:$B,0))=raw_elemdata!D477), raw_elemdata!D477, INDEX(fix_btag!$BF:$BF,MATCH(raw_elemdata!D477,fix_btag!$BG:$BG,0))), raw_elemdata!D477)</f>
        <v>90</v>
      </c>
      <c r="F1025" s="4">
        <f t="array" ref="F1025">IF(AND(OR(raw_elemdata!G477=6,raw_elemdata!H477=6,raw_elemdata!I477=6,raw_elemdata!J477=6),OR(raw_elemdata!G477=7,raw_elemdata!H477=7,raw_elemdata!I477=7,raw_elemdata!J477=7)), IF(ISERROR(INDEX(filt_btag7!$B:$B,MATCH(C1025&amp;raw_elemdata!E477,filt_btag7!$C:$C&amp;filt_btag7!$B:$B,0))=raw_elemdata!E477), raw_elemdata!E477, INDEX(fix_btag!$BF:$BF,MATCH(raw_elemdata!E477,fix_btag!$BG:$BG,0))), raw_elemdata!E477)</f>
        <v>232</v>
      </c>
      <c r="G1025" s="4">
        <f t="array" ref="G1025">IF(AND(OR(raw_elemdata!G477=6,raw_elemdata!H477=6,raw_elemdata!I477=6,raw_elemdata!J477=6),OR(raw_elemdata!G477=7,raw_elemdata!H477=7,raw_elemdata!I477=7,raw_elemdata!J477=7)), IF(ISERROR(INDEX(filt_btag7!$B:$B,MATCH(C1025&amp;raw_elemdata!F477,filt_btag7!$C:$C&amp;filt_btag7!$B:$B,0))=raw_elemdata!F477), raw_elemdata!F477, INDEX(fix_btag!$BF:$BF,MATCH(raw_elemdata!F477,fix_btag!$BG:$BG,0))), raw_elemdata!F477)</f>
        <v>228</v>
      </c>
      <c r="H1025" s="4">
        <f>IF(OR(raw_elemdata!G477=6,raw_elemdata!G477=7),0,raw_elemdata!G477)</f>
        <v>0</v>
      </c>
      <c r="I1025" s="4">
        <f>IF(OR(raw_elemdata!H477=6,raw_elemdata!H477=7),0,raw_elemdata!H477)</f>
        <v>0</v>
      </c>
      <c r="J1025" s="4">
        <f>IF(OR(raw_elemdata!I477=6,raw_elemdata!I477=7),0,raw_elemdata!I477)</f>
        <v>0</v>
      </c>
      <c r="K1025" s="4">
        <f>IF(OR(raw_elemdata!J477=6,raw_elemdata!J477=7),0,raw_elemdata!J477)</f>
        <v>3</v>
      </c>
      <c r="L1025" s="4">
        <v>1</v>
      </c>
    </row>
    <row r="1026" spans="3:12" s="4" customFormat="1" x14ac:dyDescent="0.3">
      <c r="C1026" s="4">
        <v>476</v>
      </c>
      <c r="D1026" s="4">
        <f t="array" ref="D1026">IF(AND(OR(raw_elemdata!G478=6,raw_elemdata!H478=6,raw_elemdata!I478=6,raw_elemdata!J478=6),OR(raw_elemdata!G478=7,raw_elemdata!H478=7,raw_elemdata!I478=7,raw_elemdata!J478=7)), IF(ISERROR(INDEX(filt_btag7!$B:$B,MATCH(C1026&amp;raw_elemdata!C478,filt_btag7!$C:$C&amp;filt_btag7!$B:$B,0))=raw_elemdata!C478), raw_elemdata!C478, INDEX(fix_btag!$BF:$BF,MATCH(raw_elemdata!C478,fix_btag!$BG:$BG,0))), raw_elemdata!C478)</f>
        <v>228</v>
      </c>
      <c r="E1026" s="4">
        <f t="array" ref="E1026">IF(AND(OR(raw_elemdata!G478=6,raw_elemdata!H478=6,raw_elemdata!I478=6,raw_elemdata!J478=6),OR(raw_elemdata!G478=7,raw_elemdata!H478=7,raw_elemdata!I478=7,raw_elemdata!J478=7)), IF(ISERROR(INDEX(filt_btag7!$B:$B,MATCH(C1026&amp;raw_elemdata!D478,filt_btag7!$C:$C&amp;filt_btag7!$B:$B,0))=raw_elemdata!D478), raw_elemdata!D478, INDEX(fix_btag!$BF:$BF,MATCH(raw_elemdata!D478,fix_btag!$BG:$BG,0))), raw_elemdata!D478)</f>
        <v>232</v>
      </c>
      <c r="F1026" s="4">
        <f t="array" ref="F1026">IF(AND(OR(raw_elemdata!G478=6,raw_elemdata!H478=6,raw_elemdata!I478=6,raw_elemdata!J478=6),OR(raw_elemdata!G478=7,raw_elemdata!H478=7,raw_elemdata!I478=7,raw_elemdata!J478=7)), IF(ISERROR(INDEX(filt_btag7!$B:$B,MATCH(C1026&amp;raw_elemdata!E478,filt_btag7!$C:$C&amp;filt_btag7!$B:$B,0))=raw_elemdata!E478), raw_elemdata!E478, INDEX(fix_btag!$BF:$BF,MATCH(raw_elemdata!E478,fix_btag!$BG:$BG,0))), raw_elemdata!E478)</f>
        <v>89</v>
      </c>
      <c r="G1026" s="4">
        <f t="array" ref="G1026">IF(AND(OR(raw_elemdata!G478=6,raw_elemdata!H478=6,raw_elemdata!I478=6,raw_elemdata!J478=6),OR(raw_elemdata!G478=7,raw_elemdata!H478=7,raw_elemdata!I478=7,raw_elemdata!J478=7)), IF(ISERROR(INDEX(filt_btag7!$B:$B,MATCH(C1026&amp;raw_elemdata!F478,filt_btag7!$C:$C&amp;filt_btag7!$B:$B,0))=raw_elemdata!F478), raw_elemdata!F478, INDEX(fix_btag!$BF:$BF,MATCH(raw_elemdata!F478,fix_btag!$BG:$BG,0))), raw_elemdata!F478)</f>
        <v>106</v>
      </c>
      <c r="H1026" s="4">
        <f>IF(OR(raw_elemdata!G478=6,raw_elemdata!G478=7),0,raw_elemdata!G478)</f>
        <v>0</v>
      </c>
      <c r="I1026" s="4">
        <f>IF(OR(raw_elemdata!H478=6,raw_elemdata!H478=7),0,raw_elemdata!H478)</f>
        <v>0</v>
      </c>
      <c r="J1026" s="4">
        <f>IF(OR(raw_elemdata!I478=6,raw_elemdata!I478=7),0,raw_elemdata!I478)</f>
        <v>0</v>
      </c>
      <c r="K1026" s="4">
        <f>IF(OR(raw_elemdata!J478=6,raw_elemdata!J478=7),0,raw_elemdata!J478)</f>
        <v>3</v>
      </c>
      <c r="L1026" s="4">
        <v>1</v>
      </c>
    </row>
    <row r="1027" spans="3:12" s="4" customFormat="1" x14ac:dyDescent="0.3">
      <c r="C1027" s="4">
        <v>477</v>
      </c>
      <c r="D1027" s="4">
        <f t="array" ref="D1027">IF(AND(OR(raw_elemdata!G479=6,raw_elemdata!H479=6,raw_elemdata!I479=6,raw_elemdata!J479=6),OR(raw_elemdata!G479=7,raw_elemdata!H479=7,raw_elemdata!I479=7,raw_elemdata!J479=7)), IF(ISERROR(INDEX(filt_btag7!$B:$B,MATCH(C1027&amp;raw_elemdata!C479,filt_btag7!$C:$C&amp;filt_btag7!$B:$B,0))=raw_elemdata!C479), raw_elemdata!C479, INDEX(fix_btag!$BF:$BF,MATCH(raw_elemdata!C479,fix_btag!$BG:$BG,0))), raw_elemdata!C479)</f>
        <v>106</v>
      </c>
      <c r="E1027" s="4">
        <f t="array" ref="E1027">IF(AND(OR(raw_elemdata!G479=6,raw_elemdata!H479=6,raw_elemdata!I479=6,raw_elemdata!J479=6),OR(raw_elemdata!G479=7,raw_elemdata!H479=7,raw_elemdata!I479=7,raw_elemdata!J479=7)), IF(ISERROR(INDEX(filt_btag7!$B:$B,MATCH(C1027&amp;raw_elemdata!D479,filt_btag7!$C:$C&amp;filt_btag7!$B:$B,0))=raw_elemdata!D479), raw_elemdata!D479, INDEX(fix_btag!$BF:$BF,MATCH(raw_elemdata!D479,fix_btag!$BG:$BG,0))), raw_elemdata!D479)</f>
        <v>89</v>
      </c>
      <c r="F1027" s="4">
        <f t="array" ref="F1027">IF(AND(OR(raw_elemdata!G479=6,raw_elemdata!H479=6,raw_elemdata!I479=6,raw_elemdata!J479=6),OR(raw_elemdata!G479=7,raw_elemdata!H479=7,raw_elemdata!I479=7,raw_elemdata!J479=7)), IF(ISERROR(INDEX(filt_btag7!$B:$B,MATCH(C1027&amp;raw_elemdata!E479,filt_btag7!$C:$C&amp;filt_btag7!$B:$B,0))=raw_elemdata!E479), raw_elemdata!E479, INDEX(fix_btag!$BF:$BF,MATCH(raw_elemdata!E479,fix_btag!$BG:$BG,0))), raw_elemdata!E479)</f>
        <v>233</v>
      </c>
      <c r="G1027" s="4">
        <f t="array" ref="G1027">IF(AND(OR(raw_elemdata!G479=6,raw_elemdata!H479=6,raw_elemdata!I479=6,raw_elemdata!J479=6),OR(raw_elemdata!G479=7,raw_elemdata!H479=7,raw_elemdata!I479=7,raw_elemdata!J479=7)), IF(ISERROR(INDEX(filt_btag7!$B:$B,MATCH(C1027&amp;raw_elemdata!F479,filt_btag7!$C:$C&amp;filt_btag7!$B:$B,0))=raw_elemdata!F479), raw_elemdata!F479, INDEX(fix_btag!$BF:$BF,MATCH(raw_elemdata!F479,fix_btag!$BG:$BG,0))), raw_elemdata!F479)</f>
        <v>229</v>
      </c>
      <c r="H1027" s="4">
        <f>IF(OR(raw_elemdata!G479=6,raw_elemdata!G479=7),0,raw_elemdata!G479)</f>
        <v>0</v>
      </c>
      <c r="I1027" s="4">
        <f>IF(OR(raw_elemdata!H479=6,raw_elemdata!H479=7),0,raw_elemdata!H479)</f>
        <v>0</v>
      </c>
      <c r="J1027" s="4">
        <f>IF(OR(raw_elemdata!I479=6,raw_elemdata!I479=7),0,raw_elemdata!I479)</f>
        <v>0</v>
      </c>
      <c r="K1027" s="4">
        <f>IF(OR(raw_elemdata!J479=6,raw_elemdata!J479=7),0,raw_elemdata!J479)</f>
        <v>3</v>
      </c>
      <c r="L1027" s="4">
        <v>1</v>
      </c>
    </row>
    <row r="1028" spans="3:12" s="4" customFormat="1" x14ac:dyDescent="0.3">
      <c r="C1028" s="4">
        <v>478</v>
      </c>
      <c r="D1028" s="4">
        <f t="array" ref="D1028">IF(AND(OR(raw_elemdata!G480=6,raw_elemdata!H480=6,raw_elemdata!I480=6,raw_elemdata!J480=6),OR(raw_elemdata!G480=7,raw_elemdata!H480=7,raw_elemdata!I480=7,raw_elemdata!J480=7)), IF(ISERROR(INDEX(filt_btag7!$B:$B,MATCH(C1028&amp;raw_elemdata!C480,filt_btag7!$C:$C&amp;filt_btag7!$B:$B,0))=raw_elemdata!C480), raw_elemdata!C480, INDEX(fix_btag!$BF:$BF,MATCH(raw_elemdata!C480,fix_btag!$BG:$BG,0))), raw_elemdata!C480)</f>
        <v>229</v>
      </c>
      <c r="E1028" s="4">
        <f t="array" ref="E1028">IF(AND(OR(raw_elemdata!G480=6,raw_elemdata!H480=6,raw_elemdata!I480=6,raw_elemdata!J480=6),OR(raw_elemdata!G480=7,raw_elemdata!H480=7,raw_elemdata!I480=7,raw_elemdata!J480=7)), IF(ISERROR(INDEX(filt_btag7!$B:$B,MATCH(C1028&amp;raw_elemdata!D480,filt_btag7!$C:$C&amp;filt_btag7!$B:$B,0))=raw_elemdata!D480), raw_elemdata!D480, INDEX(fix_btag!$BF:$BF,MATCH(raw_elemdata!D480,fix_btag!$BG:$BG,0))), raw_elemdata!D480)</f>
        <v>233</v>
      </c>
      <c r="F1028" s="4">
        <f t="array" ref="F1028">IF(AND(OR(raw_elemdata!G480=6,raw_elemdata!H480=6,raw_elemdata!I480=6,raw_elemdata!J480=6),OR(raw_elemdata!G480=7,raw_elemdata!H480=7,raw_elemdata!I480=7,raw_elemdata!J480=7)), IF(ISERROR(INDEX(filt_btag7!$B:$B,MATCH(C1028&amp;raw_elemdata!E480,filt_btag7!$C:$C&amp;filt_btag7!$B:$B,0))=raw_elemdata!E480), raw_elemdata!E480, INDEX(fix_btag!$BF:$BF,MATCH(raw_elemdata!E480,fix_btag!$BG:$BG,0))), raw_elemdata!E480)</f>
        <v>85</v>
      </c>
      <c r="G1028" s="4">
        <f t="array" ref="G1028">IF(AND(OR(raw_elemdata!G480=6,raw_elemdata!H480=6,raw_elemdata!I480=6,raw_elemdata!J480=6),OR(raw_elemdata!G480=7,raw_elemdata!H480=7,raw_elemdata!I480=7,raw_elemdata!J480=7)), IF(ISERROR(INDEX(filt_btag7!$B:$B,MATCH(C1028&amp;raw_elemdata!F480,filt_btag7!$C:$C&amp;filt_btag7!$B:$B,0))=raw_elemdata!F480), raw_elemdata!F480, INDEX(fix_btag!$BF:$BF,MATCH(raw_elemdata!F480,fix_btag!$BG:$BG,0))), raw_elemdata!F480)</f>
        <v>102</v>
      </c>
      <c r="H1028" s="4">
        <f>IF(OR(raw_elemdata!G480=6,raw_elemdata!G480=7),0,raw_elemdata!G480)</f>
        <v>0</v>
      </c>
      <c r="I1028" s="4">
        <f>IF(OR(raw_elemdata!H480=6,raw_elemdata!H480=7),0,raw_elemdata!H480)</f>
        <v>0</v>
      </c>
      <c r="J1028" s="4">
        <f>IF(OR(raw_elemdata!I480=6,raw_elemdata!I480=7),0,raw_elemdata!I480)</f>
        <v>0</v>
      </c>
      <c r="K1028" s="4">
        <f>IF(OR(raw_elemdata!J480=6,raw_elemdata!J480=7),0,raw_elemdata!J480)</f>
        <v>3</v>
      </c>
      <c r="L1028" s="4">
        <v>1</v>
      </c>
    </row>
    <row r="1029" spans="3:12" s="4" customFormat="1" x14ac:dyDescent="0.3">
      <c r="C1029" s="4">
        <v>479</v>
      </c>
      <c r="D1029" s="4">
        <f t="array" ref="D1029">IF(AND(OR(raw_elemdata!G481=6,raw_elemdata!H481=6,raw_elemdata!I481=6,raw_elemdata!J481=6),OR(raw_elemdata!G481=7,raw_elemdata!H481=7,raw_elemdata!I481=7,raw_elemdata!J481=7)), IF(ISERROR(INDEX(filt_btag7!$B:$B,MATCH(C1029&amp;raw_elemdata!C481,filt_btag7!$C:$C&amp;filt_btag7!$B:$B,0))=raw_elemdata!C481), raw_elemdata!C481, INDEX(fix_btag!$BF:$BF,MATCH(raw_elemdata!C481,fix_btag!$BG:$BG,0))), raw_elemdata!C481)</f>
        <v>102</v>
      </c>
      <c r="E1029" s="4">
        <f t="array" ref="E1029">IF(AND(OR(raw_elemdata!G481=6,raw_elemdata!H481=6,raw_elemdata!I481=6,raw_elemdata!J481=6),OR(raw_elemdata!G481=7,raw_elemdata!H481=7,raw_elemdata!I481=7,raw_elemdata!J481=7)), IF(ISERROR(INDEX(filt_btag7!$B:$B,MATCH(C1029&amp;raw_elemdata!D481,filt_btag7!$C:$C&amp;filt_btag7!$B:$B,0))=raw_elemdata!D481), raw_elemdata!D481, INDEX(fix_btag!$BF:$BF,MATCH(raw_elemdata!D481,fix_btag!$BG:$BG,0))), raw_elemdata!D481)</f>
        <v>85</v>
      </c>
      <c r="F1029" s="4">
        <f t="array" ref="F1029">IF(AND(OR(raw_elemdata!G481=6,raw_elemdata!H481=6,raw_elemdata!I481=6,raw_elemdata!J481=6),OR(raw_elemdata!G481=7,raw_elemdata!H481=7,raw_elemdata!I481=7,raw_elemdata!J481=7)), IF(ISERROR(INDEX(filt_btag7!$B:$B,MATCH(C1029&amp;raw_elemdata!E481,filt_btag7!$C:$C&amp;filt_btag7!$B:$B,0))=raw_elemdata!E481), raw_elemdata!E481, INDEX(fix_btag!$BF:$BF,MATCH(raw_elemdata!E481,fix_btag!$BG:$BG,0))), raw_elemdata!E481)</f>
        <v>234</v>
      </c>
      <c r="G1029" s="4">
        <f t="array" ref="G1029">IF(AND(OR(raw_elemdata!G481=6,raw_elemdata!H481=6,raw_elemdata!I481=6,raw_elemdata!J481=6),OR(raw_elemdata!G481=7,raw_elemdata!H481=7,raw_elemdata!I481=7,raw_elemdata!J481=7)), IF(ISERROR(INDEX(filt_btag7!$B:$B,MATCH(C1029&amp;raw_elemdata!F481,filt_btag7!$C:$C&amp;filt_btag7!$B:$B,0))=raw_elemdata!F481), raw_elemdata!F481, INDEX(fix_btag!$BF:$BF,MATCH(raw_elemdata!F481,fix_btag!$BG:$BG,0))), raw_elemdata!F481)</f>
        <v>230</v>
      </c>
      <c r="H1029" s="4">
        <f>IF(OR(raw_elemdata!G481=6,raw_elemdata!G481=7),0,raw_elemdata!G481)</f>
        <v>0</v>
      </c>
      <c r="I1029" s="4">
        <f>IF(OR(raw_elemdata!H481=6,raw_elemdata!H481=7),0,raw_elemdata!H481)</f>
        <v>0</v>
      </c>
      <c r="J1029" s="4">
        <f>IF(OR(raw_elemdata!I481=6,raw_elemdata!I481=7),0,raw_elemdata!I481)</f>
        <v>0</v>
      </c>
      <c r="K1029" s="4">
        <f>IF(OR(raw_elemdata!J481=6,raw_elemdata!J481=7),0,raw_elemdata!J481)</f>
        <v>3</v>
      </c>
      <c r="L1029" s="4">
        <v>1</v>
      </c>
    </row>
    <row r="1030" spans="3:12" s="4" customFormat="1" x14ac:dyDescent="0.3">
      <c r="C1030" s="4">
        <v>480</v>
      </c>
      <c r="D1030" s="4">
        <f t="array" ref="D1030">IF(AND(OR(raw_elemdata!G482=6,raw_elemdata!H482=6,raw_elemdata!I482=6,raw_elemdata!J482=6),OR(raw_elemdata!G482=7,raw_elemdata!H482=7,raw_elemdata!I482=7,raw_elemdata!J482=7)), IF(ISERROR(INDEX(filt_btag7!$B:$B,MATCH(C1030&amp;raw_elemdata!C482,filt_btag7!$C:$C&amp;filt_btag7!$B:$B,0))=raw_elemdata!C482), raw_elemdata!C482, INDEX(fix_btag!$BF:$BF,MATCH(raw_elemdata!C482,fix_btag!$BG:$BG,0))), raw_elemdata!C482)</f>
        <v>230</v>
      </c>
      <c r="E1030" s="4">
        <f t="array" ref="E1030">IF(AND(OR(raw_elemdata!G482=6,raw_elemdata!H482=6,raw_elemdata!I482=6,raw_elemdata!J482=6),OR(raw_elemdata!G482=7,raw_elemdata!H482=7,raw_elemdata!I482=7,raw_elemdata!J482=7)), IF(ISERROR(INDEX(filt_btag7!$B:$B,MATCH(C1030&amp;raw_elemdata!D482,filt_btag7!$C:$C&amp;filt_btag7!$B:$B,0))=raw_elemdata!D482), raw_elemdata!D482, INDEX(fix_btag!$BF:$BF,MATCH(raw_elemdata!D482,fix_btag!$BG:$BG,0))), raw_elemdata!D482)</f>
        <v>234</v>
      </c>
      <c r="F1030" s="4">
        <f t="array" ref="F1030">IF(AND(OR(raw_elemdata!G482=6,raw_elemdata!H482=6,raw_elemdata!I482=6,raw_elemdata!J482=6),OR(raw_elemdata!G482=7,raw_elemdata!H482=7,raw_elemdata!I482=7,raw_elemdata!J482=7)), IF(ISERROR(INDEX(filt_btag7!$B:$B,MATCH(C1030&amp;raw_elemdata!E482,filt_btag7!$C:$C&amp;filt_btag7!$B:$B,0))=raw_elemdata!E482), raw_elemdata!E482, INDEX(fix_btag!$BF:$BF,MATCH(raw_elemdata!E482,fix_btag!$BG:$BG,0))), raw_elemdata!E482)</f>
        <v>86</v>
      </c>
      <c r="G1030" s="4">
        <f t="array" ref="G1030">IF(AND(OR(raw_elemdata!G482=6,raw_elemdata!H482=6,raw_elemdata!I482=6,raw_elemdata!J482=6),OR(raw_elemdata!G482=7,raw_elemdata!H482=7,raw_elemdata!I482=7,raw_elemdata!J482=7)), IF(ISERROR(INDEX(filt_btag7!$B:$B,MATCH(C1030&amp;raw_elemdata!F482,filt_btag7!$C:$C&amp;filt_btag7!$B:$B,0))=raw_elemdata!F482), raw_elemdata!F482, INDEX(fix_btag!$BF:$BF,MATCH(raw_elemdata!F482,fix_btag!$BG:$BG,0))), raw_elemdata!F482)</f>
        <v>103</v>
      </c>
      <c r="H1030" s="4">
        <f>IF(OR(raw_elemdata!G482=6,raw_elemdata!G482=7),0,raw_elemdata!G482)</f>
        <v>0</v>
      </c>
      <c r="I1030" s="4">
        <f>IF(OR(raw_elemdata!H482=6,raw_elemdata!H482=7),0,raw_elemdata!H482)</f>
        <v>0</v>
      </c>
      <c r="J1030" s="4">
        <f>IF(OR(raw_elemdata!I482=6,raw_elemdata!I482=7),0,raw_elemdata!I482)</f>
        <v>0</v>
      </c>
      <c r="K1030" s="4">
        <f>IF(OR(raw_elemdata!J482=6,raw_elemdata!J482=7),0,raw_elemdata!J482)</f>
        <v>3</v>
      </c>
      <c r="L1030" s="4">
        <v>1</v>
      </c>
    </row>
    <row r="1031" spans="3:12" s="4" customFormat="1" x14ac:dyDescent="0.3">
      <c r="C1031" s="4">
        <v>481</v>
      </c>
      <c r="D1031" s="4">
        <f t="array" ref="D1031">IF(AND(OR(raw_elemdata!G483=6,raw_elemdata!H483=6,raw_elemdata!I483=6,raw_elemdata!J483=6),OR(raw_elemdata!G483=7,raw_elemdata!H483=7,raw_elemdata!I483=7,raw_elemdata!J483=7)), IF(ISERROR(INDEX(filt_btag7!$B:$B,MATCH(C1031&amp;raw_elemdata!C483,filt_btag7!$C:$C&amp;filt_btag7!$B:$B,0))=raw_elemdata!C483), raw_elemdata!C483, INDEX(fix_btag!$BF:$BF,MATCH(raw_elemdata!C483,fix_btag!$BG:$BG,0))), raw_elemdata!C483)</f>
        <v>103</v>
      </c>
      <c r="E1031" s="4">
        <f t="array" ref="E1031">IF(AND(OR(raw_elemdata!G483=6,raw_elemdata!H483=6,raw_elemdata!I483=6,raw_elemdata!J483=6),OR(raw_elemdata!G483=7,raw_elemdata!H483=7,raw_elemdata!I483=7,raw_elemdata!J483=7)), IF(ISERROR(INDEX(filt_btag7!$B:$B,MATCH(C1031&amp;raw_elemdata!D483,filt_btag7!$C:$C&amp;filt_btag7!$B:$B,0))=raw_elemdata!D483), raw_elemdata!D483, INDEX(fix_btag!$BF:$BF,MATCH(raw_elemdata!D483,fix_btag!$BG:$BG,0))), raw_elemdata!D483)</f>
        <v>86</v>
      </c>
      <c r="F1031" s="4">
        <f t="array" ref="F1031">IF(AND(OR(raw_elemdata!G483=6,raw_elemdata!H483=6,raw_elemdata!I483=6,raw_elemdata!J483=6),OR(raw_elemdata!G483=7,raw_elemdata!H483=7,raw_elemdata!I483=7,raw_elemdata!J483=7)), IF(ISERROR(INDEX(filt_btag7!$B:$B,MATCH(C1031&amp;raw_elemdata!E483,filt_btag7!$C:$C&amp;filt_btag7!$B:$B,0))=raw_elemdata!E483), raw_elemdata!E483, INDEX(fix_btag!$BF:$BF,MATCH(raw_elemdata!E483,fix_btag!$BG:$BG,0))), raw_elemdata!E483)</f>
        <v>235</v>
      </c>
      <c r="G1031" s="4">
        <f t="array" ref="G1031">IF(AND(OR(raw_elemdata!G483=6,raw_elemdata!H483=6,raw_elemdata!I483=6,raw_elemdata!J483=6),OR(raw_elemdata!G483=7,raw_elemdata!H483=7,raw_elemdata!I483=7,raw_elemdata!J483=7)), IF(ISERROR(INDEX(filt_btag7!$B:$B,MATCH(C1031&amp;raw_elemdata!F483,filt_btag7!$C:$C&amp;filt_btag7!$B:$B,0))=raw_elemdata!F483), raw_elemdata!F483, INDEX(fix_btag!$BF:$BF,MATCH(raw_elemdata!F483,fix_btag!$BG:$BG,0))), raw_elemdata!F483)</f>
        <v>231</v>
      </c>
      <c r="H1031" s="4">
        <f>IF(OR(raw_elemdata!G483=6,raw_elemdata!G483=7),0,raw_elemdata!G483)</f>
        <v>0</v>
      </c>
      <c r="I1031" s="4">
        <f>IF(OR(raw_elemdata!H483=6,raw_elemdata!H483=7),0,raw_elemdata!H483)</f>
        <v>0</v>
      </c>
      <c r="J1031" s="4">
        <f>IF(OR(raw_elemdata!I483=6,raw_elemdata!I483=7),0,raw_elemdata!I483)</f>
        <v>0</v>
      </c>
      <c r="K1031" s="4">
        <f>IF(OR(raw_elemdata!J483=6,raw_elemdata!J483=7),0,raw_elemdata!J483)</f>
        <v>3</v>
      </c>
      <c r="L1031" s="4">
        <v>1</v>
      </c>
    </row>
    <row r="1032" spans="3:12" s="4" customFormat="1" x14ac:dyDescent="0.3">
      <c r="C1032" s="4">
        <v>482</v>
      </c>
      <c r="D1032" s="4">
        <f t="array" ref="D1032">IF(AND(OR(raw_elemdata!G484=6,raw_elemdata!H484=6,raw_elemdata!I484=6,raw_elemdata!J484=6),OR(raw_elemdata!G484=7,raw_elemdata!H484=7,raw_elemdata!I484=7,raw_elemdata!J484=7)), IF(ISERROR(INDEX(filt_btag7!$B:$B,MATCH(C1032&amp;raw_elemdata!C484,filt_btag7!$C:$C&amp;filt_btag7!$B:$B,0))=raw_elemdata!C484), raw_elemdata!C484, INDEX(fix_btag!$BF:$BF,MATCH(raw_elemdata!C484,fix_btag!$BG:$BG,0))), raw_elemdata!C484)</f>
        <v>231</v>
      </c>
      <c r="E1032" s="4">
        <f t="array" ref="E1032">IF(AND(OR(raw_elemdata!G484=6,raw_elemdata!H484=6,raw_elemdata!I484=6,raw_elemdata!J484=6),OR(raw_elemdata!G484=7,raw_elemdata!H484=7,raw_elemdata!I484=7,raw_elemdata!J484=7)), IF(ISERROR(INDEX(filt_btag7!$B:$B,MATCH(C1032&amp;raw_elemdata!D484,filt_btag7!$C:$C&amp;filt_btag7!$B:$B,0))=raw_elemdata!D484), raw_elemdata!D484, INDEX(fix_btag!$BF:$BF,MATCH(raw_elemdata!D484,fix_btag!$BG:$BG,0))), raw_elemdata!D484)</f>
        <v>235</v>
      </c>
      <c r="F1032" s="4">
        <f t="array" ref="F1032">IF(AND(OR(raw_elemdata!G484=6,raw_elemdata!H484=6,raw_elemdata!I484=6,raw_elemdata!J484=6),OR(raw_elemdata!G484=7,raw_elemdata!H484=7,raw_elemdata!I484=7,raw_elemdata!J484=7)), IF(ISERROR(INDEX(filt_btag7!$B:$B,MATCH(C1032&amp;raw_elemdata!E484,filt_btag7!$C:$C&amp;filt_btag7!$B:$B,0))=raw_elemdata!E484), raw_elemdata!E484, INDEX(fix_btag!$BF:$BF,MATCH(raw_elemdata!E484,fix_btag!$BG:$BG,0))), raw_elemdata!E484)</f>
        <v>87</v>
      </c>
      <c r="G1032" s="4">
        <f t="array" ref="G1032">IF(AND(OR(raw_elemdata!G484=6,raw_elemdata!H484=6,raw_elemdata!I484=6,raw_elemdata!J484=6),OR(raw_elemdata!G484=7,raw_elemdata!H484=7,raw_elemdata!I484=7,raw_elemdata!J484=7)), IF(ISERROR(INDEX(filt_btag7!$B:$B,MATCH(C1032&amp;raw_elemdata!F484,filt_btag7!$C:$C&amp;filt_btag7!$B:$B,0))=raw_elemdata!F484), raw_elemdata!F484, INDEX(fix_btag!$BF:$BF,MATCH(raw_elemdata!F484,fix_btag!$BG:$BG,0))), raw_elemdata!F484)</f>
        <v>104</v>
      </c>
      <c r="H1032" s="4">
        <f>IF(OR(raw_elemdata!G484=6,raw_elemdata!G484=7),0,raw_elemdata!G484)</f>
        <v>0</v>
      </c>
      <c r="I1032" s="4">
        <f>IF(OR(raw_elemdata!H484=6,raw_elemdata!H484=7),0,raw_elemdata!H484)</f>
        <v>0</v>
      </c>
      <c r="J1032" s="4">
        <f>IF(OR(raw_elemdata!I484=6,raw_elemdata!I484=7),0,raw_elemdata!I484)</f>
        <v>0</v>
      </c>
      <c r="K1032" s="4">
        <f>IF(OR(raw_elemdata!J484=6,raw_elemdata!J484=7),0,raw_elemdata!J484)</f>
        <v>3</v>
      </c>
      <c r="L1032" s="4">
        <v>1</v>
      </c>
    </row>
    <row r="1033" spans="3:12" s="4" customFormat="1" x14ac:dyDescent="0.3">
      <c r="C1033" s="4">
        <v>483</v>
      </c>
      <c r="D1033" s="4">
        <f t="array" ref="D1033">IF(AND(OR(raw_elemdata!G485=6,raw_elemdata!H485=6,raw_elemdata!I485=6,raw_elemdata!J485=6),OR(raw_elemdata!G485=7,raw_elemdata!H485=7,raw_elemdata!I485=7,raw_elemdata!J485=7)), IF(ISERROR(INDEX(filt_btag7!$B:$B,MATCH(C1033&amp;raw_elemdata!C485,filt_btag7!$C:$C&amp;filt_btag7!$B:$B,0))=raw_elemdata!C485), raw_elemdata!C485, INDEX(fix_btag!$BF:$BF,MATCH(raw_elemdata!C485,fix_btag!$BG:$BG,0))), raw_elemdata!C485)</f>
        <v>98</v>
      </c>
      <c r="E1033" s="4">
        <f t="array" ref="E1033">IF(AND(OR(raw_elemdata!G485=6,raw_elemdata!H485=6,raw_elemdata!I485=6,raw_elemdata!J485=6),OR(raw_elemdata!G485=7,raw_elemdata!H485=7,raw_elemdata!I485=7,raw_elemdata!J485=7)), IF(ISERROR(INDEX(filt_btag7!$B:$B,MATCH(C1033&amp;raw_elemdata!D485,filt_btag7!$C:$C&amp;filt_btag7!$B:$B,0))=raw_elemdata!D485), raw_elemdata!D485, INDEX(fix_btag!$BF:$BF,MATCH(raw_elemdata!D485,fix_btag!$BG:$BG,0))), raw_elemdata!D485)</f>
        <v>114</v>
      </c>
      <c r="F1033" s="4">
        <f t="array" ref="F1033">IF(AND(OR(raw_elemdata!G485=6,raw_elemdata!H485=6,raw_elemdata!I485=6,raw_elemdata!J485=6),OR(raw_elemdata!G485=7,raw_elemdata!H485=7,raw_elemdata!I485=7,raw_elemdata!J485=7)), IF(ISERROR(INDEX(filt_btag7!$B:$B,MATCH(C1033&amp;raw_elemdata!E485,filt_btag7!$C:$C&amp;filt_btag7!$B:$B,0))=raw_elemdata!E485), raw_elemdata!E485, INDEX(fix_btag!$BF:$BF,MATCH(raw_elemdata!E485,fix_btag!$BG:$BG,0))), raw_elemdata!E485)</f>
        <v>224</v>
      </c>
      <c r="G1033" s="4">
        <f t="array" ref="G1033">IF(AND(OR(raw_elemdata!G485=6,raw_elemdata!H485=6,raw_elemdata!I485=6,raw_elemdata!J485=6),OR(raw_elemdata!G485=7,raw_elemdata!H485=7,raw_elemdata!I485=7,raw_elemdata!J485=7)), IF(ISERROR(INDEX(filt_btag7!$B:$B,MATCH(C1033&amp;raw_elemdata!F485,filt_btag7!$C:$C&amp;filt_btag7!$B:$B,0))=raw_elemdata!F485), raw_elemdata!F485, INDEX(fix_btag!$BF:$BF,MATCH(raw_elemdata!F485,fix_btag!$BG:$BG,0))), raw_elemdata!F485)</f>
        <v>243</v>
      </c>
      <c r="H1033" s="4">
        <f>IF(OR(raw_elemdata!G485=6,raw_elemdata!G485=7),0,raw_elemdata!G485)</f>
        <v>0</v>
      </c>
      <c r="I1033" s="4">
        <f>IF(OR(raw_elemdata!H485=6,raw_elemdata!H485=7),0,raw_elemdata!H485)</f>
        <v>4</v>
      </c>
      <c r="J1033" s="4">
        <f>IF(OR(raw_elemdata!I485=6,raw_elemdata!I485=7),0,raw_elemdata!I485)</f>
        <v>0</v>
      </c>
      <c r="K1033" s="4">
        <f>IF(OR(raw_elemdata!J485=6,raw_elemdata!J485=7),0,raw_elemdata!J485)</f>
        <v>0</v>
      </c>
      <c r="L1033" s="4">
        <v>1</v>
      </c>
    </row>
    <row r="1034" spans="3:12" s="4" customFormat="1" x14ac:dyDescent="0.3">
      <c r="C1034" s="4">
        <v>484</v>
      </c>
      <c r="D1034" s="4">
        <f t="array" ref="D1034">IF(AND(OR(raw_elemdata!G486=6,raw_elemdata!H486=6,raw_elemdata!I486=6,raw_elemdata!J486=6),OR(raw_elemdata!G486=7,raw_elemdata!H486=7,raw_elemdata!I486=7,raw_elemdata!J486=7)), IF(ISERROR(INDEX(filt_btag7!$B:$B,MATCH(C1034&amp;raw_elemdata!C486,filt_btag7!$C:$C&amp;filt_btag7!$B:$B,0))=raw_elemdata!C486), raw_elemdata!C486, INDEX(fix_btag!$BF:$BF,MATCH(raw_elemdata!C486,fix_btag!$BG:$BG,0))), raw_elemdata!C486)</f>
        <v>243</v>
      </c>
      <c r="E1034" s="4">
        <f t="array" ref="E1034">IF(AND(OR(raw_elemdata!G486=6,raw_elemdata!H486=6,raw_elemdata!I486=6,raw_elemdata!J486=6),OR(raw_elemdata!G486=7,raw_elemdata!H486=7,raw_elemdata!I486=7,raw_elemdata!J486=7)), IF(ISERROR(INDEX(filt_btag7!$B:$B,MATCH(C1034&amp;raw_elemdata!D486,filt_btag7!$C:$C&amp;filt_btag7!$B:$B,0))=raw_elemdata!D486), raw_elemdata!D486, INDEX(fix_btag!$BF:$BF,MATCH(raw_elemdata!D486,fix_btag!$BG:$BG,0))), raw_elemdata!D486)</f>
        <v>224</v>
      </c>
      <c r="F1034" s="4">
        <f t="array" ref="F1034">IF(AND(OR(raw_elemdata!G486=6,raw_elemdata!H486=6,raw_elemdata!I486=6,raw_elemdata!J486=6),OR(raw_elemdata!G486=7,raw_elemdata!H486=7,raw_elemdata!I486=7,raw_elemdata!J486=7)), IF(ISERROR(INDEX(filt_btag7!$B:$B,MATCH(C1034&amp;raw_elemdata!E486,filt_btag7!$C:$C&amp;filt_btag7!$B:$B,0))=raw_elemdata!E486), raw_elemdata!E486, INDEX(fix_btag!$BF:$BF,MATCH(raw_elemdata!E486,fix_btag!$BG:$BG,0))), raw_elemdata!E486)</f>
        <v>113</v>
      </c>
      <c r="G1034" s="4">
        <f t="array" ref="G1034">IF(AND(OR(raw_elemdata!G486=6,raw_elemdata!H486=6,raw_elemdata!I486=6,raw_elemdata!J486=6),OR(raw_elemdata!G486=7,raw_elemdata!H486=7,raw_elemdata!I486=7,raw_elemdata!J486=7)), IF(ISERROR(INDEX(filt_btag7!$B:$B,MATCH(C1034&amp;raw_elemdata!F486,filt_btag7!$C:$C&amp;filt_btag7!$B:$B,0))=raw_elemdata!F486), raw_elemdata!F486, INDEX(fix_btag!$BF:$BF,MATCH(raw_elemdata!F486,fix_btag!$BG:$BG,0))), raw_elemdata!F486)</f>
        <v>97</v>
      </c>
      <c r="H1034" s="4">
        <f>IF(OR(raw_elemdata!G486=6,raw_elemdata!G486=7),0,raw_elemdata!G486)</f>
        <v>0</v>
      </c>
      <c r="I1034" s="4">
        <f>IF(OR(raw_elemdata!H486=6,raw_elemdata!H486=7),0,raw_elemdata!H486)</f>
        <v>4</v>
      </c>
      <c r="J1034" s="4">
        <f>IF(OR(raw_elemdata!I486=6,raw_elemdata!I486=7),0,raw_elemdata!I486)</f>
        <v>0</v>
      </c>
      <c r="K1034" s="4">
        <f>IF(OR(raw_elemdata!J486=6,raw_elemdata!J486=7),0,raw_elemdata!J486)</f>
        <v>0</v>
      </c>
      <c r="L1034" s="4">
        <v>1</v>
      </c>
    </row>
    <row r="1035" spans="3:12" s="4" customFormat="1" x14ac:dyDescent="0.3">
      <c r="C1035" s="4">
        <v>485</v>
      </c>
      <c r="D1035" s="4">
        <f t="array" ref="D1035">IF(AND(OR(raw_elemdata!G487=6,raw_elemdata!H487=6,raw_elemdata!I487=6,raw_elemdata!J487=6),OR(raw_elemdata!G487=7,raw_elemdata!H487=7,raw_elemdata!I487=7,raw_elemdata!J487=7)), IF(ISERROR(INDEX(filt_btag7!$B:$B,MATCH(C1035&amp;raw_elemdata!C487,filt_btag7!$C:$C&amp;filt_btag7!$B:$B,0))=raw_elemdata!C487), raw_elemdata!C487, INDEX(fix_btag!$BF:$BF,MATCH(raw_elemdata!C487,fix_btag!$BG:$BG,0))), raw_elemdata!C487)</f>
        <v>97</v>
      </c>
      <c r="E1035" s="4">
        <f t="array" ref="E1035">IF(AND(OR(raw_elemdata!G487=6,raw_elemdata!H487=6,raw_elemdata!I487=6,raw_elemdata!J487=6),OR(raw_elemdata!G487=7,raw_elemdata!H487=7,raw_elemdata!I487=7,raw_elemdata!J487=7)), IF(ISERROR(INDEX(filt_btag7!$B:$B,MATCH(C1035&amp;raw_elemdata!D487,filt_btag7!$C:$C&amp;filt_btag7!$B:$B,0))=raw_elemdata!D487), raw_elemdata!D487, INDEX(fix_btag!$BF:$BF,MATCH(raw_elemdata!D487,fix_btag!$BG:$BG,0))), raw_elemdata!D487)</f>
        <v>113</v>
      </c>
      <c r="F1035" s="4">
        <f t="array" ref="F1035">IF(AND(OR(raw_elemdata!G487=6,raw_elemdata!H487=6,raw_elemdata!I487=6,raw_elemdata!J487=6),OR(raw_elemdata!G487=7,raw_elemdata!H487=7,raw_elemdata!I487=7,raw_elemdata!J487=7)), IF(ISERROR(INDEX(filt_btag7!$B:$B,MATCH(C1035&amp;raw_elemdata!E487,filt_btag7!$C:$C&amp;filt_btag7!$B:$B,0))=raw_elemdata!E487), raw_elemdata!E487, INDEX(fix_btag!$BF:$BF,MATCH(raw_elemdata!E487,fix_btag!$BG:$BG,0))), raw_elemdata!E487)</f>
        <v>225</v>
      </c>
      <c r="G1035" s="4">
        <f t="array" ref="G1035">IF(AND(OR(raw_elemdata!G487=6,raw_elemdata!H487=6,raw_elemdata!I487=6,raw_elemdata!J487=6),OR(raw_elemdata!G487=7,raw_elemdata!H487=7,raw_elemdata!I487=7,raw_elemdata!J487=7)), IF(ISERROR(INDEX(filt_btag7!$B:$B,MATCH(C1035&amp;raw_elemdata!F487,filt_btag7!$C:$C&amp;filt_btag7!$B:$B,0))=raw_elemdata!F487), raw_elemdata!F487, INDEX(fix_btag!$BF:$BF,MATCH(raw_elemdata!F487,fix_btag!$BG:$BG,0))), raw_elemdata!F487)</f>
        <v>242</v>
      </c>
      <c r="H1035" s="4">
        <f>IF(OR(raw_elemdata!G487=6,raw_elemdata!G487=7),0,raw_elemdata!G487)</f>
        <v>0</v>
      </c>
      <c r="I1035" s="4">
        <f>IF(OR(raw_elemdata!H487=6,raw_elemdata!H487=7),0,raw_elemdata!H487)</f>
        <v>4</v>
      </c>
      <c r="J1035" s="4">
        <f>IF(OR(raw_elemdata!I487=6,raw_elemdata!I487=7),0,raw_elemdata!I487)</f>
        <v>0</v>
      </c>
      <c r="K1035" s="4">
        <f>IF(OR(raw_elemdata!J487=6,raw_elemdata!J487=7),0,raw_elemdata!J487)</f>
        <v>0</v>
      </c>
      <c r="L1035" s="4">
        <v>1</v>
      </c>
    </row>
    <row r="1036" spans="3:12" s="4" customFormat="1" x14ac:dyDescent="0.3">
      <c r="C1036" s="4">
        <v>486</v>
      </c>
      <c r="D1036" s="4">
        <f t="array" ref="D1036">IF(AND(OR(raw_elemdata!G488=6,raw_elemdata!H488=6,raw_elemdata!I488=6,raw_elemdata!J488=6),OR(raw_elemdata!G488=7,raw_elemdata!H488=7,raw_elemdata!I488=7,raw_elemdata!J488=7)), IF(ISERROR(INDEX(filt_btag7!$B:$B,MATCH(C1036&amp;raw_elemdata!C488,filt_btag7!$C:$C&amp;filt_btag7!$B:$B,0))=raw_elemdata!C488), raw_elemdata!C488, INDEX(fix_btag!$BF:$BF,MATCH(raw_elemdata!C488,fix_btag!$BG:$BG,0))), raw_elemdata!C488)</f>
        <v>242</v>
      </c>
      <c r="E1036" s="4">
        <f t="array" ref="E1036">IF(AND(OR(raw_elemdata!G488=6,raw_elemdata!H488=6,raw_elemdata!I488=6,raw_elemdata!J488=6),OR(raw_elemdata!G488=7,raw_elemdata!H488=7,raw_elemdata!I488=7,raw_elemdata!J488=7)), IF(ISERROR(INDEX(filt_btag7!$B:$B,MATCH(C1036&amp;raw_elemdata!D488,filt_btag7!$C:$C&amp;filt_btag7!$B:$B,0))=raw_elemdata!D488), raw_elemdata!D488, INDEX(fix_btag!$BF:$BF,MATCH(raw_elemdata!D488,fix_btag!$BG:$BG,0))), raw_elemdata!D488)</f>
        <v>225</v>
      </c>
      <c r="F1036" s="4">
        <f t="array" ref="F1036">IF(AND(OR(raw_elemdata!G488=6,raw_elemdata!H488=6,raw_elemdata!I488=6,raw_elemdata!J488=6),OR(raw_elemdata!G488=7,raw_elemdata!H488=7,raw_elemdata!I488=7,raw_elemdata!J488=7)), IF(ISERROR(INDEX(filt_btag7!$B:$B,MATCH(C1036&amp;raw_elemdata!E488,filt_btag7!$C:$C&amp;filt_btag7!$B:$B,0))=raw_elemdata!E488), raw_elemdata!E488, INDEX(fix_btag!$BF:$BF,MATCH(raw_elemdata!E488,fix_btag!$BG:$BG,0))), raw_elemdata!E488)</f>
        <v>109</v>
      </c>
      <c r="G1036" s="4">
        <f t="array" ref="G1036">IF(AND(OR(raw_elemdata!G488=6,raw_elemdata!H488=6,raw_elemdata!I488=6,raw_elemdata!J488=6),OR(raw_elemdata!G488=7,raw_elemdata!H488=7,raw_elemdata!I488=7,raw_elemdata!J488=7)), IF(ISERROR(INDEX(filt_btag7!$B:$B,MATCH(C1036&amp;raw_elemdata!F488,filt_btag7!$C:$C&amp;filt_btag7!$B:$B,0))=raw_elemdata!F488), raw_elemdata!F488, INDEX(fix_btag!$BF:$BF,MATCH(raw_elemdata!F488,fix_btag!$BG:$BG,0))), raw_elemdata!F488)</f>
        <v>96</v>
      </c>
      <c r="H1036" s="4">
        <f>IF(OR(raw_elemdata!G488=6,raw_elemdata!G488=7),0,raw_elemdata!G488)</f>
        <v>0</v>
      </c>
      <c r="I1036" s="4">
        <f>IF(OR(raw_elemdata!H488=6,raw_elemdata!H488=7),0,raw_elemdata!H488)</f>
        <v>4</v>
      </c>
      <c r="J1036" s="4">
        <f>IF(OR(raw_elemdata!I488=6,raw_elemdata!I488=7),0,raw_elemdata!I488)</f>
        <v>0</v>
      </c>
      <c r="K1036" s="4">
        <f>IF(OR(raw_elemdata!J488=6,raw_elemdata!J488=7),0,raw_elemdata!J488)</f>
        <v>0</v>
      </c>
      <c r="L1036" s="4">
        <v>1</v>
      </c>
    </row>
    <row r="1037" spans="3:12" s="4" customFormat="1" x14ac:dyDescent="0.3">
      <c r="C1037" s="4">
        <v>487</v>
      </c>
      <c r="D1037" s="4">
        <f t="array" ref="D1037">IF(AND(OR(raw_elemdata!G489=6,raw_elemdata!H489=6,raw_elemdata!I489=6,raw_elemdata!J489=6),OR(raw_elemdata!G489=7,raw_elemdata!H489=7,raw_elemdata!I489=7,raw_elemdata!J489=7)), IF(ISERROR(INDEX(filt_btag7!$B:$B,MATCH(C1037&amp;raw_elemdata!C489,filt_btag7!$C:$C&amp;filt_btag7!$B:$B,0))=raw_elemdata!C489), raw_elemdata!C489, INDEX(fix_btag!$BF:$BF,MATCH(raw_elemdata!C489,fix_btag!$BG:$BG,0))), raw_elemdata!C489)</f>
        <v>96</v>
      </c>
      <c r="E1037" s="4">
        <f t="array" ref="E1037">IF(AND(OR(raw_elemdata!G489=6,raw_elemdata!H489=6,raw_elemdata!I489=6,raw_elemdata!J489=6),OR(raw_elemdata!G489=7,raw_elemdata!H489=7,raw_elemdata!I489=7,raw_elemdata!J489=7)), IF(ISERROR(INDEX(filt_btag7!$B:$B,MATCH(C1037&amp;raw_elemdata!D489,filt_btag7!$C:$C&amp;filt_btag7!$B:$B,0))=raw_elemdata!D489), raw_elemdata!D489, INDEX(fix_btag!$BF:$BF,MATCH(raw_elemdata!D489,fix_btag!$BG:$BG,0))), raw_elemdata!D489)</f>
        <v>109</v>
      </c>
      <c r="F1037" s="4">
        <f t="array" ref="F1037">IF(AND(OR(raw_elemdata!G489=6,raw_elemdata!H489=6,raw_elemdata!I489=6,raw_elemdata!J489=6),OR(raw_elemdata!G489=7,raw_elemdata!H489=7,raw_elemdata!I489=7,raw_elemdata!J489=7)), IF(ISERROR(INDEX(filt_btag7!$B:$B,MATCH(C1037&amp;raw_elemdata!E489,filt_btag7!$C:$C&amp;filt_btag7!$B:$B,0))=raw_elemdata!E489), raw_elemdata!E489, INDEX(fix_btag!$BF:$BF,MATCH(raw_elemdata!E489,fix_btag!$BG:$BG,0))), raw_elemdata!E489)</f>
        <v>226</v>
      </c>
      <c r="G1037" s="4">
        <f t="array" ref="G1037">IF(AND(OR(raw_elemdata!G489=6,raw_elemdata!H489=6,raw_elemdata!I489=6,raw_elemdata!J489=6),OR(raw_elemdata!G489=7,raw_elemdata!H489=7,raw_elemdata!I489=7,raw_elemdata!J489=7)), IF(ISERROR(INDEX(filt_btag7!$B:$B,MATCH(C1037&amp;raw_elemdata!F489,filt_btag7!$C:$C&amp;filt_btag7!$B:$B,0))=raw_elemdata!F489), raw_elemdata!F489, INDEX(fix_btag!$BF:$BF,MATCH(raw_elemdata!F489,fix_btag!$BG:$BG,0))), raw_elemdata!F489)</f>
        <v>241</v>
      </c>
      <c r="H1037" s="4">
        <f>IF(OR(raw_elemdata!G489=6,raw_elemdata!G489=7),0,raw_elemdata!G489)</f>
        <v>0</v>
      </c>
      <c r="I1037" s="4">
        <f>IF(OR(raw_elemdata!H489=6,raw_elemdata!H489=7),0,raw_elemdata!H489)</f>
        <v>4</v>
      </c>
      <c r="J1037" s="4">
        <f>IF(OR(raw_elemdata!I489=6,raw_elemdata!I489=7),0,raw_elemdata!I489)</f>
        <v>0</v>
      </c>
      <c r="K1037" s="4">
        <f>IF(OR(raw_elemdata!J489=6,raw_elemdata!J489=7),0,raw_elemdata!J489)</f>
        <v>0</v>
      </c>
      <c r="L1037" s="4">
        <v>1</v>
      </c>
    </row>
    <row r="1038" spans="3:12" s="4" customFormat="1" x14ac:dyDescent="0.3">
      <c r="C1038" s="4">
        <v>488</v>
      </c>
      <c r="D1038" s="4">
        <f t="array" ref="D1038">IF(AND(OR(raw_elemdata!G490=6,raw_elemdata!H490=6,raw_elemdata!I490=6,raw_elemdata!J490=6),OR(raw_elemdata!G490=7,raw_elemdata!H490=7,raw_elemdata!I490=7,raw_elemdata!J490=7)), IF(ISERROR(INDEX(filt_btag7!$B:$B,MATCH(C1038&amp;raw_elemdata!C490,filt_btag7!$C:$C&amp;filt_btag7!$B:$B,0))=raw_elemdata!C490), raw_elemdata!C490, INDEX(fix_btag!$BF:$BF,MATCH(raw_elemdata!C490,fix_btag!$BG:$BG,0))), raw_elemdata!C490)</f>
        <v>241</v>
      </c>
      <c r="E1038" s="4">
        <f t="array" ref="E1038">IF(AND(OR(raw_elemdata!G490=6,raw_elemdata!H490=6,raw_elemdata!I490=6,raw_elemdata!J490=6),OR(raw_elemdata!G490=7,raw_elemdata!H490=7,raw_elemdata!I490=7,raw_elemdata!J490=7)), IF(ISERROR(INDEX(filt_btag7!$B:$B,MATCH(C1038&amp;raw_elemdata!D490,filt_btag7!$C:$C&amp;filt_btag7!$B:$B,0))=raw_elemdata!D490), raw_elemdata!D490, INDEX(fix_btag!$BF:$BF,MATCH(raw_elemdata!D490,fix_btag!$BG:$BG,0))), raw_elemdata!D490)</f>
        <v>226</v>
      </c>
      <c r="F1038" s="4">
        <f t="array" ref="F1038">IF(AND(OR(raw_elemdata!G490=6,raw_elemdata!H490=6,raw_elemdata!I490=6,raw_elemdata!J490=6),OR(raw_elemdata!G490=7,raw_elemdata!H490=7,raw_elemdata!I490=7,raw_elemdata!J490=7)), IF(ISERROR(INDEX(filt_btag7!$B:$B,MATCH(C1038&amp;raw_elemdata!E490,filt_btag7!$C:$C&amp;filt_btag7!$B:$B,0))=raw_elemdata!E490), raw_elemdata!E490, INDEX(fix_btag!$BF:$BF,MATCH(raw_elemdata!E490,fix_btag!$BG:$BG,0))), raw_elemdata!E490)</f>
        <v>110</v>
      </c>
      <c r="G1038" s="4">
        <f t="array" ref="G1038">IF(AND(OR(raw_elemdata!G490=6,raw_elemdata!H490=6,raw_elemdata!I490=6,raw_elemdata!J490=6),OR(raw_elemdata!G490=7,raw_elemdata!H490=7,raw_elemdata!I490=7,raw_elemdata!J490=7)), IF(ISERROR(INDEX(filt_btag7!$B:$B,MATCH(C1038&amp;raw_elemdata!F490,filt_btag7!$C:$C&amp;filt_btag7!$B:$B,0))=raw_elemdata!F490), raw_elemdata!F490, INDEX(fix_btag!$BF:$BF,MATCH(raw_elemdata!F490,fix_btag!$BG:$BG,0))), raw_elemdata!F490)</f>
        <v>116</v>
      </c>
      <c r="H1038" s="4">
        <f>IF(OR(raw_elemdata!G490=6,raw_elemdata!G490=7),0,raw_elemdata!G490)</f>
        <v>0</v>
      </c>
      <c r="I1038" s="4">
        <f>IF(OR(raw_elemdata!H490=6,raw_elemdata!H490=7),0,raw_elemdata!H490)</f>
        <v>4</v>
      </c>
      <c r="J1038" s="4">
        <f>IF(OR(raw_elemdata!I490=6,raw_elemdata!I490=7),0,raw_elemdata!I490)</f>
        <v>0</v>
      </c>
      <c r="K1038" s="4">
        <f>IF(OR(raw_elemdata!J490=6,raw_elemdata!J490=7),0,raw_elemdata!J490)</f>
        <v>0</v>
      </c>
      <c r="L1038" s="4">
        <v>1</v>
      </c>
    </row>
    <row r="1039" spans="3:12" s="4" customFormat="1" x14ac:dyDescent="0.3">
      <c r="C1039" s="4">
        <v>489</v>
      </c>
      <c r="D1039" s="4">
        <f t="array" ref="D1039">IF(AND(OR(raw_elemdata!G491=6,raw_elemdata!H491=6,raw_elemdata!I491=6,raw_elemdata!J491=6),OR(raw_elemdata!G491=7,raw_elemdata!H491=7,raw_elemdata!I491=7,raw_elemdata!J491=7)), IF(ISERROR(INDEX(filt_btag7!$B:$B,MATCH(C1039&amp;raw_elemdata!C491,filt_btag7!$C:$C&amp;filt_btag7!$B:$B,0))=raw_elemdata!C491), raw_elemdata!C491, INDEX(fix_btag!$BF:$BF,MATCH(raw_elemdata!C491,fix_btag!$BG:$BG,0))), raw_elemdata!C491)</f>
        <v>116</v>
      </c>
      <c r="E1039" s="4">
        <f t="array" ref="E1039">IF(AND(OR(raw_elemdata!G491=6,raw_elemdata!H491=6,raw_elemdata!I491=6,raw_elemdata!J491=6),OR(raw_elemdata!G491=7,raw_elemdata!H491=7,raw_elemdata!I491=7,raw_elemdata!J491=7)), IF(ISERROR(INDEX(filt_btag7!$B:$B,MATCH(C1039&amp;raw_elemdata!D491,filt_btag7!$C:$C&amp;filt_btag7!$B:$B,0))=raw_elemdata!D491), raw_elemdata!D491, INDEX(fix_btag!$BF:$BF,MATCH(raw_elemdata!D491,fix_btag!$BG:$BG,0))), raw_elemdata!D491)</f>
        <v>110</v>
      </c>
      <c r="F1039" s="4">
        <f t="array" ref="F1039">IF(AND(OR(raw_elemdata!G491=6,raw_elemdata!H491=6,raw_elemdata!I491=6,raw_elemdata!J491=6),OR(raw_elemdata!G491=7,raw_elemdata!H491=7,raw_elemdata!I491=7,raw_elemdata!J491=7)), IF(ISERROR(INDEX(filt_btag7!$B:$B,MATCH(C1039&amp;raw_elemdata!E491,filt_btag7!$C:$C&amp;filt_btag7!$B:$B,0))=raw_elemdata!E491), raw_elemdata!E491, INDEX(fix_btag!$BF:$BF,MATCH(raw_elemdata!E491,fix_btag!$BG:$BG,0))), raw_elemdata!E491)</f>
        <v>227</v>
      </c>
      <c r="G1039" s="4">
        <f t="array" ref="G1039">IF(AND(OR(raw_elemdata!G491=6,raw_elemdata!H491=6,raw_elemdata!I491=6,raw_elemdata!J491=6),OR(raw_elemdata!G491=7,raw_elemdata!H491=7,raw_elemdata!I491=7,raw_elemdata!J491=7)), IF(ISERROR(INDEX(filt_btag7!$B:$B,MATCH(C1039&amp;raw_elemdata!F491,filt_btag7!$C:$C&amp;filt_btag7!$B:$B,0))=raw_elemdata!F491), raw_elemdata!F491, INDEX(fix_btag!$BF:$BF,MATCH(raw_elemdata!F491,fix_btag!$BG:$BG,0))), raw_elemdata!F491)</f>
        <v>240</v>
      </c>
      <c r="H1039" s="4">
        <f>IF(OR(raw_elemdata!G491=6,raw_elemdata!G491=7),0,raw_elemdata!G491)</f>
        <v>0</v>
      </c>
      <c r="I1039" s="4">
        <f>IF(OR(raw_elemdata!H491=6,raw_elemdata!H491=7),0,raw_elemdata!H491)</f>
        <v>4</v>
      </c>
      <c r="J1039" s="4">
        <f>IF(OR(raw_elemdata!I491=6,raw_elemdata!I491=7),0,raw_elemdata!I491)</f>
        <v>0</v>
      </c>
      <c r="K1039" s="4">
        <f>IF(OR(raw_elemdata!J491=6,raw_elemdata!J491=7),0,raw_elemdata!J491)</f>
        <v>0</v>
      </c>
      <c r="L1039" s="4">
        <v>1</v>
      </c>
    </row>
    <row r="1040" spans="3:12" s="4" customFormat="1" x14ac:dyDescent="0.3">
      <c r="C1040" s="4">
        <v>490</v>
      </c>
      <c r="D1040" s="4">
        <f t="array" ref="D1040">IF(AND(OR(raw_elemdata!G492=6,raw_elemdata!H492=6,raw_elemdata!I492=6,raw_elemdata!J492=6),OR(raw_elemdata!G492=7,raw_elemdata!H492=7,raw_elemdata!I492=7,raw_elemdata!J492=7)), IF(ISERROR(INDEX(filt_btag7!$B:$B,MATCH(C1040&amp;raw_elemdata!C492,filt_btag7!$C:$C&amp;filt_btag7!$B:$B,0))=raw_elemdata!C492), raw_elemdata!C492, INDEX(fix_btag!$BF:$BF,MATCH(raw_elemdata!C492,fix_btag!$BG:$BG,0))), raw_elemdata!C492)</f>
        <v>240</v>
      </c>
      <c r="E1040" s="4">
        <f t="array" ref="E1040">IF(AND(OR(raw_elemdata!G492=6,raw_elemdata!H492=6,raw_elemdata!I492=6,raw_elemdata!J492=6),OR(raw_elemdata!G492=7,raw_elemdata!H492=7,raw_elemdata!I492=7,raw_elemdata!J492=7)), IF(ISERROR(INDEX(filt_btag7!$B:$B,MATCH(C1040&amp;raw_elemdata!D492,filt_btag7!$C:$C&amp;filt_btag7!$B:$B,0))=raw_elemdata!D492), raw_elemdata!D492, INDEX(fix_btag!$BF:$BF,MATCH(raw_elemdata!D492,fix_btag!$BG:$BG,0))), raw_elemdata!D492)</f>
        <v>227</v>
      </c>
      <c r="F1040" s="4">
        <f t="array" ref="F1040">IF(AND(OR(raw_elemdata!G492=6,raw_elemdata!H492=6,raw_elemdata!I492=6,raw_elemdata!J492=6),OR(raw_elemdata!G492=7,raw_elemdata!H492=7,raw_elemdata!I492=7,raw_elemdata!J492=7)), IF(ISERROR(INDEX(filt_btag7!$B:$B,MATCH(C1040&amp;raw_elemdata!E492,filt_btag7!$C:$C&amp;filt_btag7!$B:$B,0))=raw_elemdata!E492), raw_elemdata!E492, INDEX(fix_btag!$BF:$BF,MATCH(raw_elemdata!E492,fix_btag!$BG:$BG,0))), raw_elemdata!E492)</f>
        <v>111</v>
      </c>
      <c r="G1040" s="4">
        <f t="array" ref="G1040">IF(AND(OR(raw_elemdata!G492=6,raw_elemdata!H492=6,raw_elemdata!I492=6,raw_elemdata!J492=6),OR(raw_elemdata!G492=7,raw_elemdata!H492=7,raw_elemdata!I492=7,raw_elemdata!J492=7)), IF(ISERROR(INDEX(filt_btag7!$B:$B,MATCH(C1040&amp;raw_elemdata!F492,filt_btag7!$C:$C&amp;filt_btag7!$B:$B,0))=raw_elemdata!F492), raw_elemdata!F492, INDEX(fix_btag!$BF:$BF,MATCH(raw_elemdata!F492,fix_btag!$BG:$BG,0))), raw_elemdata!F492)</f>
        <v>100</v>
      </c>
      <c r="H1040" s="4">
        <f>IF(OR(raw_elemdata!G492=6,raw_elemdata!G492=7),0,raw_elemdata!G492)</f>
        <v>0</v>
      </c>
      <c r="I1040" s="4">
        <f>IF(OR(raw_elemdata!H492=6,raw_elemdata!H492=7),0,raw_elemdata!H492)</f>
        <v>4</v>
      </c>
      <c r="J1040" s="4">
        <f>IF(OR(raw_elemdata!I492=6,raw_elemdata!I492=7),0,raw_elemdata!I492)</f>
        <v>0</v>
      </c>
      <c r="K1040" s="4">
        <f>IF(OR(raw_elemdata!J492=6,raw_elemdata!J492=7),0,raw_elemdata!J492)</f>
        <v>0</v>
      </c>
      <c r="L1040" s="4">
        <v>1</v>
      </c>
    </row>
    <row r="1041" spans="3:12" s="4" customFormat="1" x14ac:dyDescent="0.3">
      <c r="C1041" s="4">
        <v>491</v>
      </c>
      <c r="D1041" s="4">
        <f t="array" ref="D1041">IF(AND(OR(raw_elemdata!G493=6,raw_elemdata!H493=6,raw_elemdata!I493=6,raw_elemdata!J493=6),OR(raw_elemdata!G493=7,raw_elemdata!H493=7,raw_elemdata!I493=7,raw_elemdata!J493=7)), IF(ISERROR(INDEX(filt_btag7!$B:$B,MATCH(C1041&amp;raw_elemdata!C493,filt_btag7!$C:$C&amp;filt_btag7!$B:$B,0))=raw_elemdata!C493), raw_elemdata!C493, INDEX(fix_btag!$BF:$BF,MATCH(raw_elemdata!C493,fix_btag!$BG:$BG,0))), raw_elemdata!C493)</f>
        <v>112</v>
      </c>
      <c r="E1041" s="4">
        <f t="array" ref="E1041">IF(AND(OR(raw_elemdata!G493=6,raw_elemdata!H493=6,raw_elemdata!I493=6,raw_elemdata!J493=6),OR(raw_elemdata!G493=7,raw_elemdata!H493=7,raw_elemdata!I493=7,raw_elemdata!J493=7)), IF(ISERROR(INDEX(filt_btag7!$B:$B,MATCH(C1041&amp;raw_elemdata!D493,filt_btag7!$C:$C&amp;filt_btag7!$B:$B,0))=raw_elemdata!D493), raw_elemdata!D493, INDEX(fix_btag!$BF:$BF,MATCH(raw_elemdata!D493,fix_btag!$BG:$BG,0))), raw_elemdata!D493)</f>
        <v>101</v>
      </c>
      <c r="F1041" s="4">
        <f t="array" ref="F1041">IF(AND(OR(raw_elemdata!G493=6,raw_elemdata!H493=6,raw_elemdata!I493=6,raw_elemdata!J493=6),OR(raw_elemdata!G493=7,raw_elemdata!H493=7,raw_elemdata!I493=7,raw_elemdata!J493=7)), IF(ISERROR(INDEX(filt_btag7!$B:$B,MATCH(C1041&amp;raw_elemdata!E493,filt_btag7!$C:$C&amp;filt_btag7!$B:$B,0))=raw_elemdata!E493), raw_elemdata!E493, INDEX(fix_btag!$BF:$BF,MATCH(raw_elemdata!E493,fix_btag!$BG:$BG,0))), raw_elemdata!E493)</f>
        <v>214</v>
      </c>
      <c r="G1041" s="4">
        <f t="array" ref="G1041">IF(AND(OR(raw_elemdata!G493=6,raw_elemdata!H493=6,raw_elemdata!I493=6,raw_elemdata!J493=6),OR(raw_elemdata!G493=7,raw_elemdata!H493=7,raw_elemdata!I493=7,raw_elemdata!J493=7)), IF(ISERROR(INDEX(filt_btag7!$B:$B,MATCH(C1041&amp;raw_elemdata!F493,filt_btag7!$C:$C&amp;filt_btag7!$B:$B,0))=raw_elemdata!F493), raw_elemdata!F493, INDEX(fix_btag!$BF:$BF,MATCH(raw_elemdata!F493,fix_btag!$BG:$BG,0))), raw_elemdata!F493)</f>
        <v>209</v>
      </c>
      <c r="H1041" s="4">
        <f>IF(OR(raw_elemdata!G493=6,raw_elemdata!G493=7),0,raw_elemdata!G493)</f>
        <v>5</v>
      </c>
      <c r="I1041" s="4">
        <f>IF(OR(raw_elemdata!H493=6,raw_elemdata!H493=7),0,raw_elemdata!H493)</f>
        <v>0</v>
      </c>
      <c r="J1041" s="4">
        <f>IF(OR(raw_elemdata!I493=6,raw_elemdata!I493=7),0,raw_elemdata!I493)</f>
        <v>0</v>
      </c>
      <c r="K1041" s="4">
        <f>IF(OR(raw_elemdata!J493=6,raw_elemdata!J493=7),0,raw_elemdata!J493)</f>
        <v>4</v>
      </c>
      <c r="L1041" s="4">
        <v>1</v>
      </c>
    </row>
    <row r="1042" spans="3:12" s="4" customFormat="1" x14ac:dyDescent="0.3">
      <c r="C1042" s="4">
        <v>492</v>
      </c>
      <c r="D1042" s="4">
        <f t="array" ref="D1042">IF(AND(OR(raw_elemdata!G494=6,raw_elemdata!H494=6,raw_elemdata!I494=6,raw_elemdata!J494=6),OR(raw_elemdata!G494=7,raw_elemdata!H494=7,raw_elemdata!I494=7,raw_elemdata!J494=7)), IF(ISERROR(INDEX(filt_btag7!$B:$B,MATCH(C1042&amp;raw_elemdata!C494,filt_btag7!$C:$C&amp;filt_btag7!$B:$B,0))=raw_elemdata!C494), raw_elemdata!C494, INDEX(fix_btag!$BF:$BF,MATCH(raw_elemdata!C494,fix_btag!$BG:$BG,0))), raw_elemdata!C494)</f>
        <v>209</v>
      </c>
      <c r="E1042" s="4">
        <f t="array" ref="E1042">IF(AND(OR(raw_elemdata!G494=6,raw_elemdata!H494=6,raw_elemdata!I494=6,raw_elemdata!J494=6),OR(raw_elemdata!G494=7,raw_elemdata!H494=7,raw_elemdata!I494=7,raw_elemdata!J494=7)), IF(ISERROR(INDEX(filt_btag7!$B:$B,MATCH(C1042&amp;raw_elemdata!D494,filt_btag7!$C:$C&amp;filt_btag7!$B:$B,0))=raw_elemdata!D494), raw_elemdata!D494, INDEX(fix_btag!$BF:$BF,MATCH(raw_elemdata!D494,fix_btag!$BG:$BG,0))), raw_elemdata!D494)</f>
        <v>214</v>
      </c>
      <c r="F1042" s="4">
        <f t="array" ref="F1042">IF(AND(OR(raw_elemdata!G494=6,raw_elemdata!H494=6,raw_elemdata!I494=6,raw_elemdata!J494=6),OR(raw_elemdata!G494=7,raw_elemdata!H494=7,raw_elemdata!I494=7,raw_elemdata!J494=7)), IF(ISERROR(INDEX(filt_btag7!$B:$B,MATCH(C1042&amp;raw_elemdata!E494,filt_btag7!$C:$C&amp;filt_btag7!$B:$B,0))=raw_elemdata!E494), raw_elemdata!E494, INDEX(fix_btag!$BF:$BF,MATCH(raw_elemdata!E494,fix_btag!$BG:$BG,0))), raw_elemdata!E494)</f>
        <v>213</v>
      </c>
      <c r="G1042" s="4">
        <f t="array" ref="G1042">IF(AND(OR(raw_elemdata!G494=6,raw_elemdata!H494=6,raw_elemdata!I494=6,raw_elemdata!J494=6),OR(raw_elemdata!G494=7,raw_elemdata!H494=7,raw_elemdata!I494=7,raw_elemdata!J494=7)), IF(ISERROR(INDEX(filt_btag7!$B:$B,MATCH(C1042&amp;raw_elemdata!F494,filt_btag7!$C:$C&amp;filt_btag7!$B:$B,0))=raw_elemdata!F494), raw_elemdata!F494, INDEX(fix_btag!$BF:$BF,MATCH(raw_elemdata!F494,fix_btag!$BG:$BG,0))), raw_elemdata!F494)</f>
        <v>208</v>
      </c>
      <c r="H1042" s="4">
        <f>IF(OR(raw_elemdata!G494=6,raw_elemdata!G494=7),0,raw_elemdata!G494)</f>
        <v>0</v>
      </c>
      <c r="I1042" s="4">
        <f>IF(OR(raw_elemdata!H494=6,raw_elemdata!H494=7),0,raw_elemdata!H494)</f>
        <v>0</v>
      </c>
      <c r="J1042" s="4">
        <f>IF(OR(raw_elemdata!I494=6,raw_elemdata!I494=7),0,raw_elemdata!I494)</f>
        <v>0</v>
      </c>
      <c r="K1042" s="4">
        <f>IF(OR(raw_elemdata!J494=6,raw_elemdata!J494=7),0,raw_elemdata!J494)</f>
        <v>4</v>
      </c>
      <c r="L1042" s="4">
        <v>1</v>
      </c>
    </row>
    <row r="1043" spans="3:12" s="4" customFormat="1" x14ac:dyDescent="0.3">
      <c r="C1043" s="4">
        <v>493</v>
      </c>
      <c r="D1043" s="4">
        <f t="array" ref="D1043">IF(AND(OR(raw_elemdata!G495=6,raw_elemdata!H495=6,raw_elemdata!I495=6,raw_elemdata!J495=6),OR(raw_elemdata!G495=7,raw_elemdata!H495=7,raw_elemdata!I495=7,raw_elemdata!J495=7)), IF(ISERROR(INDEX(filt_btag7!$B:$B,MATCH(C1043&amp;raw_elemdata!C495,filt_btag7!$C:$C&amp;filt_btag7!$B:$B,0))=raw_elemdata!C495), raw_elemdata!C495, INDEX(fix_btag!$BF:$BF,MATCH(raw_elemdata!C495,fix_btag!$BG:$BG,0))), raw_elemdata!C495)</f>
        <v>208</v>
      </c>
      <c r="E1043" s="4">
        <f t="array" ref="E1043">IF(AND(OR(raw_elemdata!G495=6,raw_elemdata!H495=6,raw_elemdata!I495=6,raw_elemdata!J495=6),OR(raw_elemdata!G495=7,raw_elemdata!H495=7,raw_elemdata!I495=7,raw_elemdata!J495=7)), IF(ISERROR(INDEX(filt_btag7!$B:$B,MATCH(C1043&amp;raw_elemdata!D495,filt_btag7!$C:$C&amp;filt_btag7!$B:$B,0))=raw_elemdata!D495), raw_elemdata!D495, INDEX(fix_btag!$BF:$BF,MATCH(raw_elemdata!D495,fix_btag!$BG:$BG,0))), raw_elemdata!D495)</f>
        <v>213</v>
      </c>
      <c r="F1043" s="4">
        <f t="array" ref="F1043">IF(AND(OR(raw_elemdata!G495=6,raw_elemdata!H495=6,raw_elemdata!I495=6,raw_elemdata!J495=6),OR(raw_elemdata!G495=7,raw_elemdata!H495=7,raw_elemdata!I495=7,raw_elemdata!J495=7)), IF(ISERROR(INDEX(filt_btag7!$B:$B,MATCH(C1043&amp;raw_elemdata!E495,filt_btag7!$C:$C&amp;filt_btag7!$B:$B,0))=raw_elemdata!E495), raw_elemdata!E495, INDEX(fix_btag!$BF:$BF,MATCH(raw_elemdata!E495,fix_btag!$BG:$BG,0))), raw_elemdata!E495)</f>
        <v>212</v>
      </c>
      <c r="G1043" s="4">
        <f t="array" ref="G1043">IF(AND(OR(raw_elemdata!G495=6,raw_elemdata!H495=6,raw_elemdata!I495=6,raw_elemdata!J495=6),OR(raw_elemdata!G495=7,raw_elemdata!H495=7,raw_elemdata!I495=7,raw_elemdata!J495=7)), IF(ISERROR(INDEX(filt_btag7!$B:$B,MATCH(C1043&amp;raw_elemdata!F495,filt_btag7!$C:$C&amp;filt_btag7!$B:$B,0))=raw_elemdata!F495), raw_elemdata!F495, INDEX(fix_btag!$BF:$BF,MATCH(raw_elemdata!F495,fix_btag!$BG:$BG,0))), raw_elemdata!F495)</f>
        <v>207</v>
      </c>
      <c r="H1043" s="4">
        <f>IF(OR(raw_elemdata!G495=6,raw_elemdata!G495=7),0,raw_elemdata!G495)</f>
        <v>0</v>
      </c>
      <c r="I1043" s="4">
        <f>IF(OR(raw_elemdata!H495=6,raw_elemdata!H495=7),0,raw_elemdata!H495)</f>
        <v>0</v>
      </c>
      <c r="J1043" s="4">
        <f>IF(OR(raw_elemdata!I495=6,raw_elemdata!I495=7),0,raw_elemdata!I495)</f>
        <v>0</v>
      </c>
      <c r="K1043" s="4">
        <f>IF(OR(raw_elemdata!J495=6,raw_elemdata!J495=7),0,raw_elemdata!J495)</f>
        <v>4</v>
      </c>
      <c r="L1043" s="4">
        <v>1</v>
      </c>
    </row>
    <row r="1044" spans="3:12" s="4" customFormat="1" x14ac:dyDescent="0.3">
      <c r="C1044" s="4">
        <v>494</v>
      </c>
      <c r="D1044" s="4">
        <f t="array" ref="D1044">IF(AND(OR(raw_elemdata!G496=6,raw_elemdata!H496=6,raw_elemdata!I496=6,raw_elemdata!J496=6),OR(raw_elemdata!G496=7,raw_elemdata!H496=7,raw_elemdata!I496=7,raw_elemdata!J496=7)), IF(ISERROR(INDEX(filt_btag7!$B:$B,MATCH(C1044&amp;raw_elemdata!C496,filt_btag7!$C:$C&amp;filt_btag7!$B:$B,0))=raw_elemdata!C496), raw_elemdata!C496, INDEX(fix_btag!$BF:$BF,MATCH(raw_elemdata!C496,fix_btag!$BG:$BG,0))), raw_elemdata!C496)</f>
        <v>207</v>
      </c>
      <c r="E1044" s="4">
        <f t="array" ref="E1044">IF(AND(OR(raw_elemdata!G496=6,raw_elemdata!H496=6,raw_elemdata!I496=6,raw_elemdata!J496=6),OR(raw_elemdata!G496=7,raw_elemdata!H496=7,raw_elemdata!I496=7,raw_elemdata!J496=7)), IF(ISERROR(INDEX(filt_btag7!$B:$B,MATCH(C1044&amp;raw_elemdata!D496,filt_btag7!$C:$C&amp;filt_btag7!$B:$B,0))=raw_elemdata!D496), raw_elemdata!D496, INDEX(fix_btag!$BF:$BF,MATCH(raw_elemdata!D496,fix_btag!$BG:$BG,0))), raw_elemdata!D496)</f>
        <v>212</v>
      </c>
      <c r="F1044" s="4">
        <f t="array" ref="F1044">IF(AND(OR(raw_elemdata!G496=6,raw_elemdata!H496=6,raw_elemdata!I496=6,raw_elemdata!J496=6),OR(raw_elemdata!G496=7,raw_elemdata!H496=7,raw_elemdata!I496=7,raw_elemdata!J496=7)), IF(ISERROR(INDEX(filt_btag7!$B:$B,MATCH(C1044&amp;raw_elemdata!E496,filt_btag7!$C:$C&amp;filt_btag7!$B:$B,0))=raw_elemdata!E496), raw_elemdata!E496, INDEX(fix_btag!$BF:$BF,MATCH(raw_elemdata!E496,fix_btag!$BG:$BG,0))), raw_elemdata!E496)</f>
        <v>211</v>
      </c>
      <c r="G1044" s="4">
        <f t="array" ref="G1044">IF(AND(OR(raw_elemdata!G496=6,raw_elemdata!H496=6,raw_elemdata!I496=6,raw_elemdata!J496=6),OR(raw_elemdata!G496=7,raw_elemdata!H496=7,raw_elemdata!I496=7,raw_elemdata!J496=7)), IF(ISERROR(INDEX(filt_btag7!$B:$B,MATCH(C1044&amp;raw_elemdata!F496,filt_btag7!$C:$C&amp;filt_btag7!$B:$B,0))=raw_elemdata!F496), raw_elemdata!F496, INDEX(fix_btag!$BF:$BF,MATCH(raw_elemdata!F496,fix_btag!$BG:$BG,0))), raw_elemdata!F496)</f>
        <v>206</v>
      </c>
      <c r="H1044" s="4">
        <f>IF(OR(raw_elemdata!G496=6,raw_elemdata!G496=7),0,raw_elemdata!G496)</f>
        <v>0</v>
      </c>
      <c r="I1044" s="4">
        <f>IF(OR(raw_elemdata!H496=6,raw_elemdata!H496=7),0,raw_elemdata!H496)</f>
        <v>0</v>
      </c>
      <c r="J1044" s="4">
        <f>IF(OR(raw_elemdata!I496=6,raw_elemdata!I496=7),0,raw_elemdata!I496)</f>
        <v>0</v>
      </c>
      <c r="K1044" s="4">
        <f>IF(OR(raw_elemdata!J496=6,raw_elemdata!J496=7),0,raw_elemdata!J496)</f>
        <v>4</v>
      </c>
      <c r="L1044" s="4">
        <v>1</v>
      </c>
    </row>
    <row r="1045" spans="3:12" s="4" customFormat="1" x14ac:dyDescent="0.3">
      <c r="C1045" s="4">
        <v>495</v>
      </c>
      <c r="D1045" s="4">
        <f t="array" ref="D1045">IF(AND(OR(raw_elemdata!G497=6,raw_elemdata!H497=6,raw_elemdata!I497=6,raw_elemdata!J497=6),OR(raw_elemdata!G497=7,raw_elemdata!H497=7,raw_elemdata!I497=7,raw_elemdata!J497=7)), IF(ISERROR(INDEX(filt_btag7!$B:$B,MATCH(C1045&amp;raw_elemdata!C497,filt_btag7!$C:$C&amp;filt_btag7!$B:$B,0))=raw_elemdata!C497), raw_elemdata!C497, INDEX(fix_btag!$BF:$BF,MATCH(raw_elemdata!C497,fix_btag!$BG:$BG,0))), raw_elemdata!C497)</f>
        <v>206</v>
      </c>
      <c r="E1045" s="4">
        <f t="array" ref="E1045">IF(AND(OR(raw_elemdata!G497=6,raw_elemdata!H497=6,raw_elemdata!I497=6,raw_elemdata!J497=6),OR(raw_elemdata!G497=7,raw_elemdata!H497=7,raw_elemdata!I497=7,raw_elemdata!J497=7)), IF(ISERROR(INDEX(filt_btag7!$B:$B,MATCH(C1045&amp;raw_elemdata!D497,filt_btag7!$C:$C&amp;filt_btag7!$B:$B,0))=raw_elemdata!D497), raw_elemdata!D497, INDEX(fix_btag!$BF:$BF,MATCH(raw_elemdata!D497,fix_btag!$BG:$BG,0))), raw_elemdata!D497)</f>
        <v>211</v>
      </c>
      <c r="F1045" s="4">
        <f t="array" ref="F1045">IF(AND(OR(raw_elemdata!G497=6,raw_elemdata!H497=6,raw_elemdata!I497=6,raw_elemdata!J497=6),OR(raw_elemdata!G497=7,raw_elemdata!H497=7,raw_elemdata!I497=7,raw_elemdata!J497=7)), IF(ISERROR(INDEX(filt_btag7!$B:$B,MATCH(C1045&amp;raw_elemdata!E497,filt_btag7!$C:$C&amp;filt_btag7!$B:$B,0))=raw_elemdata!E497), raw_elemdata!E497, INDEX(fix_btag!$BF:$BF,MATCH(raw_elemdata!E497,fix_btag!$BG:$BG,0))), raw_elemdata!E497)</f>
        <v>210</v>
      </c>
      <c r="G1045" s="4">
        <f t="array" ref="G1045">IF(AND(OR(raw_elemdata!G497=6,raw_elemdata!H497=6,raw_elemdata!I497=6,raw_elemdata!J497=6),OR(raw_elemdata!G497=7,raw_elemdata!H497=7,raw_elemdata!I497=7,raw_elemdata!J497=7)), IF(ISERROR(INDEX(filt_btag7!$B:$B,MATCH(C1045&amp;raw_elemdata!F497,filt_btag7!$C:$C&amp;filt_btag7!$B:$B,0))=raw_elemdata!F497), raw_elemdata!F497, INDEX(fix_btag!$BF:$BF,MATCH(raw_elemdata!F497,fix_btag!$BG:$BG,0))), raw_elemdata!F497)</f>
        <v>205</v>
      </c>
      <c r="H1045" s="4">
        <f>IF(OR(raw_elemdata!G497=6,raw_elemdata!G497=7),0,raw_elemdata!G497)</f>
        <v>0</v>
      </c>
      <c r="I1045" s="4">
        <f>IF(OR(raw_elemdata!H497=6,raw_elemdata!H497=7),0,raw_elemdata!H497)</f>
        <v>0</v>
      </c>
      <c r="J1045" s="4">
        <f>IF(OR(raw_elemdata!I497=6,raw_elemdata!I497=7),0,raw_elemdata!I497)</f>
        <v>0</v>
      </c>
      <c r="K1045" s="4">
        <f>IF(OR(raw_elemdata!J497=6,raw_elemdata!J497=7),0,raw_elemdata!J497)</f>
        <v>4</v>
      </c>
      <c r="L1045" s="4">
        <v>1</v>
      </c>
    </row>
    <row r="1046" spans="3:12" s="4" customFormat="1" x14ac:dyDescent="0.3">
      <c r="C1046" s="4">
        <v>496</v>
      </c>
      <c r="D1046" s="4">
        <f t="array" ref="D1046">IF(AND(OR(raw_elemdata!G498=6,raw_elemdata!H498=6,raw_elemdata!I498=6,raw_elemdata!J498=6),OR(raw_elemdata!G498=7,raw_elemdata!H498=7,raw_elemdata!I498=7,raw_elemdata!J498=7)), IF(ISERROR(INDEX(filt_btag7!$B:$B,MATCH(C1046&amp;raw_elemdata!C498,filt_btag7!$C:$C&amp;filt_btag7!$B:$B,0))=raw_elemdata!C498), raw_elemdata!C498, INDEX(fix_btag!$BF:$BF,MATCH(raw_elemdata!C498,fix_btag!$BG:$BG,0))), raw_elemdata!C498)</f>
        <v>205</v>
      </c>
      <c r="E1046" s="4">
        <f t="array" ref="E1046">IF(AND(OR(raw_elemdata!G498=6,raw_elemdata!H498=6,raw_elemdata!I498=6,raw_elemdata!J498=6),OR(raw_elemdata!G498=7,raw_elemdata!H498=7,raw_elemdata!I498=7,raw_elemdata!J498=7)), IF(ISERROR(INDEX(filt_btag7!$B:$B,MATCH(C1046&amp;raw_elemdata!D498,filt_btag7!$C:$C&amp;filt_btag7!$B:$B,0))=raw_elemdata!D498), raw_elemdata!D498, INDEX(fix_btag!$BF:$BF,MATCH(raw_elemdata!D498,fix_btag!$BG:$BG,0))), raw_elemdata!D498)</f>
        <v>210</v>
      </c>
      <c r="F1046" s="4">
        <f t="array" ref="F1046">IF(AND(OR(raw_elemdata!G498=6,raw_elemdata!H498=6,raw_elemdata!I498=6,raw_elemdata!J498=6),OR(raw_elemdata!G498=7,raw_elemdata!H498=7,raw_elemdata!I498=7,raw_elemdata!J498=7)), IF(ISERROR(INDEX(filt_btag7!$B:$B,MATCH(C1046&amp;raw_elemdata!E498,filt_btag7!$C:$C&amp;filt_btag7!$B:$B,0))=raw_elemdata!E498), raw_elemdata!E498, INDEX(fix_btag!$BF:$BF,MATCH(raw_elemdata!E498,fix_btag!$BG:$BG,0))), raw_elemdata!E498)</f>
        <v>100</v>
      </c>
      <c r="G1046" s="4">
        <f t="array" ref="G1046">IF(AND(OR(raw_elemdata!G498=6,raw_elemdata!H498=6,raw_elemdata!I498=6,raw_elemdata!J498=6),OR(raw_elemdata!G498=7,raw_elemdata!H498=7,raw_elemdata!I498=7,raw_elemdata!J498=7)), IF(ISERROR(INDEX(filt_btag7!$B:$B,MATCH(C1046&amp;raw_elemdata!F498,filt_btag7!$C:$C&amp;filt_btag7!$B:$B,0))=raw_elemdata!F498), raw_elemdata!F498, INDEX(fix_btag!$BF:$BF,MATCH(raw_elemdata!F498,fix_btag!$BG:$BG,0))), raw_elemdata!F498)</f>
        <v>111</v>
      </c>
      <c r="H1046" s="4">
        <f>IF(OR(raw_elemdata!G498=6,raw_elemdata!G498=7),0,raw_elemdata!G498)</f>
        <v>0</v>
      </c>
      <c r="I1046" s="4">
        <f>IF(OR(raw_elemdata!H498=6,raw_elemdata!H498=7),0,raw_elemdata!H498)</f>
        <v>0</v>
      </c>
      <c r="J1046" s="4">
        <f>IF(OR(raw_elemdata!I498=6,raw_elemdata!I498=7),0,raw_elemdata!I498)</f>
        <v>0</v>
      </c>
      <c r="K1046" s="4">
        <f>IF(OR(raw_elemdata!J498=6,raw_elemdata!J498=7),0,raw_elemdata!J498)</f>
        <v>4</v>
      </c>
      <c r="L1046" s="4">
        <v>1</v>
      </c>
    </row>
    <row r="1047" spans="3:12" s="4" customFormat="1" x14ac:dyDescent="0.3">
      <c r="C1047" s="4">
        <v>497</v>
      </c>
      <c r="D1047" s="4">
        <f t="array" ref="D1047">IF(AND(OR(raw_elemdata!G499=6,raw_elemdata!H499=6,raw_elemdata!I499=6,raw_elemdata!J499=6),OR(raw_elemdata!G499=7,raw_elemdata!H499=7,raw_elemdata!I499=7,raw_elemdata!J499=7)), IF(ISERROR(INDEX(filt_btag7!$B:$B,MATCH(C1047&amp;raw_elemdata!C499,filt_btag7!$C:$C&amp;filt_btag7!$B:$B,0))=raw_elemdata!C499), raw_elemdata!C499, INDEX(fix_btag!$BF:$BF,MATCH(raw_elemdata!C499,fix_btag!$BG:$BG,0))), raw_elemdata!C499)</f>
        <v>104</v>
      </c>
      <c r="E1047" s="4">
        <f t="array" ref="E1047">IF(AND(OR(raw_elemdata!G499=6,raw_elemdata!H499=6,raw_elemdata!I499=6,raw_elemdata!J499=6),OR(raw_elemdata!G499=7,raw_elemdata!H499=7,raw_elemdata!I499=7,raw_elemdata!J499=7)), IF(ISERROR(INDEX(filt_btag7!$B:$B,MATCH(C1047&amp;raw_elemdata!D499,filt_btag7!$C:$C&amp;filt_btag7!$B:$B,0))=raw_elemdata!D499), raw_elemdata!D499, INDEX(fix_btag!$BF:$BF,MATCH(raw_elemdata!D499,fix_btag!$BG:$BG,0))), raw_elemdata!D499)</f>
        <v>87</v>
      </c>
      <c r="F1047" s="4">
        <f t="array" ref="F1047">IF(AND(OR(raw_elemdata!G499=6,raw_elemdata!H499=6,raw_elemdata!I499=6,raw_elemdata!J499=6),OR(raw_elemdata!G499=7,raw_elemdata!H499=7,raw_elemdata!I499=7,raw_elemdata!J499=7)), IF(ISERROR(INDEX(filt_btag7!$B:$B,MATCH(C1047&amp;raw_elemdata!E499,filt_btag7!$C:$C&amp;filt_btag7!$B:$B,0))=raw_elemdata!E499), raw_elemdata!E499, INDEX(fix_btag!$BF:$BF,MATCH(raw_elemdata!E499,fix_btag!$BG:$BG,0))), raw_elemdata!E499)</f>
        <v>215</v>
      </c>
      <c r="G1047" s="4">
        <f t="array" ref="G1047">IF(AND(OR(raw_elemdata!G499=6,raw_elemdata!H499=6,raw_elemdata!I499=6,raw_elemdata!J499=6),OR(raw_elemdata!G499=7,raw_elemdata!H499=7,raw_elemdata!I499=7,raw_elemdata!J499=7)), IF(ISERROR(INDEX(filt_btag7!$B:$B,MATCH(C1047&amp;raw_elemdata!F499,filt_btag7!$C:$C&amp;filt_btag7!$B:$B,0))=raw_elemdata!F499), raw_elemdata!F499, INDEX(fix_btag!$BF:$BF,MATCH(raw_elemdata!F499,fix_btag!$BG:$BG,0))), raw_elemdata!F499)</f>
        <v>200</v>
      </c>
      <c r="H1047" s="4">
        <f>IF(OR(raw_elemdata!G499=6,raw_elemdata!G499=7),0,raw_elemdata!G499)</f>
        <v>0</v>
      </c>
      <c r="I1047" s="4">
        <f>IF(OR(raw_elemdata!H499=6,raw_elemdata!H499=7),0,raw_elemdata!H499)</f>
        <v>0</v>
      </c>
      <c r="J1047" s="4">
        <f>IF(OR(raw_elemdata!I499=6,raw_elemdata!I499=7),0,raw_elemdata!I499)</f>
        <v>0</v>
      </c>
      <c r="K1047" s="4">
        <f>IF(OR(raw_elemdata!J499=6,raw_elemdata!J499=7),0,raw_elemdata!J499)</f>
        <v>3</v>
      </c>
      <c r="L1047" s="4">
        <v>1</v>
      </c>
    </row>
    <row r="1048" spans="3:12" s="4" customFormat="1" x14ac:dyDescent="0.3">
      <c r="C1048" s="4">
        <v>498</v>
      </c>
      <c r="D1048" s="4">
        <f t="array" ref="D1048">IF(AND(OR(raw_elemdata!G500=6,raw_elemdata!H500=6,raw_elemdata!I500=6,raw_elemdata!J500=6),OR(raw_elemdata!G500=7,raw_elemdata!H500=7,raw_elemdata!I500=7,raw_elemdata!J500=7)), IF(ISERROR(INDEX(filt_btag7!$B:$B,MATCH(C1048&amp;raw_elemdata!C500,filt_btag7!$C:$C&amp;filt_btag7!$B:$B,0))=raw_elemdata!C500), raw_elemdata!C500, INDEX(fix_btag!$BF:$BF,MATCH(raw_elemdata!C500,fix_btag!$BG:$BG,0))), raw_elemdata!C500)</f>
        <v>200</v>
      </c>
      <c r="E1048" s="4">
        <f t="array" ref="E1048">IF(AND(OR(raw_elemdata!G500=6,raw_elemdata!H500=6,raw_elemdata!I500=6,raw_elemdata!J500=6),OR(raw_elemdata!G500=7,raw_elemdata!H500=7,raw_elemdata!I500=7,raw_elemdata!J500=7)), IF(ISERROR(INDEX(filt_btag7!$B:$B,MATCH(C1048&amp;raw_elemdata!D500,filt_btag7!$C:$C&amp;filt_btag7!$B:$B,0))=raw_elemdata!D500), raw_elemdata!D500, INDEX(fix_btag!$BF:$BF,MATCH(raw_elemdata!D500,fix_btag!$BG:$BG,0))), raw_elemdata!D500)</f>
        <v>215</v>
      </c>
      <c r="F1048" s="4">
        <f t="array" ref="F1048">IF(AND(OR(raw_elemdata!G500=6,raw_elemdata!H500=6,raw_elemdata!I500=6,raw_elemdata!J500=6),OR(raw_elemdata!G500=7,raw_elemdata!H500=7,raw_elemdata!I500=7,raw_elemdata!J500=7)), IF(ISERROR(INDEX(filt_btag7!$B:$B,MATCH(C1048&amp;raw_elemdata!E500,filt_btag7!$C:$C&amp;filt_btag7!$B:$B,0))=raw_elemdata!E500), raw_elemdata!E500, INDEX(fix_btag!$BF:$BF,MATCH(raw_elemdata!E500,fix_btag!$BG:$BG,0))), raw_elemdata!E500)</f>
        <v>216</v>
      </c>
      <c r="G1048" s="4">
        <f t="array" ref="G1048">IF(AND(OR(raw_elemdata!G500=6,raw_elemdata!H500=6,raw_elemdata!I500=6,raw_elemdata!J500=6),OR(raw_elemdata!G500=7,raw_elemdata!H500=7,raw_elemdata!I500=7,raw_elemdata!J500=7)), IF(ISERROR(INDEX(filt_btag7!$B:$B,MATCH(C1048&amp;raw_elemdata!F500,filt_btag7!$C:$C&amp;filt_btag7!$B:$B,0))=raw_elemdata!F500), raw_elemdata!F500, INDEX(fix_btag!$BF:$BF,MATCH(raw_elemdata!F500,fix_btag!$BG:$BG,0))), raw_elemdata!F500)</f>
        <v>201</v>
      </c>
      <c r="H1048" s="4">
        <f>IF(OR(raw_elemdata!G500=6,raw_elemdata!G500=7),0,raw_elemdata!G500)</f>
        <v>0</v>
      </c>
      <c r="I1048" s="4">
        <f>IF(OR(raw_elemdata!H500=6,raw_elemdata!H500=7),0,raw_elemdata!H500)</f>
        <v>0</v>
      </c>
      <c r="J1048" s="4">
        <f>IF(OR(raw_elemdata!I500=6,raw_elemdata!I500=7),0,raw_elemdata!I500)</f>
        <v>0</v>
      </c>
      <c r="K1048" s="4">
        <f>IF(OR(raw_elemdata!J500=6,raw_elemdata!J500=7),0,raw_elemdata!J500)</f>
        <v>3</v>
      </c>
      <c r="L1048" s="4">
        <v>1</v>
      </c>
    </row>
    <row r="1049" spans="3:12" s="4" customFormat="1" x14ac:dyDescent="0.3">
      <c r="C1049" s="4">
        <v>499</v>
      </c>
      <c r="D1049" s="4">
        <f t="array" ref="D1049">IF(AND(OR(raw_elemdata!G501=6,raw_elemdata!H501=6,raw_elemdata!I501=6,raw_elemdata!J501=6),OR(raw_elemdata!G501=7,raw_elemdata!H501=7,raw_elemdata!I501=7,raw_elemdata!J501=7)), IF(ISERROR(INDEX(filt_btag7!$B:$B,MATCH(C1049&amp;raw_elemdata!C501,filt_btag7!$C:$C&amp;filt_btag7!$B:$B,0))=raw_elemdata!C501), raw_elemdata!C501, INDEX(fix_btag!$BF:$BF,MATCH(raw_elemdata!C501,fix_btag!$BG:$BG,0))), raw_elemdata!C501)</f>
        <v>201</v>
      </c>
      <c r="E1049" s="4">
        <f t="array" ref="E1049">IF(AND(OR(raw_elemdata!G501=6,raw_elemdata!H501=6,raw_elemdata!I501=6,raw_elemdata!J501=6),OR(raw_elemdata!G501=7,raw_elemdata!H501=7,raw_elemdata!I501=7,raw_elemdata!J501=7)), IF(ISERROR(INDEX(filt_btag7!$B:$B,MATCH(C1049&amp;raw_elemdata!D501,filt_btag7!$C:$C&amp;filt_btag7!$B:$B,0))=raw_elemdata!D501), raw_elemdata!D501, INDEX(fix_btag!$BF:$BF,MATCH(raw_elemdata!D501,fix_btag!$BG:$BG,0))), raw_elemdata!D501)</f>
        <v>216</v>
      </c>
      <c r="F1049" s="4">
        <f t="array" ref="F1049">IF(AND(OR(raw_elemdata!G501=6,raw_elemdata!H501=6,raw_elemdata!I501=6,raw_elemdata!J501=6),OR(raw_elemdata!G501=7,raw_elemdata!H501=7,raw_elemdata!I501=7,raw_elemdata!J501=7)), IF(ISERROR(INDEX(filt_btag7!$B:$B,MATCH(C1049&amp;raw_elemdata!E501,filt_btag7!$C:$C&amp;filt_btag7!$B:$B,0))=raw_elemdata!E501), raw_elemdata!E501, INDEX(fix_btag!$BF:$BF,MATCH(raw_elemdata!E501,fix_btag!$BG:$BG,0))), raw_elemdata!E501)</f>
        <v>217</v>
      </c>
      <c r="G1049" s="4">
        <f t="array" ref="G1049">IF(AND(OR(raw_elemdata!G501=6,raw_elemdata!H501=6,raw_elemdata!I501=6,raw_elemdata!J501=6),OR(raw_elemdata!G501=7,raw_elemdata!H501=7,raw_elemdata!I501=7,raw_elemdata!J501=7)), IF(ISERROR(INDEX(filt_btag7!$B:$B,MATCH(C1049&amp;raw_elemdata!F501,filt_btag7!$C:$C&amp;filt_btag7!$B:$B,0))=raw_elemdata!F501), raw_elemdata!F501, INDEX(fix_btag!$BF:$BF,MATCH(raw_elemdata!F501,fix_btag!$BG:$BG,0))), raw_elemdata!F501)</f>
        <v>202</v>
      </c>
      <c r="H1049" s="4">
        <f>IF(OR(raw_elemdata!G501=6,raw_elemdata!G501=7),0,raw_elemdata!G501)</f>
        <v>0</v>
      </c>
      <c r="I1049" s="4">
        <f>IF(OR(raw_elemdata!H501=6,raw_elemdata!H501=7),0,raw_elemdata!H501)</f>
        <v>0</v>
      </c>
      <c r="J1049" s="4">
        <f>IF(OR(raw_elemdata!I501=6,raw_elemdata!I501=7),0,raw_elemdata!I501)</f>
        <v>0</v>
      </c>
      <c r="K1049" s="4">
        <f>IF(OR(raw_elemdata!J501=6,raw_elemdata!J501=7),0,raw_elemdata!J501)</f>
        <v>3</v>
      </c>
      <c r="L1049" s="4">
        <v>1</v>
      </c>
    </row>
    <row r="1050" spans="3:12" s="4" customFormat="1" x14ac:dyDescent="0.3">
      <c r="C1050" s="4">
        <v>500</v>
      </c>
      <c r="D1050" s="4">
        <f t="array" ref="D1050">IF(AND(OR(raw_elemdata!G502=6,raw_elemdata!H502=6,raw_elemdata!I502=6,raw_elemdata!J502=6),OR(raw_elemdata!G502=7,raw_elemdata!H502=7,raw_elemdata!I502=7,raw_elemdata!J502=7)), IF(ISERROR(INDEX(filt_btag7!$B:$B,MATCH(C1050&amp;raw_elemdata!C502,filt_btag7!$C:$C&amp;filt_btag7!$B:$B,0))=raw_elemdata!C502), raw_elemdata!C502, INDEX(fix_btag!$BF:$BF,MATCH(raw_elemdata!C502,fix_btag!$BG:$BG,0))), raw_elemdata!C502)</f>
        <v>202</v>
      </c>
      <c r="E1050" s="4">
        <f t="array" ref="E1050">IF(AND(OR(raw_elemdata!G502=6,raw_elemdata!H502=6,raw_elemdata!I502=6,raw_elemdata!J502=6),OR(raw_elemdata!G502=7,raw_elemdata!H502=7,raw_elemdata!I502=7,raw_elemdata!J502=7)), IF(ISERROR(INDEX(filt_btag7!$B:$B,MATCH(C1050&amp;raw_elemdata!D502,filt_btag7!$C:$C&amp;filt_btag7!$B:$B,0))=raw_elemdata!D502), raw_elemdata!D502, INDEX(fix_btag!$BF:$BF,MATCH(raw_elemdata!D502,fix_btag!$BG:$BG,0))), raw_elemdata!D502)</f>
        <v>217</v>
      </c>
      <c r="F1050" s="4">
        <f t="array" ref="F1050">IF(AND(OR(raw_elemdata!G502=6,raw_elemdata!H502=6,raw_elemdata!I502=6,raw_elemdata!J502=6),OR(raw_elemdata!G502=7,raw_elemdata!H502=7,raw_elemdata!I502=7,raw_elemdata!J502=7)), IF(ISERROR(INDEX(filt_btag7!$B:$B,MATCH(C1050&amp;raw_elemdata!E502,filt_btag7!$C:$C&amp;filt_btag7!$B:$B,0))=raw_elemdata!E502), raw_elemdata!E502, INDEX(fix_btag!$BF:$BF,MATCH(raw_elemdata!E502,fix_btag!$BG:$BG,0))), raw_elemdata!E502)</f>
        <v>218</v>
      </c>
      <c r="G1050" s="4">
        <f t="array" ref="G1050">IF(AND(OR(raw_elemdata!G502=6,raw_elemdata!H502=6,raw_elemdata!I502=6,raw_elemdata!J502=6),OR(raw_elemdata!G502=7,raw_elemdata!H502=7,raw_elemdata!I502=7,raw_elemdata!J502=7)), IF(ISERROR(INDEX(filt_btag7!$B:$B,MATCH(C1050&amp;raw_elemdata!F502,filt_btag7!$C:$C&amp;filt_btag7!$B:$B,0))=raw_elemdata!F502), raw_elemdata!F502, INDEX(fix_btag!$BF:$BF,MATCH(raw_elemdata!F502,fix_btag!$BG:$BG,0))), raw_elemdata!F502)</f>
        <v>203</v>
      </c>
      <c r="H1050" s="4">
        <f>IF(OR(raw_elemdata!G502=6,raw_elemdata!G502=7),0,raw_elemdata!G502)</f>
        <v>0</v>
      </c>
      <c r="I1050" s="4">
        <f>IF(OR(raw_elemdata!H502=6,raw_elemdata!H502=7),0,raw_elemdata!H502)</f>
        <v>0</v>
      </c>
      <c r="J1050" s="4">
        <f>IF(OR(raw_elemdata!I502=6,raw_elemdata!I502=7),0,raw_elemdata!I502)</f>
        <v>0</v>
      </c>
      <c r="K1050" s="4">
        <f>IF(OR(raw_elemdata!J502=6,raw_elemdata!J502=7),0,raw_elemdata!J502)</f>
        <v>3</v>
      </c>
      <c r="L1050" s="4">
        <v>1</v>
      </c>
    </row>
    <row r="1051" spans="3:12" s="4" customFormat="1" x14ac:dyDescent="0.3">
      <c r="C1051" s="4">
        <v>501</v>
      </c>
      <c r="D1051" s="4">
        <f t="array" ref="D1051">IF(AND(OR(raw_elemdata!G503=6,raw_elemdata!H503=6,raw_elemdata!I503=6,raw_elemdata!J503=6),OR(raw_elemdata!G503=7,raw_elemdata!H503=7,raw_elemdata!I503=7,raw_elemdata!J503=7)), IF(ISERROR(INDEX(filt_btag7!$B:$B,MATCH(C1051&amp;raw_elemdata!C503,filt_btag7!$C:$C&amp;filt_btag7!$B:$B,0))=raw_elemdata!C503), raw_elemdata!C503, INDEX(fix_btag!$BF:$BF,MATCH(raw_elemdata!C503,fix_btag!$BG:$BG,0))), raw_elemdata!C503)</f>
        <v>203</v>
      </c>
      <c r="E1051" s="4">
        <f t="array" ref="E1051">IF(AND(OR(raw_elemdata!G503=6,raw_elemdata!H503=6,raw_elemdata!I503=6,raw_elemdata!J503=6),OR(raw_elemdata!G503=7,raw_elemdata!H503=7,raw_elemdata!I503=7,raw_elemdata!J503=7)), IF(ISERROR(INDEX(filt_btag7!$B:$B,MATCH(C1051&amp;raw_elemdata!D503,filt_btag7!$C:$C&amp;filt_btag7!$B:$B,0))=raw_elemdata!D503), raw_elemdata!D503, INDEX(fix_btag!$BF:$BF,MATCH(raw_elemdata!D503,fix_btag!$BG:$BG,0))), raw_elemdata!D503)</f>
        <v>218</v>
      </c>
      <c r="F1051" s="4">
        <f t="array" ref="F1051">IF(AND(OR(raw_elemdata!G503=6,raw_elemdata!H503=6,raw_elemdata!I503=6,raw_elemdata!J503=6),OR(raw_elemdata!G503=7,raw_elemdata!H503=7,raw_elemdata!I503=7,raw_elemdata!J503=7)), IF(ISERROR(INDEX(filt_btag7!$B:$B,MATCH(C1051&amp;raw_elemdata!E503,filt_btag7!$C:$C&amp;filt_btag7!$B:$B,0))=raw_elemdata!E503), raw_elemdata!E503, INDEX(fix_btag!$BF:$BF,MATCH(raw_elemdata!E503,fix_btag!$BG:$BG,0))), raw_elemdata!E503)</f>
        <v>219</v>
      </c>
      <c r="G1051" s="4">
        <f t="array" ref="G1051">IF(AND(OR(raw_elemdata!G503=6,raw_elemdata!H503=6,raw_elemdata!I503=6,raw_elemdata!J503=6),OR(raw_elemdata!G503=7,raw_elemdata!H503=7,raw_elemdata!I503=7,raw_elemdata!J503=7)), IF(ISERROR(INDEX(filt_btag7!$B:$B,MATCH(C1051&amp;raw_elemdata!F503,filt_btag7!$C:$C&amp;filt_btag7!$B:$B,0))=raw_elemdata!F503), raw_elemdata!F503, INDEX(fix_btag!$BF:$BF,MATCH(raw_elemdata!F503,fix_btag!$BG:$BG,0))), raw_elemdata!F503)</f>
        <v>204</v>
      </c>
      <c r="H1051" s="4">
        <f>IF(OR(raw_elemdata!G503=6,raw_elemdata!G503=7),0,raw_elemdata!G503)</f>
        <v>0</v>
      </c>
      <c r="I1051" s="4">
        <f>IF(OR(raw_elemdata!H503=6,raw_elemdata!H503=7),0,raw_elemdata!H503)</f>
        <v>0</v>
      </c>
      <c r="J1051" s="4">
        <f>IF(OR(raw_elemdata!I503=6,raw_elemdata!I503=7),0,raw_elemdata!I503)</f>
        <v>0</v>
      </c>
      <c r="K1051" s="4">
        <f>IF(OR(raw_elemdata!J503=6,raw_elemdata!J503=7),0,raw_elemdata!J503)</f>
        <v>3</v>
      </c>
      <c r="L1051" s="4">
        <v>1</v>
      </c>
    </row>
    <row r="1052" spans="3:12" s="4" customFormat="1" x14ac:dyDescent="0.3">
      <c r="C1052" s="4">
        <v>502</v>
      </c>
      <c r="D1052" s="4">
        <f t="array" ref="D1052">IF(AND(OR(raw_elemdata!G504=6,raw_elemdata!H504=6,raw_elemdata!I504=6,raw_elemdata!J504=6),OR(raw_elemdata!G504=7,raw_elemdata!H504=7,raw_elemdata!I504=7,raw_elemdata!J504=7)), IF(ISERROR(INDEX(filt_btag7!$B:$B,MATCH(C1052&amp;raw_elemdata!C504,filt_btag7!$C:$C&amp;filt_btag7!$B:$B,0))=raw_elemdata!C504), raw_elemdata!C504, INDEX(fix_btag!$BF:$BF,MATCH(raw_elemdata!C504,fix_btag!$BG:$BG,0))), raw_elemdata!C504)</f>
        <v>204</v>
      </c>
      <c r="E1052" s="4">
        <f t="array" ref="E1052">IF(AND(OR(raw_elemdata!G504=6,raw_elemdata!H504=6,raw_elemdata!I504=6,raw_elemdata!J504=6),OR(raw_elemdata!G504=7,raw_elemdata!H504=7,raw_elemdata!I504=7,raw_elemdata!J504=7)), IF(ISERROR(INDEX(filt_btag7!$B:$B,MATCH(C1052&amp;raw_elemdata!D504,filt_btag7!$C:$C&amp;filt_btag7!$B:$B,0))=raw_elemdata!D504), raw_elemdata!D504, INDEX(fix_btag!$BF:$BF,MATCH(raw_elemdata!D504,fix_btag!$BG:$BG,0))), raw_elemdata!D504)</f>
        <v>219</v>
      </c>
      <c r="F1052" s="4">
        <f t="array" ref="F1052">IF(AND(OR(raw_elemdata!G504=6,raw_elemdata!H504=6,raw_elemdata!I504=6,raw_elemdata!J504=6),OR(raw_elemdata!G504=7,raw_elemdata!H504=7,raw_elemdata!I504=7,raw_elemdata!J504=7)), IF(ISERROR(INDEX(filt_btag7!$B:$B,MATCH(C1052&amp;raw_elemdata!E504,filt_btag7!$C:$C&amp;filt_btag7!$B:$B,0))=raw_elemdata!E504), raw_elemdata!E504, INDEX(fix_btag!$BF:$BF,MATCH(raw_elemdata!E504,fix_btag!$BG:$BG,0))), raw_elemdata!E504)</f>
        <v>88</v>
      </c>
      <c r="G1052" s="4">
        <f t="array" ref="G1052">IF(AND(OR(raw_elemdata!G504=6,raw_elemdata!H504=6,raw_elemdata!I504=6,raw_elemdata!J504=6),OR(raw_elemdata!G504=7,raw_elemdata!H504=7,raw_elemdata!I504=7,raw_elemdata!J504=7)), IF(ISERROR(INDEX(filt_btag7!$B:$B,MATCH(C1052&amp;raw_elemdata!F504,filt_btag7!$C:$C&amp;filt_btag7!$B:$B,0))=raw_elemdata!F504), raw_elemdata!F504, INDEX(fix_btag!$BF:$BF,MATCH(raw_elemdata!F504,fix_btag!$BG:$BG,0))), raw_elemdata!F504)</f>
        <v>105</v>
      </c>
      <c r="H1052" s="4">
        <f>IF(OR(raw_elemdata!G504=6,raw_elemdata!G504=7),0,raw_elemdata!G504)</f>
        <v>0</v>
      </c>
      <c r="I1052" s="4">
        <f>IF(OR(raw_elemdata!H504=6,raw_elemdata!H504=7),0,raw_elemdata!H504)</f>
        <v>0</v>
      </c>
      <c r="J1052" s="4">
        <f>IF(OR(raw_elemdata!I504=6,raw_elemdata!I504=7),0,raw_elemdata!I504)</f>
        <v>5</v>
      </c>
      <c r="K1052" s="4">
        <f>IF(OR(raw_elemdata!J504=6,raw_elemdata!J504=7),0,raw_elemdata!J504)</f>
        <v>3</v>
      </c>
      <c r="L1052" s="4">
        <v>1</v>
      </c>
    </row>
    <row r="1053" spans="3:12" s="4" customFormat="1" x14ac:dyDescent="0.3">
      <c r="C1053" s="4">
        <v>503</v>
      </c>
      <c r="D1053" s="4">
        <f t="array" ref="D1053">IF(AND(OR(raw_elemdata!G505=6,raw_elemdata!H505=6,raw_elemdata!I505=6,raw_elemdata!J505=6),OR(raw_elemdata!G505=7,raw_elemdata!H505=7,raw_elemdata!I505=7,raw_elemdata!J505=7)), IF(ISERROR(INDEX(filt_btag7!$B:$B,MATCH(C1053&amp;raw_elemdata!C505,filt_btag7!$C:$C&amp;filt_btag7!$B:$B,0))=raw_elemdata!C505), raw_elemdata!C505, INDEX(fix_btag!$BF:$BF,MATCH(raw_elemdata!C505,fix_btag!$BG:$BG,0))), raw_elemdata!C505)</f>
        <v>108</v>
      </c>
      <c r="E1053" s="4">
        <f t="array" ref="E1053">IF(AND(OR(raw_elemdata!G505=6,raw_elemdata!H505=6,raw_elemdata!I505=6,raw_elemdata!J505=6),OR(raw_elemdata!G505=7,raw_elemdata!H505=7,raw_elemdata!I505=7,raw_elemdata!J505=7)), IF(ISERROR(INDEX(filt_btag7!$B:$B,MATCH(C1053&amp;raw_elemdata!D505,filt_btag7!$C:$C&amp;filt_btag7!$B:$B,0))=raw_elemdata!D505), raw_elemdata!D505, INDEX(fix_btag!$BF:$BF,MATCH(raw_elemdata!D505,fix_btag!$BG:$BG,0))), raw_elemdata!D505)</f>
        <v>91</v>
      </c>
      <c r="F1053" s="4">
        <f t="array" ref="F1053">IF(AND(OR(raw_elemdata!G505=6,raw_elemdata!H505=6,raw_elemdata!I505=6,raw_elemdata!J505=6),OR(raw_elemdata!G505=7,raw_elemdata!H505=7,raw_elemdata!I505=7,raw_elemdata!J505=7)), IF(ISERROR(INDEX(filt_btag7!$B:$B,MATCH(C1053&amp;raw_elemdata!E505,filt_btag7!$C:$C&amp;filt_btag7!$B:$B,0))=raw_elemdata!E505), raw_elemdata!E505, INDEX(fix_btag!$BF:$BF,MATCH(raw_elemdata!E505,fix_btag!$BG:$BG,0))), raw_elemdata!E505)</f>
        <v>90</v>
      </c>
      <c r="G1053" s="4">
        <f t="array" ref="G1053">IF(AND(OR(raw_elemdata!G505=6,raw_elemdata!H505=6,raw_elemdata!I505=6,raw_elemdata!J505=6),OR(raw_elemdata!G505=7,raw_elemdata!H505=7,raw_elemdata!I505=7,raw_elemdata!J505=7)), IF(ISERROR(INDEX(filt_btag7!$B:$B,MATCH(C1053&amp;raw_elemdata!F505,filt_btag7!$C:$C&amp;filt_btag7!$B:$B,0))=raw_elemdata!F505), raw_elemdata!F505, INDEX(fix_btag!$BF:$BF,MATCH(raw_elemdata!F505,fix_btag!$BG:$BG,0))), raw_elemdata!F505)</f>
        <v>107</v>
      </c>
      <c r="H1053" s="4">
        <f>IF(OR(raw_elemdata!G505=6,raw_elemdata!G505=7),0,raw_elemdata!G505)</f>
        <v>2</v>
      </c>
      <c r="I1053" s="4">
        <f>IF(OR(raw_elemdata!H505=6,raw_elemdata!H505=7),0,raw_elemdata!H505)</f>
        <v>0</v>
      </c>
      <c r="J1053" s="4">
        <f>IF(OR(raw_elemdata!I505=6,raw_elemdata!I505=7),0,raw_elemdata!I505)</f>
        <v>0</v>
      </c>
      <c r="K1053" s="4">
        <f>IF(OR(raw_elemdata!J505=6,raw_elemdata!J505=7),0,raw_elemdata!J505)</f>
        <v>3</v>
      </c>
      <c r="L1053" s="4">
        <v>1</v>
      </c>
    </row>
    <row r="1054" spans="3:12" s="4" customFormat="1" x14ac:dyDescent="0.3">
      <c r="C1054" s="4">
        <v>504</v>
      </c>
      <c r="D1054" s="4">
        <f t="array" ref="D1054">IF(AND(OR(raw_elemdata!G506=6,raw_elemdata!H506=6,raw_elemdata!I506=6,raw_elemdata!J506=6),OR(raw_elemdata!G506=7,raw_elemdata!H506=7,raw_elemdata!I506=7,raw_elemdata!J506=7)), IF(ISERROR(INDEX(filt_btag7!$B:$B,MATCH(C1054&amp;raw_elemdata!C506,filt_btag7!$C:$C&amp;filt_btag7!$B:$B,0))=raw_elemdata!C506), raw_elemdata!C506, INDEX(fix_btag!$BF:$BF,MATCH(raw_elemdata!C506,fix_btag!$BG:$BG,0))), raw_elemdata!C506)</f>
        <v>115</v>
      </c>
      <c r="E1054" s="4">
        <f t="array" ref="E1054">IF(AND(OR(raw_elemdata!G506=6,raw_elemdata!H506=6,raw_elemdata!I506=6,raw_elemdata!J506=6),OR(raw_elemdata!G506=7,raw_elemdata!H506=7,raw_elemdata!I506=7,raw_elemdata!J506=7)), IF(ISERROR(INDEX(filt_btag7!$B:$B,MATCH(C1054&amp;raw_elemdata!D506,filt_btag7!$C:$C&amp;filt_btag7!$B:$B,0))=raw_elemdata!D506), raw_elemdata!D506, INDEX(fix_btag!$BF:$BF,MATCH(raw_elemdata!D506,fix_btag!$BG:$BG,0))), raw_elemdata!D506)</f>
        <v>114</v>
      </c>
      <c r="F1054" s="4">
        <f t="array" ref="F1054">IF(AND(OR(raw_elemdata!G506=6,raw_elemdata!H506=6,raw_elemdata!I506=6,raw_elemdata!J506=6),OR(raw_elemdata!G506=7,raw_elemdata!H506=7,raw_elemdata!I506=7,raw_elemdata!J506=7)), IF(ISERROR(INDEX(filt_btag7!$B:$B,MATCH(C1054&amp;raw_elemdata!E506,filt_btag7!$C:$C&amp;filt_btag7!$B:$B,0))=raw_elemdata!E506), raw_elemdata!E506, INDEX(fix_btag!$BF:$BF,MATCH(raw_elemdata!E506,fix_btag!$BG:$BG,0))), raw_elemdata!E506)</f>
        <v>98</v>
      </c>
      <c r="G1054" s="4">
        <f t="array" ref="G1054">IF(AND(OR(raw_elemdata!G506=6,raw_elemdata!H506=6,raw_elemdata!I506=6,raw_elemdata!J506=6),OR(raw_elemdata!G506=7,raw_elemdata!H506=7,raw_elemdata!I506=7,raw_elemdata!J506=7)), IF(ISERROR(INDEX(filt_btag7!$B:$B,MATCH(C1054&amp;raw_elemdata!F506,filt_btag7!$C:$C&amp;filt_btag7!$B:$B,0))=raw_elemdata!F506), raw_elemdata!F506, INDEX(fix_btag!$BF:$BF,MATCH(raw_elemdata!F506,fix_btag!$BG:$BG,0))), raw_elemdata!F506)</f>
        <v>99</v>
      </c>
      <c r="H1054" s="4">
        <f>IF(OR(raw_elemdata!G506=6,raw_elemdata!G506=7),0,raw_elemdata!G506)</f>
        <v>4</v>
      </c>
      <c r="I1054" s="4">
        <f>IF(OR(raw_elemdata!H506=6,raw_elemdata!H506=7),0,raw_elemdata!H506)</f>
        <v>0</v>
      </c>
      <c r="J1054" s="4">
        <f>IF(OR(raw_elemdata!I506=6,raw_elemdata!I506=7),0,raw_elemdata!I506)</f>
        <v>0</v>
      </c>
      <c r="K1054" s="4">
        <f>IF(OR(raw_elemdata!J506=6,raw_elemdata!J506=7),0,raw_elemdata!J506)</f>
        <v>2</v>
      </c>
      <c r="L1054" s="4">
        <v>1</v>
      </c>
    </row>
  </sheetData>
  <sheetProtection selectLockedCells="1" selectUnlockedCells="1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0"/>
  <sheetViews>
    <sheetView zoomScale="85" zoomScaleNormal="85" workbookViewId="0">
      <selection activeCell="A2" sqref="A2"/>
    </sheetView>
  </sheetViews>
  <sheetFormatPr defaultRowHeight="14.4" x14ac:dyDescent="0.3"/>
  <sheetData>
    <row r="1" spans="1:13" x14ac:dyDescent="0.3">
      <c r="A1" t="s">
        <v>5</v>
      </c>
      <c r="C1" t="s">
        <v>3</v>
      </c>
      <c r="D1" t="s">
        <v>4</v>
      </c>
      <c r="E1" t="s">
        <v>2</v>
      </c>
      <c r="F1" t="s">
        <v>1</v>
      </c>
      <c r="G1" t="s">
        <v>0</v>
      </c>
      <c r="H1" t="s">
        <v>7</v>
      </c>
      <c r="I1" t="s">
        <v>7</v>
      </c>
      <c r="J1" t="s">
        <v>6</v>
      </c>
      <c r="K1" t="s">
        <v>3</v>
      </c>
      <c r="L1" t="s">
        <v>4</v>
      </c>
      <c r="M1" t="s">
        <v>2</v>
      </c>
    </row>
    <row r="2" spans="1:13" x14ac:dyDescent="0.3">
      <c r="A2">
        <f>SUMMARY!A6-final_elemfixed!A2</f>
        <v>5</v>
      </c>
      <c r="C2">
        <f>raw_vertexdata!B2</f>
        <v>548</v>
      </c>
    </row>
    <row r="3" spans="1:13" x14ac:dyDescent="0.3">
      <c r="C3">
        <f>INDEX(final_elemfixed!$C$2:$C$549,MATCH(final_twistvert!E3,final_elemfixed!$E$2:$E$549,0))</f>
        <v>0.30200530624477451</v>
      </c>
      <c r="D3">
        <f>INDEX(final_elemfixed!$D$2:$D$549,MATCH(final_twistvert!E3,final_elemfixed!$E$2:$E$549,0))</f>
        <v>-0.26368011870446356</v>
      </c>
      <c r="E3">
        <v>1</v>
      </c>
      <c r="F3">
        <f>IF(AND(ABS(C3)&lt;4,ABS(D3)&lt;4),E3,"")</f>
        <v>1</v>
      </c>
      <c r="G3">
        <f>IF(F3="","",SQRT(C3^2+D3^2))</f>
        <v>0.40091696147706202</v>
      </c>
      <c r="H3">
        <f>IF(F3="","",DEGREES(ATAN2(C3,D3)))</f>
        <v>-41.12413385273171</v>
      </c>
      <c r="I3">
        <f>IF(F3="","",IF(H3&lt;0,360+H3,IF(H3&lt;0.000001,0,H3)))</f>
        <v>318.87586614726831</v>
      </c>
      <c r="J3">
        <f>IF(F3="","",I3+$A$2)</f>
        <v>323.87586614726831</v>
      </c>
      <c r="K3">
        <f>IF(F3="",C3,G3*COS(RADIANS(J3)))</f>
        <v>0.32383732147009664</v>
      </c>
      <c r="L3">
        <f>IF(F3="",D3,G3*SIN(RADIANS(J3)))</f>
        <v>-0.23635523946609127</v>
      </c>
      <c r="M3">
        <f>E3</f>
        <v>1</v>
      </c>
    </row>
    <row r="4" spans="1:13" x14ac:dyDescent="0.3">
      <c r="C4">
        <f>INDEX(final_elemfixed!$C$2:$C$549,MATCH(final_twistvert!E4,final_elemfixed!$E$2:$E$549,0))</f>
        <v>0.217718177927338</v>
      </c>
      <c r="D4">
        <f>INDEX(final_elemfixed!$D$2:$D$549,MATCH(final_twistvert!E4,final_elemfixed!$E$2:$E$549,0))</f>
        <v>-0.13583521266593576</v>
      </c>
      <c r="E4">
        <v>2</v>
      </c>
      <c r="F4">
        <f t="shared" ref="F4:F67" si="0">IF(AND(ABS(C4)&lt;4,ABS(D4)&lt;4),E4,"")</f>
        <v>2</v>
      </c>
      <c r="G4">
        <f t="shared" ref="G4:G67" si="1">IF(F4="","",SQRT(C4^2+D4^2))</f>
        <v>0.25661724415946796</v>
      </c>
      <c r="H4">
        <f t="shared" ref="H4:H67" si="2">IF(F4="","",DEGREES(ATAN2(C4,D4)))</f>
        <v>-31.960198591260998</v>
      </c>
      <c r="I4">
        <f t="shared" ref="I4:I67" si="3">IF(F4="","",IF(H4&lt;0,360+H4,IF(H4&lt;0.000001,0,H4)))</f>
        <v>328.03980140873898</v>
      </c>
      <c r="J4">
        <f t="shared" ref="J4:J67" si="4">IF(F4="","",I4+$A$2)</f>
        <v>333.03980140873898</v>
      </c>
      <c r="K4">
        <f t="shared" ref="K4:K67" si="5">IF(F4="",C4,G4*COS(RADIANS(J4)))</f>
        <v>0.22872851338059508</v>
      </c>
      <c r="L4">
        <f t="shared" ref="L4:L67" si="6">IF(F4="",D4,G4*SIN(RADIANS(J4)))</f>
        <v>-0.11634292916504609</v>
      </c>
      <c r="M4">
        <f t="shared" ref="M4:M67" si="7">E4</f>
        <v>2</v>
      </c>
    </row>
    <row r="5" spans="1:13" x14ac:dyDescent="0.3">
      <c r="C5">
        <f>INDEX(final_elemfixed!$C$2:$C$549,MATCH(final_twistvert!E5,final_elemfixed!$E$2:$E$549,0))</f>
        <v>6.4983113191043718E-2</v>
      </c>
      <c r="D5">
        <f>INDEX(final_elemfixed!$D$2:$D$549,MATCH(final_twistvert!E5,final_elemfixed!$E$2:$E$549,0))</f>
        <v>6.4983113191043704E-2</v>
      </c>
      <c r="E5">
        <v>3</v>
      </c>
      <c r="F5">
        <f t="shared" si="0"/>
        <v>3</v>
      </c>
      <c r="G5">
        <f t="shared" si="1"/>
        <v>9.1899999999999982E-2</v>
      </c>
      <c r="H5">
        <f t="shared" si="2"/>
        <v>44.999999999999993</v>
      </c>
      <c r="I5">
        <f t="shared" si="3"/>
        <v>44.999999999999993</v>
      </c>
      <c r="J5">
        <f t="shared" si="4"/>
        <v>49.999999999999993</v>
      </c>
      <c r="K5">
        <f t="shared" si="5"/>
        <v>5.9072181330192965E-2</v>
      </c>
      <c r="L5">
        <f t="shared" si="6"/>
        <v>7.0399484322634057E-2</v>
      </c>
      <c r="M5">
        <f t="shared" si="7"/>
        <v>3</v>
      </c>
    </row>
    <row r="6" spans="1:13" x14ac:dyDescent="0.3">
      <c r="C6">
        <f>INDEX(final_elemfixed!$C$2:$C$549,MATCH(final_twistvert!E6,final_elemfixed!$E$2:$E$549,0))</f>
        <v>-0.14990663761154807</v>
      </c>
      <c r="D6">
        <f>INDEX(final_elemfixed!$D$2:$D$549,MATCH(final_twistvert!E6,final_elemfixed!$E$2:$E$549,0))</f>
        <v>0.27435743110038041</v>
      </c>
      <c r="E6">
        <v>4</v>
      </c>
      <c r="F6">
        <f t="shared" si="0"/>
        <v>4</v>
      </c>
      <c r="G6">
        <f t="shared" si="1"/>
        <v>0.31264036847470605</v>
      </c>
      <c r="H6">
        <f t="shared" si="2"/>
        <v>118.65182845264876</v>
      </c>
      <c r="I6">
        <f t="shared" si="3"/>
        <v>118.65182845264876</v>
      </c>
      <c r="J6">
        <f t="shared" si="4"/>
        <v>123.65182845264876</v>
      </c>
      <c r="K6">
        <f t="shared" si="5"/>
        <v>-0.1732480232832779</v>
      </c>
      <c r="L6">
        <f t="shared" si="6"/>
        <v>0.26024819390043186</v>
      </c>
      <c r="M6">
        <f t="shared" si="7"/>
        <v>4</v>
      </c>
    </row>
    <row r="7" spans="1:13" x14ac:dyDescent="0.3">
      <c r="C7">
        <f>INDEX(final_elemfixed!$C$2:$C$549,MATCH(final_twistvert!E7,final_elemfixed!$E$2:$E$549,0))</f>
        <v>-0.23624437559442549</v>
      </c>
      <c r="D7">
        <f>INDEX(final_elemfixed!$D$2:$D$549,MATCH(final_twistvert!E7,final_elemfixed!$E$2:$E$549,0))</f>
        <v>0.32944104935481261</v>
      </c>
      <c r="E7">
        <v>5</v>
      </c>
      <c r="F7">
        <f t="shared" si="0"/>
        <v>5</v>
      </c>
      <c r="G7">
        <f t="shared" si="1"/>
        <v>0.40539216815325879</v>
      </c>
      <c r="H7">
        <f t="shared" si="2"/>
        <v>125.64455977422861</v>
      </c>
      <c r="I7">
        <f t="shared" si="3"/>
        <v>125.64455977422861</v>
      </c>
      <c r="J7">
        <f t="shared" si="4"/>
        <v>130.64455977422861</v>
      </c>
      <c r="K7">
        <f t="shared" si="5"/>
        <v>-0.26405807376924817</v>
      </c>
      <c r="L7">
        <f t="shared" si="6"/>
        <v>0.30759737267615656</v>
      </c>
      <c r="M7">
        <f t="shared" si="7"/>
        <v>5</v>
      </c>
    </row>
    <row r="8" spans="1:13" x14ac:dyDescent="0.3">
      <c r="C8">
        <f>INDEX(final_elemfixed!$C$2:$C$549,MATCH(final_twistvert!E8,final_elemfixed!$E$2:$E$549,0))</f>
        <v>-0.30306596641655431</v>
      </c>
      <c r="D8">
        <f>INDEX(final_elemfixed!$D$2:$D$549,MATCH(final_twistvert!E8,final_elemfixed!$E$2:$E$549,0))</f>
        <v>0.26261945853268376</v>
      </c>
      <c r="E8">
        <v>6</v>
      </c>
      <c r="F8">
        <f t="shared" si="0"/>
        <v>6</v>
      </c>
      <c r="G8">
        <f t="shared" si="1"/>
        <v>0.40102114657459154</v>
      </c>
      <c r="H8">
        <f t="shared" si="2"/>
        <v>139.08968854058438</v>
      </c>
      <c r="I8">
        <f t="shared" si="3"/>
        <v>139.08968854058438</v>
      </c>
      <c r="J8">
        <f t="shared" si="4"/>
        <v>144.08968854058438</v>
      </c>
      <c r="K8">
        <f t="shared" si="5"/>
        <v>-0.32480150288462628</v>
      </c>
      <c r="L8">
        <f t="shared" si="6"/>
        <v>0.23520617280141298</v>
      </c>
      <c r="M8">
        <f t="shared" si="7"/>
        <v>6</v>
      </c>
    </row>
    <row r="9" spans="1:13" x14ac:dyDescent="0.3">
      <c r="C9">
        <f>INDEX(final_elemfixed!$C$2:$C$549,MATCH(final_twistvert!E9,final_elemfixed!$E$2:$E$549,0))</f>
        <v>-0.23150676016047567</v>
      </c>
      <c r="D9">
        <f>INDEX(final_elemfixed!$D$2:$D$549,MATCH(final_twistvert!E9,final_elemfixed!$E$2:$E$549,0))</f>
        <v>0.19275730855145284</v>
      </c>
      <c r="E9">
        <v>7</v>
      </c>
      <c r="F9">
        <f t="shared" si="0"/>
        <v>7</v>
      </c>
      <c r="G9">
        <f t="shared" si="1"/>
        <v>0.30124866804684797</v>
      </c>
      <c r="H9">
        <f t="shared" si="2"/>
        <v>140.21853604441355</v>
      </c>
      <c r="I9">
        <f t="shared" si="3"/>
        <v>140.21853604441355</v>
      </c>
      <c r="J9">
        <f t="shared" si="4"/>
        <v>145.21853604441355</v>
      </c>
      <c r="K9">
        <f t="shared" si="5"/>
        <v>-0.24742571344110456</v>
      </c>
      <c r="L9">
        <f t="shared" si="6"/>
        <v>0.17184666516450181</v>
      </c>
      <c r="M9">
        <f t="shared" si="7"/>
        <v>7</v>
      </c>
    </row>
    <row r="10" spans="1:13" x14ac:dyDescent="0.3">
      <c r="C10">
        <f>INDEX(final_elemfixed!$C$2:$C$549,MATCH(final_twistvert!E10,final_elemfixed!$E$2:$E$549,0))</f>
        <v>-9.8994949366116684E-3</v>
      </c>
      <c r="D10">
        <f>INDEX(final_elemfixed!$D$2:$D$549,MATCH(final_twistvert!E10,final_elemfixed!$E$2:$E$549,0))</f>
        <v>-9.899494936611665E-3</v>
      </c>
      <c r="E10">
        <v>8</v>
      </c>
      <c r="F10">
        <f t="shared" si="0"/>
        <v>8</v>
      </c>
      <c r="G10">
        <f t="shared" si="1"/>
        <v>1.4000000000000002E-2</v>
      </c>
      <c r="H10">
        <f t="shared" si="2"/>
        <v>-135</v>
      </c>
      <c r="I10">
        <f t="shared" si="3"/>
        <v>225</v>
      </c>
      <c r="J10">
        <f t="shared" si="4"/>
        <v>230</v>
      </c>
      <c r="K10">
        <f t="shared" si="5"/>
        <v>-8.9990265356115536E-3</v>
      </c>
      <c r="L10">
        <f t="shared" si="6"/>
        <v>-1.0724622203665692E-2</v>
      </c>
      <c r="M10">
        <f t="shared" si="7"/>
        <v>8</v>
      </c>
    </row>
    <row r="11" spans="1:13" x14ac:dyDescent="0.3">
      <c r="C11">
        <f>INDEX(final_elemfixed!$C$2:$C$549,MATCH(final_twistvert!E11,final_elemfixed!$E$2:$E$549,0))</f>
        <v>7.7238864656837797E-2</v>
      </c>
      <c r="D11">
        <f>INDEX(final_elemfixed!$D$2:$D$549,MATCH(final_twistvert!E11,final_elemfixed!$E$2:$E$549,0))</f>
        <v>-9.046124394771532E-2</v>
      </c>
      <c r="E11">
        <v>9</v>
      </c>
      <c r="F11">
        <f t="shared" si="0"/>
        <v>9</v>
      </c>
      <c r="G11">
        <f t="shared" si="1"/>
        <v>0.11894990067270073</v>
      </c>
      <c r="H11">
        <f t="shared" si="2"/>
        <v>-49.508181271038616</v>
      </c>
      <c r="I11">
        <f t="shared" si="3"/>
        <v>310.49181872896139</v>
      </c>
      <c r="J11">
        <f t="shared" si="4"/>
        <v>315.49181872896139</v>
      </c>
      <c r="K11">
        <f t="shared" si="5"/>
        <v>8.482916436390793E-2</v>
      </c>
      <c r="L11">
        <f t="shared" si="6"/>
        <v>-8.3385200985345478E-2</v>
      </c>
      <c r="M11">
        <f t="shared" si="7"/>
        <v>9</v>
      </c>
    </row>
    <row r="12" spans="1:13" x14ac:dyDescent="0.3">
      <c r="C12">
        <f>INDEX(final_elemfixed!$C$2:$C$549,MATCH(final_twistvert!E12,final_elemfixed!$E$2:$E$549,0))</f>
        <v>0.17309974003446685</v>
      </c>
      <c r="D12">
        <f>INDEX(final_elemfixed!$D$2:$D$549,MATCH(final_twistvert!E12,final_elemfixed!$E$2:$E$549,0))</f>
        <v>-0.18045365055880688</v>
      </c>
      <c r="E12">
        <v>10</v>
      </c>
      <c r="F12">
        <f t="shared" si="0"/>
        <v>10</v>
      </c>
      <c r="G12">
        <f t="shared" si="1"/>
        <v>0.25005407415197217</v>
      </c>
      <c r="H12">
        <f t="shared" si="2"/>
        <v>-46.191580391912865</v>
      </c>
      <c r="I12">
        <f t="shared" si="3"/>
        <v>313.80841960808715</v>
      </c>
      <c r="J12">
        <f t="shared" si="4"/>
        <v>318.80841960808715</v>
      </c>
      <c r="K12">
        <f t="shared" si="5"/>
        <v>0.1881686152093745</v>
      </c>
      <c r="L12">
        <f t="shared" si="6"/>
        <v>-0.16468033352585351</v>
      </c>
      <c r="M12">
        <f t="shared" si="7"/>
        <v>10</v>
      </c>
    </row>
    <row r="13" spans="1:13" x14ac:dyDescent="0.3">
      <c r="C13">
        <f>INDEX(final_elemfixed!$C$2:$C$549,MATCH(final_twistvert!E13,final_elemfixed!$E$2:$E$549,0))</f>
        <v>0.28128707755600868</v>
      </c>
      <c r="D13">
        <f>INDEX(final_elemfixed!$D$2:$D$549,MATCH(final_twistvert!E13,final_elemfixed!$E$2:$E$549,0))</f>
        <v>-0.28439834739322939</v>
      </c>
      <c r="E13">
        <v>11</v>
      </c>
      <c r="F13">
        <f t="shared" si="0"/>
        <v>11</v>
      </c>
      <c r="G13">
        <f t="shared" si="1"/>
        <v>0.4000060499542476</v>
      </c>
      <c r="H13">
        <f t="shared" si="2"/>
        <v>-45.315123609851177</v>
      </c>
      <c r="I13">
        <f t="shared" si="3"/>
        <v>314.68487639014882</v>
      </c>
      <c r="J13">
        <f t="shared" si="4"/>
        <v>319.68487639014882</v>
      </c>
      <c r="K13">
        <f t="shared" si="5"/>
        <v>0.30500364450628087</v>
      </c>
      <c r="L13">
        <f t="shared" si="6"/>
        <v>-0.25880034164947752</v>
      </c>
      <c r="M13">
        <f t="shared" si="7"/>
        <v>11</v>
      </c>
    </row>
    <row r="14" spans="1:13" x14ac:dyDescent="0.3">
      <c r="C14">
        <f>INDEX(final_elemfixed!$C$2:$C$549,MATCH(final_twistvert!E14,final_elemfixed!$E$2:$E$549,0))</f>
        <v>0.35355339059327379</v>
      </c>
      <c r="D14">
        <f>INDEX(final_elemfixed!$D$2:$D$549,MATCH(final_twistvert!E14,final_elemfixed!$E$2:$E$549,0))</f>
        <v>-0.35355339059327373</v>
      </c>
      <c r="E14">
        <v>12</v>
      </c>
      <c r="F14">
        <f t="shared" si="0"/>
        <v>12</v>
      </c>
      <c r="G14">
        <f t="shared" si="1"/>
        <v>0.5</v>
      </c>
      <c r="H14">
        <f t="shared" si="2"/>
        <v>-45</v>
      </c>
      <c r="I14">
        <f t="shared" si="3"/>
        <v>315</v>
      </c>
      <c r="J14">
        <f t="shared" si="4"/>
        <v>320</v>
      </c>
      <c r="K14">
        <f t="shared" si="5"/>
        <v>0.3830222215594889</v>
      </c>
      <c r="L14">
        <f t="shared" si="6"/>
        <v>-0.32139380484326979</v>
      </c>
      <c r="M14">
        <f t="shared" si="7"/>
        <v>12</v>
      </c>
    </row>
    <row r="15" spans="1:13" x14ac:dyDescent="0.3">
      <c r="C15">
        <f>INDEX(final_elemfixed!$C$2:$C$549,MATCH(final_twistvert!E15,final_elemfixed!$E$2:$E$549,0))</f>
        <v>-0.31190480118138603</v>
      </c>
      <c r="D15">
        <f>INDEX(final_elemfixed!$D$2:$D$549,MATCH(final_twistvert!E15,final_elemfixed!$E$2:$E$549,0))</f>
        <v>0.35984664094583407</v>
      </c>
      <c r="E15">
        <v>13</v>
      </c>
      <c r="F15">
        <f t="shared" si="0"/>
        <v>13</v>
      </c>
      <c r="G15">
        <f t="shared" si="1"/>
        <v>0.47620815826694946</v>
      </c>
      <c r="H15">
        <f t="shared" si="2"/>
        <v>130.91781210312897</v>
      </c>
      <c r="I15">
        <f t="shared" si="3"/>
        <v>130.91781210312897</v>
      </c>
      <c r="J15">
        <f t="shared" si="4"/>
        <v>135.91781210312897</v>
      </c>
      <c r="K15">
        <f t="shared" si="5"/>
        <v>-0.34208061051314076</v>
      </c>
      <c r="L15">
        <f t="shared" si="6"/>
        <v>0.3312930212228396</v>
      </c>
      <c r="M15">
        <f t="shared" si="7"/>
        <v>13</v>
      </c>
    </row>
    <row r="16" spans="1:13" x14ac:dyDescent="0.3">
      <c r="C16">
        <f>INDEX(final_elemfixed!$C$2:$C$549,MATCH(final_twistvert!E16,final_elemfixed!$E$2:$E$549,0))</f>
        <v>-0.35355339059327373</v>
      </c>
      <c r="D16">
        <f>INDEX(final_elemfixed!$D$2:$D$549,MATCH(final_twistvert!E16,final_elemfixed!$E$2:$E$549,0))</f>
        <v>0.35355339059327379</v>
      </c>
      <c r="E16">
        <v>14</v>
      </c>
      <c r="F16">
        <f t="shared" si="0"/>
        <v>14</v>
      </c>
      <c r="G16">
        <f t="shared" si="1"/>
        <v>0.5</v>
      </c>
      <c r="H16">
        <f t="shared" si="2"/>
        <v>135</v>
      </c>
      <c r="I16">
        <f t="shared" si="3"/>
        <v>135</v>
      </c>
      <c r="J16">
        <f t="shared" si="4"/>
        <v>140</v>
      </c>
      <c r="K16">
        <f t="shared" si="5"/>
        <v>-0.38302222155948895</v>
      </c>
      <c r="L16">
        <f t="shared" si="6"/>
        <v>0.32139380484326974</v>
      </c>
      <c r="M16">
        <f t="shared" si="7"/>
        <v>14</v>
      </c>
    </row>
    <row r="17" spans="3:13" x14ac:dyDescent="0.3">
      <c r="C17">
        <f>INDEX(final_elemfixed!$C$2:$C$549,MATCH(final_twistvert!E17,final_elemfixed!$E$2:$E$549,0))</f>
        <v>-0.34966430329674769</v>
      </c>
      <c r="D17">
        <f>INDEX(final_elemfixed!$D$2:$D$549,MATCH(final_twistvert!E17,final_elemfixed!$E$2:$E$549,0))</f>
        <v>0.32208713883047241</v>
      </c>
      <c r="E17">
        <v>15</v>
      </c>
      <c r="F17">
        <f t="shared" si="0"/>
        <v>15</v>
      </c>
      <c r="G17">
        <f t="shared" si="1"/>
        <v>0.47540009465712135</v>
      </c>
      <c r="H17">
        <f t="shared" si="2"/>
        <v>137.35082249211155</v>
      </c>
      <c r="I17">
        <f t="shared" si="3"/>
        <v>137.35082249211155</v>
      </c>
      <c r="J17">
        <f t="shared" si="4"/>
        <v>142.35082249211155</v>
      </c>
      <c r="K17">
        <f t="shared" si="5"/>
        <v>-0.37640546887040199</v>
      </c>
      <c r="L17">
        <f t="shared" si="6"/>
        <v>0.29038624796028617</v>
      </c>
      <c r="M17">
        <f t="shared" si="7"/>
        <v>15</v>
      </c>
    </row>
    <row r="18" spans="3:13" x14ac:dyDescent="0.3">
      <c r="C18">
        <f>INDEX(final_elemfixed!$C$2:$C$549,MATCH(final_twistvert!E18,final_elemfixed!$E$2:$E$549,0))</f>
        <v>0.13884715178201412</v>
      </c>
      <c r="D18">
        <f>INDEX(final_elemfixed!$D$2:$D$549,MATCH(final_twistvert!E18,final_elemfixed!$E$2:$E$549,0))</f>
        <v>-2.7318021238724188E-2</v>
      </c>
      <c r="E18">
        <v>16</v>
      </c>
      <c r="F18">
        <f t="shared" si="0"/>
        <v>16</v>
      </c>
      <c r="G18">
        <f t="shared" si="1"/>
        <v>0.14150903095695713</v>
      </c>
      <c r="H18">
        <f t="shared" si="2"/>
        <v>-11.130709846179011</v>
      </c>
      <c r="I18">
        <f t="shared" si="3"/>
        <v>348.869290153821</v>
      </c>
      <c r="J18">
        <f t="shared" si="4"/>
        <v>353.869290153821</v>
      </c>
      <c r="K18">
        <f t="shared" si="5"/>
        <v>0.14069971888183963</v>
      </c>
      <c r="L18">
        <f t="shared" si="6"/>
        <v>-1.5112741278416464E-2</v>
      </c>
      <c r="M18">
        <f t="shared" si="7"/>
        <v>16</v>
      </c>
    </row>
    <row r="19" spans="3:13" x14ac:dyDescent="0.3">
      <c r="C19">
        <f>INDEX(final_elemfixed!$C$2:$C$549,MATCH(final_twistvert!E19,final_elemfixed!$E$2:$E$549,0))</f>
        <v>-0.63639610306789274</v>
      </c>
      <c r="D19">
        <f>INDEX(final_elemfixed!$D$2:$D$549,MATCH(final_twistvert!E19,final_elemfixed!$E$2:$E$549,0))</f>
        <v>0.63639610306789285</v>
      </c>
      <c r="E19">
        <v>17</v>
      </c>
      <c r="F19">
        <f t="shared" si="0"/>
        <v>17</v>
      </c>
      <c r="G19">
        <f t="shared" si="1"/>
        <v>0.9</v>
      </c>
      <c r="H19">
        <f t="shared" si="2"/>
        <v>135</v>
      </c>
      <c r="I19">
        <f t="shared" si="3"/>
        <v>135</v>
      </c>
      <c r="J19">
        <f t="shared" si="4"/>
        <v>140</v>
      </c>
      <c r="K19">
        <f t="shared" si="5"/>
        <v>-0.68943999880708018</v>
      </c>
      <c r="L19">
        <f t="shared" si="6"/>
        <v>0.57850884871788555</v>
      </c>
      <c r="M19">
        <f t="shared" si="7"/>
        <v>17</v>
      </c>
    </row>
    <row r="20" spans="3:13" x14ac:dyDescent="0.3">
      <c r="C20">
        <f>INDEX(final_elemfixed!$C$2:$C$549,MATCH(final_twistvert!E20,final_elemfixed!$E$2:$E$549,0))</f>
        <v>-0.98994949366116636</v>
      </c>
      <c r="D20">
        <f>INDEX(final_elemfixed!$D$2:$D$549,MATCH(final_twistvert!E20,final_elemfixed!$E$2:$E$549,0))</f>
        <v>0.98994949366116658</v>
      </c>
      <c r="E20">
        <v>18</v>
      </c>
      <c r="F20">
        <f t="shared" si="0"/>
        <v>18</v>
      </c>
      <c r="G20">
        <f t="shared" si="1"/>
        <v>1.4</v>
      </c>
      <c r="H20">
        <f t="shared" si="2"/>
        <v>135</v>
      </c>
      <c r="I20">
        <f t="shared" si="3"/>
        <v>135</v>
      </c>
      <c r="J20">
        <f t="shared" si="4"/>
        <v>140</v>
      </c>
      <c r="K20">
        <f t="shared" si="5"/>
        <v>-1.072462220366569</v>
      </c>
      <c r="L20">
        <f t="shared" si="6"/>
        <v>0.89990265356115517</v>
      </c>
      <c r="M20">
        <f t="shared" si="7"/>
        <v>18</v>
      </c>
    </row>
    <row r="21" spans="3:13" x14ac:dyDescent="0.3">
      <c r="C21">
        <f>INDEX(final_elemfixed!$C$2:$C$549,MATCH(final_twistvert!E21,final_elemfixed!$E$2:$E$549,0))</f>
        <v>-2.1213203435596424</v>
      </c>
      <c r="D21">
        <f>INDEX(final_elemfixed!$D$2:$D$549,MATCH(final_twistvert!E21,final_elemfixed!$E$2:$E$549,0))</f>
        <v>2.1213203435596428</v>
      </c>
      <c r="E21">
        <v>19</v>
      </c>
      <c r="F21">
        <f t="shared" si="0"/>
        <v>19</v>
      </c>
      <c r="G21">
        <f t="shared" si="1"/>
        <v>3</v>
      </c>
      <c r="H21">
        <f t="shared" si="2"/>
        <v>135</v>
      </c>
      <c r="I21">
        <f t="shared" si="3"/>
        <v>135</v>
      </c>
      <c r="J21">
        <f t="shared" si="4"/>
        <v>140</v>
      </c>
      <c r="K21">
        <f t="shared" si="5"/>
        <v>-2.2981333293569337</v>
      </c>
      <c r="L21">
        <f t="shared" si="6"/>
        <v>1.9283628290596184</v>
      </c>
      <c r="M21">
        <f t="shared" si="7"/>
        <v>19</v>
      </c>
    </row>
    <row r="22" spans="3:13" x14ac:dyDescent="0.3">
      <c r="C22">
        <f>INDEX(final_elemfixed!$C$2:$C$549,MATCH(final_twistvert!E22,final_elemfixed!$E$2:$E$549,0))</f>
        <v>0.49497474683058329</v>
      </c>
      <c r="D22">
        <f>INDEX(final_elemfixed!$D$2:$D$549,MATCH(final_twistvert!E22,final_elemfixed!$E$2:$E$549,0))</f>
        <v>-0.49497474683058318</v>
      </c>
      <c r="E22">
        <v>20</v>
      </c>
      <c r="F22">
        <f t="shared" si="0"/>
        <v>20</v>
      </c>
      <c r="G22">
        <f t="shared" si="1"/>
        <v>0.7</v>
      </c>
      <c r="H22">
        <f t="shared" si="2"/>
        <v>-44.999999999999993</v>
      </c>
      <c r="I22">
        <f t="shared" si="3"/>
        <v>315</v>
      </c>
      <c r="J22">
        <f t="shared" si="4"/>
        <v>320</v>
      </c>
      <c r="K22">
        <f t="shared" si="5"/>
        <v>0.5362311101832844</v>
      </c>
      <c r="L22">
        <f t="shared" si="6"/>
        <v>-0.4499513267805777</v>
      </c>
      <c r="M22">
        <f t="shared" si="7"/>
        <v>20</v>
      </c>
    </row>
    <row r="23" spans="3:13" x14ac:dyDescent="0.3">
      <c r="C23">
        <f>INDEX(final_elemfixed!$C$2:$C$549,MATCH(final_twistvert!E23,final_elemfixed!$E$2:$E$549,0))</f>
        <v>0.84852813742385702</v>
      </c>
      <c r="D23">
        <f>INDEX(final_elemfixed!$D$2:$D$549,MATCH(final_twistvert!E23,final_elemfixed!$E$2:$E$549,0))</f>
        <v>-0.84852813742385691</v>
      </c>
      <c r="E23">
        <v>21</v>
      </c>
      <c r="F23">
        <f t="shared" si="0"/>
        <v>21</v>
      </c>
      <c r="G23">
        <f t="shared" si="1"/>
        <v>1.2</v>
      </c>
      <c r="H23">
        <f t="shared" si="2"/>
        <v>-45</v>
      </c>
      <c r="I23">
        <f t="shared" si="3"/>
        <v>315</v>
      </c>
      <c r="J23">
        <f t="shared" si="4"/>
        <v>320</v>
      </c>
      <c r="K23">
        <f t="shared" si="5"/>
        <v>0.91925333174277335</v>
      </c>
      <c r="L23">
        <f t="shared" si="6"/>
        <v>-0.77134513162384744</v>
      </c>
      <c r="M23">
        <f t="shared" si="7"/>
        <v>21</v>
      </c>
    </row>
    <row r="24" spans="3:13" x14ac:dyDescent="0.3">
      <c r="C24">
        <f>INDEX(final_elemfixed!$C$2:$C$549,MATCH(final_twistvert!E24,final_elemfixed!$E$2:$E$549,0))</f>
        <v>2.1213203435596428</v>
      </c>
      <c r="D24">
        <f>INDEX(final_elemfixed!$D$2:$D$549,MATCH(final_twistvert!E24,final_elemfixed!$E$2:$E$549,0))</f>
        <v>-2.1213203435596424</v>
      </c>
      <c r="E24">
        <v>22</v>
      </c>
      <c r="F24">
        <f t="shared" si="0"/>
        <v>22</v>
      </c>
      <c r="G24">
        <f t="shared" si="1"/>
        <v>3</v>
      </c>
      <c r="H24">
        <f t="shared" si="2"/>
        <v>-44.999999999999993</v>
      </c>
      <c r="I24">
        <f t="shared" si="3"/>
        <v>315</v>
      </c>
      <c r="J24">
        <f t="shared" si="4"/>
        <v>320</v>
      </c>
      <c r="K24">
        <f t="shared" si="5"/>
        <v>2.2981333293569333</v>
      </c>
      <c r="L24">
        <f t="shared" si="6"/>
        <v>-1.9283628290596186</v>
      </c>
      <c r="M24">
        <f t="shared" si="7"/>
        <v>22</v>
      </c>
    </row>
    <row r="25" spans="3:13" x14ac:dyDescent="0.3">
      <c r="C25">
        <f>INDEX(final_elemfixed!$C$2:$C$549,MATCH(final_twistvert!E25,final_elemfixed!$E$2:$E$549,0))</f>
        <v>0.21213203435596426</v>
      </c>
      <c r="D25">
        <f>INDEX(final_elemfixed!$D$2:$D$549,MATCH(final_twistvert!E25,final_elemfixed!$E$2:$E$549,0))</f>
        <v>0.21213203435596423</v>
      </c>
      <c r="E25">
        <v>23</v>
      </c>
      <c r="F25">
        <f t="shared" si="0"/>
        <v>23</v>
      </c>
      <c r="G25">
        <f t="shared" si="1"/>
        <v>0.3</v>
      </c>
      <c r="H25">
        <f t="shared" si="2"/>
        <v>45</v>
      </c>
      <c r="I25">
        <f t="shared" si="3"/>
        <v>45</v>
      </c>
      <c r="J25">
        <f t="shared" si="4"/>
        <v>50</v>
      </c>
      <c r="K25">
        <f t="shared" si="5"/>
        <v>0.1928362829059618</v>
      </c>
      <c r="L25">
        <f t="shared" si="6"/>
        <v>0.22981333293569339</v>
      </c>
      <c r="M25">
        <f t="shared" si="7"/>
        <v>23</v>
      </c>
    </row>
    <row r="26" spans="3:13" x14ac:dyDescent="0.3">
      <c r="C26">
        <f>INDEX(final_elemfixed!$C$2:$C$549,MATCH(final_twistvert!E26,final_elemfixed!$E$2:$E$549,0))</f>
        <v>0.49497474683058329</v>
      </c>
      <c r="D26">
        <f>INDEX(final_elemfixed!$D$2:$D$549,MATCH(final_twistvert!E26,final_elemfixed!$E$2:$E$549,0))</f>
        <v>0.49497474683058318</v>
      </c>
      <c r="E26">
        <v>24</v>
      </c>
      <c r="F26">
        <f t="shared" si="0"/>
        <v>24</v>
      </c>
      <c r="G26">
        <f t="shared" si="1"/>
        <v>0.7</v>
      </c>
      <c r="H26">
        <f t="shared" si="2"/>
        <v>44.999999999999993</v>
      </c>
      <c r="I26">
        <f t="shared" si="3"/>
        <v>44.999999999999993</v>
      </c>
      <c r="J26">
        <f t="shared" si="4"/>
        <v>49.999999999999993</v>
      </c>
      <c r="K26">
        <f t="shared" si="5"/>
        <v>0.44995132678057759</v>
      </c>
      <c r="L26">
        <f t="shared" si="6"/>
        <v>0.53623111018328451</v>
      </c>
      <c r="M26">
        <f t="shared" si="7"/>
        <v>24</v>
      </c>
    </row>
    <row r="27" spans="3:13" x14ac:dyDescent="0.3">
      <c r="C27">
        <f>INDEX(final_elemfixed!$C$2:$C$549,MATCH(final_twistvert!E27,final_elemfixed!$E$2:$E$549,0))</f>
        <v>1.2020815280171309</v>
      </c>
      <c r="D27">
        <f>INDEX(final_elemfixed!$D$2:$D$549,MATCH(final_twistvert!E27,final_elemfixed!$E$2:$E$549,0))</f>
        <v>1.2020815280171306</v>
      </c>
      <c r="E27">
        <v>25</v>
      </c>
      <c r="F27">
        <f t="shared" si="0"/>
        <v>25</v>
      </c>
      <c r="G27">
        <f t="shared" si="1"/>
        <v>1.7</v>
      </c>
      <c r="H27">
        <f t="shared" si="2"/>
        <v>44.999999999999993</v>
      </c>
      <c r="I27">
        <f t="shared" si="3"/>
        <v>44.999999999999993</v>
      </c>
      <c r="J27">
        <f t="shared" si="4"/>
        <v>49.999999999999993</v>
      </c>
      <c r="K27">
        <f t="shared" si="5"/>
        <v>1.0927389364671172</v>
      </c>
      <c r="L27">
        <f t="shared" si="6"/>
        <v>1.3022755533022623</v>
      </c>
      <c r="M27">
        <f t="shared" si="7"/>
        <v>25</v>
      </c>
    </row>
    <row r="28" spans="3:13" x14ac:dyDescent="0.3">
      <c r="C28">
        <f>INDEX(final_elemfixed!$C$2:$C$549,MATCH(final_twistvert!E28,final_elemfixed!$E$2:$E$549,0))</f>
        <v>2.1213203435596428</v>
      </c>
      <c r="D28">
        <f>INDEX(final_elemfixed!$D$2:$D$549,MATCH(final_twistvert!E28,final_elemfixed!$E$2:$E$549,0))</f>
        <v>2.1213203435596424</v>
      </c>
      <c r="E28">
        <v>26</v>
      </c>
      <c r="F28">
        <f t="shared" si="0"/>
        <v>26</v>
      </c>
      <c r="G28">
        <f t="shared" si="1"/>
        <v>3</v>
      </c>
      <c r="H28">
        <f t="shared" si="2"/>
        <v>44.999999999999993</v>
      </c>
      <c r="I28">
        <f t="shared" si="3"/>
        <v>44.999999999999993</v>
      </c>
      <c r="J28">
        <f t="shared" si="4"/>
        <v>49.999999999999993</v>
      </c>
      <c r="K28">
        <f t="shared" si="5"/>
        <v>1.9283628290596184</v>
      </c>
      <c r="L28">
        <f t="shared" si="6"/>
        <v>2.2981333293569337</v>
      </c>
      <c r="M28">
        <f t="shared" si="7"/>
        <v>26</v>
      </c>
    </row>
    <row r="29" spans="3:13" x14ac:dyDescent="0.3">
      <c r="C29">
        <f>INDEX(final_elemfixed!$C$2:$C$549,MATCH(final_twistvert!E29,final_elemfixed!$E$2:$E$549,0))</f>
        <v>-0.21213203435596431</v>
      </c>
      <c r="D29">
        <f>INDEX(final_elemfixed!$D$2:$D$549,MATCH(final_twistvert!E29,final_elemfixed!$E$2:$E$549,0))</f>
        <v>-0.21213203435596423</v>
      </c>
      <c r="E29">
        <v>27</v>
      </c>
      <c r="F29">
        <f t="shared" si="0"/>
        <v>27</v>
      </c>
      <c r="G29">
        <f t="shared" si="1"/>
        <v>0.30000000000000004</v>
      </c>
      <c r="H29">
        <f t="shared" si="2"/>
        <v>-135</v>
      </c>
      <c r="I29">
        <f t="shared" si="3"/>
        <v>225</v>
      </c>
      <c r="J29">
        <f t="shared" si="4"/>
        <v>230</v>
      </c>
      <c r="K29">
        <f t="shared" si="5"/>
        <v>-0.19283628290596186</v>
      </c>
      <c r="L29">
        <f t="shared" si="6"/>
        <v>-0.22981333293569339</v>
      </c>
      <c r="M29">
        <f t="shared" si="7"/>
        <v>27</v>
      </c>
    </row>
    <row r="30" spans="3:13" x14ac:dyDescent="0.3">
      <c r="C30">
        <f>INDEX(final_elemfixed!$C$2:$C$549,MATCH(final_twistvert!E30,final_elemfixed!$E$2:$E$549,0))</f>
        <v>-0.49497474683058335</v>
      </c>
      <c r="D30">
        <f>INDEX(final_elemfixed!$D$2:$D$549,MATCH(final_twistvert!E30,final_elemfixed!$E$2:$E$549,0))</f>
        <v>-0.49497474683058318</v>
      </c>
      <c r="E30">
        <v>28</v>
      </c>
      <c r="F30">
        <f t="shared" si="0"/>
        <v>28</v>
      </c>
      <c r="G30">
        <f t="shared" si="1"/>
        <v>0.7</v>
      </c>
      <c r="H30">
        <f t="shared" si="2"/>
        <v>-135</v>
      </c>
      <c r="I30">
        <f t="shared" si="3"/>
        <v>225</v>
      </c>
      <c r="J30">
        <f t="shared" si="4"/>
        <v>230</v>
      </c>
      <c r="K30">
        <f t="shared" si="5"/>
        <v>-0.44995132678057759</v>
      </c>
      <c r="L30">
        <f t="shared" si="6"/>
        <v>-0.53623111018328451</v>
      </c>
      <c r="M30">
        <f t="shared" si="7"/>
        <v>28</v>
      </c>
    </row>
    <row r="31" spans="3:13" x14ac:dyDescent="0.3">
      <c r="C31">
        <f>INDEX(final_elemfixed!$C$2:$C$549,MATCH(final_twistvert!E31,final_elemfixed!$E$2:$E$549,0))</f>
        <v>-1.2020815280171311</v>
      </c>
      <c r="D31">
        <f>INDEX(final_elemfixed!$D$2:$D$549,MATCH(final_twistvert!E31,final_elemfixed!$E$2:$E$549,0))</f>
        <v>-1.2020815280171306</v>
      </c>
      <c r="E31">
        <v>29</v>
      </c>
      <c r="F31">
        <f t="shared" si="0"/>
        <v>29</v>
      </c>
      <c r="G31">
        <f t="shared" si="1"/>
        <v>1.7000000000000002</v>
      </c>
      <c r="H31">
        <f t="shared" si="2"/>
        <v>-135</v>
      </c>
      <c r="I31">
        <f t="shared" si="3"/>
        <v>225</v>
      </c>
      <c r="J31">
        <f t="shared" si="4"/>
        <v>230</v>
      </c>
      <c r="K31">
        <f t="shared" si="5"/>
        <v>-1.0927389364671172</v>
      </c>
      <c r="L31">
        <f t="shared" si="6"/>
        <v>-1.3022755533022625</v>
      </c>
      <c r="M31">
        <f t="shared" si="7"/>
        <v>29</v>
      </c>
    </row>
    <row r="32" spans="3:13" x14ac:dyDescent="0.3">
      <c r="C32">
        <f>INDEX(final_elemfixed!$C$2:$C$549,MATCH(final_twistvert!E32,final_elemfixed!$E$2:$E$549,0))</f>
        <v>-2.1213203435596428</v>
      </c>
      <c r="D32">
        <f>INDEX(final_elemfixed!$D$2:$D$549,MATCH(final_twistvert!E32,final_elemfixed!$E$2:$E$549,0))</f>
        <v>-2.1213203435596424</v>
      </c>
      <c r="E32">
        <v>30</v>
      </c>
      <c r="F32">
        <f t="shared" si="0"/>
        <v>30</v>
      </c>
      <c r="G32">
        <f t="shared" si="1"/>
        <v>3</v>
      </c>
      <c r="H32">
        <f t="shared" si="2"/>
        <v>-135</v>
      </c>
      <c r="I32">
        <f t="shared" si="3"/>
        <v>225</v>
      </c>
      <c r="J32">
        <f t="shared" si="4"/>
        <v>230</v>
      </c>
      <c r="K32">
        <f t="shared" si="5"/>
        <v>-1.9283628290596184</v>
      </c>
      <c r="L32">
        <f t="shared" si="6"/>
        <v>-2.2981333293569337</v>
      </c>
      <c r="M32">
        <f t="shared" si="7"/>
        <v>30</v>
      </c>
    </row>
    <row r="33" spans="3:13" x14ac:dyDescent="0.3">
      <c r="C33">
        <f>INDEX(final_elemfixed!$C$2:$C$549,MATCH(final_twistvert!E33,final_elemfixed!$E$2:$E$549,0))</f>
        <v>-0.23973104851370217</v>
      </c>
      <c r="D33">
        <f>INDEX(final_elemfixed!$D$2:$D$549,MATCH(final_twistvert!E33,final_elemfixed!$E$2:$E$549,0))</f>
        <v>0.57955124608950137</v>
      </c>
      <c r="E33">
        <v>31</v>
      </c>
      <c r="F33">
        <f t="shared" si="0"/>
        <v>31</v>
      </c>
      <c r="G33">
        <f t="shared" si="1"/>
        <v>0.62717670752776911</v>
      </c>
      <c r="H33">
        <f t="shared" si="2"/>
        <v>112.47240609998545</v>
      </c>
      <c r="I33">
        <f t="shared" si="3"/>
        <v>112.47240609998545</v>
      </c>
      <c r="J33">
        <f t="shared" si="4"/>
        <v>117.47240609998545</v>
      </c>
      <c r="K33">
        <f t="shared" si="5"/>
        <v>-0.28933001881058651</v>
      </c>
      <c r="L33">
        <f t="shared" si="6"/>
        <v>0.55645194103393913</v>
      </c>
      <c r="M33">
        <f t="shared" si="7"/>
        <v>31</v>
      </c>
    </row>
    <row r="34" spans="3:13" x14ac:dyDescent="0.3">
      <c r="C34">
        <f>INDEX(final_elemfixed!$C$2:$C$549,MATCH(final_twistvert!E34,final_elemfixed!$E$2:$E$549,0))</f>
        <v>-0.45136012432866179</v>
      </c>
      <c r="D34">
        <f>INDEX(final_elemfixed!$D$2:$D$549,MATCH(final_twistvert!E34,final_elemfixed!$E$2:$E$549,0))</f>
        <v>1.0919105882910585</v>
      </c>
      <c r="E34">
        <v>32</v>
      </c>
      <c r="F34">
        <f t="shared" si="0"/>
        <v>32</v>
      </c>
      <c r="G34">
        <f t="shared" si="1"/>
        <v>1.1815221938906229</v>
      </c>
      <c r="H34">
        <f t="shared" si="2"/>
        <v>112.45860082214949</v>
      </c>
      <c r="I34">
        <f t="shared" si="3"/>
        <v>112.45860082214949</v>
      </c>
      <c r="J34">
        <f t="shared" si="4"/>
        <v>117.45860082214949</v>
      </c>
      <c r="K34">
        <f t="shared" si="5"/>
        <v>-0.54480884112278372</v>
      </c>
      <c r="L34">
        <f t="shared" si="6"/>
        <v>1.0484169119632514</v>
      </c>
      <c r="M34">
        <f t="shared" si="7"/>
        <v>32</v>
      </c>
    </row>
    <row r="35" spans="3:13" x14ac:dyDescent="0.3">
      <c r="C35">
        <f>INDEX(final_elemfixed!$C$2:$C$549,MATCH(final_twistvert!E35,final_elemfixed!$E$2:$E$549,0))</f>
        <v>-1.1480502970679813</v>
      </c>
      <c r="D35">
        <f>INDEX(final_elemfixed!$D$2:$D$549,MATCH(final_twistvert!E35,final_elemfixed!$E$2:$E$549,0))</f>
        <v>2.7716385975132627</v>
      </c>
      <c r="E35">
        <v>33</v>
      </c>
      <c r="F35">
        <f t="shared" si="0"/>
        <v>33</v>
      </c>
      <c r="G35">
        <f t="shared" si="1"/>
        <v>2.9999999999705276</v>
      </c>
      <c r="H35">
        <f t="shared" si="2"/>
        <v>112.49999999966904</v>
      </c>
      <c r="I35">
        <f t="shared" si="3"/>
        <v>112.49999999966904</v>
      </c>
      <c r="J35">
        <f t="shared" si="4"/>
        <v>117.49999999966904</v>
      </c>
      <c r="K35">
        <f t="shared" si="5"/>
        <v>-1.3852458396761216</v>
      </c>
      <c r="L35">
        <f t="shared" si="6"/>
        <v>2.6610324995165242</v>
      </c>
      <c r="M35">
        <f t="shared" si="7"/>
        <v>33</v>
      </c>
    </row>
    <row r="36" spans="3:13" x14ac:dyDescent="0.3">
      <c r="C36">
        <f>INDEX(final_elemfixed!$C$2:$C$549,MATCH(final_twistvert!E36,final_elemfixed!$E$2:$E$549,0))</f>
        <v>0.20233780533106574</v>
      </c>
      <c r="D36">
        <f>INDEX(final_elemfixed!$D$2:$D$549,MATCH(final_twistvert!E36,final_elemfixed!$E$2:$E$549,0))</f>
        <v>-0.48951835977186242</v>
      </c>
      <c r="E36">
        <v>34</v>
      </c>
      <c r="F36">
        <f t="shared" si="0"/>
        <v>34</v>
      </c>
      <c r="G36">
        <f t="shared" si="1"/>
        <v>0.52968746636099173</v>
      </c>
      <c r="H36">
        <f t="shared" si="2"/>
        <v>-67.542706124052415</v>
      </c>
      <c r="I36">
        <f t="shared" si="3"/>
        <v>292.45729387594758</v>
      </c>
      <c r="J36">
        <f t="shared" si="4"/>
        <v>297.45729387594758</v>
      </c>
      <c r="K36">
        <f t="shared" si="5"/>
        <v>0.24423218512885939</v>
      </c>
      <c r="L36">
        <f t="shared" si="6"/>
        <v>-0.47002069291373683</v>
      </c>
      <c r="M36">
        <f t="shared" si="7"/>
        <v>34</v>
      </c>
    </row>
    <row r="37" spans="3:13" x14ac:dyDescent="0.3">
      <c r="C37">
        <f>INDEX(final_elemfixed!$C$2:$C$549,MATCH(final_twistvert!E37,final_elemfixed!$E$2:$E$549,0))</f>
        <v>0.40039536834155648</v>
      </c>
      <c r="D37">
        <f>INDEX(final_elemfixed!$D$2:$D$549,MATCH(final_twistvert!E37,final_elemfixed!$E$2:$E$549,0))</f>
        <v>-0.96673545152957296</v>
      </c>
      <c r="E37">
        <v>35</v>
      </c>
      <c r="F37">
        <f t="shared" si="0"/>
        <v>35</v>
      </c>
      <c r="G37">
        <f t="shared" si="1"/>
        <v>1.0463717715197873</v>
      </c>
      <c r="H37">
        <f t="shared" si="2"/>
        <v>-67.502001631311998</v>
      </c>
      <c r="I37">
        <f t="shared" si="3"/>
        <v>292.497998368688</v>
      </c>
      <c r="J37">
        <f t="shared" si="4"/>
        <v>297.497998368688</v>
      </c>
      <c r="K37">
        <f t="shared" si="5"/>
        <v>0.48312828940090263</v>
      </c>
      <c r="L37">
        <f t="shared" si="6"/>
        <v>-0.92815997555055973</v>
      </c>
      <c r="M37">
        <f t="shared" si="7"/>
        <v>35</v>
      </c>
    </row>
    <row r="38" spans="3:13" x14ac:dyDescent="0.3">
      <c r="C38">
        <f>INDEX(final_elemfixed!$C$2:$C$549,MATCH(final_twistvert!E38,final_elemfixed!$E$2:$E$549,0))</f>
        <v>0.74433029421923513</v>
      </c>
      <c r="D38">
        <f>INDEX(final_elemfixed!$D$2:$D$549,MATCH(final_twistvert!E38,final_elemfixed!$E$2:$E$549,0))</f>
        <v>-1.796972291204459</v>
      </c>
      <c r="E38">
        <v>36</v>
      </c>
      <c r="F38">
        <f t="shared" si="0"/>
        <v>36</v>
      </c>
      <c r="G38">
        <f t="shared" si="1"/>
        <v>1.9450287921388454</v>
      </c>
      <c r="H38">
        <f t="shared" si="2"/>
        <v>-67.500000000171639</v>
      </c>
      <c r="I38">
        <f t="shared" si="3"/>
        <v>292.49999999982833</v>
      </c>
      <c r="J38">
        <f t="shared" si="4"/>
        <v>297.49999999982833</v>
      </c>
      <c r="K38">
        <f t="shared" si="5"/>
        <v>0.89811434746715502</v>
      </c>
      <c r="L38">
        <f t="shared" si="6"/>
        <v>-1.7252616094733988</v>
      </c>
      <c r="M38">
        <f t="shared" si="7"/>
        <v>36</v>
      </c>
    </row>
    <row r="39" spans="3:13" x14ac:dyDescent="0.3">
      <c r="C39">
        <f>INDEX(final_elemfixed!$C$2:$C$549,MATCH(final_twistvert!E39,final_elemfixed!$E$2:$E$549,0))</f>
        <v>1.1480502970679805</v>
      </c>
      <c r="D39">
        <f>INDEX(final_elemfixed!$D$2:$D$549,MATCH(final_twistvert!E39,final_elemfixed!$E$2:$E$549,0))</f>
        <v>-2.7716385975132631</v>
      </c>
      <c r="E39">
        <v>37</v>
      </c>
      <c r="F39">
        <f t="shared" si="0"/>
        <v>37</v>
      </c>
      <c r="G39">
        <f t="shared" si="1"/>
        <v>2.999999999970528</v>
      </c>
      <c r="H39">
        <f t="shared" si="2"/>
        <v>-67.500000000330971</v>
      </c>
      <c r="I39">
        <f t="shared" si="3"/>
        <v>292.49999999966906</v>
      </c>
      <c r="J39">
        <f t="shared" si="4"/>
        <v>297.49999999966906</v>
      </c>
      <c r="K39">
        <f t="shared" si="5"/>
        <v>1.3852458396761238</v>
      </c>
      <c r="L39">
        <f t="shared" si="6"/>
        <v>-2.6610324995165238</v>
      </c>
      <c r="M39">
        <f t="shared" si="7"/>
        <v>37</v>
      </c>
    </row>
    <row r="40" spans="3:13" x14ac:dyDescent="0.3">
      <c r="C40">
        <f>INDEX(final_elemfixed!$C$2:$C$549,MATCH(final_twistvert!E40,final_elemfixed!$E$2:$E$549,0))</f>
        <v>7.1001263650302403E-5</v>
      </c>
      <c r="D40">
        <f>INDEX(final_elemfixed!$D$2:$D$549,MATCH(final_twistvert!E40,final_elemfixed!$E$2:$E$549,0))</f>
        <v>0.41190532203107261</v>
      </c>
      <c r="E40">
        <v>38</v>
      </c>
      <c r="F40">
        <f t="shared" si="0"/>
        <v>38</v>
      </c>
      <c r="G40">
        <f t="shared" si="1"/>
        <v>0.41190532815041503</v>
      </c>
      <c r="H40">
        <f t="shared" si="2"/>
        <v>89.99012376755195</v>
      </c>
      <c r="I40">
        <f t="shared" si="3"/>
        <v>89.99012376755195</v>
      </c>
      <c r="J40">
        <f t="shared" si="4"/>
        <v>94.99012376755195</v>
      </c>
      <c r="K40">
        <f t="shared" si="5"/>
        <v>-3.582918320092518E-2</v>
      </c>
      <c r="L40">
        <f t="shared" si="6"/>
        <v>0.4103440860909971</v>
      </c>
      <c r="M40">
        <f t="shared" si="7"/>
        <v>38</v>
      </c>
    </row>
    <row r="41" spans="3:13" x14ac:dyDescent="0.3">
      <c r="C41">
        <f>INDEX(final_elemfixed!$C$2:$C$549,MATCH(final_twistvert!E41,final_elemfixed!$E$2:$E$549,0))</f>
        <v>-2.4540005783666742E-4</v>
      </c>
      <c r="D41">
        <f>INDEX(final_elemfixed!$D$2:$D$549,MATCH(final_twistvert!E41,final_elemfixed!$E$2:$E$549,0))</f>
        <v>0.90153305194625366</v>
      </c>
      <c r="E41">
        <v>39</v>
      </c>
      <c r="F41">
        <f t="shared" si="0"/>
        <v>39</v>
      </c>
      <c r="G41">
        <f t="shared" si="1"/>
        <v>0.90153308534557663</v>
      </c>
      <c r="H41">
        <f t="shared" si="2"/>
        <v>90.015596086276233</v>
      </c>
      <c r="I41">
        <f t="shared" si="3"/>
        <v>90.015596086276233</v>
      </c>
      <c r="J41">
        <f t="shared" si="4"/>
        <v>95.015596086276233</v>
      </c>
      <c r="K41">
        <f t="shared" si="5"/>
        <v>-7.8818248990466841E-2</v>
      </c>
      <c r="L41">
        <f t="shared" si="6"/>
        <v>0.89808105847901698</v>
      </c>
      <c r="M41">
        <f t="shared" si="7"/>
        <v>39</v>
      </c>
    </row>
    <row r="42" spans="3:13" x14ac:dyDescent="0.3">
      <c r="C42">
        <f>INDEX(final_elemfixed!$C$2:$C$549,MATCH(final_twistvert!E42,final_elemfixed!$E$2:$E$549,0))</f>
        <v>1.121334495951291E-16</v>
      </c>
      <c r="D42">
        <f>INDEX(final_elemfixed!$D$2:$D$549,MATCH(final_twistvert!E42,final_elemfixed!$E$2:$E$549,0))</f>
        <v>1.8305283599854481</v>
      </c>
      <c r="E42">
        <v>40</v>
      </c>
      <c r="F42">
        <f t="shared" si="0"/>
        <v>40</v>
      </c>
      <c r="G42">
        <f t="shared" si="1"/>
        <v>1.8305283599854481</v>
      </c>
      <c r="H42">
        <f t="shared" si="2"/>
        <v>90</v>
      </c>
      <c r="I42">
        <f t="shared" si="3"/>
        <v>90</v>
      </c>
      <c r="J42">
        <f t="shared" si="4"/>
        <v>95</v>
      </c>
      <c r="K42">
        <f t="shared" si="5"/>
        <v>-0.15954105883518443</v>
      </c>
      <c r="L42">
        <f t="shared" si="6"/>
        <v>1.8235626469240815</v>
      </c>
      <c r="M42">
        <f t="shared" si="7"/>
        <v>40</v>
      </c>
    </row>
    <row r="43" spans="3:13" x14ac:dyDescent="0.3">
      <c r="C43">
        <f>INDEX(final_elemfixed!$C$2:$C$549,MATCH(final_twistvert!E43,final_elemfixed!$E$2:$E$549,0))</f>
        <v>1.8377226823978921E-16</v>
      </c>
      <c r="D43">
        <f>INDEX(final_elemfixed!$D$2:$D$549,MATCH(final_twistvert!E43,final_elemfixed!$E$2:$E$549,0))</f>
        <v>3.0000000000570739</v>
      </c>
      <c r="E43">
        <v>41</v>
      </c>
      <c r="F43">
        <f t="shared" si="0"/>
        <v>41</v>
      </c>
      <c r="G43">
        <f t="shared" si="1"/>
        <v>3.0000000000570739</v>
      </c>
      <c r="H43">
        <f t="shared" si="2"/>
        <v>90</v>
      </c>
      <c r="I43">
        <f t="shared" si="3"/>
        <v>90</v>
      </c>
      <c r="J43">
        <f t="shared" si="4"/>
        <v>95</v>
      </c>
      <c r="K43">
        <f t="shared" si="5"/>
        <v>-0.26146722824794905</v>
      </c>
      <c r="L43">
        <f t="shared" si="6"/>
        <v>2.9885840943320932</v>
      </c>
      <c r="M43">
        <f t="shared" si="7"/>
        <v>41</v>
      </c>
    </row>
    <row r="44" spans="3:13" x14ac:dyDescent="0.3">
      <c r="C44">
        <f>INDEX(final_elemfixed!$C$2:$C$549,MATCH(final_twistvert!E44,final_elemfixed!$E$2:$E$549,0))</f>
        <v>2.8195572479906833E-4</v>
      </c>
      <c r="D44">
        <f>INDEX(final_elemfixed!$D$2:$D$549,MATCH(final_twistvert!E44,final_elemfixed!$E$2:$E$549,0))</f>
        <v>-0.37735876531582108</v>
      </c>
      <c r="E44">
        <v>42</v>
      </c>
      <c r="F44">
        <f t="shared" si="0"/>
        <v>42</v>
      </c>
      <c r="G44">
        <f t="shared" si="1"/>
        <v>0.3773588706519454</v>
      </c>
      <c r="H44">
        <f t="shared" si="2"/>
        <v>-89.957189625578991</v>
      </c>
      <c r="I44">
        <f t="shared" si="3"/>
        <v>270.04281037442104</v>
      </c>
      <c r="J44">
        <f t="shared" si="4"/>
        <v>275.04281037442104</v>
      </c>
      <c r="K44">
        <f t="shared" si="5"/>
        <v>3.3169866271581354E-2</v>
      </c>
      <c r="L44">
        <f t="shared" si="6"/>
        <v>-0.37589822722545135</v>
      </c>
      <c r="M44">
        <f t="shared" si="7"/>
        <v>42</v>
      </c>
    </row>
    <row r="45" spans="3:13" x14ac:dyDescent="0.3">
      <c r="C45">
        <f>INDEX(final_elemfixed!$C$2:$C$549,MATCH(final_twistvert!E45,final_elemfixed!$E$2:$E$549,0))</f>
        <v>-7.6039543716110969E-4</v>
      </c>
      <c r="D45">
        <f>INDEX(final_elemfixed!$D$2:$D$549,MATCH(final_twistvert!E45,final_elemfixed!$E$2:$E$549,0))</f>
        <v>-0.83746864849224567</v>
      </c>
      <c r="E45">
        <v>43</v>
      </c>
      <c r="F45">
        <f t="shared" si="0"/>
        <v>43</v>
      </c>
      <c r="G45">
        <f t="shared" si="1"/>
        <v>0.83746899369985606</v>
      </c>
      <c r="H45">
        <f t="shared" si="2"/>
        <v>-90.052022768155368</v>
      </c>
      <c r="I45">
        <f t="shared" si="3"/>
        <v>269.94797723184462</v>
      </c>
      <c r="J45">
        <f t="shared" si="4"/>
        <v>274.94797723184462</v>
      </c>
      <c r="K45">
        <f t="shared" si="5"/>
        <v>7.2232700184266002E-2</v>
      </c>
      <c r="L45">
        <f t="shared" si="6"/>
        <v>-0.83434810027514261</v>
      </c>
      <c r="M45">
        <f t="shared" si="7"/>
        <v>43</v>
      </c>
    </row>
    <row r="46" spans="3:13" x14ac:dyDescent="0.3">
      <c r="C46">
        <f>INDEX(final_elemfixed!$C$2:$C$549,MATCH(final_twistvert!E46,final_elemfixed!$E$2:$E$549,0))</f>
        <v>1.0920153370665684E-3</v>
      </c>
      <c r="D46">
        <f>INDEX(final_elemfixed!$D$2:$D$549,MATCH(final_twistvert!E46,final_elemfixed!$E$2:$E$549,0))</f>
        <v>-1.832003510666721</v>
      </c>
      <c r="E46">
        <v>44</v>
      </c>
      <c r="F46">
        <f t="shared" si="0"/>
        <v>44</v>
      </c>
      <c r="G46">
        <f t="shared" si="1"/>
        <v>1.8320038361293589</v>
      </c>
      <c r="H46">
        <f t="shared" si="2"/>
        <v>-89.965847302036877</v>
      </c>
      <c r="I46">
        <f t="shared" si="3"/>
        <v>270.03415269796312</v>
      </c>
      <c r="J46">
        <f t="shared" si="4"/>
        <v>275.03415269796312</v>
      </c>
      <c r="K46">
        <f t="shared" si="5"/>
        <v>0.16075748657749578</v>
      </c>
      <c r="L46">
        <f t="shared" si="6"/>
        <v>-1.8249370088038581</v>
      </c>
      <c r="M46">
        <f t="shared" si="7"/>
        <v>44</v>
      </c>
    </row>
    <row r="47" spans="3:13" x14ac:dyDescent="0.3">
      <c r="C47">
        <f>INDEX(final_elemfixed!$C$2:$C$549,MATCH(final_twistvert!E47,final_elemfixed!$E$2:$E$549,0))</f>
        <v>-5.513168047193676E-16</v>
      </c>
      <c r="D47">
        <f>INDEX(final_elemfixed!$D$2:$D$549,MATCH(final_twistvert!E47,final_elemfixed!$E$2:$E$549,0))</f>
        <v>-3.0000000000570739</v>
      </c>
      <c r="E47">
        <v>45</v>
      </c>
      <c r="F47">
        <f t="shared" si="0"/>
        <v>45</v>
      </c>
      <c r="G47">
        <f t="shared" si="1"/>
        <v>3.0000000000570739</v>
      </c>
      <c r="H47">
        <f t="shared" si="2"/>
        <v>-90.000000000000014</v>
      </c>
      <c r="I47">
        <f t="shared" si="3"/>
        <v>270</v>
      </c>
      <c r="J47">
        <f t="shared" si="4"/>
        <v>275</v>
      </c>
      <c r="K47">
        <f t="shared" si="5"/>
        <v>0.26146722824794799</v>
      </c>
      <c r="L47">
        <f t="shared" si="6"/>
        <v>-2.9885840943320932</v>
      </c>
      <c r="M47">
        <f t="shared" si="7"/>
        <v>45</v>
      </c>
    </row>
    <row r="48" spans="3:13" x14ac:dyDescent="0.3">
      <c r="C48">
        <f>INDEX(final_elemfixed!$C$2:$C$549,MATCH(final_twistvert!E48,final_elemfixed!$E$2:$E$549,0))</f>
        <v>0.12437351697776811</v>
      </c>
      <c r="D48">
        <f>INDEX(final_elemfixed!$D$2:$D$549,MATCH(final_twistvert!E48,final_elemfixed!$E$2:$E$549,0))</f>
        <v>0.29940133631549404</v>
      </c>
      <c r="E48">
        <v>46</v>
      </c>
      <c r="F48">
        <f t="shared" si="0"/>
        <v>46</v>
      </c>
      <c r="G48">
        <f t="shared" si="1"/>
        <v>0.32420661916889165</v>
      </c>
      <c r="H48">
        <f t="shared" si="2"/>
        <v>67.441642251248155</v>
      </c>
      <c r="I48">
        <f t="shared" si="3"/>
        <v>67.441642251248155</v>
      </c>
      <c r="J48">
        <f t="shared" si="4"/>
        <v>72.441642251248155</v>
      </c>
      <c r="K48">
        <f t="shared" si="5"/>
        <v>9.7805692350057954E-2</v>
      </c>
      <c r="L48">
        <f t="shared" si="6"/>
        <v>0.30910189008941463</v>
      </c>
      <c r="M48">
        <f t="shared" si="7"/>
        <v>46</v>
      </c>
    </row>
    <row r="49" spans="3:13" x14ac:dyDescent="0.3">
      <c r="C49">
        <f>INDEX(final_elemfixed!$C$2:$C$549,MATCH(final_twistvert!E49,final_elemfixed!$E$2:$E$549,0))</f>
        <v>0.28697103781764799</v>
      </c>
      <c r="D49">
        <f>INDEX(final_elemfixed!$D$2:$D$549,MATCH(final_twistvert!E49,final_elemfixed!$E$2:$E$549,0))</f>
        <v>0.69280937149683208</v>
      </c>
      <c r="E49">
        <v>47</v>
      </c>
      <c r="F49">
        <f t="shared" si="0"/>
        <v>47</v>
      </c>
      <c r="G49">
        <f t="shared" si="1"/>
        <v>0.74989145999936113</v>
      </c>
      <c r="H49">
        <f t="shared" si="2"/>
        <v>67.499999999683752</v>
      </c>
      <c r="I49">
        <f t="shared" si="3"/>
        <v>67.499999999683752</v>
      </c>
      <c r="J49">
        <f t="shared" si="4"/>
        <v>72.499999999683752</v>
      </c>
      <c r="K49">
        <f t="shared" si="5"/>
        <v>0.22549671102448202</v>
      </c>
      <c r="L49">
        <f t="shared" si="6"/>
        <v>0.71518419662148203</v>
      </c>
      <c r="M49">
        <f t="shared" si="7"/>
        <v>47</v>
      </c>
    </row>
    <row r="50" spans="3:13" x14ac:dyDescent="0.3">
      <c r="C50">
        <f>INDEX(final_elemfixed!$C$2:$C$549,MATCH(final_twistvert!E50,final_elemfixed!$E$2:$E$549,0))</f>
        <v>0.66388502994168563</v>
      </c>
      <c r="D50">
        <f>INDEX(final_elemfixed!$D$2:$D$549,MATCH(final_twistvert!E50,final_elemfixed!$E$2:$E$549,0))</f>
        <v>1.603688740471626</v>
      </c>
      <c r="E50">
        <v>48</v>
      </c>
      <c r="F50">
        <f t="shared" si="0"/>
        <v>48</v>
      </c>
      <c r="G50">
        <f t="shared" si="1"/>
        <v>1.7356730421643769</v>
      </c>
      <c r="H50">
        <f t="shared" si="2"/>
        <v>67.511729379474005</v>
      </c>
      <c r="I50">
        <f t="shared" si="3"/>
        <v>67.511729379474005</v>
      </c>
      <c r="J50">
        <f t="shared" si="4"/>
        <v>72.511729379474005</v>
      </c>
      <c r="K50">
        <f t="shared" si="5"/>
        <v>0.52158806365852628</v>
      </c>
      <c r="L50">
        <f t="shared" si="6"/>
        <v>1.655447613530882</v>
      </c>
      <c r="M50">
        <f t="shared" si="7"/>
        <v>48</v>
      </c>
    </row>
    <row r="51" spans="3:13" x14ac:dyDescent="0.3">
      <c r="C51">
        <f>INDEX(final_elemfixed!$C$2:$C$549,MATCH(final_twistvert!E51,final_elemfixed!$E$2:$E$549,0))</f>
        <v>1.1480502970679818</v>
      </c>
      <c r="D51">
        <f>INDEX(final_elemfixed!$D$2:$D$549,MATCH(final_twistvert!E51,final_elemfixed!$E$2:$E$549,0))</f>
        <v>2.7716385975132622</v>
      </c>
      <c r="E51">
        <v>49</v>
      </c>
      <c r="F51">
        <f t="shared" si="0"/>
        <v>49</v>
      </c>
      <c r="G51">
        <f t="shared" si="1"/>
        <v>2.9999999999705271</v>
      </c>
      <c r="H51">
        <f t="shared" si="2"/>
        <v>67.500000000330942</v>
      </c>
      <c r="I51">
        <f t="shared" si="3"/>
        <v>67.500000000330942</v>
      </c>
      <c r="J51">
        <f t="shared" si="4"/>
        <v>72.500000000330942</v>
      </c>
      <c r="K51">
        <f t="shared" si="5"/>
        <v>0.90211739848743044</v>
      </c>
      <c r="L51">
        <f t="shared" si="6"/>
        <v>2.8611508522217828</v>
      </c>
      <c r="M51">
        <f t="shared" si="7"/>
        <v>49</v>
      </c>
    </row>
    <row r="52" spans="3:13" x14ac:dyDescent="0.3">
      <c r="C52">
        <f>INDEX(final_elemfixed!$C$2:$C$549,MATCH(final_twistvert!E52,final_elemfixed!$E$2:$E$549,0))</f>
        <v>-0.11928744210097911</v>
      </c>
      <c r="D52">
        <f>INDEX(final_elemfixed!$D$2:$D$549,MATCH(final_twistvert!E52,final_elemfixed!$E$2:$E$549,0))</f>
        <v>-0.2883977590029646</v>
      </c>
      <c r="E52">
        <v>50</v>
      </c>
      <c r="F52">
        <f t="shared" si="0"/>
        <v>50</v>
      </c>
      <c r="G52">
        <f t="shared" si="1"/>
        <v>0.31209415444850375</v>
      </c>
      <c r="H52">
        <f t="shared" si="2"/>
        <v>-112.47102698347797</v>
      </c>
      <c r="I52">
        <f t="shared" si="3"/>
        <v>247.52897301652203</v>
      </c>
      <c r="J52">
        <f t="shared" si="4"/>
        <v>252.52897301652203</v>
      </c>
      <c r="K52">
        <f t="shared" si="5"/>
        <v>-9.3697996477258003E-2</v>
      </c>
      <c r="L52">
        <f t="shared" si="6"/>
        <v>-0.29769690407707339</v>
      </c>
      <c r="M52">
        <f t="shared" si="7"/>
        <v>50</v>
      </c>
    </row>
    <row r="53" spans="3:13" x14ac:dyDescent="0.3">
      <c r="C53">
        <f>INDEX(final_elemfixed!$C$2:$C$549,MATCH(final_twistvert!E53,final_elemfixed!$E$2:$E$549,0))</f>
        <v>-0.27673310903855736</v>
      </c>
      <c r="D53">
        <f>INDEX(final_elemfixed!$D$2:$D$549,MATCH(final_twistvert!E53,final_elemfixed!$E$2:$E$549,0))</f>
        <v>-0.67037583460105865</v>
      </c>
      <c r="E53">
        <v>51</v>
      </c>
      <c r="F53">
        <f t="shared" si="0"/>
        <v>51</v>
      </c>
      <c r="G53">
        <f t="shared" si="1"/>
        <v>0.72524821492728409</v>
      </c>
      <c r="H53">
        <f t="shared" si="2"/>
        <v>-112.43097864710938</v>
      </c>
      <c r="I53">
        <f t="shared" si="3"/>
        <v>247.56902135289062</v>
      </c>
      <c r="J53">
        <f t="shared" si="4"/>
        <v>252.56902135289062</v>
      </c>
      <c r="K53">
        <f t="shared" si="5"/>
        <v>-0.21725295222591928</v>
      </c>
      <c r="L53">
        <f t="shared" si="6"/>
        <v>-0.69194373181952773</v>
      </c>
      <c r="M53">
        <f t="shared" si="7"/>
        <v>51</v>
      </c>
    </row>
    <row r="54" spans="3:13" x14ac:dyDescent="0.3">
      <c r="C54">
        <f>INDEX(final_elemfixed!$C$2:$C$549,MATCH(final_twistvert!E54,final_elemfixed!$E$2:$E$549,0))</f>
        <v>-0.66367798436682268</v>
      </c>
      <c r="D54">
        <f>INDEX(final_elemfixed!$D$2:$D$549,MATCH(final_twistvert!E54,final_elemfixed!$E$2:$E$549,0))</f>
        <v>-1.6037915722248133</v>
      </c>
      <c r="E54">
        <v>52</v>
      </c>
      <c r="F54">
        <f t="shared" si="0"/>
        <v>52</v>
      </c>
      <c r="G54">
        <f t="shared" si="1"/>
        <v>1.7356888759430784</v>
      </c>
      <c r="H54">
        <f t="shared" si="2"/>
        <v>-112.48065730237352</v>
      </c>
      <c r="I54">
        <f t="shared" si="3"/>
        <v>247.51934269762648</v>
      </c>
      <c r="J54">
        <f t="shared" si="4"/>
        <v>252.51934269762648</v>
      </c>
      <c r="K54">
        <f t="shared" si="5"/>
        <v>-0.52137284357675717</v>
      </c>
      <c r="L54">
        <f t="shared" si="6"/>
        <v>-1.6555320087673429</v>
      </c>
      <c r="M54">
        <f t="shared" si="7"/>
        <v>52</v>
      </c>
    </row>
    <row r="55" spans="3:13" x14ac:dyDescent="0.3">
      <c r="C55">
        <f>INDEX(final_elemfixed!$C$2:$C$549,MATCH(final_twistvert!E55,final_elemfixed!$E$2:$E$549,0))</f>
        <v>-1.1480502970679813</v>
      </c>
      <c r="D55">
        <f>INDEX(final_elemfixed!$D$2:$D$549,MATCH(final_twistvert!E55,final_elemfixed!$E$2:$E$549,0))</f>
        <v>-2.7716385975132627</v>
      </c>
      <c r="E55">
        <v>53</v>
      </c>
      <c r="F55">
        <f t="shared" si="0"/>
        <v>53</v>
      </c>
      <c r="G55">
        <f t="shared" si="1"/>
        <v>2.9999999999705276</v>
      </c>
      <c r="H55">
        <f t="shared" si="2"/>
        <v>-112.49999999966904</v>
      </c>
      <c r="I55">
        <f t="shared" si="3"/>
        <v>247.50000000033094</v>
      </c>
      <c r="J55">
        <f t="shared" si="4"/>
        <v>252.50000000033094</v>
      </c>
      <c r="K55">
        <f t="shared" si="5"/>
        <v>-0.90211739848743089</v>
      </c>
      <c r="L55">
        <f t="shared" si="6"/>
        <v>-2.8611508522217828</v>
      </c>
      <c r="M55">
        <f t="shared" si="7"/>
        <v>53</v>
      </c>
    </row>
    <row r="56" spans="3:13" x14ac:dyDescent="0.3">
      <c r="C56">
        <f>INDEX(final_elemfixed!$C$2:$C$549,MATCH(final_twistvert!E56,final_elemfixed!$E$2:$E$549,0))</f>
        <v>-0.57913612716006957</v>
      </c>
      <c r="D56">
        <f>INDEX(final_elemfixed!$D$2:$D$549,MATCH(final_twistvert!E56,final_elemfixed!$E$2:$E$549,0))</f>
        <v>0.23988603832983177</v>
      </c>
      <c r="E56">
        <v>54</v>
      </c>
      <c r="F56">
        <f t="shared" si="0"/>
        <v>54</v>
      </c>
      <c r="G56">
        <f t="shared" si="1"/>
        <v>0.62685242694556564</v>
      </c>
      <c r="H56">
        <f t="shared" si="2"/>
        <v>157.50000000000833</v>
      </c>
      <c r="I56">
        <f t="shared" si="3"/>
        <v>157.50000000000833</v>
      </c>
      <c r="J56">
        <f t="shared" si="4"/>
        <v>162.50000000000833</v>
      </c>
      <c r="K56">
        <f t="shared" si="5"/>
        <v>-0.59783978519567793</v>
      </c>
      <c r="L56">
        <f t="shared" si="6"/>
        <v>0.18849816021577331</v>
      </c>
      <c r="M56">
        <f t="shared" si="7"/>
        <v>54</v>
      </c>
    </row>
    <row r="57" spans="3:13" x14ac:dyDescent="0.3">
      <c r="C57">
        <f>INDEX(final_elemfixed!$C$2:$C$549,MATCH(final_twistvert!E57,final_elemfixed!$E$2:$E$549,0))</f>
        <v>-1.0920538823064687</v>
      </c>
      <c r="D57">
        <f>INDEX(final_elemfixed!$D$2:$D$549,MATCH(final_twistvert!E57,final_elemfixed!$E$2:$E$549,0))</f>
        <v>0.45234352888438306</v>
      </c>
      <c r="E57">
        <v>55</v>
      </c>
      <c r="F57">
        <f t="shared" si="0"/>
        <v>55</v>
      </c>
      <c r="G57">
        <f t="shared" si="1"/>
        <v>1.182030604504049</v>
      </c>
      <c r="H57">
        <f t="shared" si="2"/>
        <v>157.50000000040967</v>
      </c>
      <c r="I57">
        <f t="shared" si="3"/>
        <v>157.50000000040967</v>
      </c>
      <c r="J57">
        <f t="shared" si="4"/>
        <v>162.50000000040967</v>
      </c>
      <c r="K57">
        <f t="shared" si="5"/>
        <v>-1.1273226238212264</v>
      </c>
      <c r="L57">
        <f t="shared" si="6"/>
        <v>0.35544345795784887</v>
      </c>
      <c r="M57">
        <f t="shared" si="7"/>
        <v>55</v>
      </c>
    </row>
    <row r="58" spans="3:13" x14ac:dyDescent="0.3">
      <c r="C58">
        <f>INDEX(final_elemfixed!$C$2:$C$549,MATCH(final_twistvert!E58,final_elemfixed!$E$2:$E$549,0))</f>
        <v>-2.7716385975132627</v>
      </c>
      <c r="D58">
        <f>INDEX(final_elemfixed!$D$2:$D$549,MATCH(final_twistvert!E58,final_elemfixed!$E$2:$E$549,0))</f>
        <v>1.1480502970679811</v>
      </c>
      <c r="E58">
        <v>56</v>
      </c>
      <c r="F58">
        <f t="shared" si="0"/>
        <v>56</v>
      </c>
      <c r="G58">
        <f t="shared" si="1"/>
        <v>2.9999999999705276</v>
      </c>
      <c r="H58">
        <f t="shared" si="2"/>
        <v>157.50000000033094</v>
      </c>
      <c r="I58">
        <f t="shared" si="3"/>
        <v>157.50000000033094</v>
      </c>
      <c r="J58">
        <f t="shared" si="4"/>
        <v>162.50000000033094</v>
      </c>
      <c r="K58">
        <f t="shared" si="5"/>
        <v>-2.8611508522217828</v>
      </c>
      <c r="L58">
        <f t="shared" si="6"/>
        <v>0.90211739848743067</v>
      </c>
      <c r="M58">
        <f t="shared" si="7"/>
        <v>56</v>
      </c>
    </row>
    <row r="59" spans="3:13" x14ac:dyDescent="0.3">
      <c r="C59">
        <f>INDEX(final_elemfixed!$C$2:$C$549,MATCH(final_twistvert!E59,final_elemfixed!$E$2:$E$549,0))</f>
        <v>-0.41170703719103074</v>
      </c>
      <c r="D59">
        <f>INDEX(final_elemfixed!$D$2:$D$549,MATCH(final_twistvert!E59,final_elemfixed!$E$2:$E$549,0))</f>
        <v>5.0440224048959704E-17</v>
      </c>
      <c r="E59">
        <v>57</v>
      </c>
      <c r="F59">
        <f t="shared" si="0"/>
        <v>57</v>
      </c>
      <c r="G59">
        <f t="shared" si="1"/>
        <v>0.41170703719103074</v>
      </c>
      <c r="H59">
        <f t="shared" si="2"/>
        <v>180</v>
      </c>
      <c r="I59">
        <f t="shared" si="3"/>
        <v>180</v>
      </c>
      <c r="J59">
        <f t="shared" si="4"/>
        <v>185</v>
      </c>
      <c r="K59">
        <f t="shared" si="5"/>
        <v>-0.41014036761676592</v>
      </c>
      <c r="L59">
        <f t="shared" si="6"/>
        <v>-3.5882632620821919E-2</v>
      </c>
      <c r="M59">
        <f t="shared" si="7"/>
        <v>57</v>
      </c>
    </row>
    <row r="60" spans="3:13" x14ac:dyDescent="0.3">
      <c r="C60">
        <f>INDEX(final_elemfixed!$C$2:$C$549,MATCH(final_twistvert!E60,final_elemfixed!$E$2:$E$549,0))</f>
        <v>-0.90240397727377863</v>
      </c>
      <c r="D60">
        <f>INDEX(final_elemfixed!$D$2:$D$549,MATCH(final_twistvert!E60,final_elemfixed!$E$2:$E$549,0))</f>
        <v>1.1055788384603634E-16</v>
      </c>
      <c r="E60">
        <v>58</v>
      </c>
      <c r="F60">
        <f t="shared" si="0"/>
        <v>58</v>
      </c>
      <c r="G60">
        <f t="shared" si="1"/>
        <v>0.90240397727377863</v>
      </c>
      <c r="H60">
        <f t="shared" si="2"/>
        <v>180</v>
      </c>
      <c r="I60">
        <f t="shared" si="3"/>
        <v>180</v>
      </c>
      <c r="J60">
        <f t="shared" si="4"/>
        <v>185</v>
      </c>
      <c r="K60">
        <f t="shared" si="5"/>
        <v>-0.8989700576970423</v>
      </c>
      <c r="L60">
        <f t="shared" si="6"/>
        <v>-7.8649688897736811E-2</v>
      </c>
      <c r="M60">
        <f t="shared" si="7"/>
        <v>58</v>
      </c>
    </row>
    <row r="61" spans="3:13" x14ac:dyDescent="0.3">
      <c r="C61">
        <f>INDEX(final_elemfixed!$C$2:$C$549,MATCH(final_twistvert!E61,final_elemfixed!$E$2:$E$549,0))</f>
        <v>-1.8316109915205545</v>
      </c>
      <c r="D61">
        <f>INDEX(final_elemfixed!$D$2:$D$549,MATCH(final_twistvert!E61,final_elemfixed!$E$2:$E$549,0))</f>
        <v>2.243995376255053E-16</v>
      </c>
      <c r="E61">
        <v>59</v>
      </c>
      <c r="F61">
        <f t="shared" si="0"/>
        <v>59</v>
      </c>
      <c r="G61">
        <f t="shared" si="1"/>
        <v>1.8316109915205545</v>
      </c>
      <c r="H61">
        <f t="shared" si="2"/>
        <v>180</v>
      </c>
      <c r="I61">
        <f t="shared" si="3"/>
        <v>180</v>
      </c>
      <c r="J61">
        <f t="shared" si="4"/>
        <v>185</v>
      </c>
      <c r="K61">
        <f t="shared" si="5"/>
        <v>-1.8246411587193414</v>
      </c>
      <c r="L61">
        <f t="shared" si="6"/>
        <v>-0.15963541639074813</v>
      </c>
      <c r="M61">
        <f t="shared" si="7"/>
        <v>59</v>
      </c>
    </row>
    <row r="62" spans="3:13" x14ac:dyDescent="0.3">
      <c r="C62">
        <f>INDEX(final_elemfixed!$C$2:$C$549,MATCH(final_twistvert!E62,final_elemfixed!$E$2:$E$549,0))</f>
        <v>-3.0000000000570739</v>
      </c>
      <c r="D62">
        <f>INDEX(final_elemfixed!$D$2:$D$549,MATCH(final_twistvert!E62,final_elemfixed!$E$2:$E$549,0))</f>
        <v>3.6754453647957842E-16</v>
      </c>
      <c r="E62">
        <v>60</v>
      </c>
      <c r="F62">
        <f t="shared" si="0"/>
        <v>60</v>
      </c>
      <c r="G62">
        <f t="shared" si="1"/>
        <v>3.0000000000570739</v>
      </c>
      <c r="H62">
        <f t="shared" si="2"/>
        <v>180</v>
      </c>
      <c r="I62">
        <f t="shared" si="3"/>
        <v>180</v>
      </c>
      <c r="J62">
        <f t="shared" si="4"/>
        <v>185</v>
      </c>
      <c r="K62">
        <f t="shared" si="5"/>
        <v>-2.9885840943320932</v>
      </c>
      <c r="L62">
        <f t="shared" si="6"/>
        <v>-0.26146722824794816</v>
      </c>
      <c r="M62">
        <f t="shared" si="7"/>
        <v>60</v>
      </c>
    </row>
    <row r="63" spans="3:13" x14ac:dyDescent="0.3">
      <c r="C63">
        <f>INDEX(final_elemfixed!$C$2:$C$549,MATCH(final_twistvert!E63,final_elemfixed!$E$2:$E$549,0))</f>
        <v>-0.299910117286872</v>
      </c>
      <c r="D63">
        <f>INDEX(final_elemfixed!$D$2:$D$549,MATCH(final_twistvert!E63,final_elemfixed!$E$2:$E$549,0))</f>
        <v>-0.12422683807755165</v>
      </c>
      <c r="E63">
        <v>61</v>
      </c>
      <c r="F63">
        <f t="shared" si="0"/>
        <v>61</v>
      </c>
      <c r="G63">
        <f t="shared" si="1"/>
        <v>0.32462037174178021</v>
      </c>
      <c r="H63">
        <f t="shared" si="2"/>
        <v>-157.49999999927866</v>
      </c>
      <c r="I63">
        <f t="shared" si="3"/>
        <v>202.50000000072134</v>
      </c>
      <c r="J63">
        <f t="shared" si="4"/>
        <v>207.50000000072134</v>
      </c>
      <c r="K63">
        <f t="shared" si="5"/>
        <v>-0.28794178640341345</v>
      </c>
      <c r="L63">
        <f t="shared" si="6"/>
        <v>-0.14989300648323331</v>
      </c>
      <c r="M63">
        <f t="shared" si="7"/>
        <v>61</v>
      </c>
    </row>
    <row r="64" spans="3:13" x14ac:dyDescent="0.3">
      <c r="C64">
        <f>INDEX(final_elemfixed!$C$2:$C$549,MATCH(final_twistvert!E64,final_elemfixed!$E$2:$E$549,0))</f>
        <v>-0.69280307522006268</v>
      </c>
      <c r="D64">
        <f>INDEX(final_elemfixed!$D$2:$D$549,MATCH(final_twistvert!E64,final_elemfixed!$E$2:$E$549,0))</f>
        <v>-0.28696842980984866</v>
      </c>
      <c r="E64">
        <v>62</v>
      </c>
      <c r="F64">
        <f t="shared" si="0"/>
        <v>62</v>
      </c>
      <c r="G64">
        <f t="shared" si="1"/>
        <v>0.74988464495674656</v>
      </c>
      <c r="H64">
        <f t="shared" si="2"/>
        <v>-157.50000000000628</v>
      </c>
      <c r="I64">
        <f t="shared" si="3"/>
        <v>202.49999999999372</v>
      </c>
      <c r="J64">
        <f t="shared" si="4"/>
        <v>207.49999999999372</v>
      </c>
      <c r="K64">
        <f t="shared" si="5"/>
        <v>-0.66515580371067662</v>
      </c>
      <c r="L64">
        <f t="shared" si="6"/>
        <v>-0.34625819489495069</v>
      </c>
      <c r="M64">
        <f t="shared" si="7"/>
        <v>62</v>
      </c>
    </row>
    <row r="65" spans="3:13" x14ac:dyDescent="0.3">
      <c r="C65">
        <f>INDEX(final_elemfixed!$C$2:$C$549,MATCH(final_twistvert!E65,final_elemfixed!$E$2:$E$549,0))</f>
        <v>-1.6040478800199325</v>
      </c>
      <c r="D65">
        <f>INDEX(final_elemfixed!$D$2:$D$549,MATCH(final_twistvert!E65,final_elemfixed!$E$2:$E$549,0))</f>
        <v>-0.66321849000381505</v>
      </c>
      <c r="E65">
        <v>63</v>
      </c>
      <c r="F65">
        <f t="shared" si="0"/>
        <v>63</v>
      </c>
      <c r="G65">
        <f t="shared" si="1"/>
        <v>1.7357500876794967</v>
      </c>
      <c r="H65">
        <f t="shared" si="2"/>
        <v>-157.53659271501311</v>
      </c>
      <c r="I65">
        <f t="shared" si="3"/>
        <v>202.46340728498689</v>
      </c>
      <c r="J65">
        <f t="shared" si="4"/>
        <v>207.46340728498689</v>
      </c>
      <c r="K65">
        <f t="shared" si="5"/>
        <v>-1.5401406934608981</v>
      </c>
      <c r="L65">
        <f t="shared" si="6"/>
        <v>-0.80049672780415804</v>
      </c>
      <c r="M65">
        <f t="shared" si="7"/>
        <v>63</v>
      </c>
    </row>
    <row r="66" spans="3:13" x14ac:dyDescent="0.3">
      <c r="C66">
        <f>INDEX(final_elemfixed!$C$2:$C$549,MATCH(final_twistvert!E66,final_elemfixed!$E$2:$E$549,0))</f>
        <v>-2.7716385975132622</v>
      </c>
      <c r="D66">
        <f>INDEX(final_elemfixed!$D$2:$D$549,MATCH(final_twistvert!E66,final_elemfixed!$E$2:$E$549,0))</f>
        <v>-1.1480502970679818</v>
      </c>
      <c r="E66">
        <v>64</v>
      </c>
      <c r="F66">
        <f t="shared" si="0"/>
        <v>64</v>
      </c>
      <c r="G66">
        <f t="shared" si="1"/>
        <v>2.9999999999705271</v>
      </c>
      <c r="H66">
        <f t="shared" si="2"/>
        <v>-157.50000000033094</v>
      </c>
      <c r="I66">
        <f t="shared" si="3"/>
        <v>202.49999999966906</v>
      </c>
      <c r="J66">
        <f t="shared" si="4"/>
        <v>207.49999999966906</v>
      </c>
      <c r="K66">
        <f t="shared" si="5"/>
        <v>-2.6610324995165238</v>
      </c>
      <c r="L66">
        <f t="shared" si="6"/>
        <v>-1.3852458396761225</v>
      </c>
      <c r="M66">
        <f t="shared" si="7"/>
        <v>64</v>
      </c>
    </row>
    <row r="67" spans="3:13" x14ac:dyDescent="0.3">
      <c r="C67">
        <f>INDEX(final_elemfixed!$C$2:$C$549,MATCH(final_twistvert!E67,final_elemfixed!$E$2:$E$549,0))</f>
        <v>0.28812774141852066</v>
      </c>
      <c r="D67">
        <f>INDEX(final_elemfixed!$D$2:$D$549,MATCH(final_twistvert!E67,final_elemfixed!$E$2:$E$549,0))</f>
        <v>0.11934641819357159</v>
      </c>
      <c r="E67">
        <v>65</v>
      </c>
      <c r="F67">
        <f t="shared" si="0"/>
        <v>65</v>
      </c>
      <c r="G67">
        <f t="shared" si="1"/>
        <v>0.31186722000007111</v>
      </c>
      <c r="H67">
        <f t="shared" si="2"/>
        <v>22.500000000355115</v>
      </c>
      <c r="I67">
        <f t="shared" si="3"/>
        <v>22.500000000355115</v>
      </c>
      <c r="J67">
        <f t="shared" si="4"/>
        <v>27.500000000355115</v>
      </c>
      <c r="K67">
        <f t="shared" si="5"/>
        <v>0.27662960265234632</v>
      </c>
      <c r="L67">
        <f t="shared" si="6"/>
        <v>0.14400425635021261</v>
      </c>
      <c r="M67">
        <f t="shared" si="7"/>
        <v>65</v>
      </c>
    </row>
    <row r="68" spans="3:13" x14ac:dyDescent="0.3">
      <c r="C68">
        <f>INDEX(final_elemfixed!$C$2:$C$549,MATCH(final_twistvert!E68,final_elemfixed!$E$2:$E$549,0))</f>
        <v>0.66998844664596036</v>
      </c>
      <c r="D68">
        <f>INDEX(final_elemfixed!$D$2:$D$549,MATCH(final_twistvert!E68,final_elemfixed!$E$2:$E$549,0))</f>
        <v>0.27727248946899219</v>
      </c>
      <c r="E68">
        <v>66</v>
      </c>
      <c r="F68">
        <f t="shared" ref="F68:F131" si="8">IF(AND(ABS(C68)&lt;4,ABS(D68)&lt;4),E68,"")</f>
        <v>66</v>
      </c>
      <c r="G68">
        <f t="shared" ref="G68:G131" si="9">IF(F68="","",SQRT(C68^2+D68^2))</f>
        <v>0.72509623640962262</v>
      </c>
      <c r="H68">
        <f t="shared" ref="H68:H131" si="10">IF(F68="","",DEGREES(ATAN2(C68,D68)))</f>
        <v>22.482054936487945</v>
      </c>
      <c r="I68">
        <f t="shared" ref="I68:I131" si="11">IF(F68="","",IF(H68&lt;0,360+H68,IF(H68&lt;0.000001,0,H68)))</f>
        <v>22.482054936487945</v>
      </c>
      <c r="J68">
        <f t="shared" ref="J68:J131" si="12">IF(F68="","",I68+$A$2)</f>
        <v>27.482054936487945</v>
      </c>
      <c r="K68">
        <f t="shared" ref="K68:K131" si="13">IF(F68="",C68,G68*COS(RADIANS(J68)))</f>
        <v>0.64327304856826784</v>
      </c>
      <c r="L68">
        <f t="shared" ref="L68:L131" si="14">IF(F68="",D68,G68*SIN(RADIANS(J68)))</f>
        <v>0.33461072463548786</v>
      </c>
      <c r="M68">
        <f t="shared" ref="M68:M131" si="15">E68</f>
        <v>66</v>
      </c>
    </row>
    <row r="69" spans="3:13" x14ac:dyDescent="0.3">
      <c r="C69">
        <f>INDEX(final_elemfixed!$C$2:$C$549,MATCH(final_twistvert!E69,final_elemfixed!$E$2:$E$549,0))</f>
        <v>1.6036354970492721</v>
      </c>
      <c r="D69">
        <f>INDEX(final_elemfixed!$D$2:$D$549,MATCH(final_twistvert!E69,final_elemfixed!$E$2:$E$549,0))</f>
        <v>0.66398380015130354</v>
      </c>
      <c r="E69">
        <v>67</v>
      </c>
      <c r="F69">
        <f t="shared" si="8"/>
        <v>67</v>
      </c>
      <c r="G69">
        <f t="shared" si="9"/>
        <v>1.7356616301168359</v>
      </c>
      <c r="H69">
        <f t="shared" si="10"/>
        <v>22.491955457906503</v>
      </c>
      <c r="I69">
        <f t="shared" si="11"/>
        <v>22.491955457906503</v>
      </c>
      <c r="J69">
        <f t="shared" si="12"/>
        <v>27.491955457906503</v>
      </c>
      <c r="K69">
        <f t="shared" si="13"/>
        <v>1.5396631785576063</v>
      </c>
      <c r="L69">
        <f t="shared" si="14"/>
        <v>0.80122318417137717</v>
      </c>
      <c r="M69">
        <f t="shared" si="15"/>
        <v>67</v>
      </c>
    </row>
    <row r="70" spans="3:13" x14ac:dyDescent="0.3">
      <c r="C70">
        <f>INDEX(final_elemfixed!$C$2:$C$549,MATCH(final_twistvert!E70,final_elemfixed!$E$2:$E$549,0))</f>
        <v>2.7716385975132627</v>
      </c>
      <c r="D70">
        <f>INDEX(final_elemfixed!$D$2:$D$549,MATCH(final_twistvert!E70,final_elemfixed!$E$2:$E$549,0))</f>
        <v>1.1480502970679816</v>
      </c>
      <c r="E70">
        <v>68</v>
      </c>
      <c r="F70">
        <f t="shared" si="8"/>
        <v>68</v>
      </c>
      <c r="G70">
        <f t="shared" si="9"/>
        <v>2.999999999970528</v>
      </c>
      <c r="H70">
        <f t="shared" si="10"/>
        <v>22.499999999669058</v>
      </c>
      <c r="I70">
        <f t="shared" si="11"/>
        <v>22.499999999669058</v>
      </c>
      <c r="J70">
        <f t="shared" si="12"/>
        <v>27.499999999669058</v>
      </c>
      <c r="K70">
        <f t="shared" si="13"/>
        <v>2.6610324995165247</v>
      </c>
      <c r="L70">
        <f t="shared" si="14"/>
        <v>1.3852458396761229</v>
      </c>
      <c r="M70">
        <f t="shared" si="15"/>
        <v>68</v>
      </c>
    </row>
    <row r="71" spans="3:13" x14ac:dyDescent="0.3">
      <c r="C71">
        <f>INDEX(final_elemfixed!$C$2:$C$549,MATCH(final_twistvert!E71,final_elemfixed!$E$2:$E$549,0))</f>
        <v>0.37719509999952211</v>
      </c>
      <c r="D71">
        <f>INDEX(final_elemfixed!$D$2:$D$549,MATCH(final_twistvert!E71,final_elemfixed!$E$2:$E$549,0))</f>
        <v>0</v>
      </c>
      <c r="E71">
        <v>69</v>
      </c>
      <c r="F71">
        <f t="shared" si="8"/>
        <v>69</v>
      </c>
      <c r="G71">
        <f t="shared" si="9"/>
        <v>0.37719509999952211</v>
      </c>
      <c r="H71">
        <f t="shared" si="10"/>
        <v>0</v>
      </c>
      <c r="I71">
        <f t="shared" si="11"/>
        <v>0</v>
      </c>
      <c r="J71">
        <f t="shared" si="12"/>
        <v>5</v>
      </c>
      <c r="K71">
        <f t="shared" si="13"/>
        <v>0.37575975876570972</v>
      </c>
      <c r="L71">
        <f t="shared" si="14"/>
        <v>3.2874719101235544E-2</v>
      </c>
      <c r="M71">
        <f t="shared" si="15"/>
        <v>69</v>
      </c>
    </row>
    <row r="72" spans="3:13" x14ac:dyDescent="0.3">
      <c r="C72">
        <f>INDEX(final_elemfixed!$C$2:$C$549,MATCH(final_twistvert!E72,final_elemfixed!$E$2:$E$549,0))</f>
        <v>0.83781176939202373</v>
      </c>
      <c r="D72">
        <f>INDEX(final_elemfixed!$D$2:$D$549,MATCH(final_twistvert!E72,final_elemfixed!$E$2:$E$549,0))</f>
        <v>6.4019517567121239E-5</v>
      </c>
      <c r="E72">
        <v>70</v>
      </c>
      <c r="F72">
        <f t="shared" si="8"/>
        <v>70</v>
      </c>
      <c r="G72">
        <f t="shared" si="9"/>
        <v>0.83781177183797806</v>
      </c>
      <c r="H72">
        <f t="shared" si="10"/>
        <v>4.3781291811910705E-3</v>
      </c>
      <c r="I72">
        <f t="shared" si="11"/>
        <v>4.3781291811910705E-3</v>
      </c>
      <c r="J72">
        <f t="shared" si="12"/>
        <v>5.0043781291811911</v>
      </c>
      <c r="K72">
        <f t="shared" si="13"/>
        <v>0.83461806299859431</v>
      </c>
      <c r="L72">
        <f t="shared" si="14"/>
        <v>7.3083882948066295E-2</v>
      </c>
      <c r="M72">
        <f t="shared" si="15"/>
        <v>70</v>
      </c>
    </row>
    <row r="73" spans="3:13" x14ac:dyDescent="0.3">
      <c r="C73">
        <f>INDEX(final_elemfixed!$C$2:$C$549,MATCH(final_twistvert!E73,final_elemfixed!$E$2:$E$549,0))</f>
        <v>1.8318058584821875</v>
      </c>
      <c r="D73">
        <f>INDEX(final_elemfixed!$D$2:$D$549,MATCH(final_twistvert!E73,final_elemfixed!$E$2:$E$549,0))</f>
        <v>1.3930972325661473E-4</v>
      </c>
      <c r="E73">
        <v>71</v>
      </c>
      <c r="F73">
        <f t="shared" si="8"/>
        <v>71</v>
      </c>
      <c r="G73">
        <f t="shared" si="9"/>
        <v>1.8318058637794734</v>
      </c>
      <c r="H73">
        <f t="shared" si="10"/>
        <v>4.3573717899150211E-3</v>
      </c>
      <c r="I73">
        <f t="shared" si="11"/>
        <v>4.3573717899150211E-3</v>
      </c>
      <c r="J73">
        <f t="shared" si="12"/>
        <v>5.004357371789915</v>
      </c>
      <c r="K73">
        <f t="shared" si="13"/>
        <v>1.8248231425109511</v>
      </c>
      <c r="L73">
        <f t="shared" si="14"/>
        <v>0.15979117977322754</v>
      </c>
      <c r="M73">
        <f t="shared" si="15"/>
        <v>71</v>
      </c>
    </row>
    <row r="74" spans="3:13" x14ac:dyDescent="0.3">
      <c r="C74">
        <f>INDEX(final_elemfixed!$C$2:$C$549,MATCH(final_twistvert!E74,final_elemfixed!$E$2:$E$549,0))</f>
        <v>3.0000000000570739</v>
      </c>
      <c r="D74">
        <f>INDEX(final_elemfixed!$D$2:$D$549,MATCH(final_twistvert!E74,final_elemfixed!$E$2:$E$549,0))</f>
        <v>0</v>
      </c>
      <c r="E74">
        <v>72</v>
      </c>
      <c r="F74">
        <f t="shared" si="8"/>
        <v>72</v>
      </c>
      <c r="G74">
        <f t="shared" si="9"/>
        <v>3.0000000000570739</v>
      </c>
      <c r="H74">
        <f t="shared" si="10"/>
        <v>0</v>
      </c>
      <c r="I74">
        <f t="shared" si="11"/>
        <v>0</v>
      </c>
      <c r="J74">
        <f t="shared" si="12"/>
        <v>5</v>
      </c>
      <c r="K74">
        <f t="shared" si="13"/>
        <v>2.9885840943320932</v>
      </c>
      <c r="L74">
        <f t="shared" si="14"/>
        <v>0.26146722824794882</v>
      </c>
      <c r="M74">
        <f t="shared" si="15"/>
        <v>72</v>
      </c>
    </row>
    <row r="75" spans="3:13" x14ac:dyDescent="0.3">
      <c r="C75">
        <f>INDEX(final_elemfixed!$C$2:$C$549,MATCH(final_twistvert!E75,final_elemfixed!$E$2:$E$549,0))</f>
        <v>0.48962231976341658</v>
      </c>
      <c r="D75">
        <f>INDEX(final_elemfixed!$D$2:$D$549,MATCH(final_twistvert!E75,final_elemfixed!$E$2:$E$549,0))</f>
        <v>-0.2028082052817517</v>
      </c>
      <c r="E75">
        <v>73</v>
      </c>
      <c r="F75">
        <f t="shared" si="8"/>
        <v>73</v>
      </c>
      <c r="G75">
        <f t="shared" si="9"/>
        <v>0.52996337999914156</v>
      </c>
      <c r="H75">
        <f t="shared" si="10"/>
        <v>-22.499999999517392</v>
      </c>
      <c r="I75">
        <f t="shared" si="11"/>
        <v>337.5000000004826</v>
      </c>
      <c r="J75">
        <f t="shared" si="12"/>
        <v>342.5000000004826</v>
      </c>
      <c r="K75">
        <f t="shared" si="13"/>
        <v>0.5054350587823474</v>
      </c>
      <c r="L75">
        <f t="shared" si="14"/>
        <v>-0.15936306188637164</v>
      </c>
      <c r="M75">
        <f t="shared" si="15"/>
        <v>73</v>
      </c>
    </row>
    <row r="76" spans="3:13" x14ac:dyDescent="0.3">
      <c r="C76">
        <f>INDEX(final_elemfixed!$C$2:$C$549,MATCH(final_twistvert!E76,final_elemfixed!$E$2:$E$549,0))</f>
        <v>0.96674043613740568</v>
      </c>
      <c r="D76">
        <f>INDEX(final_elemfixed!$D$2:$D$549,MATCH(final_twistvert!E76,final_elemfixed!$E$2:$E$549,0))</f>
        <v>-0.40043561799091237</v>
      </c>
      <c r="E76">
        <v>74</v>
      </c>
      <c r="F76">
        <f t="shared" si="8"/>
        <v>74</v>
      </c>
      <c r="G76">
        <f t="shared" si="9"/>
        <v>1.0463917789331609</v>
      </c>
      <c r="H76">
        <f t="shared" si="10"/>
        <v>-22.499930090448135</v>
      </c>
      <c r="I76">
        <f t="shared" si="11"/>
        <v>337.50006990955188</v>
      </c>
      <c r="J76">
        <f t="shared" si="12"/>
        <v>342.50006990955188</v>
      </c>
      <c r="K76">
        <f t="shared" si="13"/>
        <v>0.99796196061960063</v>
      </c>
      <c r="L76">
        <f t="shared" si="14"/>
        <v>-0.31465485881388777</v>
      </c>
      <c r="M76">
        <f t="shared" si="15"/>
        <v>74</v>
      </c>
    </row>
    <row r="77" spans="3:13" x14ac:dyDescent="0.3">
      <c r="C77">
        <f>INDEX(final_elemfixed!$C$2:$C$549,MATCH(final_twistvert!E77,final_elemfixed!$E$2:$E$549,0))</f>
        <v>1.7979131321745925</v>
      </c>
      <c r="D77">
        <f>INDEX(final_elemfixed!$D$2:$D$549,MATCH(final_twistvert!E77,final_elemfixed!$E$2:$E$549,0))</f>
        <v>-0.74463142224638168</v>
      </c>
      <c r="E77">
        <v>75</v>
      </c>
      <c r="F77">
        <f t="shared" si="8"/>
        <v>75</v>
      </c>
      <c r="G77">
        <f t="shared" si="9"/>
        <v>1.9460132542823347</v>
      </c>
      <c r="H77">
        <f t="shared" si="10"/>
        <v>-22.497590465762055</v>
      </c>
      <c r="I77">
        <f t="shared" si="11"/>
        <v>337.50240953423793</v>
      </c>
      <c r="J77">
        <f t="shared" si="12"/>
        <v>342.50240953423793</v>
      </c>
      <c r="K77">
        <f t="shared" si="13"/>
        <v>1.8559704345809809</v>
      </c>
      <c r="L77">
        <f t="shared" si="14"/>
        <v>-0.58509942044391727</v>
      </c>
      <c r="M77">
        <f t="shared" si="15"/>
        <v>75</v>
      </c>
    </row>
    <row r="78" spans="3:13" x14ac:dyDescent="0.3">
      <c r="C78">
        <f>INDEX(final_elemfixed!$C$2:$C$549,MATCH(final_twistvert!E78,final_elemfixed!$E$2:$E$549,0))</f>
        <v>2.7716385975132627</v>
      </c>
      <c r="D78">
        <f>INDEX(final_elemfixed!$D$2:$D$549,MATCH(final_twistvert!E78,final_elemfixed!$E$2:$E$549,0))</f>
        <v>-1.1480502970679813</v>
      </c>
      <c r="E78">
        <v>76</v>
      </c>
      <c r="F78">
        <f t="shared" si="8"/>
        <v>76</v>
      </c>
      <c r="G78">
        <f t="shared" si="9"/>
        <v>2.9999999999705276</v>
      </c>
      <c r="H78">
        <f t="shared" si="10"/>
        <v>-22.499999999669054</v>
      </c>
      <c r="I78">
        <f t="shared" si="11"/>
        <v>337.50000000033094</v>
      </c>
      <c r="J78">
        <f t="shared" si="12"/>
        <v>342.50000000033094</v>
      </c>
      <c r="K78">
        <f t="shared" si="13"/>
        <v>2.8611508522217828</v>
      </c>
      <c r="L78">
        <f t="shared" si="14"/>
        <v>-0.902117398487431</v>
      </c>
      <c r="M78">
        <f t="shared" si="15"/>
        <v>76</v>
      </c>
    </row>
    <row r="79" spans="3:13" x14ac:dyDescent="0.3">
      <c r="C79">
        <f>INDEX(final_elemfixed!$C$2:$C$549,MATCH(final_twistvert!E79,final_elemfixed!$E$2:$E$549,0))</f>
        <v>0.35040610745413409</v>
      </c>
      <c r="D79">
        <f>INDEX(final_elemfixed!$D$2:$D$549,MATCH(final_twistvert!E79,final_elemfixed!$E$2:$E$549,0))</f>
        <v>-0.49227917993642661</v>
      </c>
      <c r="E79">
        <v>77</v>
      </c>
      <c r="F79">
        <f t="shared" si="8"/>
        <v>77</v>
      </c>
      <c r="G79">
        <f t="shared" si="9"/>
        <v>0.60425427689015065</v>
      </c>
      <c r="H79">
        <f t="shared" si="10"/>
        <v>-54.556600823748724</v>
      </c>
      <c r="I79">
        <f t="shared" si="11"/>
        <v>305.44339917625126</v>
      </c>
      <c r="J79">
        <f t="shared" si="12"/>
        <v>310.44339917625126</v>
      </c>
      <c r="K79">
        <f t="shared" si="13"/>
        <v>0.3919776639913421</v>
      </c>
      <c r="L79">
        <f t="shared" si="14"/>
        <v>-0.45986600447513981</v>
      </c>
      <c r="M79">
        <f t="shared" si="15"/>
        <v>77</v>
      </c>
    </row>
    <row r="80" spans="3:13" x14ac:dyDescent="0.3">
      <c r="C80">
        <f>INDEX(final_elemfixed!$C$2:$C$549,MATCH(final_twistvert!E80,final_elemfixed!$E$2:$E$549,0))</f>
        <v>0.4922717337484675</v>
      </c>
      <c r="D80">
        <f>INDEX(final_elemfixed!$D$2:$D$549,MATCH(final_twistvert!E80,final_elemfixed!$E$2:$E$549,0))</f>
        <v>-0.34742860110570495</v>
      </c>
      <c r="E80">
        <v>78</v>
      </c>
      <c r="F80">
        <f t="shared" si="8"/>
        <v>78</v>
      </c>
      <c r="G80">
        <f t="shared" si="9"/>
        <v>0.60252642490930564</v>
      </c>
      <c r="H80">
        <f t="shared" si="10"/>
        <v>-35.213139248942127</v>
      </c>
      <c r="I80">
        <f t="shared" si="11"/>
        <v>324.78686075105787</v>
      </c>
      <c r="J80">
        <f t="shared" si="12"/>
        <v>329.78686075105787</v>
      </c>
      <c r="K80">
        <f t="shared" si="13"/>
        <v>0.52067888896180214</v>
      </c>
      <c r="L80">
        <f t="shared" si="14"/>
        <v>-0.30320222179841033</v>
      </c>
      <c r="M80">
        <f t="shared" si="15"/>
        <v>78</v>
      </c>
    </row>
    <row r="81" spans="3:13" x14ac:dyDescent="0.3">
      <c r="C81">
        <f>INDEX(final_elemfixed!$C$2:$C$549,MATCH(final_twistvert!E81,final_elemfixed!$E$2:$E$549,0))</f>
        <v>-1.6829452762468295E-2</v>
      </c>
      <c r="D81">
        <f>INDEX(final_elemfixed!$D$2:$D$549,MATCH(final_twistvert!E81,final_elemfixed!$E$2:$E$549,0))</f>
        <v>0.15529955128379577</v>
      </c>
      <c r="E81">
        <v>79</v>
      </c>
      <c r="F81">
        <f t="shared" si="8"/>
        <v>79</v>
      </c>
      <c r="G81">
        <f t="shared" si="9"/>
        <v>0.15620877411090731</v>
      </c>
      <c r="H81">
        <f t="shared" si="10"/>
        <v>96.18487549974401</v>
      </c>
      <c r="I81">
        <f t="shared" si="11"/>
        <v>96.18487549974401</v>
      </c>
      <c r="J81">
        <f t="shared" si="12"/>
        <v>101.18487549974401</v>
      </c>
      <c r="K81">
        <f t="shared" si="13"/>
        <v>-3.0300659354273632E-2</v>
      </c>
      <c r="L81">
        <f t="shared" si="14"/>
        <v>0.15324180614939492</v>
      </c>
      <c r="M81">
        <f t="shared" si="15"/>
        <v>79</v>
      </c>
    </row>
    <row r="82" spans="3:13" x14ac:dyDescent="0.3">
      <c r="C82">
        <f>INDEX(final_elemfixed!$C$2:$C$549,MATCH(final_twistvert!E82,final_elemfixed!$E$2:$E$549,0))</f>
        <v>-0.10252879727492459</v>
      </c>
      <c r="D82">
        <f>INDEX(final_elemfixed!$D$2:$D$549,MATCH(final_twistvert!E82,final_elemfixed!$E$2:$E$549,0))</f>
        <v>7.5393891839845698E-2</v>
      </c>
      <c r="E82">
        <v>80</v>
      </c>
      <c r="F82">
        <f t="shared" si="8"/>
        <v>80</v>
      </c>
      <c r="G82">
        <f t="shared" si="9"/>
        <v>0.12726505096608784</v>
      </c>
      <c r="H82">
        <f t="shared" si="10"/>
        <v>143.6713349903977</v>
      </c>
      <c r="I82">
        <f t="shared" si="11"/>
        <v>143.6713349903977</v>
      </c>
      <c r="J82">
        <f t="shared" si="12"/>
        <v>148.6713349903977</v>
      </c>
      <c r="K82">
        <f t="shared" si="13"/>
        <v>-0.10870965488894162</v>
      </c>
      <c r="L82">
        <f t="shared" si="14"/>
        <v>6.6171021839836697E-2</v>
      </c>
      <c r="M82">
        <f t="shared" si="15"/>
        <v>80</v>
      </c>
    </row>
    <row r="83" spans="3:13" x14ac:dyDescent="0.3">
      <c r="C83">
        <f>INDEX(final_elemfixed!$C$2:$C$549,MATCH(final_twistvert!E83,final_elemfixed!$E$2:$E$549,0))</f>
        <v>-4</v>
      </c>
      <c r="D83">
        <f>INDEX(final_elemfixed!$D$2:$D$549,MATCH(final_twistvert!E83,final_elemfixed!$E$2:$E$549,0))</f>
        <v>0</v>
      </c>
      <c r="E83">
        <v>81</v>
      </c>
      <c r="F83" t="str">
        <f t="shared" si="8"/>
        <v/>
      </c>
      <c r="G83" t="str">
        <f t="shared" si="9"/>
        <v/>
      </c>
      <c r="H83" t="str">
        <f t="shared" si="10"/>
        <v/>
      </c>
      <c r="I83" t="str">
        <f t="shared" si="11"/>
        <v/>
      </c>
      <c r="J83" t="str">
        <f t="shared" si="12"/>
        <v/>
      </c>
      <c r="K83">
        <f t="shared" si="13"/>
        <v>-4</v>
      </c>
      <c r="L83">
        <f t="shared" si="14"/>
        <v>0</v>
      </c>
      <c r="M83">
        <f t="shared" si="15"/>
        <v>81</v>
      </c>
    </row>
    <row r="84" spans="3:13" x14ac:dyDescent="0.3">
      <c r="C84">
        <f>INDEX(final_elemfixed!$C$2:$C$549,MATCH(final_twistvert!E84,final_elemfixed!$E$2:$E$549,0))</f>
        <v>-20</v>
      </c>
      <c r="D84">
        <f>INDEX(final_elemfixed!$D$2:$D$549,MATCH(final_twistvert!E84,final_elemfixed!$E$2:$E$549,0))</f>
        <v>0</v>
      </c>
      <c r="E84">
        <v>82</v>
      </c>
      <c r="F84" t="str">
        <f t="shared" si="8"/>
        <v/>
      </c>
      <c r="G84" t="str">
        <f t="shared" si="9"/>
        <v/>
      </c>
      <c r="H84" t="str">
        <f t="shared" si="10"/>
        <v/>
      </c>
      <c r="I84" t="str">
        <f t="shared" si="11"/>
        <v/>
      </c>
      <c r="J84" t="str">
        <f t="shared" si="12"/>
        <v/>
      </c>
      <c r="K84">
        <f t="shared" si="13"/>
        <v>-20</v>
      </c>
      <c r="L84">
        <f t="shared" si="14"/>
        <v>0</v>
      </c>
      <c r="M84">
        <f t="shared" si="15"/>
        <v>82</v>
      </c>
    </row>
    <row r="85" spans="3:13" x14ac:dyDescent="0.3">
      <c r="C85">
        <f>INDEX(final_elemfixed!$C$2:$C$549,MATCH(final_twistvert!E85,final_elemfixed!$E$2:$E$549,0))</f>
        <v>4</v>
      </c>
      <c r="D85">
        <f>INDEX(final_elemfixed!$D$2:$D$549,MATCH(final_twistvert!E85,final_elemfixed!$E$2:$E$549,0))</f>
        <v>0</v>
      </c>
      <c r="E85">
        <v>83</v>
      </c>
      <c r="F85" t="str">
        <f t="shared" si="8"/>
        <v/>
      </c>
      <c r="G85" t="str">
        <f t="shared" si="9"/>
        <v/>
      </c>
      <c r="H85" t="str">
        <f t="shared" si="10"/>
        <v/>
      </c>
      <c r="I85" t="str">
        <f t="shared" si="11"/>
        <v/>
      </c>
      <c r="J85" t="str">
        <f t="shared" si="12"/>
        <v/>
      </c>
      <c r="K85">
        <f t="shared" si="13"/>
        <v>4</v>
      </c>
      <c r="L85">
        <f t="shared" si="14"/>
        <v>0</v>
      </c>
      <c r="M85">
        <f t="shared" si="15"/>
        <v>83</v>
      </c>
    </row>
    <row r="86" spans="3:13" x14ac:dyDescent="0.3">
      <c r="C86">
        <f>INDEX(final_elemfixed!$C$2:$C$549,MATCH(final_twistvert!E86,final_elemfixed!$E$2:$E$549,0))</f>
        <v>20</v>
      </c>
      <c r="D86">
        <f>INDEX(final_elemfixed!$D$2:$D$549,MATCH(final_twistvert!E86,final_elemfixed!$E$2:$E$549,0))</f>
        <v>0</v>
      </c>
      <c r="E86">
        <v>84</v>
      </c>
      <c r="F86" t="str">
        <f t="shared" si="8"/>
        <v/>
      </c>
      <c r="G86" t="str">
        <f t="shared" si="9"/>
        <v/>
      </c>
      <c r="H86" t="str">
        <f t="shared" si="10"/>
        <v/>
      </c>
      <c r="I86" t="str">
        <f t="shared" si="11"/>
        <v/>
      </c>
      <c r="J86" t="str">
        <f t="shared" si="12"/>
        <v/>
      </c>
      <c r="K86">
        <f t="shared" si="13"/>
        <v>20</v>
      </c>
      <c r="L86">
        <f t="shared" si="14"/>
        <v>0</v>
      </c>
      <c r="M86">
        <f t="shared" si="15"/>
        <v>84</v>
      </c>
    </row>
    <row r="87" spans="3:13" x14ac:dyDescent="0.3">
      <c r="C87">
        <f>INDEX(final_elemfixed!$C$2:$C$549,MATCH(final_twistvert!E87,final_elemfixed!$E$2:$E$549,0))</f>
        <v>0</v>
      </c>
      <c r="D87">
        <f>INDEX(final_elemfixed!$D$2:$D$549,MATCH(final_twistvert!E87,final_elemfixed!$E$2:$E$549,0))</f>
        <v>4</v>
      </c>
      <c r="E87">
        <v>85</v>
      </c>
      <c r="F87" t="str">
        <f t="shared" si="8"/>
        <v/>
      </c>
      <c r="G87" t="str">
        <f t="shared" si="9"/>
        <v/>
      </c>
      <c r="H87" t="str">
        <f t="shared" si="10"/>
        <v/>
      </c>
      <c r="I87" t="str">
        <f t="shared" si="11"/>
        <v/>
      </c>
      <c r="J87" t="str">
        <f t="shared" si="12"/>
        <v/>
      </c>
      <c r="K87">
        <f t="shared" si="13"/>
        <v>0</v>
      </c>
      <c r="L87">
        <f t="shared" si="14"/>
        <v>4</v>
      </c>
      <c r="M87">
        <f t="shared" si="15"/>
        <v>85</v>
      </c>
    </row>
    <row r="88" spans="3:13" x14ac:dyDescent="0.3">
      <c r="C88">
        <f>INDEX(final_elemfixed!$C$2:$C$549,MATCH(final_twistvert!E88,final_elemfixed!$E$2:$E$549,0))</f>
        <v>2</v>
      </c>
      <c r="D88">
        <f>INDEX(final_elemfixed!$D$2:$D$549,MATCH(final_twistvert!E88,final_elemfixed!$E$2:$E$549,0))</f>
        <v>4</v>
      </c>
      <c r="E88">
        <v>86</v>
      </c>
      <c r="F88" t="str">
        <f t="shared" si="8"/>
        <v/>
      </c>
      <c r="G88" t="str">
        <f t="shared" si="9"/>
        <v/>
      </c>
      <c r="H88" t="str">
        <f t="shared" si="10"/>
        <v/>
      </c>
      <c r="I88" t="str">
        <f t="shared" si="11"/>
        <v/>
      </c>
      <c r="J88" t="str">
        <f t="shared" si="12"/>
        <v/>
      </c>
      <c r="K88">
        <f t="shared" si="13"/>
        <v>2</v>
      </c>
      <c r="L88">
        <f t="shared" si="14"/>
        <v>4</v>
      </c>
      <c r="M88">
        <f t="shared" si="15"/>
        <v>86</v>
      </c>
    </row>
    <row r="89" spans="3:13" x14ac:dyDescent="0.3">
      <c r="C89">
        <f>INDEX(final_elemfixed!$C$2:$C$549,MATCH(final_twistvert!E89,final_elemfixed!$E$2:$E$549,0))</f>
        <v>4</v>
      </c>
      <c r="D89">
        <f>INDEX(final_elemfixed!$D$2:$D$549,MATCH(final_twistvert!E89,final_elemfixed!$E$2:$E$549,0))</f>
        <v>4</v>
      </c>
      <c r="E89">
        <v>87</v>
      </c>
      <c r="F89" t="str">
        <f t="shared" si="8"/>
        <v/>
      </c>
      <c r="G89" t="str">
        <f t="shared" si="9"/>
        <v/>
      </c>
      <c r="H89" t="str">
        <f t="shared" si="10"/>
        <v/>
      </c>
      <c r="I89" t="str">
        <f t="shared" si="11"/>
        <v/>
      </c>
      <c r="J89" t="str">
        <f t="shared" si="12"/>
        <v/>
      </c>
      <c r="K89">
        <f t="shared" si="13"/>
        <v>4</v>
      </c>
      <c r="L89">
        <f t="shared" si="14"/>
        <v>4</v>
      </c>
      <c r="M89">
        <f t="shared" si="15"/>
        <v>87</v>
      </c>
    </row>
    <row r="90" spans="3:13" x14ac:dyDescent="0.3">
      <c r="C90">
        <f>INDEX(final_elemfixed!$C$2:$C$549,MATCH(final_twistvert!E90,final_elemfixed!$E$2:$E$549,0))</f>
        <v>20</v>
      </c>
      <c r="D90">
        <f>INDEX(final_elemfixed!$D$2:$D$549,MATCH(final_twistvert!E90,final_elemfixed!$E$2:$E$549,0))</f>
        <v>4</v>
      </c>
      <c r="E90">
        <v>88</v>
      </c>
      <c r="F90" t="str">
        <f t="shared" si="8"/>
        <v/>
      </c>
      <c r="G90" t="str">
        <f t="shared" si="9"/>
        <v/>
      </c>
      <c r="H90" t="str">
        <f t="shared" si="10"/>
        <v/>
      </c>
      <c r="I90" t="str">
        <f t="shared" si="11"/>
        <v/>
      </c>
      <c r="J90" t="str">
        <f t="shared" si="12"/>
        <v/>
      </c>
      <c r="K90">
        <f t="shared" si="13"/>
        <v>20</v>
      </c>
      <c r="L90">
        <f t="shared" si="14"/>
        <v>4</v>
      </c>
      <c r="M90">
        <f t="shared" si="15"/>
        <v>88</v>
      </c>
    </row>
    <row r="91" spans="3:13" x14ac:dyDescent="0.3">
      <c r="C91">
        <f>INDEX(final_elemfixed!$C$2:$C$549,MATCH(final_twistvert!E91,final_elemfixed!$E$2:$E$549,0))</f>
        <v>-2</v>
      </c>
      <c r="D91">
        <f>INDEX(final_elemfixed!$D$2:$D$549,MATCH(final_twistvert!E91,final_elemfixed!$E$2:$E$549,0))</f>
        <v>4</v>
      </c>
      <c r="E91">
        <v>89</v>
      </c>
      <c r="F91" t="str">
        <f t="shared" si="8"/>
        <v/>
      </c>
      <c r="G91" t="str">
        <f t="shared" si="9"/>
        <v/>
      </c>
      <c r="H91" t="str">
        <f t="shared" si="10"/>
        <v/>
      </c>
      <c r="I91" t="str">
        <f t="shared" si="11"/>
        <v/>
      </c>
      <c r="J91" t="str">
        <f t="shared" si="12"/>
        <v/>
      </c>
      <c r="K91">
        <f t="shared" si="13"/>
        <v>-2</v>
      </c>
      <c r="L91">
        <f t="shared" si="14"/>
        <v>4</v>
      </c>
      <c r="M91">
        <f t="shared" si="15"/>
        <v>89</v>
      </c>
    </row>
    <row r="92" spans="3:13" x14ac:dyDescent="0.3">
      <c r="C92">
        <f>INDEX(final_elemfixed!$C$2:$C$549,MATCH(final_twistvert!E92,final_elemfixed!$E$2:$E$549,0))</f>
        <v>-4</v>
      </c>
      <c r="D92">
        <f>INDEX(final_elemfixed!$D$2:$D$549,MATCH(final_twistvert!E92,final_elemfixed!$E$2:$E$549,0))</f>
        <v>4</v>
      </c>
      <c r="E92">
        <v>90</v>
      </c>
      <c r="F92" t="str">
        <f t="shared" si="8"/>
        <v/>
      </c>
      <c r="G92" t="str">
        <f t="shared" si="9"/>
        <v/>
      </c>
      <c r="H92" t="str">
        <f t="shared" si="10"/>
        <v/>
      </c>
      <c r="I92" t="str">
        <f t="shared" si="11"/>
        <v/>
      </c>
      <c r="J92" t="str">
        <f t="shared" si="12"/>
        <v/>
      </c>
      <c r="K92">
        <f t="shared" si="13"/>
        <v>-4</v>
      </c>
      <c r="L92">
        <f t="shared" si="14"/>
        <v>4</v>
      </c>
      <c r="M92">
        <f t="shared" si="15"/>
        <v>90</v>
      </c>
    </row>
    <row r="93" spans="3:13" x14ac:dyDescent="0.3">
      <c r="C93">
        <f>INDEX(final_elemfixed!$C$2:$C$549,MATCH(final_twistvert!E93,final_elemfixed!$E$2:$E$549,0))</f>
        <v>-20</v>
      </c>
      <c r="D93">
        <f>INDEX(final_elemfixed!$D$2:$D$549,MATCH(final_twistvert!E93,final_elemfixed!$E$2:$E$549,0))</f>
        <v>4</v>
      </c>
      <c r="E93">
        <v>91</v>
      </c>
      <c r="F93" t="str">
        <f t="shared" si="8"/>
        <v/>
      </c>
      <c r="G93" t="str">
        <f t="shared" si="9"/>
        <v/>
      </c>
      <c r="H93" t="str">
        <f t="shared" si="10"/>
        <v/>
      </c>
      <c r="I93" t="str">
        <f t="shared" si="11"/>
        <v/>
      </c>
      <c r="J93" t="str">
        <f t="shared" si="12"/>
        <v/>
      </c>
      <c r="K93">
        <f t="shared" si="13"/>
        <v>-20</v>
      </c>
      <c r="L93">
        <f t="shared" si="14"/>
        <v>4</v>
      </c>
      <c r="M93">
        <f t="shared" si="15"/>
        <v>91</v>
      </c>
    </row>
    <row r="94" spans="3:13" x14ac:dyDescent="0.3">
      <c r="C94">
        <f>INDEX(final_elemfixed!$C$2:$C$549,MATCH(final_twistvert!E94,final_elemfixed!$E$2:$E$549,0))</f>
        <v>-4</v>
      </c>
      <c r="D94">
        <f>INDEX(final_elemfixed!$D$2:$D$549,MATCH(final_twistvert!E94,final_elemfixed!$E$2:$E$549,0))</f>
        <v>2</v>
      </c>
      <c r="E94">
        <v>92</v>
      </c>
      <c r="F94" t="str">
        <f t="shared" si="8"/>
        <v/>
      </c>
      <c r="G94" t="str">
        <f t="shared" si="9"/>
        <v/>
      </c>
      <c r="H94" t="str">
        <f t="shared" si="10"/>
        <v/>
      </c>
      <c r="I94" t="str">
        <f t="shared" si="11"/>
        <v/>
      </c>
      <c r="J94" t="str">
        <f t="shared" si="12"/>
        <v/>
      </c>
      <c r="K94">
        <f t="shared" si="13"/>
        <v>-4</v>
      </c>
      <c r="L94">
        <f t="shared" si="14"/>
        <v>2</v>
      </c>
      <c r="M94">
        <f t="shared" si="15"/>
        <v>92</v>
      </c>
    </row>
    <row r="95" spans="3:13" x14ac:dyDescent="0.3">
      <c r="C95">
        <f>INDEX(final_elemfixed!$C$2:$C$549,MATCH(final_twistvert!E95,final_elemfixed!$E$2:$E$549,0))</f>
        <v>-20</v>
      </c>
      <c r="D95">
        <f>INDEX(final_elemfixed!$D$2:$D$549,MATCH(final_twistvert!E95,final_elemfixed!$E$2:$E$549,0))</f>
        <v>2</v>
      </c>
      <c r="E95">
        <v>93</v>
      </c>
      <c r="F95" t="str">
        <f t="shared" si="8"/>
        <v/>
      </c>
      <c r="G95" t="str">
        <f t="shared" si="9"/>
        <v/>
      </c>
      <c r="H95" t="str">
        <f t="shared" si="10"/>
        <v/>
      </c>
      <c r="I95" t="str">
        <f t="shared" si="11"/>
        <v/>
      </c>
      <c r="J95" t="str">
        <f t="shared" si="12"/>
        <v/>
      </c>
      <c r="K95">
        <f t="shared" si="13"/>
        <v>-20</v>
      </c>
      <c r="L95">
        <f t="shared" si="14"/>
        <v>2</v>
      </c>
      <c r="M95">
        <f t="shared" si="15"/>
        <v>93</v>
      </c>
    </row>
    <row r="96" spans="3:13" x14ac:dyDescent="0.3">
      <c r="C96">
        <f>INDEX(final_elemfixed!$C$2:$C$549,MATCH(final_twistvert!E96,final_elemfixed!$E$2:$E$549,0))</f>
        <v>-4</v>
      </c>
      <c r="D96">
        <f>INDEX(final_elemfixed!$D$2:$D$549,MATCH(final_twistvert!E96,final_elemfixed!$E$2:$E$549,0))</f>
        <v>-2</v>
      </c>
      <c r="E96">
        <v>94</v>
      </c>
      <c r="F96" t="str">
        <f t="shared" si="8"/>
        <v/>
      </c>
      <c r="G96" t="str">
        <f t="shared" si="9"/>
        <v/>
      </c>
      <c r="H96" t="str">
        <f t="shared" si="10"/>
        <v/>
      </c>
      <c r="I96" t="str">
        <f t="shared" si="11"/>
        <v/>
      </c>
      <c r="J96" t="str">
        <f t="shared" si="12"/>
        <v/>
      </c>
      <c r="K96">
        <f t="shared" si="13"/>
        <v>-4</v>
      </c>
      <c r="L96">
        <f t="shared" si="14"/>
        <v>-2</v>
      </c>
      <c r="M96">
        <f t="shared" si="15"/>
        <v>94</v>
      </c>
    </row>
    <row r="97" spans="3:13" x14ac:dyDescent="0.3">
      <c r="C97">
        <f>INDEX(final_elemfixed!$C$2:$C$549,MATCH(final_twistvert!E97,final_elemfixed!$E$2:$E$549,0))</f>
        <v>-20</v>
      </c>
      <c r="D97">
        <f>INDEX(final_elemfixed!$D$2:$D$549,MATCH(final_twistvert!E97,final_elemfixed!$E$2:$E$549,0))</f>
        <v>-2</v>
      </c>
      <c r="E97">
        <v>95</v>
      </c>
      <c r="F97" t="str">
        <f t="shared" si="8"/>
        <v/>
      </c>
      <c r="G97" t="str">
        <f t="shared" si="9"/>
        <v/>
      </c>
      <c r="H97" t="str">
        <f t="shared" si="10"/>
        <v/>
      </c>
      <c r="I97" t="str">
        <f t="shared" si="11"/>
        <v/>
      </c>
      <c r="J97" t="str">
        <f t="shared" si="12"/>
        <v/>
      </c>
      <c r="K97">
        <f t="shared" si="13"/>
        <v>-20</v>
      </c>
      <c r="L97">
        <f t="shared" si="14"/>
        <v>-2</v>
      </c>
      <c r="M97">
        <f t="shared" si="15"/>
        <v>95</v>
      </c>
    </row>
    <row r="98" spans="3:13" x14ac:dyDescent="0.3">
      <c r="C98">
        <f>INDEX(final_elemfixed!$C$2:$C$549,MATCH(final_twistvert!E98,final_elemfixed!$E$2:$E$549,0))</f>
        <v>0</v>
      </c>
      <c r="D98">
        <f>INDEX(final_elemfixed!$D$2:$D$549,MATCH(final_twistvert!E98,final_elemfixed!$E$2:$E$549,0))</f>
        <v>-4</v>
      </c>
      <c r="E98">
        <v>96</v>
      </c>
      <c r="F98" t="str">
        <f t="shared" si="8"/>
        <v/>
      </c>
      <c r="G98" t="str">
        <f t="shared" si="9"/>
        <v/>
      </c>
      <c r="H98" t="str">
        <f t="shared" si="10"/>
        <v/>
      </c>
      <c r="I98" t="str">
        <f t="shared" si="11"/>
        <v/>
      </c>
      <c r="J98" t="str">
        <f t="shared" si="12"/>
        <v/>
      </c>
      <c r="K98">
        <f t="shared" si="13"/>
        <v>0</v>
      </c>
      <c r="L98">
        <f t="shared" si="14"/>
        <v>-4</v>
      </c>
      <c r="M98">
        <f t="shared" si="15"/>
        <v>96</v>
      </c>
    </row>
    <row r="99" spans="3:13" x14ac:dyDescent="0.3">
      <c r="C99">
        <f>INDEX(final_elemfixed!$C$2:$C$549,MATCH(final_twistvert!E99,final_elemfixed!$E$2:$E$549,0))</f>
        <v>-2</v>
      </c>
      <c r="D99">
        <f>INDEX(final_elemfixed!$D$2:$D$549,MATCH(final_twistvert!E99,final_elemfixed!$E$2:$E$549,0))</f>
        <v>-4</v>
      </c>
      <c r="E99">
        <v>97</v>
      </c>
      <c r="F99" t="str">
        <f t="shared" si="8"/>
        <v/>
      </c>
      <c r="G99" t="str">
        <f t="shared" si="9"/>
        <v/>
      </c>
      <c r="H99" t="str">
        <f t="shared" si="10"/>
        <v/>
      </c>
      <c r="I99" t="str">
        <f t="shared" si="11"/>
        <v/>
      </c>
      <c r="J99" t="str">
        <f t="shared" si="12"/>
        <v/>
      </c>
      <c r="K99">
        <f t="shared" si="13"/>
        <v>-2</v>
      </c>
      <c r="L99">
        <f t="shared" si="14"/>
        <v>-4</v>
      </c>
      <c r="M99">
        <f t="shared" si="15"/>
        <v>97</v>
      </c>
    </row>
    <row r="100" spans="3:13" x14ac:dyDescent="0.3">
      <c r="C100">
        <f>INDEX(final_elemfixed!$C$2:$C$549,MATCH(final_twistvert!E100,final_elemfixed!$E$2:$E$549,0))</f>
        <v>-4</v>
      </c>
      <c r="D100">
        <f>INDEX(final_elemfixed!$D$2:$D$549,MATCH(final_twistvert!E100,final_elemfixed!$E$2:$E$549,0))</f>
        <v>-4</v>
      </c>
      <c r="E100">
        <v>98</v>
      </c>
      <c r="F100" t="str">
        <f t="shared" si="8"/>
        <v/>
      </c>
      <c r="G100" t="str">
        <f t="shared" si="9"/>
        <v/>
      </c>
      <c r="H100" t="str">
        <f t="shared" si="10"/>
        <v/>
      </c>
      <c r="I100" t="str">
        <f t="shared" si="11"/>
        <v/>
      </c>
      <c r="J100" t="str">
        <f t="shared" si="12"/>
        <v/>
      </c>
      <c r="K100">
        <f t="shared" si="13"/>
        <v>-4</v>
      </c>
      <c r="L100">
        <f t="shared" si="14"/>
        <v>-4</v>
      </c>
      <c r="M100">
        <f t="shared" si="15"/>
        <v>98</v>
      </c>
    </row>
    <row r="101" spans="3:13" x14ac:dyDescent="0.3">
      <c r="C101">
        <f>INDEX(final_elemfixed!$C$2:$C$549,MATCH(final_twistvert!E101,final_elemfixed!$E$2:$E$549,0))</f>
        <v>-20</v>
      </c>
      <c r="D101">
        <f>INDEX(final_elemfixed!$D$2:$D$549,MATCH(final_twistvert!E101,final_elemfixed!$E$2:$E$549,0))</f>
        <v>-4</v>
      </c>
      <c r="E101">
        <v>99</v>
      </c>
      <c r="F101" t="str">
        <f t="shared" si="8"/>
        <v/>
      </c>
      <c r="G101" t="str">
        <f t="shared" si="9"/>
        <v/>
      </c>
      <c r="H101" t="str">
        <f t="shared" si="10"/>
        <v/>
      </c>
      <c r="I101" t="str">
        <f t="shared" si="11"/>
        <v/>
      </c>
      <c r="J101" t="str">
        <f t="shared" si="12"/>
        <v/>
      </c>
      <c r="K101">
        <f t="shared" si="13"/>
        <v>-20</v>
      </c>
      <c r="L101">
        <f t="shared" si="14"/>
        <v>-4</v>
      </c>
      <c r="M101">
        <f t="shared" si="15"/>
        <v>99</v>
      </c>
    </row>
    <row r="102" spans="3:13" x14ac:dyDescent="0.3">
      <c r="C102">
        <f>INDEX(final_elemfixed!$C$2:$C$549,MATCH(final_twistvert!E102,final_elemfixed!$E$2:$E$549,0))</f>
        <v>4</v>
      </c>
      <c r="D102">
        <f>INDEX(final_elemfixed!$D$2:$D$549,MATCH(final_twistvert!E102,final_elemfixed!$E$2:$E$549,0))</f>
        <v>-4</v>
      </c>
      <c r="E102">
        <v>100</v>
      </c>
      <c r="F102" t="str">
        <f t="shared" si="8"/>
        <v/>
      </c>
      <c r="G102" t="str">
        <f t="shared" si="9"/>
        <v/>
      </c>
      <c r="H102" t="str">
        <f t="shared" si="10"/>
        <v/>
      </c>
      <c r="I102" t="str">
        <f t="shared" si="11"/>
        <v/>
      </c>
      <c r="J102" t="str">
        <f t="shared" si="12"/>
        <v/>
      </c>
      <c r="K102">
        <f t="shared" si="13"/>
        <v>4</v>
      </c>
      <c r="L102">
        <f t="shared" si="14"/>
        <v>-4</v>
      </c>
      <c r="M102">
        <f t="shared" si="15"/>
        <v>100</v>
      </c>
    </row>
    <row r="103" spans="3:13" x14ac:dyDescent="0.3">
      <c r="C103">
        <f>INDEX(final_elemfixed!$C$2:$C$549,MATCH(final_twistvert!E103,final_elemfixed!$E$2:$E$549,0))</f>
        <v>20</v>
      </c>
      <c r="D103">
        <f>INDEX(final_elemfixed!$D$2:$D$549,MATCH(final_twistvert!E103,final_elemfixed!$E$2:$E$549,0))</f>
        <v>-4</v>
      </c>
      <c r="E103">
        <v>101</v>
      </c>
      <c r="F103" t="str">
        <f t="shared" si="8"/>
        <v/>
      </c>
      <c r="G103" t="str">
        <f t="shared" si="9"/>
        <v/>
      </c>
      <c r="H103" t="str">
        <f t="shared" si="10"/>
        <v/>
      </c>
      <c r="I103" t="str">
        <f t="shared" si="11"/>
        <v/>
      </c>
      <c r="J103" t="str">
        <f t="shared" si="12"/>
        <v/>
      </c>
      <c r="K103">
        <f t="shared" si="13"/>
        <v>20</v>
      </c>
      <c r="L103">
        <f t="shared" si="14"/>
        <v>-4</v>
      </c>
      <c r="M103">
        <f t="shared" si="15"/>
        <v>101</v>
      </c>
    </row>
    <row r="104" spans="3:13" x14ac:dyDescent="0.3">
      <c r="C104">
        <f>INDEX(final_elemfixed!$C$2:$C$549,MATCH(final_twistvert!E104,final_elemfixed!$E$2:$E$549,0))</f>
        <v>0</v>
      </c>
      <c r="D104">
        <f>INDEX(final_elemfixed!$D$2:$D$549,MATCH(final_twistvert!E104,final_elemfixed!$E$2:$E$549,0))</f>
        <v>20</v>
      </c>
      <c r="E104">
        <v>102</v>
      </c>
      <c r="F104" t="str">
        <f t="shared" si="8"/>
        <v/>
      </c>
      <c r="G104" t="str">
        <f t="shared" si="9"/>
        <v/>
      </c>
      <c r="H104" t="str">
        <f t="shared" si="10"/>
        <v/>
      </c>
      <c r="I104" t="str">
        <f t="shared" si="11"/>
        <v/>
      </c>
      <c r="J104" t="str">
        <f t="shared" si="12"/>
        <v/>
      </c>
      <c r="K104">
        <f t="shared" si="13"/>
        <v>0</v>
      </c>
      <c r="L104">
        <f t="shared" si="14"/>
        <v>20</v>
      </c>
      <c r="M104">
        <f t="shared" si="15"/>
        <v>102</v>
      </c>
    </row>
    <row r="105" spans="3:13" x14ac:dyDescent="0.3">
      <c r="C105">
        <f>INDEX(final_elemfixed!$C$2:$C$549,MATCH(final_twistvert!E105,final_elemfixed!$E$2:$E$549,0))</f>
        <v>2</v>
      </c>
      <c r="D105">
        <f>INDEX(final_elemfixed!$D$2:$D$549,MATCH(final_twistvert!E105,final_elemfixed!$E$2:$E$549,0))</f>
        <v>20</v>
      </c>
      <c r="E105">
        <v>103</v>
      </c>
      <c r="F105" t="str">
        <f t="shared" si="8"/>
        <v/>
      </c>
      <c r="G105" t="str">
        <f t="shared" si="9"/>
        <v/>
      </c>
      <c r="H105" t="str">
        <f t="shared" si="10"/>
        <v/>
      </c>
      <c r="I105" t="str">
        <f t="shared" si="11"/>
        <v/>
      </c>
      <c r="J105" t="str">
        <f t="shared" si="12"/>
        <v/>
      </c>
      <c r="K105">
        <f t="shared" si="13"/>
        <v>2</v>
      </c>
      <c r="L105">
        <f t="shared" si="14"/>
        <v>20</v>
      </c>
      <c r="M105">
        <f t="shared" si="15"/>
        <v>103</v>
      </c>
    </row>
    <row r="106" spans="3:13" x14ac:dyDescent="0.3">
      <c r="C106">
        <f>INDEX(final_elemfixed!$C$2:$C$549,MATCH(final_twistvert!E106,final_elemfixed!$E$2:$E$549,0))</f>
        <v>4</v>
      </c>
      <c r="D106">
        <f>INDEX(final_elemfixed!$D$2:$D$549,MATCH(final_twistvert!E106,final_elemfixed!$E$2:$E$549,0))</f>
        <v>20</v>
      </c>
      <c r="E106">
        <v>104</v>
      </c>
      <c r="F106" t="str">
        <f t="shared" si="8"/>
        <v/>
      </c>
      <c r="G106" t="str">
        <f t="shared" si="9"/>
        <v/>
      </c>
      <c r="H106" t="str">
        <f t="shared" si="10"/>
        <v/>
      </c>
      <c r="I106" t="str">
        <f t="shared" si="11"/>
        <v/>
      </c>
      <c r="J106" t="str">
        <f t="shared" si="12"/>
        <v/>
      </c>
      <c r="K106">
        <f t="shared" si="13"/>
        <v>4</v>
      </c>
      <c r="L106">
        <f t="shared" si="14"/>
        <v>20</v>
      </c>
      <c r="M106">
        <f t="shared" si="15"/>
        <v>104</v>
      </c>
    </row>
    <row r="107" spans="3:13" x14ac:dyDescent="0.3">
      <c r="C107">
        <f>INDEX(final_elemfixed!$C$2:$C$549,MATCH(final_twistvert!E107,final_elemfixed!$E$2:$E$549,0))</f>
        <v>20</v>
      </c>
      <c r="D107">
        <f>INDEX(final_elemfixed!$D$2:$D$549,MATCH(final_twistvert!E107,final_elemfixed!$E$2:$E$549,0))</f>
        <v>20</v>
      </c>
      <c r="E107">
        <v>105</v>
      </c>
      <c r="F107" t="str">
        <f t="shared" si="8"/>
        <v/>
      </c>
      <c r="G107" t="str">
        <f t="shared" si="9"/>
        <v/>
      </c>
      <c r="H107" t="str">
        <f t="shared" si="10"/>
        <v/>
      </c>
      <c r="I107" t="str">
        <f t="shared" si="11"/>
        <v/>
      </c>
      <c r="J107" t="str">
        <f t="shared" si="12"/>
        <v/>
      </c>
      <c r="K107">
        <f t="shared" si="13"/>
        <v>20</v>
      </c>
      <c r="L107">
        <f t="shared" si="14"/>
        <v>20</v>
      </c>
      <c r="M107">
        <f t="shared" si="15"/>
        <v>105</v>
      </c>
    </row>
    <row r="108" spans="3:13" x14ac:dyDescent="0.3">
      <c r="C108">
        <f>INDEX(final_elemfixed!$C$2:$C$549,MATCH(final_twistvert!E108,final_elemfixed!$E$2:$E$549,0))</f>
        <v>-2</v>
      </c>
      <c r="D108">
        <f>INDEX(final_elemfixed!$D$2:$D$549,MATCH(final_twistvert!E108,final_elemfixed!$E$2:$E$549,0))</f>
        <v>20</v>
      </c>
      <c r="E108">
        <v>106</v>
      </c>
      <c r="F108" t="str">
        <f t="shared" si="8"/>
        <v/>
      </c>
      <c r="G108" t="str">
        <f t="shared" si="9"/>
        <v/>
      </c>
      <c r="H108" t="str">
        <f t="shared" si="10"/>
        <v/>
      </c>
      <c r="I108" t="str">
        <f t="shared" si="11"/>
        <v/>
      </c>
      <c r="J108" t="str">
        <f t="shared" si="12"/>
        <v/>
      </c>
      <c r="K108">
        <f t="shared" si="13"/>
        <v>-2</v>
      </c>
      <c r="L108">
        <f t="shared" si="14"/>
        <v>20</v>
      </c>
      <c r="M108">
        <f t="shared" si="15"/>
        <v>106</v>
      </c>
    </row>
    <row r="109" spans="3:13" x14ac:dyDescent="0.3">
      <c r="C109">
        <f>INDEX(final_elemfixed!$C$2:$C$549,MATCH(final_twistvert!E109,final_elemfixed!$E$2:$E$549,0))</f>
        <v>-4</v>
      </c>
      <c r="D109">
        <f>INDEX(final_elemfixed!$D$2:$D$549,MATCH(final_twistvert!E109,final_elemfixed!$E$2:$E$549,0))</f>
        <v>20</v>
      </c>
      <c r="E109">
        <v>107</v>
      </c>
      <c r="F109" t="str">
        <f t="shared" si="8"/>
        <v/>
      </c>
      <c r="G109" t="str">
        <f t="shared" si="9"/>
        <v/>
      </c>
      <c r="H109" t="str">
        <f t="shared" si="10"/>
        <v/>
      </c>
      <c r="I109" t="str">
        <f t="shared" si="11"/>
        <v/>
      </c>
      <c r="J109" t="str">
        <f t="shared" si="12"/>
        <v/>
      </c>
      <c r="K109">
        <f t="shared" si="13"/>
        <v>-4</v>
      </c>
      <c r="L109">
        <f t="shared" si="14"/>
        <v>20</v>
      </c>
      <c r="M109">
        <f t="shared" si="15"/>
        <v>107</v>
      </c>
    </row>
    <row r="110" spans="3:13" x14ac:dyDescent="0.3">
      <c r="C110">
        <f>INDEX(final_elemfixed!$C$2:$C$549,MATCH(final_twistvert!E110,final_elemfixed!$E$2:$E$549,0))</f>
        <v>-20</v>
      </c>
      <c r="D110">
        <f>INDEX(final_elemfixed!$D$2:$D$549,MATCH(final_twistvert!E110,final_elemfixed!$E$2:$E$549,0))</f>
        <v>20</v>
      </c>
      <c r="E110">
        <v>108</v>
      </c>
      <c r="F110" t="str">
        <f t="shared" si="8"/>
        <v/>
      </c>
      <c r="G110" t="str">
        <f t="shared" si="9"/>
        <v/>
      </c>
      <c r="H110" t="str">
        <f t="shared" si="10"/>
        <v/>
      </c>
      <c r="I110" t="str">
        <f t="shared" si="11"/>
        <v/>
      </c>
      <c r="J110" t="str">
        <f t="shared" si="12"/>
        <v/>
      </c>
      <c r="K110">
        <f t="shared" si="13"/>
        <v>-20</v>
      </c>
      <c r="L110">
        <f t="shared" si="14"/>
        <v>20</v>
      </c>
      <c r="M110">
        <f t="shared" si="15"/>
        <v>108</v>
      </c>
    </row>
    <row r="111" spans="3:13" x14ac:dyDescent="0.3">
      <c r="C111">
        <f>INDEX(final_elemfixed!$C$2:$C$549,MATCH(final_twistvert!E111,final_elemfixed!$E$2:$E$549,0))</f>
        <v>0</v>
      </c>
      <c r="D111">
        <f>INDEX(final_elemfixed!$D$2:$D$549,MATCH(final_twistvert!E111,final_elemfixed!$E$2:$E$549,0))</f>
        <v>-20</v>
      </c>
      <c r="E111">
        <v>109</v>
      </c>
      <c r="F111" t="str">
        <f t="shared" si="8"/>
        <v/>
      </c>
      <c r="G111" t="str">
        <f t="shared" si="9"/>
        <v/>
      </c>
      <c r="H111" t="str">
        <f t="shared" si="10"/>
        <v/>
      </c>
      <c r="I111" t="str">
        <f t="shared" si="11"/>
        <v/>
      </c>
      <c r="J111" t="str">
        <f t="shared" si="12"/>
        <v/>
      </c>
      <c r="K111">
        <f t="shared" si="13"/>
        <v>0</v>
      </c>
      <c r="L111">
        <f t="shared" si="14"/>
        <v>-20</v>
      </c>
      <c r="M111">
        <f t="shared" si="15"/>
        <v>109</v>
      </c>
    </row>
    <row r="112" spans="3:13" x14ac:dyDescent="0.3">
      <c r="C112">
        <f>INDEX(final_elemfixed!$C$2:$C$549,MATCH(final_twistvert!E112,final_elemfixed!$E$2:$E$549,0))</f>
        <v>2</v>
      </c>
      <c r="D112">
        <f>INDEX(final_elemfixed!$D$2:$D$549,MATCH(final_twistvert!E112,final_elemfixed!$E$2:$E$549,0))</f>
        <v>-20</v>
      </c>
      <c r="E112">
        <v>110</v>
      </c>
      <c r="F112" t="str">
        <f t="shared" si="8"/>
        <v/>
      </c>
      <c r="G112" t="str">
        <f t="shared" si="9"/>
        <v/>
      </c>
      <c r="H112" t="str">
        <f t="shared" si="10"/>
        <v/>
      </c>
      <c r="I112" t="str">
        <f t="shared" si="11"/>
        <v/>
      </c>
      <c r="J112" t="str">
        <f t="shared" si="12"/>
        <v/>
      </c>
      <c r="K112">
        <f t="shared" si="13"/>
        <v>2</v>
      </c>
      <c r="L112">
        <f t="shared" si="14"/>
        <v>-20</v>
      </c>
      <c r="M112">
        <f t="shared" si="15"/>
        <v>110</v>
      </c>
    </row>
    <row r="113" spans="3:13" x14ac:dyDescent="0.3">
      <c r="C113">
        <f>INDEX(final_elemfixed!$C$2:$C$549,MATCH(final_twistvert!E113,final_elemfixed!$E$2:$E$549,0))</f>
        <v>4</v>
      </c>
      <c r="D113">
        <f>INDEX(final_elemfixed!$D$2:$D$549,MATCH(final_twistvert!E113,final_elemfixed!$E$2:$E$549,0))</f>
        <v>-20</v>
      </c>
      <c r="E113">
        <v>111</v>
      </c>
      <c r="F113" t="str">
        <f t="shared" si="8"/>
        <v/>
      </c>
      <c r="G113" t="str">
        <f t="shared" si="9"/>
        <v/>
      </c>
      <c r="H113" t="str">
        <f t="shared" si="10"/>
        <v/>
      </c>
      <c r="I113" t="str">
        <f t="shared" si="11"/>
        <v/>
      </c>
      <c r="J113" t="str">
        <f t="shared" si="12"/>
        <v/>
      </c>
      <c r="K113">
        <f t="shared" si="13"/>
        <v>4</v>
      </c>
      <c r="L113">
        <f t="shared" si="14"/>
        <v>-20</v>
      </c>
      <c r="M113">
        <f t="shared" si="15"/>
        <v>111</v>
      </c>
    </row>
    <row r="114" spans="3:13" x14ac:dyDescent="0.3">
      <c r="C114">
        <f>INDEX(final_elemfixed!$C$2:$C$549,MATCH(final_twistvert!E114,final_elemfixed!$E$2:$E$549,0))</f>
        <v>20</v>
      </c>
      <c r="D114">
        <f>INDEX(final_elemfixed!$D$2:$D$549,MATCH(final_twistvert!E114,final_elemfixed!$E$2:$E$549,0))</f>
        <v>-20</v>
      </c>
      <c r="E114">
        <v>112</v>
      </c>
      <c r="F114" t="str">
        <f t="shared" si="8"/>
        <v/>
      </c>
      <c r="G114" t="str">
        <f t="shared" si="9"/>
        <v/>
      </c>
      <c r="H114" t="str">
        <f t="shared" si="10"/>
        <v/>
      </c>
      <c r="I114" t="str">
        <f t="shared" si="11"/>
        <v/>
      </c>
      <c r="J114" t="str">
        <f t="shared" si="12"/>
        <v/>
      </c>
      <c r="K114">
        <f t="shared" si="13"/>
        <v>20</v>
      </c>
      <c r="L114">
        <f t="shared" si="14"/>
        <v>-20</v>
      </c>
      <c r="M114">
        <f t="shared" si="15"/>
        <v>112</v>
      </c>
    </row>
    <row r="115" spans="3:13" x14ac:dyDescent="0.3">
      <c r="C115">
        <f>INDEX(final_elemfixed!$C$2:$C$549,MATCH(final_twistvert!E115,final_elemfixed!$E$2:$E$549,0))</f>
        <v>-2</v>
      </c>
      <c r="D115">
        <f>INDEX(final_elemfixed!$D$2:$D$549,MATCH(final_twistvert!E115,final_elemfixed!$E$2:$E$549,0))</f>
        <v>-20</v>
      </c>
      <c r="E115">
        <v>113</v>
      </c>
      <c r="F115" t="str">
        <f t="shared" si="8"/>
        <v/>
      </c>
      <c r="G115" t="str">
        <f t="shared" si="9"/>
        <v/>
      </c>
      <c r="H115" t="str">
        <f t="shared" si="10"/>
        <v/>
      </c>
      <c r="I115" t="str">
        <f t="shared" si="11"/>
        <v/>
      </c>
      <c r="J115" t="str">
        <f t="shared" si="12"/>
        <v/>
      </c>
      <c r="K115">
        <f t="shared" si="13"/>
        <v>-2</v>
      </c>
      <c r="L115">
        <f t="shared" si="14"/>
        <v>-20</v>
      </c>
      <c r="M115">
        <f t="shared" si="15"/>
        <v>113</v>
      </c>
    </row>
    <row r="116" spans="3:13" x14ac:dyDescent="0.3">
      <c r="C116">
        <f>INDEX(final_elemfixed!$C$2:$C$549,MATCH(final_twistvert!E116,final_elemfixed!$E$2:$E$549,0))</f>
        <v>-4</v>
      </c>
      <c r="D116">
        <f>INDEX(final_elemfixed!$D$2:$D$549,MATCH(final_twistvert!E116,final_elemfixed!$E$2:$E$549,0))</f>
        <v>-20</v>
      </c>
      <c r="E116">
        <v>114</v>
      </c>
      <c r="F116" t="str">
        <f t="shared" si="8"/>
        <v/>
      </c>
      <c r="G116" t="str">
        <f t="shared" si="9"/>
        <v/>
      </c>
      <c r="H116" t="str">
        <f t="shared" si="10"/>
        <v/>
      </c>
      <c r="I116" t="str">
        <f t="shared" si="11"/>
        <v/>
      </c>
      <c r="J116" t="str">
        <f t="shared" si="12"/>
        <v/>
      </c>
      <c r="K116">
        <f t="shared" si="13"/>
        <v>-4</v>
      </c>
      <c r="L116">
        <f t="shared" si="14"/>
        <v>-20</v>
      </c>
      <c r="M116">
        <f t="shared" si="15"/>
        <v>114</v>
      </c>
    </row>
    <row r="117" spans="3:13" x14ac:dyDescent="0.3">
      <c r="C117">
        <f>INDEX(final_elemfixed!$C$2:$C$549,MATCH(final_twistvert!E117,final_elemfixed!$E$2:$E$549,0))</f>
        <v>-20</v>
      </c>
      <c r="D117">
        <f>INDEX(final_elemfixed!$D$2:$D$549,MATCH(final_twistvert!E117,final_elemfixed!$E$2:$E$549,0))</f>
        <v>-20</v>
      </c>
      <c r="E117">
        <v>115</v>
      </c>
      <c r="F117" t="str">
        <f t="shared" si="8"/>
        <v/>
      </c>
      <c r="G117" t="str">
        <f t="shared" si="9"/>
        <v/>
      </c>
      <c r="H117" t="str">
        <f t="shared" si="10"/>
        <v/>
      </c>
      <c r="I117" t="str">
        <f t="shared" si="11"/>
        <v/>
      </c>
      <c r="J117" t="str">
        <f t="shared" si="12"/>
        <v/>
      </c>
      <c r="K117">
        <f t="shared" si="13"/>
        <v>-20</v>
      </c>
      <c r="L117">
        <f t="shared" si="14"/>
        <v>-20</v>
      </c>
      <c r="M117">
        <f t="shared" si="15"/>
        <v>115</v>
      </c>
    </row>
    <row r="118" spans="3:13" x14ac:dyDescent="0.3">
      <c r="C118">
        <f>INDEX(final_elemfixed!$C$2:$C$549,MATCH(final_twistvert!E118,final_elemfixed!$E$2:$E$549,0))</f>
        <v>2</v>
      </c>
      <c r="D118">
        <f>INDEX(final_elemfixed!$D$2:$D$549,MATCH(final_twistvert!E118,final_elemfixed!$E$2:$E$549,0))</f>
        <v>-4</v>
      </c>
      <c r="E118">
        <v>116</v>
      </c>
      <c r="F118" t="str">
        <f t="shared" si="8"/>
        <v/>
      </c>
      <c r="G118" t="str">
        <f t="shared" si="9"/>
        <v/>
      </c>
      <c r="H118" t="str">
        <f t="shared" si="10"/>
        <v/>
      </c>
      <c r="I118" t="str">
        <f t="shared" si="11"/>
        <v/>
      </c>
      <c r="J118" t="str">
        <f t="shared" si="12"/>
        <v/>
      </c>
      <c r="K118">
        <f t="shared" si="13"/>
        <v>2</v>
      </c>
      <c r="L118">
        <f t="shared" si="14"/>
        <v>-4</v>
      </c>
      <c r="M118">
        <f t="shared" si="15"/>
        <v>116</v>
      </c>
    </row>
    <row r="119" spans="3:13" x14ac:dyDescent="0.3">
      <c r="C119">
        <f>INDEX(final_elemfixed!$C$2:$C$549,MATCH(final_twistvert!E119,final_elemfixed!$E$2:$E$549,0))</f>
        <v>-1.3505739520663056</v>
      </c>
      <c r="D119">
        <f>INDEX(final_elemfixed!$D$2:$D$549,MATCH(final_twistvert!E119,final_elemfixed!$E$2:$E$549,0))</f>
        <v>1.3505739520663058</v>
      </c>
      <c r="E119">
        <v>117</v>
      </c>
      <c r="F119">
        <f t="shared" si="8"/>
        <v>117</v>
      </c>
      <c r="G119">
        <f t="shared" si="9"/>
        <v>1.91</v>
      </c>
      <c r="H119">
        <f t="shared" si="10"/>
        <v>135</v>
      </c>
      <c r="I119">
        <f t="shared" si="11"/>
        <v>135</v>
      </c>
      <c r="J119">
        <f t="shared" si="12"/>
        <v>140</v>
      </c>
      <c r="K119">
        <f t="shared" si="13"/>
        <v>-1.4631448863572478</v>
      </c>
      <c r="L119">
        <f t="shared" si="14"/>
        <v>1.2277243345012903</v>
      </c>
      <c r="M119">
        <f t="shared" si="15"/>
        <v>117</v>
      </c>
    </row>
    <row r="120" spans="3:13" x14ac:dyDescent="0.3">
      <c r="C120">
        <f>INDEX(final_elemfixed!$C$2:$C$549,MATCH(final_twistvert!E120,final_elemfixed!$E$2:$E$549,0))</f>
        <v>-0.40404209282307396</v>
      </c>
      <c r="D120">
        <f>INDEX(final_elemfixed!$D$2:$D$549,MATCH(final_twistvert!E120,final_elemfixed!$E$2:$E$549,0))</f>
        <v>0.63006660956128302</v>
      </c>
      <c r="E120">
        <v>118</v>
      </c>
      <c r="F120">
        <f t="shared" si="8"/>
        <v>118</v>
      </c>
      <c r="G120">
        <f t="shared" si="9"/>
        <v>0.74848777228282082</v>
      </c>
      <c r="H120">
        <f t="shared" si="10"/>
        <v>122.67078827292478</v>
      </c>
      <c r="I120">
        <f t="shared" si="11"/>
        <v>122.67078827292478</v>
      </c>
      <c r="J120">
        <f t="shared" si="12"/>
        <v>127.67078827292478</v>
      </c>
      <c r="K120">
        <f t="shared" si="13"/>
        <v>-0.4574185140130515</v>
      </c>
      <c r="L120">
        <f t="shared" si="14"/>
        <v>0.5924544271882789</v>
      </c>
      <c r="M120">
        <f t="shared" si="15"/>
        <v>118</v>
      </c>
    </row>
    <row r="121" spans="3:13" x14ac:dyDescent="0.3">
      <c r="C121">
        <f>INDEX(final_elemfixed!$C$2:$C$549,MATCH(final_twistvert!E121,final_elemfixed!$E$2:$E$549,0))</f>
        <v>-0.62970889101476368</v>
      </c>
      <c r="D121">
        <f>INDEX(final_elemfixed!$D$2:$D$549,MATCH(final_twistvert!E121,final_elemfixed!$E$2:$E$549,0))</f>
        <v>0.40411301255024129</v>
      </c>
      <c r="E121">
        <v>119</v>
      </c>
      <c r="F121">
        <f t="shared" si="8"/>
        <v>119</v>
      </c>
      <c r="G121">
        <f t="shared" si="9"/>
        <v>0.74822497574959024</v>
      </c>
      <c r="H121">
        <f t="shared" si="10"/>
        <v>147.30985343513052</v>
      </c>
      <c r="I121">
        <f t="shared" si="11"/>
        <v>147.30985343513052</v>
      </c>
      <c r="J121">
        <f t="shared" si="12"/>
        <v>152.30985343513052</v>
      </c>
      <c r="K121">
        <f t="shared" si="13"/>
        <v>-0.66253342833295015</v>
      </c>
      <c r="L121">
        <f t="shared" si="14"/>
        <v>0.34769249442123779</v>
      </c>
      <c r="M121">
        <f t="shared" si="15"/>
        <v>119</v>
      </c>
    </row>
    <row r="122" spans="3:13" x14ac:dyDescent="0.3">
      <c r="C122">
        <f>INDEX(final_elemfixed!$C$2:$C$549,MATCH(final_twistvert!E122,final_elemfixed!$E$2:$E$549,0))</f>
        <v>-0.82981186337286805</v>
      </c>
      <c r="D122">
        <f>INDEX(final_elemfixed!$D$2:$D$549,MATCH(final_twistvert!E122,final_elemfixed!$E$2:$E$549,0))</f>
        <v>1.1500871250808358</v>
      </c>
      <c r="E122">
        <v>120</v>
      </c>
      <c r="F122">
        <f t="shared" si="8"/>
        <v>120</v>
      </c>
      <c r="G122">
        <f t="shared" si="9"/>
        <v>1.4181989013784537</v>
      </c>
      <c r="H122">
        <f t="shared" si="10"/>
        <v>125.81123487120757</v>
      </c>
      <c r="I122">
        <f t="shared" si="11"/>
        <v>125.81123487120757</v>
      </c>
      <c r="J122">
        <f t="shared" si="12"/>
        <v>130.81123487120757</v>
      </c>
      <c r="K122">
        <f t="shared" si="13"/>
        <v>-0.92689087631662248</v>
      </c>
      <c r="L122">
        <f t="shared" si="14"/>
        <v>1.0733878270560258</v>
      </c>
      <c r="M122">
        <f t="shared" si="15"/>
        <v>120</v>
      </c>
    </row>
    <row r="123" spans="3:13" x14ac:dyDescent="0.3">
      <c r="C123">
        <f>INDEX(final_elemfixed!$C$2:$C$549,MATCH(final_twistvert!E123,final_elemfixed!$E$2:$E$549,0))</f>
        <v>-1.1500872596432563</v>
      </c>
      <c r="D123">
        <f>INDEX(final_elemfixed!$D$2:$D$549,MATCH(final_twistvert!E123,final_elemfixed!$E$2:$E$549,0))</f>
        <v>0.82981172838618344</v>
      </c>
      <c r="E123">
        <v>121</v>
      </c>
      <c r="F123">
        <f t="shared" si="8"/>
        <v>121</v>
      </c>
      <c r="G123">
        <f t="shared" si="9"/>
        <v>1.4181989315187769</v>
      </c>
      <c r="H123">
        <f t="shared" si="10"/>
        <v>144.18877273222728</v>
      </c>
      <c r="I123">
        <f t="shared" si="11"/>
        <v>144.18877273222728</v>
      </c>
      <c r="J123">
        <f t="shared" si="12"/>
        <v>149.18877273222728</v>
      </c>
      <c r="K123">
        <f t="shared" si="13"/>
        <v>-1.2180336879276925</v>
      </c>
      <c r="L123">
        <f t="shared" si="14"/>
        <v>0.72641733489383697</v>
      </c>
      <c r="M123">
        <f t="shared" si="15"/>
        <v>121</v>
      </c>
    </row>
    <row r="124" spans="3:13" x14ac:dyDescent="0.3">
      <c r="C124">
        <f>INDEX(final_elemfixed!$C$2:$C$549,MATCH(final_twistvert!E124,final_elemfixed!$E$2:$E$549,0))</f>
        <v>-0.88621260519304623</v>
      </c>
      <c r="D124">
        <f>INDEX(final_elemfixed!$D$2:$D$549,MATCH(final_twistvert!E124,final_elemfixed!$E$2:$E$549,0))</f>
        <v>2.139506490598738</v>
      </c>
      <c r="E124">
        <v>122</v>
      </c>
      <c r="F124">
        <f t="shared" si="8"/>
        <v>122</v>
      </c>
      <c r="G124">
        <f t="shared" si="9"/>
        <v>2.315785137899709</v>
      </c>
      <c r="H124">
        <f t="shared" si="10"/>
        <v>112.50000000004077</v>
      </c>
      <c r="I124">
        <f t="shared" si="11"/>
        <v>112.50000000004077</v>
      </c>
      <c r="J124">
        <f t="shared" si="12"/>
        <v>117.50000000004077</v>
      </c>
      <c r="K124">
        <f t="shared" si="13"/>
        <v>-1.0693105759769543</v>
      </c>
      <c r="L124">
        <f t="shared" si="14"/>
        <v>2.0541265046294028</v>
      </c>
      <c r="M124">
        <f t="shared" si="15"/>
        <v>122</v>
      </c>
    </row>
    <row r="125" spans="3:13" x14ac:dyDescent="0.3">
      <c r="C125">
        <f>INDEX(final_elemfixed!$C$2:$C$549,MATCH(final_twistvert!E125,final_elemfixed!$E$2:$E$549,0))</f>
        <v>-2.1620850448988529</v>
      </c>
      <c r="D125">
        <f>INDEX(final_elemfixed!$D$2:$D$549,MATCH(final_twistvert!E125,final_elemfixed!$E$2:$E$549,0))</f>
        <v>0.89556494860276936</v>
      </c>
      <c r="E125">
        <v>123</v>
      </c>
      <c r="F125">
        <f t="shared" si="8"/>
        <v>123</v>
      </c>
      <c r="G125">
        <f t="shared" si="9"/>
        <v>2.3402239889679697</v>
      </c>
      <c r="H125">
        <f t="shared" si="10"/>
        <v>157.49999999996331</v>
      </c>
      <c r="I125">
        <f t="shared" si="11"/>
        <v>157.49999999996331</v>
      </c>
      <c r="J125">
        <f t="shared" si="12"/>
        <v>162.49999999996331</v>
      </c>
      <c r="K125">
        <f t="shared" si="13"/>
        <v>-2.2319112868259334</v>
      </c>
      <c r="L125">
        <f t="shared" si="14"/>
        <v>0.70371892562312233</v>
      </c>
      <c r="M125">
        <f t="shared" si="15"/>
        <v>123</v>
      </c>
    </row>
    <row r="126" spans="3:13" x14ac:dyDescent="0.3">
      <c r="C126">
        <f>INDEX(final_elemfixed!$C$2:$C$549,MATCH(final_twistvert!E126,final_elemfixed!$E$2:$E$549,0))</f>
        <v>-1.2766697293938694</v>
      </c>
      <c r="D126">
        <f>INDEX(final_elemfixed!$D$2:$D$549,MATCH(final_twistvert!E126,final_elemfixed!$E$2:$E$549,0))</f>
        <v>1.78354883444016</v>
      </c>
      <c r="E126">
        <v>124</v>
      </c>
      <c r="F126">
        <f t="shared" si="8"/>
        <v>124</v>
      </c>
      <c r="G126">
        <f t="shared" si="9"/>
        <v>2.1933836971181009</v>
      </c>
      <c r="H126">
        <f t="shared" si="10"/>
        <v>125.59520355609712</v>
      </c>
      <c r="I126">
        <f t="shared" si="11"/>
        <v>125.59520355609712</v>
      </c>
      <c r="J126">
        <f t="shared" si="12"/>
        <v>130.59520355609712</v>
      </c>
      <c r="K126">
        <f t="shared" si="13"/>
        <v>-1.4272581390287482</v>
      </c>
      <c r="L126">
        <f t="shared" si="14"/>
        <v>1.6654927941482256</v>
      </c>
      <c r="M126">
        <f t="shared" si="15"/>
        <v>124</v>
      </c>
    </row>
    <row r="127" spans="3:13" x14ac:dyDescent="0.3">
      <c r="C127">
        <f>INDEX(final_elemfixed!$C$2:$C$549,MATCH(final_twistvert!E127,final_elemfixed!$E$2:$E$549,0))</f>
        <v>-1.7972904579948019</v>
      </c>
      <c r="D127">
        <f>INDEX(final_elemfixed!$D$2:$D$549,MATCH(final_twistvert!E127,final_elemfixed!$E$2:$E$549,0))</f>
        <v>1.2690934006942491</v>
      </c>
      <c r="E127">
        <v>125</v>
      </c>
      <c r="F127">
        <f t="shared" si="8"/>
        <v>125</v>
      </c>
      <c r="G127">
        <f t="shared" si="9"/>
        <v>2.2001934119719699</v>
      </c>
      <c r="H127">
        <f t="shared" si="10"/>
        <v>144.77351875013625</v>
      </c>
      <c r="I127">
        <f t="shared" si="11"/>
        <v>144.77351875013625</v>
      </c>
      <c r="J127">
        <f t="shared" si="12"/>
        <v>149.77351875013625</v>
      </c>
      <c r="K127">
        <f t="shared" si="13"/>
        <v>-1.9010600031389651</v>
      </c>
      <c r="L127">
        <f t="shared" si="14"/>
        <v>1.1076199323550189</v>
      </c>
      <c r="M127">
        <f t="shared" si="15"/>
        <v>125</v>
      </c>
    </row>
    <row r="128" spans="3:13" x14ac:dyDescent="0.3">
      <c r="C128">
        <f>INDEX(final_elemfixed!$C$2:$C$549,MATCH(final_twistvert!E128,final_elemfixed!$E$2:$E$549,0))</f>
        <v>4</v>
      </c>
      <c r="D128">
        <f>INDEX(final_elemfixed!$D$2:$D$549,MATCH(final_twistvert!E128,final_elemfixed!$E$2:$E$549,0))</f>
        <v>2</v>
      </c>
      <c r="E128">
        <v>126</v>
      </c>
      <c r="F128" t="str">
        <f t="shared" si="8"/>
        <v/>
      </c>
      <c r="G128" t="str">
        <f t="shared" si="9"/>
        <v/>
      </c>
      <c r="H128" t="str">
        <f t="shared" si="10"/>
        <v/>
      </c>
      <c r="I128" t="str">
        <f t="shared" si="11"/>
        <v/>
      </c>
      <c r="J128" t="str">
        <f t="shared" si="12"/>
        <v/>
      </c>
      <c r="K128">
        <f t="shared" si="13"/>
        <v>4</v>
      </c>
      <c r="L128">
        <f t="shared" si="14"/>
        <v>2</v>
      </c>
      <c r="M128">
        <f t="shared" si="15"/>
        <v>126</v>
      </c>
    </row>
    <row r="129" spans="3:13" x14ac:dyDescent="0.3">
      <c r="C129">
        <f>INDEX(final_elemfixed!$C$2:$C$549,MATCH(final_twistvert!E129,final_elemfixed!$E$2:$E$549,0))</f>
        <v>20</v>
      </c>
      <c r="D129">
        <f>INDEX(final_elemfixed!$D$2:$D$549,MATCH(final_twistvert!E129,final_elemfixed!$E$2:$E$549,0))</f>
        <v>2</v>
      </c>
      <c r="E129">
        <v>127</v>
      </c>
      <c r="F129" t="str">
        <f t="shared" si="8"/>
        <v/>
      </c>
      <c r="G129" t="str">
        <f t="shared" si="9"/>
        <v/>
      </c>
      <c r="H129" t="str">
        <f t="shared" si="10"/>
        <v/>
      </c>
      <c r="I129" t="str">
        <f t="shared" si="11"/>
        <v/>
      </c>
      <c r="J129" t="str">
        <f t="shared" si="12"/>
        <v/>
      </c>
      <c r="K129">
        <f t="shared" si="13"/>
        <v>20</v>
      </c>
      <c r="L129">
        <f t="shared" si="14"/>
        <v>2</v>
      </c>
      <c r="M129">
        <f t="shared" si="15"/>
        <v>127</v>
      </c>
    </row>
    <row r="130" spans="3:13" x14ac:dyDescent="0.3">
      <c r="C130">
        <f>INDEX(final_elemfixed!$C$2:$C$549,MATCH(final_twistvert!E130,final_elemfixed!$E$2:$E$549,0))</f>
        <v>20</v>
      </c>
      <c r="D130">
        <f>INDEX(final_elemfixed!$D$2:$D$549,MATCH(final_twistvert!E130,final_elemfixed!$E$2:$E$549,0))</f>
        <v>-2</v>
      </c>
      <c r="E130">
        <v>128</v>
      </c>
      <c r="F130" t="str">
        <f t="shared" si="8"/>
        <v/>
      </c>
      <c r="G130" t="str">
        <f t="shared" si="9"/>
        <v/>
      </c>
      <c r="H130" t="str">
        <f t="shared" si="10"/>
        <v/>
      </c>
      <c r="I130" t="str">
        <f t="shared" si="11"/>
        <v/>
      </c>
      <c r="J130" t="str">
        <f t="shared" si="12"/>
        <v/>
      </c>
      <c r="K130">
        <f t="shared" si="13"/>
        <v>20</v>
      </c>
      <c r="L130">
        <f t="shared" si="14"/>
        <v>-2</v>
      </c>
      <c r="M130">
        <f t="shared" si="15"/>
        <v>128</v>
      </c>
    </row>
    <row r="131" spans="3:13" x14ac:dyDescent="0.3">
      <c r="C131">
        <f>INDEX(final_elemfixed!$C$2:$C$549,MATCH(final_twistvert!E131,final_elemfixed!$E$2:$E$549,0))</f>
        <v>4</v>
      </c>
      <c r="D131">
        <f>INDEX(final_elemfixed!$D$2:$D$549,MATCH(final_twistvert!E131,final_elemfixed!$E$2:$E$549,0))</f>
        <v>-2.0000000199999999</v>
      </c>
      <c r="E131">
        <v>129</v>
      </c>
      <c r="F131" t="str">
        <f t="shared" si="8"/>
        <v/>
      </c>
      <c r="G131" t="str">
        <f t="shared" si="9"/>
        <v/>
      </c>
      <c r="H131" t="str">
        <f t="shared" si="10"/>
        <v/>
      </c>
      <c r="I131" t="str">
        <f t="shared" si="11"/>
        <v/>
      </c>
      <c r="J131" t="str">
        <f t="shared" si="12"/>
        <v/>
      </c>
      <c r="K131">
        <f t="shared" si="13"/>
        <v>4</v>
      </c>
      <c r="L131">
        <f t="shared" si="14"/>
        <v>-2.0000000199999999</v>
      </c>
      <c r="M131">
        <f t="shared" si="15"/>
        <v>129</v>
      </c>
    </row>
    <row r="132" spans="3:13" x14ac:dyDescent="0.3">
      <c r="C132">
        <f>INDEX(final_elemfixed!$C$2:$C$549,MATCH(final_twistvert!E132,final_elemfixed!$E$2:$E$549,0))</f>
        <v>0.93844783976118451</v>
      </c>
      <c r="D132">
        <f>INDEX(final_elemfixed!$D$2:$D$549,MATCH(final_twistvert!E132,final_elemfixed!$E$2:$E$549,0))</f>
        <v>-0.64410945352657134</v>
      </c>
      <c r="E132">
        <v>130</v>
      </c>
      <c r="F132">
        <f t="shared" ref="F132:F195" si="16">IF(AND(ABS(C132)&lt;4,ABS(D132)&lt;4),E132,"")</f>
        <v>130</v>
      </c>
      <c r="G132">
        <f t="shared" ref="G132:G195" si="17">IF(F132="","",SQRT(C132^2+D132^2))</f>
        <v>1.1382272778644571</v>
      </c>
      <c r="H132">
        <f t="shared" ref="H132:H195" si="18">IF(F132="","",DEGREES(ATAN2(C132,D132)))</f>
        <v>-34.463996414175163</v>
      </c>
      <c r="I132">
        <f t="shared" ref="I132:I195" si="19">IF(F132="","",IF(H132&lt;0,360+H132,IF(H132&lt;0.000001,0,H132)))</f>
        <v>325.53600358582486</v>
      </c>
      <c r="J132">
        <f t="shared" ref="J132:J195" si="20">IF(F132="","",I132+$A$2)</f>
        <v>330.53600358582486</v>
      </c>
      <c r="K132">
        <f t="shared" ref="K132:K195" si="21">IF(F132="",C132,G132*COS(RADIANS(J132)))</f>
        <v>0.99101460023864085</v>
      </c>
      <c r="L132">
        <f t="shared" ref="L132:L195" si="22">IF(F132="",D132,G132*SIN(RADIANS(J132)))</f>
        <v>-0.55986730408961982</v>
      </c>
      <c r="M132">
        <f t="shared" ref="M132:M195" si="23">E132</f>
        <v>130</v>
      </c>
    </row>
    <row r="133" spans="3:13" x14ac:dyDescent="0.3">
      <c r="C133">
        <f>INDEX(final_elemfixed!$C$2:$C$549,MATCH(final_twistvert!E133,final_elemfixed!$E$2:$E$549,0))</f>
        <v>0.64391293115725245</v>
      </c>
      <c r="D133">
        <f>INDEX(final_elemfixed!$D$2:$D$549,MATCH(final_twistvert!E133,final_elemfixed!$E$2:$E$549,0))</f>
        <v>-0.93848471085434004</v>
      </c>
      <c r="E133">
        <v>131</v>
      </c>
      <c r="F133">
        <f t="shared" si="16"/>
        <v>131</v>
      </c>
      <c r="G133">
        <f t="shared" si="17"/>
        <v>1.1381464824085161</v>
      </c>
      <c r="H133">
        <f t="shared" si="18"/>
        <v>-55.545210711772874</v>
      </c>
      <c r="I133">
        <f t="shared" si="19"/>
        <v>304.45478928822712</v>
      </c>
      <c r="J133">
        <f t="shared" si="20"/>
        <v>309.45478928822712</v>
      </c>
      <c r="K133">
        <f t="shared" si="21"/>
        <v>0.72325698008340111</v>
      </c>
      <c r="L133">
        <f t="shared" si="22"/>
        <v>-0.87879278341342648</v>
      </c>
      <c r="M133">
        <f t="shared" si="23"/>
        <v>131</v>
      </c>
    </row>
    <row r="134" spans="3:13" x14ac:dyDescent="0.3">
      <c r="C134">
        <f>INDEX(final_elemfixed!$C$2:$C$549,MATCH(final_twistvert!E134,final_elemfixed!$E$2:$E$549,0))</f>
        <v>1.1818943342582944</v>
      </c>
      <c r="D134">
        <f>INDEX(final_elemfixed!$D$2:$D$549,MATCH(final_twistvert!E134,final_elemfixed!$E$2:$E$549,0))</f>
        <v>-1.1818943342582942</v>
      </c>
      <c r="E134">
        <v>132</v>
      </c>
      <c r="F134">
        <f t="shared" si="16"/>
        <v>132</v>
      </c>
      <c r="G134">
        <f t="shared" si="17"/>
        <v>1.6714509968</v>
      </c>
      <c r="H134">
        <f t="shared" si="18"/>
        <v>-44.999999999999993</v>
      </c>
      <c r="I134">
        <f t="shared" si="19"/>
        <v>315</v>
      </c>
      <c r="J134">
        <f t="shared" si="20"/>
        <v>320</v>
      </c>
      <c r="K134">
        <f t="shared" si="21"/>
        <v>1.2804057480443163</v>
      </c>
      <c r="L134">
        <f t="shared" si="22"/>
        <v>-1.0743879909412559</v>
      </c>
      <c r="M134">
        <f t="shared" si="23"/>
        <v>132</v>
      </c>
    </row>
    <row r="135" spans="3:13" x14ac:dyDescent="0.3">
      <c r="C135">
        <f>INDEX(final_elemfixed!$C$2:$C$549,MATCH(final_twistvert!E135,final_elemfixed!$E$2:$E$549,0))</f>
        <v>1.4283556979968262</v>
      </c>
      <c r="D135">
        <f>INDEX(final_elemfixed!$D$2:$D$549,MATCH(final_twistvert!E135,final_elemfixed!$E$2:$E$549,0))</f>
        <v>-1.4283556979968259</v>
      </c>
      <c r="E135">
        <v>133</v>
      </c>
      <c r="F135">
        <f t="shared" si="16"/>
        <v>133</v>
      </c>
      <c r="G135">
        <f t="shared" si="17"/>
        <v>2.02</v>
      </c>
      <c r="H135">
        <f t="shared" si="18"/>
        <v>-45</v>
      </c>
      <c r="I135">
        <f t="shared" si="19"/>
        <v>315</v>
      </c>
      <c r="J135">
        <f t="shared" si="20"/>
        <v>320</v>
      </c>
      <c r="K135">
        <f t="shared" si="21"/>
        <v>1.5474097751003351</v>
      </c>
      <c r="L135">
        <f t="shared" si="22"/>
        <v>-1.2984309715668099</v>
      </c>
      <c r="M135">
        <f t="shared" si="23"/>
        <v>133</v>
      </c>
    </row>
    <row r="136" spans="3:13" x14ac:dyDescent="0.3">
      <c r="C136">
        <f>INDEX(final_elemfixed!$C$2:$C$549,MATCH(final_twistvert!E136,final_elemfixed!$E$2:$E$549,0))</f>
        <v>1.7698804951353355</v>
      </c>
      <c r="D136">
        <f>INDEX(final_elemfixed!$D$2:$D$549,MATCH(final_twistvert!E136,final_elemfixed!$E$2:$E$549,0))</f>
        <v>-1.3751395487515077</v>
      </c>
      <c r="E136">
        <v>134</v>
      </c>
      <c r="F136">
        <f t="shared" si="16"/>
        <v>134</v>
      </c>
      <c r="G136">
        <f t="shared" si="17"/>
        <v>2.241313397452708</v>
      </c>
      <c r="H136">
        <f t="shared" si="18"/>
        <v>-37.846044123604749</v>
      </c>
      <c r="I136">
        <f t="shared" si="19"/>
        <v>322.15395587639523</v>
      </c>
      <c r="J136">
        <f t="shared" si="20"/>
        <v>327.15395587639523</v>
      </c>
      <c r="K136">
        <f t="shared" si="21"/>
        <v>1.8829968742629308</v>
      </c>
      <c r="L136">
        <f t="shared" si="22"/>
        <v>-1.2156514784744155</v>
      </c>
      <c r="M136">
        <f t="shared" si="23"/>
        <v>134</v>
      </c>
    </row>
    <row r="137" spans="3:13" x14ac:dyDescent="0.3">
      <c r="C137">
        <f>INDEX(final_elemfixed!$C$2:$C$549,MATCH(final_twistvert!E137,final_elemfixed!$E$2:$E$549,0))</f>
        <v>1.7677669529663689</v>
      </c>
      <c r="D137">
        <f>INDEX(final_elemfixed!$D$2:$D$549,MATCH(final_twistvert!E137,final_elemfixed!$E$2:$E$549,0))</f>
        <v>-1.7677669529663687</v>
      </c>
      <c r="E137">
        <v>135</v>
      </c>
      <c r="F137">
        <f t="shared" si="16"/>
        <v>135</v>
      </c>
      <c r="G137">
        <f t="shared" si="17"/>
        <v>2.5</v>
      </c>
      <c r="H137">
        <f t="shared" si="18"/>
        <v>-45</v>
      </c>
      <c r="I137">
        <f t="shared" si="19"/>
        <v>315</v>
      </c>
      <c r="J137">
        <f t="shared" si="20"/>
        <v>320</v>
      </c>
      <c r="K137">
        <f t="shared" si="21"/>
        <v>1.9151111077974445</v>
      </c>
      <c r="L137">
        <f t="shared" si="22"/>
        <v>-1.606969024216349</v>
      </c>
      <c r="M137">
        <f t="shared" si="23"/>
        <v>135</v>
      </c>
    </row>
    <row r="138" spans="3:13" x14ac:dyDescent="0.3">
      <c r="C138">
        <f>INDEX(final_elemfixed!$C$2:$C$549,MATCH(final_twistvert!E138,final_elemfixed!$E$2:$E$549,0))</f>
        <v>1.3751395487515079</v>
      </c>
      <c r="D138">
        <f>INDEX(final_elemfixed!$D$2:$D$549,MATCH(final_twistvert!E138,final_elemfixed!$E$2:$E$549,0))</f>
        <v>-1.7698804951353353</v>
      </c>
      <c r="E138">
        <v>136</v>
      </c>
      <c r="F138">
        <f t="shared" si="16"/>
        <v>136</v>
      </c>
      <c r="G138">
        <f t="shared" si="17"/>
        <v>2.241313397452708</v>
      </c>
      <c r="H138">
        <f t="shared" si="18"/>
        <v>-52.153955876395244</v>
      </c>
      <c r="I138">
        <f t="shared" si="19"/>
        <v>307.84604412360477</v>
      </c>
      <c r="J138">
        <f t="shared" si="20"/>
        <v>312.84604412360477</v>
      </c>
      <c r="K138">
        <f t="shared" si="21"/>
        <v>1.5241619767306407</v>
      </c>
      <c r="L138">
        <f t="shared" si="22"/>
        <v>-1.6432942567566975</v>
      </c>
      <c r="M138">
        <f t="shared" si="23"/>
        <v>136</v>
      </c>
    </row>
    <row r="139" spans="3:13" x14ac:dyDescent="0.3">
      <c r="C139">
        <f>INDEX(final_elemfixed!$C$2:$C$549,MATCH(final_twistvert!E139,final_elemfixed!$E$2:$E$549,0))</f>
        <v>1.0098183137726429</v>
      </c>
      <c r="D139">
        <f>INDEX(final_elemfixed!$D$2:$D$549,MATCH(final_twistvert!E139,final_elemfixed!$E$2:$E$549,0))</f>
        <v>-1.3545146873825815</v>
      </c>
      <c r="E139">
        <v>137</v>
      </c>
      <c r="F139">
        <f t="shared" si="16"/>
        <v>137</v>
      </c>
      <c r="G139">
        <f t="shared" si="17"/>
        <v>1.6895097114742359</v>
      </c>
      <c r="H139">
        <f t="shared" si="18"/>
        <v>-53.294720138063951</v>
      </c>
      <c r="I139">
        <f t="shared" si="19"/>
        <v>306.70527986193605</v>
      </c>
      <c r="J139">
        <f t="shared" si="20"/>
        <v>311.70527986193605</v>
      </c>
      <c r="K139">
        <f t="shared" si="21"/>
        <v>1.1240293838576942</v>
      </c>
      <c r="L139">
        <f t="shared" si="22"/>
        <v>-1.2613488848808834</v>
      </c>
      <c r="M139">
        <f t="shared" si="23"/>
        <v>137</v>
      </c>
    </row>
    <row r="140" spans="3:13" x14ac:dyDescent="0.3">
      <c r="C140">
        <f>INDEX(final_elemfixed!$C$2:$C$549,MATCH(final_twistvert!E140,final_elemfixed!$E$2:$E$549,0))</f>
        <v>1.3541641674800795</v>
      </c>
      <c r="D140">
        <f>INDEX(final_elemfixed!$D$2:$D$549,MATCH(final_twistvert!E140,final_elemfixed!$E$2:$E$549,0))</f>
        <v>-1.0096245011779303</v>
      </c>
      <c r="E140">
        <v>138</v>
      </c>
      <c r="F140">
        <f t="shared" si="16"/>
        <v>138</v>
      </c>
      <c r="G140">
        <f t="shared" si="17"/>
        <v>1.689112851725959</v>
      </c>
      <c r="H140">
        <f t="shared" si="18"/>
        <v>-36.70711570981652</v>
      </c>
      <c r="I140">
        <f t="shared" si="19"/>
        <v>323.29288429018345</v>
      </c>
      <c r="J140">
        <f t="shared" si="20"/>
        <v>328.29288429018345</v>
      </c>
      <c r="K140">
        <f t="shared" si="21"/>
        <v>1.4370057372858738</v>
      </c>
      <c r="L140">
        <f t="shared" si="22"/>
        <v>-0.88775939131798753</v>
      </c>
      <c r="M140">
        <f t="shared" si="23"/>
        <v>138</v>
      </c>
    </row>
    <row r="141" spans="3:13" x14ac:dyDescent="0.3">
      <c r="C141">
        <f>INDEX(final_elemfixed!$C$2:$C$549,MATCH(final_twistvert!E141,final_elemfixed!$E$2:$E$549,0))</f>
        <v>-0.75424723328922083</v>
      </c>
      <c r="D141">
        <f>INDEX(final_elemfixed!$D$2:$D$549,MATCH(final_twistvert!E141,final_elemfixed!$E$2:$E$549,0))</f>
        <v>0.75424723328922094</v>
      </c>
      <c r="E141">
        <v>139</v>
      </c>
      <c r="F141">
        <f t="shared" si="16"/>
        <v>139</v>
      </c>
      <c r="G141">
        <f t="shared" si="17"/>
        <v>1.0666666667</v>
      </c>
      <c r="H141">
        <f t="shared" si="18"/>
        <v>135</v>
      </c>
      <c r="I141">
        <f t="shared" si="19"/>
        <v>135</v>
      </c>
      <c r="J141">
        <f t="shared" si="20"/>
        <v>140</v>
      </c>
      <c r="K141">
        <f t="shared" si="21"/>
        <v>-0.81711407268577785</v>
      </c>
      <c r="L141">
        <f t="shared" si="22"/>
        <v>0.68564011702040173</v>
      </c>
      <c r="M141">
        <f t="shared" si="23"/>
        <v>139</v>
      </c>
    </row>
    <row r="142" spans="3:13" x14ac:dyDescent="0.3">
      <c r="C142">
        <f>INDEX(final_elemfixed!$C$2:$C$549,MATCH(final_twistvert!E142,final_elemfixed!$E$2:$E$549,0))</f>
        <v>-0.87209836343983838</v>
      </c>
      <c r="D142">
        <f>INDEX(final_elemfixed!$D$2:$D$549,MATCH(final_twistvert!E142,final_elemfixed!$E$2:$E$549,0))</f>
        <v>0.87209836343983849</v>
      </c>
      <c r="E142">
        <v>140</v>
      </c>
      <c r="F142">
        <f t="shared" si="16"/>
        <v>140</v>
      </c>
      <c r="G142">
        <f t="shared" si="17"/>
        <v>1.2333333333000001</v>
      </c>
      <c r="H142">
        <f t="shared" si="18"/>
        <v>135</v>
      </c>
      <c r="I142">
        <f t="shared" si="19"/>
        <v>135</v>
      </c>
      <c r="J142">
        <f t="shared" si="20"/>
        <v>140</v>
      </c>
      <c r="K142">
        <f t="shared" si="21"/>
        <v>-0.94478814648787135</v>
      </c>
      <c r="L142">
        <f t="shared" si="22"/>
        <v>0.79277138525863911</v>
      </c>
      <c r="M142">
        <f t="shared" si="23"/>
        <v>140</v>
      </c>
    </row>
    <row r="143" spans="3:13" x14ac:dyDescent="0.3">
      <c r="C143">
        <f>INDEX(final_elemfixed!$C$2:$C$549,MATCH(final_twistvert!E143,final_elemfixed!$E$2:$E$549,0))</f>
        <v>0.44824171535045909</v>
      </c>
      <c r="D143">
        <f>INDEX(final_elemfixed!$D$2:$D$549,MATCH(final_twistvert!E143,final_elemfixed!$E$2:$E$549,0))</f>
        <v>-0.6410143569043506</v>
      </c>
      <c r="E143">
        <v>141</v>
      </c>
      <c r="F143">
        <f t="shared" si="16"/>
        <v>141</v>
      </c>
      <c r="G143">
        <f t="shared" si="17"/>
        <v>0.78218926171216396</v>
      </c>
      <c r="H143">
        <f t="shared" si="18"/>
        <v>-55.036084168012763</v>
      </c>
      <c r="I143">
        <f t="shared" si="19"/>
        <v>304.96391583198726</v>
      </c>
      <c r="J143">
        <f t="shared" si="20"/>
        <v>309.96391583198726</v>
      </c>
      <c r="K143">
        <f t="shared" si="21"/>
        <v>0.50240410268358837</v>
      </c>
      <c r="L143">
        <f t="shared" si="22"/>
        <v>-0.59950826411694991</v>
      </c>
      <c r="M143">
        <f t="shared" si="23"/>
        <v>141</v>
      </c>
    </row>
    <row r="144" spans="3:13" x14ac:dyDescent="0.3">
      <c r="C144">
        <f>INDEX(final_elemfixed!$C$2:$C$549,MATCH(final_twistvert!E144,final_elemfixed!$E$2:$E$549,0))</f>
        <v>0.54607732325385605</v>
      </c>
      <c r="D144">
        <f>INDEX(final_elemfixed!$D$2:$D$549,MATCH(final_twistvert!E144,final_elemfixed!$E$2:$E$549,0))</f>
        <v>-0.7897495338793451</v>
      </c>
      <c r="E144">
        <v>142</v>
      </c>
      <c r="F144">
        <f t="shared" si="16"/>
        <v>142</v>
      </c>
      <c r="G144">
        <f t="shared" si="17"/>
        <v>0.96015872085543197</v>
      </c>
      <c r="H144">
        <f t="shared" si="18"/>
        <v>-55.337834089822039</v>
      </c>
      <c r="I144">
        <f t="shared" si="19"/>
        <v>304.66216591017798</v>
      </c>
      <c r="J144">
        <f t="shared" si="20"/>
        <v>309.66216591017798</v>
      </c>
      <c r="K144">
        <f t="shared" si="21"/>
        <v>0.6128305413834948</v>
      </c>
      <c r="L144">
        <f t="shared" si="22"/>
        <v>-0.73915052376518819</v>
      </c>
      <c r="M144">
        <f t="shared" si="23"/>
        <v>142</v>
      </c>
    </row>
    <row r="145" spans="3:13" x14ac:dyDescent="0.3">
      <c r="C145">
        <f>INDEX(final_elemfixed!$C$2:$C$549,MATCH(final_twistvert!E145,final_elemfixed!$E$2:$E$549,0))</f>
        <v>0.64099710243115826</v>
      </c>
      <c r="D145">
        <f>INDEX(final_elemfixed!$D$2:$D$549,MATCH(final_twistvert!E145,final_elemfixed!$E$2:$E$549,0))</f>
        <v>-0.44632221859111215</v>
      </c>
      <c r="E145">
        <v>143</v>
      </c>
      <c r="F145">
        <f t="shared" si="16"/>
        <v>143</v>
      </c>
      <c r="G145">
        <f t="shared" si="17"/>
        <v>0.78107669798377244</v>
      </c>
      <c r="H145">
        <f t="shared" si="18"/>
        <v>-34.849249997010631</v>
      </c>
      <c r="I145">
        <f t="shared" si="19"/>
        <v>325.15075000298935</v>
      </c>
      <c r="J145">
        <f t="shared" si="20"/>
        <v>330.15075000298935</v>
      </c>
      <c r="K145">
        <f t="shared" si="21"/>
        <v>0.67745745940018209</v>
      </c>
      <c r="L145">
        <f t="shared" si="22"/>
        <v>-0.38875724923952709</v>
      </c>
      <c r="M145">
        <f t="shared" si="23"/>
        <v>143</v>
      </c>
    </row>
    <row r="146" spans="3:13" x14ac:dyDescent="0.3">
      <c r="C146">
        <f>INDEX(final_elemfixed!$C$2:$C$549,MATCH(final_twistvert!E146,final_elemfixed!$E$2:$E$549,0))</f>
        <v>0.78972247111384908</v>
      </c>
      <c r="D146">
        <f>INDEX(final_elemfixed!$D$2:$D$549,MATCH(final_twistvert!E146,final_elemfixed!$E$2:$E$549,0))</f>
        <v>-0.54521583607651947</v>
      </c>
      <c r="E146">
        <v>144</v>
      </c>
      <c r="F146">
        <f t="shared" si="16"/>
        <v>144</v>
      </c>
      <c r="G146">
        <f t="shared" si="17"/>
        <v>0.95964675234733243</v>
      </c>
      <c r="H146">
        <f t="shared" si="18"/>
        <v>-34.620778430179172</v>
      </c>
      <c r="I146">
        <f t="shared" si="19"/>
        <v>325.37922156982086</v>
      </c>
      <c r="J146">
        <f t="shared" si="20"/>
        <v>330.37922156982086</v>
      </c>
      <c r="K146">
        <f t="shared" si="21"/>
        <v>0.83423602983856271</v>
      </c>
      <c r="L146">
        <f t="shared" si="22"/>
        <v>-0.4743122766806433</v>
      </c>
      <c r="M146">
        <f t="shared" si="23"/>
        <v>144</v>
      </c>
    </row>
    <row r="147" spans="3:13" x14ac:dyDescent="0.3">
      <c r="C147">
        <f>INDEX(final_elemfixed!$C$2:$C$549,MATCH(final_twistvert!E147,final_elemfixed!$E$2:$E$549,0))</f>
        <v>0.26835699300830002</v>
      </c>
      <c r="D147">
        <f>INDEX(final_elemfixed!$D$2:$D$549,MATCH(final_twistvert!E147,final_elemfixed!$E$2:$E$549,0))</f>
        <v>-0.64859072368874249</v>
      </c>
      <c r="E147">
        <v>145</v>
      </c>
      <c r="F147">
        <f t="shared" si="16"/>
        <v>145</v>
      </c>
      <c r="G147">
        <f t="shared" si="17"/>
        <v>0.70191552380008204</v>
      </c>
      <c r="H147">
        <f t="shared" si="18"/>
        <v>-67.522479553896289</v>
      </c>
      <c r="I147">
        <f t="shared" si="19"/>
        <v>292.47752044610371</v>
      </c>
      <c r="J147">
        <f t="shared" si="20"/>
        <v>297.47752044610371</v>
      </c>
      <c r="K147">
        <f t="shared" si="21"/>
        <v>0.32386421989304554</v>
      </c>
      <c r="L147">
        <f t="shared" si="22"/>
        <v>-0.62273378712304717</v>
      </c>
      <c r="M147">
        <f t="shared" si="23"/>
        <v>145</v>
      </c>
    </row>
    <row r="148" spans="3:13" x14ac:dyDescent="0.3">
      <c r="C148">
        <f>INDEX(final_elemfixed!$C$2:$C$549,MATCH(final_twistvert!E148,final_elemfixed!$E$2:$E$549,0))</f>
        <v>0.33437618067846386</v>
      </c>
      <c r="D148">
        <f>INDEX(final_elemfixed!$D$2:$D$549,MATCH(final_twistvert!E148,final_elemfixed!$E$2:$E$549,0))</f>
        <v>-0.80766308761269312</v>
      </c>
      <c r="E148">
        <v>146</v>
      </c>
      <c r="F148">
        <f t="shared" si="16"/>
        <v>146</v>
      </c>
      <c r="G148">
        <f t="shared" si="17"/>
        <v>0.87414363424850583</v>
      </c>
      <c r="H148">
        <f t="shared" si="18"/>
        <v>-67.510223261441169</v>
      </c>
      <c r="I148">
        <f t="shared" si="19"/>
        <v>292.48977673855882</v>
      </c>
      <c r="J148">
        <f t="shared" si="20"/>
        <v>297.48977673855882</v>
      </c>
      <c r="K148">
        <f t="shared" si="21"/>
        <v>0.40349625465080435</v>
      </c>
      <c r="L148">
        <f t="shared" si="22"/>
        <v>-0.77544688134001727</v>
      </c>
      <c r="M148">
        <f t="shared" si="23"/>
        <v>146</v>
      </c>
    </row>
    <row r="149" spans="3:13" x14ac:dyDescent="0.3">
      <c r="C149">
        <f>INDEX(final_elemfixed!$C$2:$C$549,MATCH(final_twistvert!E149,final_elemfixed!$E$2:$E$549,0))</f>
        <v>0.61282587703069824</v>
      </c>
      <c r="D149">
        <f>INDEX(final_elemfixed!$D$2:$D$549,MATCH(final_twistvert!E149,final_elemfixed!$E$2:$E$549,0))</f>
        <v>-0.61282587703069813</v>
      </c>
      <c r="E149">
        <v>147</v>
      </c>
      <c r="F149">
        <f t="shared" si="16"/>
        <v>147</v>
      </c>
      <c r="G149">
        <f t="shared" si="17"/>
        <v>0.86666666667000003</v>
      </c>
      <c r="H149">
        <f t="shared" si="18"/>
        <v>-44.999999999999993</v>
      </c>
      <c r="I149">
        <f t="shared" si="19"/>
        <v>315</v>
      </c>
      <c r="J149">
        <f t="shared" si="20"/>
        <v>320</v>
      </c>
      <c r="K149">
        <f t="shared" si="21"/>
        <v>0.6639051840390009</v>
      </c>
      <c r="L149">
        <f t="shared" si="22"/>
        <v>-0.5570825950638103</v>
      </c>
      <c r="M149">
        <f t="shared" si="23"/>
        <v>147</v>
      </c>
    </row>
    <row r="150" spans="3:13" x14ac:dyDescent="0.3">
      <c r="C150">
        <f>INDEX(final_elemfixed!$C$2:$C$549,MATCH(final_twistvert!E150,final_elemfixed!$E$2:$E$549,0))</f>
        <v>0.73067700720252904</v>
      </c>
      <c r="D150">
        <f>INDEX(final_elemfixed!$D$2:$D$549,MATCH(final_twistvert!E150,final_elemfixed!$E$2:$E$549,0))</f>
        <v>-0.73067700720252893</v>
      </c>
      <c r="E150">
        <v>148</v>
      </c>
      <c r="F150">
        <f t="shared" si="16"/>
        <v>148</v>
      </c>
      <c r="G150">
        <f t="shared" si="17"/>
        <v>1.0333333333000001</v>
      </c>
      <c r="H150">
        <f t="shared" si="18"/>
        <v>-45</v>
      </c>
      <c r="I150">
        <f t="shared" si="19"/>
        <v>315</v>
      </c>
      <c r="J150">
        <f t="shared" si="20"/>
        <v>320</v>
      </c>
      <c r="K150">
        <f t="shared" si="21"/>
        <v>0.79157925786407568</v>
      </c>
      <c r="L150">
        <f t="shared" si="22"/>
        <v>-0.66421386332133137</v>
      </c>
      <c r="M150">
        <f t="shared" si="23"/>
        <v>148</v>
      </c>
    </row>
    <row r="151" spans="3:13" x14ac:dyDescent="0.3">
      <c r="C151">
        <f>INDEX(final_elemfixed!$C$2:$C$549,MATCH(final_twistvert!E151,final_elemfixed!$E$2:$E$549,0))</f>
        <v>0.64866169188807965</v>
      </c>
      <c r="D151">
        <f>INDEX(final_elemfixed!$D$2:$D$549,MATCH(final_twistvert!E151,final_elemfixed!$E$2:$E$549,0))</f>
        <v>-0.26868400952285265</v>
      </c>
      <c r="E151">
        <v>149</v>
      </c>
      <c r="F151">
        <f t="shared" si="16"/>
        <v>149</v>
      </c>
      <c r="G151">
        <f t="shared" si="17"/>
        <v>0.70210617964548805</v>
      </c>
      <c r="H151">
        <f t="shared" si="18"/>
        <v>-22.49996526995233</v>
      </c>
      <c r="I151">
        <f t="shared" si="19"/>
        <v>337.50003473004767</v>
      </c>
      <c r="J151">
        <f t="shared" si="20"/>
        <v>342.50003473004767</v>
      </c>
      <c r="K151">
        <f t="shared" si="21"/>
        <v>0.66961069272850948</v>
      </c>
      <c r="L151">
        <f t="shared" si="22"/>
        <v>-0.21112699420023975</v>
      </c>
      <c r="M151">
        <f t="shared" si="23"/>
        <v>149</v>
      </c>
    </row>
    <row r="152" spans="3:13" x14ac:dyDescent="0.3">
      <c r="C152">
        <f>INDEX(final_elemfixed!$C$2:$C$549,MATCH(final_twistvert!E152,final_elemfixed!$E$2:$E$549,0))</f>
        <v>0.80770106401274255</v>
      </c>
      <c r="D152">
        <f>INDEX(final_elemfixed!$D$2:$D$549,MATCH(final_twistvert!E152,final_elemfixed!$E$2:$E$549,0))</f>
        <v>-0.33455981374981136</v>
      </c>
      <c r="E152">
        <v>150</v>
      </c>
      <c r="F152">
        <f t="shared" si="16"/>
        <v>150</v>
      </c>
      <c r="G152">
        <f t="shared" si="17"/>
        <v>0.87424897928657874</v>
      </c>
      <c r="H152">
        <f t="shared" si="18"/>
        <v>-22.499944216286007</v>
      </c>
      <c r="I152">
        <f t="shared" si="19"/>
        <v>337.500055783714</v>
      </c>
      <c r="J152">
        <f t="shared" si="20"/>
        <v>342.500055783714</v>
      </c>
      <c r="K152">
        <f t="shared" si="21"/>
        <v>0.83378632667343866</v>
      </c>
      <c r="L152">
        <f t="shared" si="22"/>
        <v>-0.26289092650001933</v>
      </c>
      <c r="M152">
        <f t="shared" si="23"/>
        <v>150</v>
      </c>
    </row>
    <row r="153" spans="3:13" x14ac:dyDescent="0.3">
      <c r="C153">
        <f>INDEX(final_elemfixed!$C$2:$C$549,MATCH(final_twistvert!E153,final_elemfixed!$E$2:$E$549,0))</f>
        <v>0.53073398980173681</v>
      </c>
      <c r="D153">
        <f>INDEX(final_elemfixed!$D$2:$D$549,MATCH(final_twistvert!E153,final_elemfixed!$E$2:$E$549,0))</f>
        <v>2.1339839189070543E-5</v>
      </c>
      <c r="E153">
        <v>151</v>
      </c>
      <c r="F153">
        <f t="shared" si="16"/>
        <v>151</v>
      </c>
      <c r="G153">
        <f t="shared" si="17"/>
        <v>0.53073399023075474</v>
      </c>
      <c r="H153">
        <f t="shared" si="18"/>
        <v>2.3037580857021567E-3</v>
      </c>
      <c r="I153">
        <f t="shared" si="19"/>
        <v>2.3037580857021567E-3</v>
      </c>
      <c r="J153">
        <f t="shared" si="20"/>
        <v>5.0023037580857022</v>
      </c>
      <c r="K153">
        <f t="shared" si="21"/>
        <v>0.52871252684803416</v>
      </c>
      <c r="L153">
        <f t="shared" si="22"/>
        <v>4.62777737172567E-2</v>
      </c>
      <c r="M153">
        <f t="shared" si="23"/>
        <v>151</v>
      </c>
    </row>
    <row r="154" spans="3:13" x14ac:dyDescent="0.3">
      <c r="C154">
        <f>INDEX(final_elemfixed!$C$2:$C$549,MATCH(final_twistvert!E154,final_elemfixed!$E$2:$E$549,0))</f>
        <v>0.68427287958980931</v>
      </c>
      <c r="D154">
        <f>INDEX(final_elemfixed!$D$2:$D$549,MATCH(final_twistvert!E154,final_elemfixed!$E$2:$E$549,0))</f>
        <v>4.2679678378099913E-5</v>
      </c>
      <c r="E154">
        <v>152</v>
      </c>
      <c r="F154">
        <f t="shared" si="16"/>
        <v>152</v>
      </c>
      <c r="G154">
        <f t="shared" si="17"/>
        <v>0.68427288092082439</v>
      </c>
      <c r="H154">
        <f t="shared" si="18"/>
        <v>3.5736699667765492E-3</v>
      </c>
      <c r="I154">
        <f t="shared" si="19"/>
        <v>3.5736699667765492E-3</v>
      </c>
      <c r="J154">
        <f t="shared" si="20"/>
        <v>5.0035736699667765</v>
      </c>
      <c r="K154">
        <f t="shared" si="21"/>
        <v>0.68166529491627026</v>
      </c>
      <c r="L154">
        <f t="shared" si="22"/>
        <v>5.9680828332045223E-2</v>
      </c>
      <c r="M154">
        <f t="shared" si="23"/>
        <v>152</v>
      </c>
    </row>
    <row r="155" spans="3:13" x14ac:dyDescent="0.3">
      <c r="C155">
        <f>INDEX(final_elemfixed!$C$2:$C$549,MATCH(final_twistvert!E155,final_elemfixed!$E$2:$E$549,0))</f>
        <v>-6.5494662521205493E-5</v>
      </c>
      <c r="D155">
        <f>INDEX(final_elemfixed!$D$2:$D$549,MATCH(final_twistvert!E155,final_elemfixed!$E$2:$E$549,0))</f>
        <v>-0.5307287263746292</v>
      </c>
      <c r="E155">
        <v>153</v>
      </c>
      <c r="F155">
        <f t="shared" si="16"/>
        <v>153</v>
      </c>
      <c r="G155">
        <f t="shared" si="17"/>
        <v>0.53072873041581881</v>
      </c>
      <c r="H155">
        <f t="shared" si="18"/>
        <v>-90.007070594707926</v>
      </c>
      <c r="I155">
        <f t="shared" si="19"/>
        <v>269.9929294052921</v>
      </c>
      <c r="J155">
        <f t="shared" si="20"/>
        <v>274.9929294052921</v>
      </c>
      <c r="K155">
        <f t="shared" si="21"/>
        <v>4.6190810909142933E-2</v>
      </c>
      <c r="L155">
        <f t="shared" si="22"/>
        <v>-0.52871485157534837</v>
      </c>
      <c r="M155">
        <f t="shared" si="23"/>
        <v>153</v>
      </c>
    </row>
    <row r="156" spans="3:13" x14ac:dyDescent="0.3">
      <c r="C156">
        <f>INDEX(final_elemfixed!$C$2:$C$549,MATCH(final_twistvert!E156,final_elemfixed!$E$2:$E$549,0))</f>
        <v>-4.129450498404612E-4</v>
      </c>
      <c r="D156">
        <f>INDEX(final_elemfixed!$D$2:$D$549,MATCH(final_twistvert!E156,final_elemfixed!$E$2:$E$549,0))</f>
        <v>-0.68409868743343749</v>
      </c>
      <c r="E156">
        <v>154</v>
      </c>
      <c r="F156">
        <f t="shared" si="16"/>
        <v>154</v>
      </c>
      <c r="G156">
        <f t="shared" si="17"/>
        <v>0.68409881206720879</v>
      </c>
      <c r="H156">
        <f t="shared" si="18"/>
        <v>-90.034585661524588</v>
      </c>
      <c r="I156">
        <f t="shared" si="19"/>
        <v>269.9654143384754</v>
      </c>
      <c r="J156">
        <f t="shared" si="20"/>
        <v>274.9654143384754</v>
      </c>
      <c r="K156">
        <f t="shared" si="21"/>
        <v>5.9211755546704929E-2</v>
      </c>
      <c r="L156">
        <f t="shared" si="22"/>
        <v>-0.68153147592524554</v>
      </c>
      <c r="M156">
        <f t="shared" si="23"/>
        <v>154</v>
      </c>
    </row>
    <row r="157" spans="3:13" x14ac:dyDescent="0.3">
      <c r="C157">
        <f>INDEX(final_elemfixed!$C$2:$C$549,MATCH(final_twistvert!E157,final_elemfixed!$E$2:$E$549,0))</f>
        <v>-0.80316834721483299</v>
      </c>
      <c r="D157">
        <f>INDEX(final_elemfixed!$D$2:$D$549,MATCH(final_twistvert!E157,final_elemfixed!$E$2:$E$549,0))</f>
        <v>0.54601258448141332</v>
      </c>
      <c r="E157">
        <v>155</v>
      </c>
      <c r="F157">
        <f t="shared" si="16"/>
        <v>155</v>
      </c>
      <c r="G157">
        <f t="shared" si="17"/>
        <v>0.97118954709154437</v>
      </c>
      <c r="H157">
        <f t="shared" si="18"/>
        <v>145.79122003828695</v>
      </c>
      <c r="I157">
        <f t="shared" si="19"/>
        <v>145.79122003828695</v>
      </c>
      <c r="J157">
        <f t="shared" si="20"/>
        <v>150.79122003828695</v>
      </c>
      <c r="K157">
        <f t="shared" si="21"/>
        <v>-0.8477001815205728</v>
      </c>
      <c r="L157">
        <f t="shared" si="22"/>
        <v>0.4739341078988375</v>
      </c>
      <c r="M157">
        <f t="shared" si="23"/>
        <v>155</v>
      </c>
    </row>
    <row r="158" spans="3:13" x14ac:dyDescent="0.3">
      <c r="C158">
        <f>INDEX(final_elemfixed!$C$2:$C$549,MATCH(final_twistvert!E158,final_elemfixed!$E$2:$E$549,0))</f>
        <v>-0.97662780344318678</v>
      </c>
      <c r="D158">
        <f>INDEX(final_elemfixed!$D$2:$D$549,MATCH(final_twistvert!E158,final_elemfixed!$E$2:$E$549,0))</f>
        <v>0.68791215645501158</v>
      </c>
      <c r="E158">
        <v>156</v>
      </c>
      <c r="F158">
        <f t="shared" si="16"/>
        <v>156</v>
      </c>
      <c r="G158">
        <f t="shared" si="17"/>
        <v>1.1945815172924987</v>
      </c>
      <c r="H158">
        <f t="shared" si="18"/>
        <v>144.84009316662622</v>
      </c>
      <c r="I158">
        <f t="shared" si="19"/>
        <v>144.84009316662622</v>
      </c>
      <c r="J158">
        <f t="shared" si="20"/>
        <v>149.84009316662622</v>
      </c>
      <c r="K158">
        <f t="shared" si="21"/>
        <v>-1.0328669347400699</v>
      </c>
      <c r="L158">
        <f t="shared" si="22"/>
        <v>0.60017572141623721</v>
      </c>
      <c r="M158">
        <f t="shared" si="23"/>
        <v>156</v>
      </c>
    </row>
    <row r="159" spans="3:13" x14ac:dyDescent="0.3">
      <c r="C159">
        <f>INDEX(final_elemfixed!$C$2:$C$549,MATCH(final_twistvert!E159,final_elemfixed!$E$2:$E$549,0))</f>
        <v>-0.54596534967064825</v>
      </c>
      <c r="D159">
        <f>INDEX(final_elemfixed!$D$2:$D$549,MATCH(final_twistvert!E159,final_elemfixed!$E$2:$E$549,0))</f>
        <v>0.80340678139406285</v>
      </c>
      <c r="E159">
        <v>157</v>
      </c>
      <c r="F159">
        <f t="shared" si="16"/>
        <v>157</v>
      </c>
      <c r="G159">
        <f t="shared" si="17"/>
        <v>0.97136019036759003</v>
      </c>
      <c r="H159">
        <f t="shared" si="18"/>
        <v>124.19856887186835</v>
      </c>
      <c r="I159">
        <f t="shared" si="19"/>
        <v>124.19856887186835</v>
      </c>
      <c r="J159">
        <f t="shared" si="20"/>
        <v>129.19856887186836</v>
      </c>
      <c r="K159">
        <f t="shared" si="21"/>
        <v>-0.61390930144461098</v>
      </c>
      <c r="L159">
        <f t="shared" si="22"/>
        <v>0.75276556047068899</v>
      </c>
      <c r="M159">
        <f t="shared" si="23"/>
        <v>157</v>
      </c>
    </row>
    <row r="160" spans="3:13" x14ac:dyDescent="0.3">
      <c r="C160">
        <f>INDEX(final_elemfixed!$C$2:$C$549,MATCH(final_twistvert!E160,final_elemfixed!$E$2:$E$549,0))</f>
        <v>-0.68788860651115147</v>
      </c>
      <c r="D160">
        <f>INDEX(final_elemfixed!$D$2:$D$549,MATCH(final_twistvert!E160,final_elemfixed!$E$2:$E$549,0))</f>
        <v>0.97674695323391392</v>
      </c>
      <c r="E160">
        <v>158</v>
      </c>
      <c r="F160">
        <f t="shared" si="16"/>
        <v>158</v>
      </c>
      <c r="G160">
        <f t="shared" si="17"/>
        <v>1.1946653697247558</v>
      </c>
      <c r="H160">
        <f t="shared" si="18"/>
        <v>125.15569276639843</v>
      </c>
      <c r="I160">
        <f t="shared" si="19"/>
        <v>125.15569276639843</v>
      </c>
      <c r="J160">
        <f t="shared" si="20"/>
        <v>130.15569276639843</v>
      </c>
      <c r="K160">
        <f t="shared" si="21"/>
        <v>-0.77040008886974187</v>
      </c>
      <c r="L160">
        <f t="shared" si="22"/>
        <v>0.91307669376076028</v>
      </c>
      <c r="M160">
        <f t="shared" si="23"/>
        <v>158</v>
      </c>
    </row>
    <row r="161" spans="3:13" x14ac:dyDescent="0.3">
      <c r="C161">
        <f>INDEX(final_elemfixed!$C$2:$C$549,MATCH(final_twistvert!E161,final_elemfixed!$E$2:$E$549,0))</f>
        <v>0.33687219313140387</v>
      </c>
      <c r="D161">
        <f>INDEX(final_elemfixed!$D$2:$D$549,MATCH(final_twistvert!E161,final_elemfixed!$E$2:$E$549,0))</f>
        <v>-0.32330984594713896</v>
      </c>
      <c r="E161">
        <v>159</v>
      </c>
      <c r="F161">
        <f t="shared" si="16"/>
        <v>159</v>
      </c>
      <c r="G161">
        <f t="shared" si="17"/>
        <v>0.46691769188104726</v>
      </c>
      <c r="H161">
        <f t="shared" si="18"/>
        <v>-43.823118593149715</v>
      </c>
      <c r="I161">
        <f t="shared" si="19"/>
        <v>316.17688140685027</v>
      </c>
      <c r="J161">
        <f t="shared" si="20"/>
        <v>321.17688140685027</v>
      </c>
      <c r="K161">
        <f t="shared" si="21"/>
        <v>0.36376860249319676</v>
      </c>
      <c r="L161">
        <f t="shared" si="22"/>
        <v>-0.29271920816999897</v>
      </c>
      <c r="M161">
        <f t="shared" si="23"/>
        <v>159</v>
      </c>
    </row>
    <row r="162" spans="3:13" x14ac:dyDescent="0.3">
      <c r="C162">
        <f>INDEX(final_elemfixed!$C$2:$C$549,MATCH(final_twistvert!E162,final_elemfixed!$E$2:$E$549,0))</f>
        <v>0.31968789845244466</v>
      </c>
      <c r="D162">
        <f>INDEX(final_elemfixed!$D$2:$D$549,MATCH(final_twistvert!E162,final_elemfixed!$E$2:$E$549,0))</f>
        <v>-0.29334929925707565</v>
      </c>
      <c r="E162">
        <v>160</v>
      </c>
      <c r="F162">
        <f t="shared" si="16"/>
        <v>160</v>
      </c>
      <c r="G162">
        <f t="shared" si="17"/>
        <v>0.43388266131704079</v>
      </c>
      <c r="H162">
        <f t="shared" si="18"/>
        <v>-42.539850674775792</v>
      </c>
      <c r="I162">
        <f t="shared" si="19"/>
        <v>317.46014932522422</v>
      </c>
      <c r="J162">
        <f t="shared" si="20"/>
        <v>322.46014932522422</v>
      </c>
      <c r="K162">
        <f t="shared" si="21"/>
        <v>0.34403846554367329</v>
      </c>
      <c r="L162">
        <f t="shared" si="22"/>
        <v>-0.26437038037176674</v>
      </c>
      <c r="M162">
        <f t="shared" si="23"/>
        <v>160</v>
      </c>
    </row>
    <row r="163" spans="3:13" x14ac:dyDescent="0.3">
      <c r="C163">
        <f>INDEX(final_elemfixed!$C$2:$C$549,MATCH(final_twistvert!E163,final_elemfixed!$E$2:$E$549,0))</f>
        <v>0.32945233160346621</v>
      </c>
      <c r="D163">
        <f>INDEX(final_elemfixed!$D$2:$D$549,MATCH(final_twistvert!E163,final_elemfixed!$E$2:$E$549,0))</f>
        <v>-0.33051455261579976</v>
      </c>
      <c r="E163">
        <v>161</v>
      </c>
      <c r="F163">
        <f t="shared" si="16"/>
        <v>161</v>
      </c>
      <c r="G163">
        <f t="shared" si="17"/>
        <v>0.46666766364274964</v>
      </c>
      <c r="H163">
        <f t="shared" si="18"/>
        <v>-45.092217851862969</v>
      </c>
      <c r="I163">
        <f t="shared" si="19"/>
        <v>314.90778214813702</v>
      </c>
      <c r="J163">
        <f t="shared" si="20"/>
        <v>319.90778214813702</v>
      </c>
      <c r="K163">
        <f t="shared" si="21"/>
        <v>0.35700490733947654</v>
      </c>
      <c r="L163">
        <f t="shared" si="22"/>
        <v>-0.30054318229717714</v>
      </c>
      <c r="M163">
        <f t="shared" si="23"/>
        <v>161</v>
      </c>
    </row>
    <row r="164" spans="3:13" x14ac:dyDescent="0.3">
      <c r="C164">
        <f>INDEX(final_elemfixed!$C$2:$C$549,MATCH(final_twistvert!E164,final_elemfixed!$E$2:$E$549,0))</f>
        <v>0.30536355830985201</v>
      </c>
      <c r="D164">
        <f>INDEX(final_elemfixed!$D$2:$D$549,MATCH(final_twistvert!E164,final_elemfixed!$E$2:$E$549,0))</f>
        <v>-0.30746286936610989</v>
      </c>
      <c r="E164">
        <v>162</v>
      </c>
      <c r="F164">
        <f t="shared" si="16"/>
        <v>162</v>
      </c>
      <c r="G164">
        <f t="shared" si="17"/>
        <v>0.43333626525193569</v>
      </c>
      <c r="H164">
        <f t="shared" si="18"/>
        <v>-45.196272855547804</v>
      </c>
      <c r="I164">
        <f t="shared" si="19"/>
        <v>314.80372714445218</v>
      </c>
      <c r="J164">
        <f t="shared" si="20"/>
        <v>319.80372714445218</v>
      </c>
      <c r="K164">
        <f t="shared" si="21"/>
        <v>0.33099871252563362</v>
      </c>
      <c r="L164">
        <f t="shared" si="22"/>
        <v>-0.27967869259003075</v>
      </c>
      <c r="M164">
        <f t="shared" si="23"/>
        <v>162</v>
      </c>
    </row>
    <row r="165" spans="3:13" x14ac:dyDescent="0.3">
      <c r="C165">
        <f>INDEX(final_elemfixed!$C$2:$C$549,MATCH(final_twistvert!E165,final_elemfixed!$E$2:$E$549,0))</f>
        <v>0.49138859575345056</v>
      </c>
      <c r="D165">
        <f>INDEX(final_elemfixed!$D$2:$D$549,MATCH(final_twistvert!E165,final_elemfixed!$E$2:$E$549,0))</f>
        <v>-0.29922180249772051</v>
      </c>
      <c r="E165">
        <v>163</v>
      </c>
      <c r="F165">
        <f t="shared" si="16"/>
        <v>163</v>
      </c>
      <c r="G165">
        <f t="shared" si="17"/>
        <v>0.57532289988017415</v>
      </c>
      <c r="H165">
        <f t="shared" si="18"/>
        <v>-31.338535379133855</v>
      </c>
      <c r="I165">
        <f t="shared" si="19"/>
        <v>328.66146462086613</v>
      </c>
      <c r="J165">
        <f t="shared" si="20"/>
        <v>333.66146462086613</v>
      </c>
      <c r="K165">
        <f t="shared" si="21"/>
        <v>0.5155976122353173</v>
      </c>
      <c r="L165">
        <f t="shared" si="22"/>
        <v>-0.25525583516106393</v>
      </c>
      <c r="M165">
        <f t="shared" si="23"/>
        <v>163</v>
      </c>
    </row>
    <row r="166" spans="3:13" x14ac:dyDescent="0.3">
      <c r="C166">
        <f>INDEX(final_elemfixed!$C$2:$C$549,MATCH(final_twistvert!E166,final_elemfixed!$E$2:$E$549,0))</f>
        <v>0.49050545775843352</v>
      </c>
      <c r="D166">
        <f>INDEX(final_elemfixed!$D$2:$D$549,MATCH(final_twistvert!E166,final_elemfixed!$E$2:$E$549,0))</f>
        <v>-0.25101500388973608</v>
      </c>
      <c r="E166">
        <v>164</v>
      </c>
      <c r="F166">
        <f t="shared" si="16"/>
        <v>164</v>
      </c>
      <c r="G166">
        <f t="shared" si="17"/>
        <v>0.55100284597139304</v>
      </c>
      <c r="H166">
        <f t="shared" si="18"/>
        <v>-27.100988618497233</v>
      </c>
      <c r="I166">
        <f t="shared" si="19"/>
        <v>332.89901138150276</v>
      </c>
      <c r="J166">
        <f t="shared" si="20"/>
        <v>337.89901138150276</v>
      </c>
      <c r="K166">
        <f t="shared" si="21"/>
        <v>0.51051633550883246</v>
      </c>
      <c r="L166">
        <f t="shared" si="22"/>
        <v>-0.20730944852371763</v>
      </c>
      <c r="M166">
        <f t="shared" si="23"/>
        <v>164</v>
      </c>
    </row>
    <row r="167" spans="3:13" x14ac:dyDescent="0.3">
      <c r="C167">
        <f>INDEX(final_elemfixed!$C$2:$C$549,MATCH(final_twistvert!E167,final_elemfixed!$E$2:$E$549,0))</f>
        <v>2.1037998626158578</v>
      </c>
      <c r="D167">
        <f>INDEX(final_elemfixed!$D$2:$D$549,MATCH(final_twistvert!E167,final_elemfixed!$E$2:$E$549,0))</f>
        <v>-1.2994431315495929</v>
      </c>
      <c r="E167">
        <v>165</v>
      </c>
      <c r="F167">
        <f t="shared" si="16"/>
        <v>165</v>
      </c>
      <c r="G167">
        <f t="shared" si="17"/>
        <v>2.4727568246946392</v>
      </c>
      <c r="H167">
        <f t="shared" si="18"/>
        <v>-31.702165661016739</v>
      </c>
      <c r="I167">
        <f t="shared" si="19"/>
        <v>328.29783433898325</v>
      </c>
      <c r="J167">
        <f t="shared" si="20"/>
        <v>333.29783433898325</v>
      </c>
      <c r="K167">
        <f t="shared" si="21"/>
        <v>2.209048200272608</v>
      </c>
      <c r="L167">
        <f t="shared" si="22"/>
        <v>-1.1111401185027325</v>
      </c>
      <c r="M167">
        <f t="shared" si="23"/>
        <v>165</v>
      </c>
    </row>
    <row r="168" spans="3:13" x14ac:dyDescent="0.3">
      <c r="C168">
        <f>INDEX(final_elemfixed!$C$2:$C$549,MATCH(final_twistvert!E168,final_elemfixed!$E$2:$E$549,0))</f>
        <v>2.4377192300963797</v>
      </c>
      <c r="D168">
        <f>INDEX(final_elemfixed!$D$2:$D$549,MATCH(final_twistvert!E168,final_elemfixed!$E$2:$E$549,0))</f>
        <v>-1.2237467143476779</v>
      </c>
      <c r="E168">
        <v>166</v>
      </c>
      <c r="F168">
        <f t="shared" si="16"/>
        <v>166</v>
      </c>
      <c r="G168">
        <f t="shared" si="17"/>
        <v>2.7276420340027068</v>
      </c>
      <c r="H168">
        <f t="shared" si="18"/>
        <v>-26.65686997457555</v>
      </c>
      <c r="I168">
        <f t="shared" si="19"/>
        <v>333.34313002542444</v>
      </c>
      <c r="J168">
        <f t="shared" si="20"/>
        <v>338.34313002542444</v>
      </c>
      <c r="K168">
        <f t="shared" si="21"/>
        <v>2.5350995262822837</v>
      </c>
      <c r="L168">
        <f t="shared" si="22"/>
        <v>-1.0066287585310509</v>
      </c>
      <c r="M168">
        <f t="shared" si="23"/>
        <v>166</v>
      </c>
    </row>
    <row r="169" spans="3:13" x14ac:dyDescent="0.3">
      <c r="C169">
        <f>INDEX(final_elemfixed!$C$2:$C$549,MATCH(final_twistvert!E169,final_elemfixed!$E$2:$E$549,0))</f>
        <v>1.885618083187697</v>
      </c>
      <c r="D169">
        <f>INDEX(final_elemfixed!$D$2:$D$549,MATCH(final_twistvert!E169,final_elemfixed!$E$2:$E$549,0))</f>
        <v>-1.8856180831876967</v>
      </c>
      <c r="E169">
        <v>167</v>
      </c>
      <c r="F169">
        <f t="shared" si="16"/>
        <v>167</v>
      </c>
      <c r="G169">
        <f t="shared" si="17"/>
        <v>2.6666666666999999</v>
      </c>
      <c r="H169">
        <f t="shared" si="18"/>
        <v>-45</v>
      </c>
      <c r="I169">
        <f t="shared" si="19"/>
        <v>315</v>
      </c>
      <c r="J169">
        <f t="shared" si="20"/>
        <v>320</v>
      </c>
      <c r="K169">
        <f t="shared" si="21"/>
        <v>2.042785181676142</v>
      </c>
      <c r="L169">
        <f t="shared" si="22"/>
        <v>-1.7141002925188651</v>
      </c>
      <c r="M169">
        <f t="shared" si="23"/>
        <v>167</v>
      </c>
    </row>
    <row r="170" spans="3:13" x14ac:dyDescent="0.3">
      <c r="C170">
        <f>INDEX(final_elemfixed!$C$2:$C$549,MATCH(final_twistvert!E170,final_elemfixed!$E$2:$E$549,0))</f>
        <v>2.0034692133383145</v>
      </c>
      <c r="D170">
        <f>INDEX(final_elemfixed!$D$2:$D$549,MATCH(final_twistvert!E170,final_elemfixed!$E$2:$E$549,0))</f>
        <v>-2.0034692133383145</v>
      </c>
      <c r="E170">
        <v>168</v>
      </c>
      <c r="F170">
        <f t="shared" si="16"/>
        <v>168</v>
      </c>
      <c r="G170">
        <f t="shared" si="17"/>
        <v>2.8333333333000001</v>
      </c>
      <c r="H170">
        <f t="shared" si="18"/>
        <v>-45</v>
      </c>
      <c r="I170">
        <f t="shared" si="19"/>
        <v>315</v>
      </c>
      <c r="J170">
        <f t="shared" si="20"/>
        <v>320</v>
      </c>
      <c r="K170">
        <f t="shared" si="21"/>
        <v>2.1704592554782356</v>
      </c>
      <c r="L170">
        <f t="shared" si="22"/>
        <v>-1.8212315607571026</v>
      </c>
      <c r="M170">
        <f t="shared" si="23"/>
        <v>168</v>
      </c>
    </row>
    <row r="171" spans="3:13" x14ac:dyDescent="0.3">
      <c r="C171">
        <f>INDEX(final_elemfixed!$C$2:$C$549,MATCH(final_twistvert!E171,final_elemfixed!$E$2:$E$549,0))</f>
        <v>1.2994431315495933</v>
      </c>
      <c r="D171">
        <f>INDEX(final_elemfixed!$D$2:$D$549,MATCH(final_twistvert!E171,final_elemfixed!$E$2:$E$549,0))</f>
        <v>-2.1037998626158574</v>
      </c>
      <c r="E171">
        <v>169</v>
      </c>
      <c r="F171">
        <f t="shared" si="16"/>
        <v>169</v>
      </c>
      <c r="G171">
        <f t="shared" si="17"/>
        <v>2.4727568246946392</v>
      </c>
      <c r="H171">
        <f t="shared" si="18"/>
        <v>-58.29783433898325</v>
      </c>
      <c r="I171">
        <f t="shared" si="19"/>
        <v>301.70216566101675</v>
      </c>
      <c r="J171">
        <f t="shared" si="20"/>
        <v>306.70216566101675</v>
      </c>
      <c r="K171">
        <f t="shared" si="21"/>
        <v>1.4778565977401457</v>
      </c>
      <c r="L171">
        <f t="shared" si="22"/>
        <v>-1.9825403376955122</v>
      </c>
      <c r="M171">
        <f t="shared" si="23"/>
        <v>169</v>
      </c>
    </row>
    <row r="172" spans="3:13" x14ac:dyDescent="0.3">
      <c r="C172">
        <f>INDEX(final_elemfixed!$C$2:$C$549,MATCH(final_twistvert!E172,final_elemfixed!$E$2:$E$549,0))</f>
        <v>1.2237467143476786</v>
      </c>
      <c r="D172">
        <f>INDEX(final_elemfixed!$D$2:$D$549,MATCH(final_twistvert!E172,final_elemfixed!$E$2:$E$549,0))</f>
        <v>-2.4377192300963793</v>
      </c>
      <c r="E172">
        <v>170</v>
      </c>
      <c r="F172">
        <f t="shared" si="16"/>
        <v>170</v>
      </c>
      <c r="G172">
        <f t="shared" si="17"/>
        <v>2.7276420340027068</v>
      </c>
      <c r="H172">
        <f t="shared" si="18"/>
        <v>-63.343130025424436</v>
      </c>
      <c r="I172">
        <f t="shared" si="19"/>
        <v>296.65686997457556</v>
      </c>
      <c r="J172">
        <f t="shared" si="20"/>
        <v>301.65686997457556</v>
      </c>
      <c r="K172">
        <f t="shared" si="21"/>
        <v>1.4315512187496502</v>
      </c>
      <c r="L172">
        <f t="shared" si="22"/>
        <v>-2.3217864186343271</v>
      </c>
      <c r="M172">
        <f t="shared" si="23"/>
        <v>170</v>
      </c>
    </row>
    <row r="173" spans="3:13" x14ac:dyDescent="0.3">
      <c r="C173">
        <f>INDEX(final_elemfixed!$C$2:$C$549,MATCH(final_twistvert!E173,final_elemfixed!$E$2:$E$549,0))</f>
        <v>0.25169390604111208</v>
      </c>
      <c r="D173">
        <f>INDEX(final_elemfixed!$D$2:$D$549,MATCH(final_twistvert!E173,final_elemfixed!$E$2:$E$549,0))</f>
        <v>-0.49043863316240754</v>
      </c>
      <c r="E173">
        <v>171</v>
      </c>
      <c r="F173">
        <f t="shared" si="16"/>
        <v>171</v>
      </c>
      <c r="G173">
        <f t="shared" si="17"/>
        <v>0.55125300474141881</v>
      </c>
      <c r="H173">
        <f t="shared" si="18"/>
        <v>-62.833031446961286</v>
      </c>
      <c r="I173">
        <f t="shared" si="19"/>
        <v>297.16696855303871</v>
      </c>
      <c r="J173">
        <f t="shared" si="20"/>
        <v>302.16696855303871</v>
      </c>
      <c r="K173">
        <f t="shared" si="21"/>
        <v>0.29348067808557365</v>
      </c>
      <c r="L173">
        <f t="shared" si="22"/>
        <v>-0.46663579676968053</v>
      </c>
      <c r="M173">
        <f t="shared" si="23"/>
        <v>171</v>
      </c>
    </row>
    <row r="174" spans="3:13" x14ac:dyDescent="0.3">
      <c r="C174">
        <f>INDEX(final_elemfixed!$C$2:$C$549,MATCH(final_twistvert!E174,final_elemfixed!$E$2:$E$549,0))</f>
        <v>0.30105000674408705</v>
      </c>
      <c r="D174">
        <f>INDEX(final_elemfixed!$D$2:$D$549,MATCH(final_twistvert!E174,final_elemfixed!$E$2:$E$549,0))</f>
        <v>-0.49135890654588188</v>
      </c>
      <c r="E174">
        <v>172</v>
      </c>
      <c r="F174">
        <f t="shared" si="16"/>
        <v>172</v>
      </c>
      <c r="G174">
        <f t="shared" si="17"/>
        <v>0.57625053718203123</v>
      </c>
      <c r="H174">
        <f t="shared" si="18"/>
        <v>-58.504672766150776</v>
      </c>
      <c r="I174">
        <f t="shared" si="19"/>
        <v>301.49532723384925</v>
      </c>
      <c r="J174">
        <f t="shared" si="20"/>
        <v>306.49532723384925</v>
      </c>
      <c r="K174">
        <f t="shared" si="21"/>
        <v>0.34272917103462763</v>
      </c>
      <c r="L174">
        <f t="shared" si="22"/>
        <v>-0.46325090061919638</v>
      </c>
      <c r="M174">
        <f t="shared" si="23"/>
        <v>172</v>
      </c>
    </row>
    <row r="175" spans="3:13" x14ac:dyDescent="0.3">
      <c r="C175">
        <f>INDEX(final_elemfixed!$C$2:$C$549,MATCH(final_twistvert!E175,final_elemfixed!$E$2:$E$549,0))</f>
        <v>-0.63305249703920696</v>
      </c>
      <c r="D175">
        <f>INDEX(final_elemfixed!$D$2:$D$549,MATCH(final_twistvert!E175,final_elemfixed!$E$2:$E$549,0))</f>
        <v>0.52025455780411722</v>
      </c>
      <c r="E175">
        <v>173</v>
      </c>
      <c r="F175">
        <f t="shared" si="16"/>
        <v>173</v>
      </c>
      <c r="G175">
        <f t="shared" si="17"/>
        <v>0.81940238523178144</v>
      </c>
      <c r="H175">
        <f t="shared" si="18"/>
        <v>140.58598535239886</v>
      </c>
      <c r="I175">
        <f t="shared" si="19"/>
        <v>140.58598535239886</v>
      </c>
      <c r="J175">
        <f t="shared" si="20"/>
        <v>145.58598535239886</v>
      </c>
      <c r="K175">
        <f t="shared" si="21"/>
        <v>-0.67598671356747075</v>
      </c>
      <c r="L175">
        <f t="shared" si="22"/>
        <v>0.46310067156481544</v>
      </c>
      <c r="M175">
        <f t="shared" si="23"/>
        <v>173</v>
      </c>
    </row>
    <row r="176" spans="3:13" x14ac:dyDescent="0.3">
      <c r="C176">
        <f>INDEX(final_elemfixed!$C$2:$C$549,MATCH(final_twistvert!E176,final_elemfixed!$E$2:$E$549,0))</f>
        <v>-0.35593028183193454</v>
      </c>
      <c r="D176">
        <f>INDEX(final_elemfixed!$D$2:$D$549,MATCH(final_twistvert!E176,final_elemfixed!$E$2:$E$549,0))</f>
        <v>0.33728615478244178</v>
      </c>
      <c r="E176">
        <v>174</v>
      </c>
      <c r="F176">
        <f t="shared" si="16"/>
        <v>174</v>
      </c>
      <c r="G176">
        <f t="shared" si="17"/>
        <v>0.49035529540618361</v>
      </c>
      <c r="H176">
        <f t="shared" si="18"/>
        <v>136.54060446519912</v>
      </c>
      <c r="I176">
        <f t="shared" si="19"/>
        <v>136.54060446519912</v>
      </c>
      <c r="J176">
        <f t="shared" si="20"/>
        <v>141.54060446519912</v>
      </c>
      <c r="K176">
        <f t="shared" si="21"/>
        <v>-0.38397228498983915</v>
      </c>
      <c r="L176">
        <f t="shared" si="22"/>
        <v>0.30498131105457477</v>
      </c>
      <c r="M176">
        <f t="shared" si="23"/>
        <v>174</v>
      </c>
    </row>
    <row r="177" spans="3:13" x14ac:dyDescent="0.3">
      <c r="C177">
        <f>INDEX(final_elemfixed!$C$2:$C$549,MATCH(final_twistvert!E177,final_elemfixed!$E$2:$E$549,0))</f>
        <v>-0.33358942770521932</v>
      </c>
      <c r="D177">
        <f>INDEX(final_elemfixed!$D$2:$D$549,MATCH(final_twistvert!E177,final_elemfixed!$E$2:$E$549,0))</f>
        <v>0.36239367242031334</v>
      </c>
      <c r="E177">
        <v>175</v>
      </c>
      <c r="F177">
        <f t="shared" si="16"/>
        <v>175</v>
      </c>
      <c r="G177">
        <f t="shared" si="17"/>
        <v>0.49255566191749045</v>
      </c>
      <c r="H177">
        <f t="shared" si="18"/>
        <v>132.63008562241757</v>
      </c>
      <c r="I177">
        <f t="shared" si="19"/>
        <v>132.63008562241757</v>
      </c>
      <c r="J177">
        <f t="shared" si="20"/>
        <v>137.63008562241757</v>
      </c>
      <c r="K177">
        <f t="shared" si="21"/>
        <v>-0.36390470890624321</v>
      </c>
      <c r="L177">
        <f t="shared" si="22"/>
        <v>0.33194042074269825</v>
      </c>
      <c r="M177">
        <f t="shared" si="23"/>
        <v>175</v>
      </c>
    </row>
    <row r="178" spans="3:13" x14ac:dyDescent="0.3">
      <c r="C178">
        <f>INDEX(final_elemfixed!$C$2:$C$549,MATCH(final_twistvert!E178,final_elemfixed!$E$2:$E$549,0))</f>
        <v>-0.52021909794477628</v>
      </c>
      <c r="D178">
        <f>INDEX(final_elemfixed!$D$2:$D$549,MATCH(final_twistvert!E178,final_elemfixed!$E$2:$E$549,0))</f>
        <v>0.63323135631529504</v>
      </c>
      <c r="E178">
        <v>176</v>
      </c>
      <c r="F178">
        <f t="shared" si="16"/>
        <v>176</v>
      </c>
      <c r="G178">
        <f t="shared" si="17"/>
        <v>0.81951806599207122</v>
      </c>
      <c r="H178">
        <f t="shared" si="18"/>
        <v>129.40415979769847</v>
      </c>
      <c r="I178">
        <f t="shared" si="19"/>
        <v>129.40415979769847</v>
      </c>
      <c r="J178">
        <f t="shared" si="20"/>
        <v>134.40415979769847</v>
      </c>
      <c r="K178">
        <f t="shared" si="21"/>
        <v>-0.57342925640942299</v>
      </c>
      <c r="L178">
        <f t="shared" si="22"/>
        <v>0.58548163795384822</v>
      </c>
      <c r="M178">
        <f t="shared" si="23"/>
        <v>176</v>
      </c>
    </row>
    <row r="179" spans="3:13" x14ac:dyDescent="0.3">
      <c r="C179">
        <f>INDEX(final_elemfixed!$C$2:$C$549,MATCH(final_twistvert!E179,final_elemfixed!$E$2:$E$549,0))</f>
        <v>-1.3136218407300877</v>
      </c>
      <c r="D179">
        <f>INDEX(final_elemfixed!$D$2:$D$549,MATCH(final_twistvert!E179,final_elemfixed!$E$2:$E$549,0))</f>
        <v>1.5670613932532333</v>
      </c>
      <c r="E179">
        <v>177</v>
      </c>
      <c r="F179">
        <f t="shared" si="16"/>
        <v>177</v>
      </c>
      <c r="G179">
        <f t="shared" si="17"/>
        <v>2.044818757412957</v>
      </c>
      <c r="H179">
        <f t="shared" si="18"/>
        <v>129.97212191964627</v>
      </c>
      <c r="I179">
        <f t="shared" si="19"/>
        <v>129.97212191964627</v>
      </c>
      <c r="J179">
        <f t="shared" si="20"/>
        <v>134.97212191964627</v>
      </c>
      <c r="K179">
        <f t="shared" si="21"/>
        <v>-1.4452015126929989</v>
      </c>
      <c r="L179">
        <f t="shared" si="22"/>
        <v>1.4466085643247577</v>
      </c>
      <c r="M179">
        <f t="shared" si="23"/>
        <v>177</v>
      </c>
    </row>
    <row r="180" spans="3:13" x14ac:dyDescent="0.3">
      <c r="C180">
        <f>INDEX(final_elemfixed!$C$2:$C$549,MATCH(final_twistvert!E180,final_elemfixed!$E$2:$E$549,0))</f>
        <v>-1.5739322050305533</v>
      </c>
      <c r="D180">
        <f>INDEX(final_elemfixed!$D$2:$D$549,MATCH(final_twistvert!E180,final_elemfixed!$E$2:$E$549,0))</f>
        <v>1.3098336763802774</v>
      </c>
      <c r="E180">
        <v>178</v>
      </c>
      <c r="F180">
        <f t="shared" si="16"/>
        <v>178</v>
      </c>
      <c r="G180">
        <f t="shared" si="17"/>
        <v>2.0476637531128525</v>
      </c>
      <c r="H180">
        <f t="shared" si="18"/>
        <v>140.23261579128061</v>
      </c>
      <c r="I180">
        <f t="shared" si="19"/>
        <v>140.23261579128061</v>
      </c>
      <c r="J180">
        <f t="shared" si="20"/>
        <v>145.23261579128061</v>
      </c>
      <c r="K180">
        <f t="shared" si="21"/>
        <v>-1.6821024447481059</v>
      </c>
      <c r="L180">
        <f t="shared" si="22"/>
        <v>1.1676721334281546</v>
      </c>
      <c r="M180">
        <f t="shared" si="23"/>
        <v>178</v>
      </c>
    </row>
    <row r="181" spans="3:13" x14ac:dyDescent="0.3">
      <c r="C181">
        <f>INDEX(final_elemfixed!$C$2:$C$549,MATCH(final_twistvert!E181,final_elemfixed!$E$2:$E$549,0))</f>
        <v>-1.9593054007772222</v>
      </c>
      <c r="D181">
        <f>INDEX(final_elemfixed!$D$2:$D$549,MATCH(final_twistvert!E181,final_elemfixed!$E$2:$E$549,0))</f>
        <v>1.695206872126946</v>
      </c>
      <c r="E181">
        <v>179</v>
      </c>
      <c r="F181">
        <f t="shared" si="16"/>
        <v>179</v>
      </c>
      <c r="G181">
        <f t="shared" si="17"/>
        <v>2.5908693507819369</v>
      </c>
      <c r="H181">
        <f t="shared" si="18"/>
        <v>139.13337558459682</v>
      </c>
      <c r="I181">
        <f t="shared" si="19"/>
        <v>139.13337558459682</v>
      </c>
      <c r="J181">
        <f t="shared" si="20"/>
        <v>144.13337558459682</v>
      </c>
      <c r="K181">
        <f t="shared" si="21"/>
        <v>-2.0995966662479497</v>
      </c>
      <c r="L181">
        <f t="shared" si="22"/>
        <v>1.5179913807073186</v>
      </c>
      <c r="M181">
        <f t="shared" si="23"/>
        <v>179</v>
      </c>
    </row>
    <row r="182" spans="3:13" x14ac:dyDescent="0.3">
      <c r="C182">
        <f>INDEX(final_elemfixed!$C$2:$C$549,MATCH(final_twistvert!E182,final_elemfixed!$E$2:$E$549,0))</f>
        <v>-1.6989950364767563</v>
      </c>
      <c r="D182">
        <f>INDEX(final_elemfixed!$D$2:$D$549,MATCH(final_twistvert!E182,final_elemfixed!$E$2:$E$549,0))</f>
        <v>1.9524345889999013</v>
      </c>
      <c r="E182">
        <v>180</v>
      </c>
      <c r="F182">
        <f t="shared" si="16"/>
        <v>180</v>
      </c>
      <c r="G182">
        <f t="shared" si="17"/>
        <v>2.5881624675232171</v>
      </c>
      <c r="H182">
        <f t="shared" si="18"/>
        <v>131.02956458634833</v>
      </c>
      <c r="I182">
        <f t="shared" si="19"/>
        <v>131.02956458634833</v>
      </c>
      <c r="J182">
        <f t="shared" si="20"/>
        <v>136.02956458634833</v>
      </c>
      <c r="K182">
        <f t="shared" si="21"/>
        <v>-1.8626957341928407</v>
      </c>
      <c r="L182">
        <f t="shared" si="22"/>
        <v>1.7969278116039227</v>
      </c>
      <c r="M182">
        <f t="shared" si="23"/>
        <v>180</v>
      </c>
    </row>
    <row r="183" spans="3:13" x14ac:dyDescent="0.3">
      <c r="C183">
        <f>INDEX(final_elemfixed!$C$2:$C$549,MATCH(final_twistvert!E183,final_elemfixed!$E$2:$E$549,0))</f>
        <v>-1.0171314511976886</v>
      </c>
      <c r="D183">
        <f>INDEX(final_elemfixed!$D$2:$D$549,MATCH(final_twistvert!E183,final_elemfixed!$E$2:$E$549,0))</f>
        <v>2.4555725440595357</v>
      </c>
      <c r="E183">
        <v>181</v>
      </c>
      <c r="F183">
        <f t="shared" si="16"/>
        <v>181</v>
      </c>
      <c r="G183">
        <f t="shared" si="17"/>
        <v>2.6578925689640913</v>
      </c>
      <c r="H183">
        <f t="shared" si="18"/>
        <v>112.50000000113967</v>
      </c>
      <c r="I183">
        <f t="shared" si="19"/>
        <v>112.50000000113967</v>
      </c>
      <c r="J183">
        <f t="shared" si="20"/>
        <v>117.50000000113967</v>
      </c>
      <c r="K183">
        <f t="shared" si="21"/>
        <v>-1.2272782078937656</v>
      </c>
      <c r="L183">
        <f t="shared" si="22"/>
        <v>2.3575795020706307</v>
      </c>
      <c r="M183">
        <f t="shared" si="23"/>
        <v>181</v>
      </c>
    </row>
    <row r="184" spans="3:13" x14ac:dyDescent="0.3">
      <c r="C184">
        <f>INDEX(final_elemfixed!$C$2:$C$549,MATCH(final_twistvert!E184,final_elemfixed!$E$2:$E$549,0))</f>
        <v>2.284775864840392</v>
      </c>
      <c r="D184">
        <f>INDEX(final_elemfixed!$D$2:$D$549,MATCH(final_twistvert!E184,final_elemfixed!$E$2:$E$549,0))</f>
        <v>-0.9463408596607169</v>
      </c>
      <c r="E184">
        <v>182</v>
      </c>
      <c r="F184">
        <f t="shared" si="16"/>
        <v>182</v>
      </c>
      <c r="G184">
        <f t="shared" si="17"/>
        <v>2.4730066266026354</v>
      </c>
      <c r="H184">
        <f t="shared" si="18"/>
        <v>-22.499051966546393</v>
      </c>
      <c r="I184">
        <f t="shared" si="19"/>
        <v>337.5009480334536</v>
      </c>
      <c r="J184">
        <f t="shared" si="20"/>
        <v>342.5009480334536</v>
      </c>
      <c r="K184">
        <f t="shared" si="21"/>
        <v>2.3585606433981678</v>
      </c>
      <c r="L184">
        <f t="shared" si="22"/>
        <v>-0.74360840946950502</v>
      </c>
      <c r="M184">
        <f t="shared" si="23"/>
        <v>182</v>
      </c>
    </row>
    <row r="185" spans="3:13" x14ac:dyDescent="0.3">
      <c r="C185">
        <f>INDEX(final_elemfixed!$C$2:$C$549,MATCH(final_twistvert!E185,final_elemfixed!$E$2:$E$549,0))</f>
        <v>1.1924789313009647</v>
      </c>
      <c r="D185">
        <f>INDEX(final_elemfixed!$D$2:$D$549,MATCH(final_twistvert!E185,final_elemfixed!$E$2:$E$549,0))</f>
        <v>-1.5621975912907793</v>
      </c>
      <c r="E185">
        <v>183</v>
      </c>
      <c r="F185">
        <f t="shared" si="16"/>
        <v>183</v>
      </c>
      <c r="G185">
        <f t="shared" si="17"/>
        <v>1.9653160854761769</v>
      </c>
      <c r="H185">
        <f t="shared" si="18"/>
        <v>-52.644265933898424</v>
      </c>
      <c r="I185">
        <f t="shared" si="19"/>
        <v>307.3557340661016</v>
      </c>
      <c r="J185">
        <f t="shared" si="20"/>
        <v>312.3557340661016</v>
      </c>
      <c r="K185">
        <f t="shared" si="21"/>
        <v>1.3240956803356834</v>
      </c>
      <c r="L185">
        <f t="shared" si="22"/>
        <v>-1.4523215708470998</v>
      </c>
      <c r="M185">
        <f t="shared" si="23"/>
        <v>183</v>
      </c>
    </row>
    <row r="186" spans="3:13" x14ac:dyDescent="0.3">
      <c r="C186">
        <f>INDEX(final_elemfixed!$C$2:$C$549,MATCH(final_twistvert!E186,final_elemfixed!$E$2:$E$549,0))</f>
        <v>1.3051250161275603</v>
      </c>
      <c r="D186">
        <f>INDEX(final_elemfixed!$D$2:$D$549,MATCH(final_twistvert!E186,final_elemfixed!$E$2:$E$549,0))</f>
        <v>-1.30512501612756</v>
      </c>
      <c r="E186">
        <v>184</v>
      </c>
      <c r="F186">
        <f t="shared" si="16"/>
        <v>184</v>
      </c>
      <c r="G186">
        <f t="shared" si="17"/>
        <v>1.8457254984</v>
      </c>
      <c r="H186">
        <f t="shared" si="18"/>
        <v>-44.999999999999993</v>
      </c>
      <c r="I186">
        <f t="shared" si="19"/>
        <v>315</v>
      </c>
      <c r="J186">
        <f t="shared" si="20"/>
        <v>320</v>
      </c>
      <c r="K186">
        <f t="shared" si="21"/>
        <v>1.4139077615723257</v>
      </c>
      <c r="L186">
        <f t="shared" si="22"/>
        <v>-1.1864094812540329</v>
      </c>
      <c r="M186">
        <f t="shared" si="23"/>
        <v>184</v>
      </c>
    </row>
    <row r="187" spans="3:13" x14ac:dyDescent="0.3">
      <c r="C187">
        <f>INDEX(final_elemfixed!$C$2:$C$549,MATCH(final_twistvert!E187,final_elemfixed!$E$2:$E$549,0))</f>
        <v>1.5620223312758879</v>
      </c>
      <c r="D187">
        <f>INDEX(final_elemfixed!$D$2:$D$549,MATCH(final_twistvert!E187,final_elemfixed!$E$2:$E$549,0))</f>
        <v>-1.1923820249258281</v>
      </c>
      <c r="E187">
        <v>185</v>
      </c>
      <c r="F187">
        <f t="shared" si="16"/>
        <v>185</v>
      </c>
      <c r="G187">
        <f t="shared" si="17"/>
        <v>1.9651179752805625</v>
      </c>
      <c r="H187">
        <f t="shared" si="18"/>
        <v>-37.35658869313086</v>
      </c>
      <c r="I187">
        <f t="shared" si="19"/>
        <v>322.64341130686915</v>
      </c>
      <c r="J187">
        <f t="shared" si="20"/>
        <v>327.64341130686915</v>
      </c>
      <c r="K187">
        <f t="shared" si="21"/>
        <v>1.6600013057393153</v>
      </c>
      <c r="L187">
        <f t="shared" si="22"/>
        <v>-1.0517054348602304</v>
      </c>
      <c r="M187">
        <f t="shared" si="23"/>
        <v>185</v>
      </c>
    </row>
    <row r="188" spans="3:13" x14ac:dyDescent="0.3">
      <c r="C188">
        <f>INDEX(final_elemfixed!$C$2:$C$549,MATCH(final_twistvert!E188,final_elemfixed!$E$2:$E$549,0))</f>
        <v>0.94619029568249857</v>
      </c>
      <c r="D188">
        <f>INDEX(final_elemfixed!$D$2:$D$549,MATCH(final_twistvert!E188,final_elemfixed!$E$2:$E$549,0))</f>
        <v>-2.2843054443906814</v>
      </c>
      <c r="E188">
        <v>186</v>
      </c>
      <c r="F188">
        <f t="shared" si="16"/>
        <v>186</v>
      </c>
      <c r="G188">
        <f t="shared" si="17"/>
        <v>2.4725143960989677</v>
      </c>
      <c r="H188">
        <f t="shared" si="18"/>
        <v>-67.499999999717858</v>
      </c>
      <c r="I188">
        <f t="shared" si="19"/>
        <v>292.50000000028217</v>
      </c>
      <c r="J188">
        <f t="shared" si="20"/>
        <v>297.50000000028217</v>
      </c>
      <c r="K188">
        <f t="shared" si="21"/>
        <v>1.1416800936131573</v>
      </c>
      <c r="L188">
        <f t="shared" si="22"/>
        <v>-2.1931470545232701</v>
      </c>
      <c r="M188">
        <f t="shared" si="23"/>
        <v>186</v>
      </c>
    </row>
    <row r="189" spans="3:13" x14ac:dyDescent="0.3">
      <c r="C189">
        <f>INDEX(final_elemfixed!$C$2:$C$549,MATCH(final_twistvert!E189,final_elemfixed!$E$2:$E$549,0))</f>
        <v>-2.4668618211707027</v>
      </c>
      <c r="D189">
        <f>INDEX(final_elemfixed!$D$2:$D$549,MATCH(final_twistvert!E189,final_elemfixed!$E$2:$E$549,0))</f>
        <v>1.0218076228707298</v>
      </c>
      <c r="E189">
        <v>187</v>
      </c>
      <c r="F189">
        <f t="shared" si="16"/>
        <v>187</v>
      </c>
      <c r="G189">
        <f t="shared" si="17"/>
        <v>2.6701119944501146</v>
      </c>
      <c r="H189">
        <f t="shared" si="18"/>
        <v>157.49999999917864</v>
      </c>
      <c r="I189">
        <f t="shared" si="19"/>
        <v>157.49999999917864</v>
      </c>
      <c r="J189">
        <f t="shared" si="20"/>
        <v>162.49999999917864</v>
      </c>
      <c r="K189">
        <f t="shared" si="21"/>
        <v>-2.5465310694917198</v>
      </c>
      <c r="L189">
        <f t="shared" si="22"/>
        <v>0.80291816209357658</v>
      </c>
      <c r="M189">
        <f t="shared" si="23"/>
        <v>187</v>
      </c>
    </row>
    <row r="190" spans="3:13" x14ac:dyDescent="0.3">
      <c r="C190">
        <f>INDEX(final_elemfixed!$C$2:$C$549,MATCH(final_twistvert!E190,final_elemfixed!$E$2:$E$549,0))</f>
        <v>1.1463060036206321</v>
      </c>
      <c r="D190">
        <f>INDEX(final_elemfixed!$D$2:$D$549,MATCH(final_twistvert!E190,final_elemfixed!$E$2:$E$549,0))</f>
        <v>-0.82686697735225079</v>
      </c>
      <c r="E190">
        <v>188</v>
      </c>
      <c r="F190">
        <f t="shared" si="16"/>
        <v>188</v>
      </c>
      <c r="G190">
        <f t="shared" si="17"/>
        <v>1.4134095132594631</v>
      </c>
      <c r="H190">
        <f t="shared" si="18"/>
        <v>-35.804110226828236</v>
      </c>
      <c r="I190">
        <f t="shared" si="19"/>
        <v>324.19588977317176</v>
      </c>
      <c r="J190">
        <f t="shared" si="20"/>
        <v>329.19588977317176</v>
      </c>
      <c r="K190">
        <f t="shared" si="21"/>
        <v>1.2140101687622571</v>
      </c>
      <c r="L190">
        <f t="shared" si="22"/>
        <v>-0.72381334770380434</v>
      </c>
      <c r="M190">
        <f t="shared" si="23"/>
        <v>188</v>
      </c>
    </row>
    <row r="191" spans="3:13" x14ac:dyDescent="0.3">
      <c r="C191">
        <f>INDEX(final_elemfixed!$C$2:$C$549,MATCH(final_twistvert!E191,final_elemfixed!$E$2:$E$549,0))</f>
        <v>0.82686562250030293</v>
      </c>
      <c r="D191">
        <f>INDEX(final_elemfixed!$D$2:$D$549,MATCH(final_twistvert!E191,final_elemfixed!$E$2:$E$549,0))</f>
        <v>-1.1464996991538157</v>
      </c>
      <c r="E191">
        <v>189</v>
      </c>
      <c r="F191">
        <f t="shared" si="16"/>
        <v>189</v>
      </c>
      <c r="G191">
        <f t="shared" si="17"/>
        <v>1.4135658165903007</v>
      </c>
      <c r="H191">
        <f t="shared" si="18"/>
        <v>-54.200527283666013</v>
      </c>
      <c r="I191">
        <f t="shared" si="19"/>
        <v>305.79947271633398</v>
      </c>
      <c r="J191">
        <f t="shared" si="20"/>
        <v>310.79947271633398</v>
      </c>
      <c r="K191">
        <f t="shared" si="21"/>
        <v>0.92364318200884987</v>
      </c>
      <c r="L191">
        <f t="shared" si="22"/>
        <v>-1.0700708341792942</v>
      </c>
      <c r="M191">
        <f t="shared" si="23"/>
        <v>189</v>
      </c>
    </row>
    <row r="192" spans="3:13" x14ac:dyDescent="0.3">
      <c r="C192">
        <f>INDEX(final_elemfixed!$C$2:$C$549,MATCH(final_twistvert!E192,final_elemfixed!$E$2:$E$549,0))</f>
        <v>1.0152112358410759</v>
      </c>
      <c r="D192">
        <f>INDEX(final_elemfixed!$D$2:$D$549,MATCH(final_twistvert!E192,final_elemfixed!$E$2:$E$549,0))</f>
        <v>-1.0152112358410756</v>
      </c>
      <c r="E192">
        <v>190</v>
      </c>
      <c r="F192">
        <f t="shared" si="16"/>
        <v>190</v>
      </c>
      <c r="G192">
        <f t="shared" si="17"/>
        <v>1.4357254984000001</v>
      </c>
      <c r="H192">
        <f t="shared" si="18"/>
        <v>-44.999999999999993</v>
      </c>
      <c r="I192">
        <f t="shared" si="19"/>
        <v>315</v>
      </c>
      <c r="J192">
        <f t="shared" si="20"/>
        <v>320</v>
      </c>
      <c r="K192">
        <f t="shared" si="21"/>
        <v>1.0998295398935449</v>
      </c>
      <c r="L192">
        <f t="shared" si="22"/>
        <v>-0.92286656128255173</v>
      </c>
      <c r="M192">
        <f t="shared" si="23"/>
        <v>190</v>
      </c>
    </row>
    <row r="193" spans="3:13" x14ac:dyDescent="0.3">
      <c r="C193">
        <f>INDEX(final_elemfixed!$C$2:$C$549,MATCH(final_twistvert!E193,final_elemfixed!$E$2:$E$549,0))</f>
        <v>1.3823267841383216</v>
      </c>
      <c r="D193">
        <f>INDEX(final_elemfixed!$D$2:$D$549,MATCH(final_twistvert!E193,final_elemfixed!$E$2:$E$549,0))</f>
        <v>-0.57253352010096947</v>
      </c>
      <c r="E193">
        <v>191</v>
      </c>
      <c r="F193">
        <f t="shared" si="16"/>
        <v>191</v>
      </c>
      <c r="G193">
        <f t="shared" si="17"/>
        <v>1.4962025163009856</v>
      </c>
      <c r="H193">
        <f t="shared" si="18"/>
        <v>-22.498408591287721</v>
      </c>
      <c r="I193">
        <f t="shared" si="19"/>
        <v>337.50159140871227</v>
      </c>
      <c r="J193">
        <f t="shared" si="20"/>
        <v>342.50159140871227</v>
      </c>
      <c r="K193">
        <f t="shared" si="21"/>
        <v>1.4269661975811399</v>
      </c>
      <c r="L193">
        <f t="shared" si="22"/>
        <v>-0.44987713961283243</v>
      </c>
      <c r="M193">
        <f t="shared" si="23"/>
        <v>191</v>
      </c>
    </row>
    <row r="194" spans="3:13" x14ac:dyDescent="0.3">
      <c r="C194">
        <f>INDEX(final_elemfixed!$C$2:$C$549,MATCH(final_twistvert!E194,final_elemfixed!$E$2:$E$549,0))</f>
        <v>0.57236283131221599</v>
      </c>
      <c r="D194">
        <f>INDEX(final_elemfixed!$D$2:$D$549,MATCH(final_twistvert!E194,final_elemfixed!$E$2:$E$549,0))</f>
        <v>-1.3818538714059068</v>
      </c>
      <c r="E194">
        <v>192</v>
      </c>
      <c r="F194">
        <f t="shared" si="16"/>
        <v>192</v>
      </c>
      <c r="G194">
        <f t="shared" si="17"/>
        <v>1.4957002816698366</v>
      </c>
      <c r="H194">
        <f t="shared" si="18"/>
        <v>-67.500700156708433</v>
      </c>
      <c r="I194">
        <f t="shared" si="19"/>
        <v>292.49929984329157</v>
      </c>
      <c r="J194">
        <f t="shared" si="20"/>
        <v>297.49929984329157</v>
      </c>
      <c r="K194">
        <f t="shared" si="21"/>
        <v>0.69062131846911823</v>
      </c>
      <c r="L194">
        <f t="shared" si="22"/>
        <v>-1.3267107925479484</v>
      </c>
      <c r="M194">
        <f t="shared" si="23"/>
        <v>192</v>
      </c>
    </row>
    <row r="195" spans="3:13" x14ac:dyDescent="0.3">
      <c r="C195">
        <f>INDEX(final_elemfixed!$C$2:$C$549,MATCH(final_twistvert!E195,final_elemfixed!$E$2:$E$549,0))</f>
        <v>1.3348088139194281</v>
      </c>
      <c r="D195">
        <f>INDEX(final_elemfixed!$D$2:$D$549,MATCH(final_twistvert!E195,final_elemfixed!$E$2:$E$549,0))</f>
        <v>1.0166463101859283E-4</v>
      </c>
      <c r="E195">
        <v>193</v>
      </c>
      <c r="F195">
        <f t="shared" si="16"/>
        <v>193</v>
      </c>
      <c r="G195">
        <f t="shared" si="17"/>
        <v>1.3348088177910302</v>
      </c>
      <c r="H195">
        <f t="shared" si="18"/>
        <v>4.363886581444377E-3</v>
      </c>
      <c r="I195">
        <f t="shared" si="19"/>
        <v>4.363886581444377E-3</v>
      </c>
      <c r="J195">
        <f t="shared" si="20"/>
        <v>5.0043638865814444</v>
      </c>
      <c r="K195">
        <f t="shared" si="21"/>
        <v>1.329720602736238</v>
      </c>
      <c r="L195">
        <f t="shared" si="22"/>
        <v>0.11643753136967258</v>
      </c>
      <c r="M195">
        <f t="shared" si="23"/>
        <v>193</v>
      </c>
    </row>
    <row r="196" spans="3:13" x14ac:dyDescent="0.3">
      <c r="C196">
        <f>INDEX(final_elemfixed!$C$2:$C$549,MATCH(final_twistvert!E196,final_elemfixed!$E$2:$E$549,0))</f>
        <v>-0.66878636479267362</v>
      </c>
      <c r="D196">
        <f>INDEX(final_elemfixed!$D$2:$D$549,MATCH(final_twistvert!E196,final_elemfixed!$E$2:$E$549,0))</f>
        <v>1.6157085394837896</v>
      </c>
      <c r="E196">
        <v>194</v>
      </c>
      <c r="F196">
        <f t="shared" ref="F196:F259" si="24">IF(AND(ABS(C196)&lt;4,ABS(D196)&lt;4),E196,"")</f>
        <v>194</v>
      </c>
      <c r="G196">
        <f t="shared" ref="G196:G259" si="25">IF(F196="","",SQRT(C196^2+D196^2))</f>
        <v>1.7486535638294509</v>
      </c>
      <c r="H196">
        <f t="shared" ref="H196:H259" si="26">IF(F196="","",DEGREES(ATAN2(C196,D196)))</f>
        <v>112.48601379858113</v>
      </c>
      <c r="I196">
        <f t="shared" ref="I196:I259" si="27">IF(F196="","",IF(H196&lt;0,360+H196,IF(H196&lt;0.000001,0,H196)))</f>
        <v>112.48601379858113</v>
      </c>
      <c r="J196">
        <f t="shared" ref="J196:J259" si="28">IF(F196="","",I196+$A$2)</f>
        <v>117.48601379858113</v>
      </c>
      <c r="K196">
        <f t="shared" ref="K196:K259" si="29">IF(F196="",C196,G196*COS(RADIANS(J196)))</f>
        <v>-0.80705970858495735</v>
      </c>
      <c r="L196">
        <f t="shared" ref="L196:L259" si="30">IF(F196="",D196,G196*SIN(RADIANS(J196)))</f>
        <v>1.5512717083322971</v>
      </c>
      <c r="M196">
        <f t="shared" ref="M196:M259" si="31">E196</f>
        <v>194</v>
      </c>
    </row>
    <row r="197" spans="3:13" x14ac:dyDescent="0.3">
      <c r="C197">
        <f>INDEX(final_elemfixed!$C$2:$C$549,MATCH(final_twistvert!E197,final_elemfixed!$E$2:$E$549,0))</f>
        <v>-1.4736888587836741</v>
      </c>
      <c r="D197">
        <f>INDEX(final_elemfixed!$D$2:$D$549,MATCH(final_twistvert!E197,final_elemfixed!$E$2:$E$549,0))</f>
        <v>1.0494525645048605</v>
      </c>
      <c r="E197">
        <v>195</v>
      </c>
      <c r="F197">
        <f t="shared" si="24"/>
        <v>195</v>
      </c>
      <c r="G197">
        <f t="shared" si="25"/>
        <v>1.8091737168246051</v>
      </c>
      <c r="H197">
        <f t="shared" si="26"/>
        <v>144.54433291114626</v>
      </c>
      <c r="I197">
        <f t="shared" si="27"/>
        <v>144.54433291114626</v>
      </c>
      <c r="J197">
        <f t="shared" si="28"/>
        <v>149.54433291114626</v>
      </c>
      <c r="K197">
        <f t="shared" si="29"/>
        <v>-1.559546845495027</v>
      </c>
      <c r="L197">
        <f t="shared" si="30"/>
        <v>0.91701863359228808</v>
      </c>
      <c r="M197">
        <f t="shared" si="31"/>
        <v>195</v>
      </c>
    </row>
    <row r="198" spans="3:13" x14ac:dyDescent="0.3">
      <c r="C198">
        <f>INDEX(final_elemfixed!$C$2:$C$549,MATCH(final_twistvert!E198,final_elemfixed!$E$2:$E$549,0))</f>
        <v>-1.053240796383369</v>
      </c>
      <c r="D198">
        <f>INDEX(final_elemfixed!$D$2:$D$549,MATCH(final_twistvert!E198,final_elemfixed!$E$2:$E$549,0))</f>
        <v>1.4668179797604979</v>
      </c>
      <c r="E198">
        <v>196</v>
      </c>
      <c r="F198">
        <f t="shared" si="24"/>
        <v>196</v>
      </c>
      <c r="G198">
        <f t="shared" si="25"/>
        <v>1.8057882381151289</v>
      </c>
      <c r="H198">
        <f t="shared" si="26"/>
        <v>125.6800348650234</v>
      </c>
      <c r="I198">
        <f t="shared" si="27"/>
        <v>125.6800348650234</v>
      </c>
      <c r="J198">
        <f t="shared" si="28"/>
        <v>130.6800348650234</v>
      </c>
      <c r="K198">
        <f t="shared" si="29"/>
        <v>-1.1770745076726861</v>
      </c>
      <c r="L198">
        <f t="shared" si="30"/>
        <v>1.3694403106021253</v>
      </c>
      <c r="M198">
        <f t="shared" si="31"/>
        <v>196</v>
      </c>
    </row>
    <row r="199" spans="3:13" x14ac:dyDescent="0.3">
      <c r="C199">
        <f>INDEX(final_elemfixed!$C$2:$C$549,MATCH(final_twistvert!E199,final_elemfixed!$E$2:$E$549,0))</f>
        <v>-1.6270694636026608</v>
      </c>
      <c r="D199">
        <f>INDEX(final_elemfixed!$D$2:$D$549,MATCH(final_twistvert!E199,final_elemfixed!$E$2:$E$549,0))</f>
        <v>0.67395423874357641</v>
      </c>
      <c r="E199">
        <v>197</v>
      </c>
      <c r="F199">
        <f t="shared" si="24"/>
        <v>197</v>
      </c>
      <c r="G199">
        <f t="shared" si="25"/>
        <v>1.7611272967360094</v>
      </c>
      <c r="H199">
        <f t="shared" si="26"/>
        <v>157.50000000011309</v>
      </c>
      <c r="I199">
        <f t="shared" si="27"/>
        <v>157.50000000011309</v>
      </c>
      <c r="J199">
        <f t="shared" si="28"/>
        <v>162.50000000011309</v>
      </c>
      <c r="K199">
        <f t="shared" si="29"/>
        <v>-1.67961695532358</v>
      </c>
      <c r="L199">
        <f t="shared" si="30"/>
        <v>0.52958119179048579</v>
      </c>
      <c r="M199">
        <f t="shared" si="31"/>
        <v>197</v>
      </c>
    </row>
    <row r="200" spans="3:13" x14ac:dyDescent="0.3">
      <c r="C200">
        <f>INDEX(final_elemfixed!$C$2:$C$549,MATCH(final_twistvert!E200,final_elemfixed!$E$2:$E$549,0))</f>
        <v>-1.170261722863736</v>
      </c>
      <c r="D200">
        <f>INDEX(final_elemfixed!$D$2:$D$549,MATCH(final_twistvert!E200,final_elemfixed!$E$2:$E$549,0))</f>
        <v>1.1702617228637362</v>
      </c>
      <c r="E200">
        <v>198</v>
      </c>
      <c r="F200">
        <f t="shared" si="24"/>
        <v>198</v>
      </c>
      <c r="G200">
        <f t="shared" si="25"/>
        <v>1.655</v>
      </c>
      <c r="H200">
        <f t="shared" si="26"/>
        <v>135</v>
      </c>
      <c r="I200">
        <f t="shared" si="27"/>
        <v>135</v>
      </c>
      <c r="J200">
        <f t="shared" si="28"/>
        <v>140</v>
      </c>
      <c r="K200">
        <f t="shared" si="29"/>
        <v>-1.2678035533619085</v>
      </c>
      <c r="L200">
        <f t="shared" si="30"/>
        <v>1.0638134940312229</v>
      </c>
      <c r="M200">
        <f t="shared" si="31"/>
        <v>198</v>
      </c>
    </row>
    <row r="201" spans="3:13" x14ac:dyDescent="0.3">
      <c r="C201">
        <f>INDEX(final_elemfixed!$C$2:$C$549,MATCH(final_twistvert!E201,final_elemfixed!$E$2:$E$549,0))</f>
        <v>1.6580997823678671E-4</v>
      </c>
      <c r="D201">
        <f>INDEX(final_elemfixed!$D$2:$D$549,MATCH(final_twistvert!E201,final_elemfixed!$E$2:$E$549,0))</f>
        <v>-1.3347360795724124</v>
      </c>
      <c r="E201">
        <v>199</v>
      </c>
      <c r="F201">
        <f t="shared" si="24"/>
        <v>199</v>
      </c>
      <c r="G201">
        <f t="shared" si="25"/>
        <v>1.3347360898714329</v>
      </c>
      <c r="H201">
        <f t="shared" si="26"/>
        <v>-89.992882329285436</v>
      </c>
      <c r="I201">
        <f t="shared" si="27"/>
        <v>270.00711767071459</v>
      </c>
      <c r="J201">
        <f t="shared" si="28"/>
        <v>275.00711767071459</v>
      </c>
      <c r="K201">
        <f t="shared" si="29"/>
        <v>0.11649509340844104</v>
      </c>
      <c r="L201">
        <f t="shared" si="30"/>
        <v>-1.329642554529991</v>
      </c>
      <c r="M201">
        <f t="shared" si="31"/>
        <v>199</v>
      </c>
    </row>
    <row r="202" spans="3:13" x14ac:dyDescent="0.3">
      <c r="C202">
        <f>INDEX(final_elemfixed!$C$2:$C$549,MATCH(final_twistvert!E202,final_elemfixed!$E$2:$E$549,0))</f>
        <v>5.6112919338999996</v>
      </c>
      <c r="D202">
        <f>INDEX(final_elemfixed!$D$2:$D$549,MATCH(final_twistvert!E202,final_elemfixed!$E$2:$E$549,0))</f>
        <v>20</v>
      </c>
      <c r="E202">
        <v>200</v>
      </c>
      <c r="F202" t="str">
        <f t="shared" si="24"/>
        <v/>
      </c>
      <c r="G202" t="str">
        <f t="shared" si="25"/>
        <v/>
      </c>
      <c r="H202" t="str">
        <f t="shared" si="26"/>
        <v/>
      </c>
      <c r="I202" t="str">
        <f t="shared" si="27"/>
        <v/>
      </c>
      <c r="J202" t="str">
        <f t="shared" si="28"/>
        <v/>
      </c>
      <c r="K202">
        <f t="shared" si="29"/>
        <v>5.6112919338999996</v>
      </c>
      <c r="L202">
        <f t="shared" si="30"/>
        <v>20</v>
      </c>
      <c r="M202">
        <f t="shared" si="31"/>
        <v>200</v>
      </c>
    </row>
    <row r="203" spans="3:13" x14ac:dyDescent="0.3">
      <c r="C203">
        <f>INDEX(final_elemfixed!$C$2:$C$549,MATCH(final_twistvert!E203,final_elemfixed!$E$2:$E$549,0))</f>
        <v>7.5448422544999998</v>
      </c>
      <c r="D203">
        <f>INDEX(final_elemfixed!$D$2:$D$549,MATCH(final_twistvert!E203,final_elemfixed!$E$2:$E$549,0))</f>
        <v>20</v>
      </c>
      <c r="E203">
        <v>201</v>
      </c>
      <c r="F203" t="str">
        <f t="shared" si="24"/>
        <v/>
      </c>
      <c r="G203" t="str">
        <f t="shared" si="25"/>
        <v/>
      </c>
      <c r="H203" t="str">
        <f t="shared" si="26"/>
        <v/>
      </c>
      <c r="I203" t="str">
        <f t="shared" si="27"/>
        <v/>
      </c>
      <c r="J203" t="str">
        <f t="shared" si="28"/>
        <v/>
      </c>
      <c r="K203">
        <f t="shared" si="29"/>
        <v>7.5448422544999998</v>
      </c>
      <c r="L203">
        <f t="shared" si="30"/>
        <v>20</v>
      </c>
      <c r="M203">
        <f t="shared" si="31"/>
        <v>201</v>
      </c>
    </row>
    <row r="204" spans="3:13" x14ac:dyDescent="0.3">
      <c r="C204">
        <f>INDEX(final_elemfixed!$C$2:$C$549,MATCH(final_twistvert!E204,final_elemfixed!$E$2:$E$549,0))</f>
        <v>9.8651026392999999</v>
      </c>
      <c r="D204">
        <f>INDEX(final_elemfixed!$D$2:$D$549,MATCH(final_twistvert!E204,final_elemfixed!$E$2:$E$549,0))</f>
        <v>20</v>
      </c>
      <c r="E204">
        <v>202</v>
      </c>
      <c r="F204" t="str">
        <f t="shared" si="24"/>
        <v/>
      </c>
      <c r="G204" t="str">
        <f t="shared" si="25"/>
        <v/>
      </c>
      <c r="H204" t="str">
        <f t="shared" si="26"/>
        <v/>
      </c>
      <c r="I204" t="str">
        <f t="shared" si="27"/>
        <v/>
      </c>
      <c r="J204" t="str">
        <f t="shared" si="28"/>
        <v/>
      </c>
      <c r="K204">
        <f t="shared" si="29"/>
        <v>9.8651026392999999</v>
      </c>
      <c r="L204">
        <f t="shared" si="30"/>
        <v>20</v>
      </c>
      <c r="M204">
        <f t="shared" si="31"/>
        <v>202</v>
      </c>
    </row>
    <row r="205" spans="3:13" x14ac:dyDescent="0.3">
      <c r="C205">
        <f>INDEX(final_elemfixed!$C$2:$C$549,MATCH(final_twistvert!E205,final_elemfixed!$E$2:$E$549,0))</f>
        <v>12.649415101000001</v>
      </c>
      <c r="D205">
        <f>INDEX(final_elemfixed!$D$2:$D$549,MATCH(final_twistvert!E205,final_elemfixed!$E$2:$E$549,0))</f>
        <v>20</v>
      </c>
      <c r="E205">
        <v>203</v>
      </c>
      <c r="F205" t="str">
        <f t="shared" si="24"/>
        <v/>
      </c>
      <c r="G205" t="str">
        <f t="shared" si="25"/>
        <v/>
      </c>
      <c r="H205" t="str">
        <f t="shared" si="26"/>
        <v/>
      </c>
      <c r="I205" t="str">
        <f t="shared" si="27"/>
        <v/>
      </c>
      <c r="J205" t="str">
        <f t="shared" si="28"/>
        <v/>
      </c>
      <c r="K205">
        <f t="shared" si="29"/>
        <v>12.649415101000001</v>
      </c>
      <c r="L205">
        <f t="shared" si="30"/>
        <v>20</v>
      </c>
      <c r="M205">
        <f t="shared" si="31"/>
        <v>203</v>
      </c>
    </row>
    <row r="206" spans="3:13" x14ac:dyDescent="0.3">
      <c r="C206">
        <f>INDEX(final_elemfixed!$C$2:$C$549,MATCH(final_twistvert!E206,final_elemfixed!$E$2:$E$549,0))</f>
        <v>15.990590055</v>
      </c>
      <c r="D206">
        <f>INDEX(final_elemfixed!$D$2:$D$549,MATCH(final_twistvert!E206,final_elemfixed!$E$2:$E$549,0))</f>
        <v>20</v>
      </c>
      <c r="E206">
        <v>204</v>
      </c>
      <c r="F206" t="str">
        <f t="shared" si="24"/>
        <v/>
      </c>
      <c r="G206" t="str">
        <f t="shared" si="25"/>
        <v/>
      </c>
      <c r="H206" t="str">
        <f t="shared" si="26"/>
        <v/>
      </c>
      <c r="I206" t="str">
        <f t="shared" si="27"/>
        <v/>
      </c>
      <c r="J206" t="str">
        <f t="shared" si="28"/>
        <v/>
      </c>
      <c r="K206">
        <f t="shared" si="29"/>
        <v>15.990590055</v>
      </c>
      <c r="L206">
        <f t="shared" si="30"/>
        <v>20</v>
      </c>
      <c r="M206">
        <f t="shared" si="31"/>
        <v>204</v>
      </c>
    </row>
    <row r="207" spans="3:13" x14ac:dyDescent="0.3">
      <c r="C207">
        <f>INDEX(final_elemfixed!$C$2:$C$549,MATCH(final_twistvert!E207,final_elemfixed!$E$2:$E$549,0))</f>
        <v>5.6112919338999996</v>
      </c>
      <c r="D207">
        <f>INDEX(final_elemfixed!$D$2:$D$549,MATCH(final_twistvert!E207,final_elemfixed!$E$2:$E$549,0))</f>
        <v>-20</v>
      </c>
      <c r="E207">
        <v>205</v>
      </c>
      <c r="F207" t="str">
        <f t="shared" si="24"/>
        <v/>
      </c>
      <c r="G207" t="str">
        <f t="shared" si="25"/>
        <v/>
      </c>
      <c r="H207" t="str">
        <f t="shared" si="26"/>
        <v/>
      </c>
      <c r="I207" t="str">
        <f t="shared" si="27"/>
        <v/>
      </c>
      <c r="J207" t="str">
        <f t="shared" si="28"/>
        <v/>
      </c>
      <c r="K207">
        <f t="shared" si="29"/>
        <v>5.6112919338999996</v>
      </c>
      <c r="L207">
        <f t="shared" si="30"/>
        <v>-20</v>
      </c>
      <c r="M207">
        <f t="shared" si="31"/>
        <v>205</v>
      </c>
    </row>
    <row r="208" spans="3:13" x14ac:dyDescent="0.3">
      <c r="C208">
        <f>INDEX(final_elemfixed!$C$2:$C$549,MATCH(final_twistvert!E208,final_elemfixed!$E$2:$E$549,0))</f>
        <v>7.5448422544999998</v>
      </c>
      <c r="D208">
        <f>INDEX(final_elemfixed!$D$2:$D$549,MATCH(final_twistvert!E208,final_elemfixed!$E$2:$E$549,0))</f>
        <v>-20</v>
      </c>
      <c r="E208">
        <v>206</v>
      </c>
      <c r="F208" t="str">
        <f t="shared" si="24"/>
        <v/>
      </c>
      <c r="G208" t="str">
        <f t="shared" si="25"/>
        <v/>
      </c>
      <c r="H208" t="str">
        <f t="shared" si="26"/>
        <v/>
      </c>
      <c r="I208" t="str">
        <f t="shared" si="27"/>
        <v/>
      </c>
      <c r="J208" t="str">
        <f t="shared" si="28"/>
        <v/>
      </c>
      <c r="K208">
        <f t="shared" si="29"/>
        <v>7.5448422544999998</v>
      </c>
      <c r="L208">
        <f t="shared" si="30"/>
        <v>-20</v>
      </c>
      <c r="M208">
        <f t="shared" si="31"/>
        <v>206</v>
      </c>
    </row>
    <row r="209" spans="3:13" x14ac:dyDescent="0.3">
      <c r="C209">
        <f>INDEX(final_elemfixed!$C$2:$C$549,MATCH(final_twistvert!E209,final_elemfixed!$E$2:$E$549,0))</f>
        <v>9.8651026392999999</v>
      </c>
      <c r="D209">
        <f>INDEX(final_elemfixed!$D$2:$D$549,MATCH(final_twistvert!E209,final_elemfixed!$E$2:$E$549,0))</f>
        <v>-20</v>
      </c>
      <c r="E209">
        <v>207</v>
      </c>
      <c r="F209" t="str">
        <f t="shared" si="24"/>
        <v/>
      </c>
      <c r="G209" t="str">
        <f t="shared" si="25"/>
        <v/>
      </c>
      <c r="H209" t="str">
        <f t="shared" si="26"/>
        <v/>
      </c>
      <c r="I209" t="str">
        <f t="shared" si="27"/>
        <v/>
      </c>
      <c r="J209" t="str">
        <f t="shared" si="28"/>
        <v/>
      </c>
      <c r="K209">
        <f t="shared" si="29"/>
        <v>9.8651026392999999</v>
      </c>
      <c r="L209">
        <f t="shared" si="30"/>
        <v>-20</v>
      </c>
      <c r="M209">
        <f t="shared" si="31"/>
        <v>207</v>
      </c>
    </row>
    <row r="210" spans="3:13" x14ac:dyDescent="0.3">
      <c r="C210">
        <f>INDEX(final_elemfixed!$C$2:$C$549,MATCH(final_twistvert!E210,final_elemfixed!$E$2:$E$549,0))</f>
        <v>12.649415101000001</v>
      </c>
      <c r="D210">
        <f>INDEX(final_elemfixed!$D$2:$D$549,MATCH(final_twistvert!E210,final_elemfixed!$E$2:$E$549,0))</f>
        <v>-20</v>
      </c>
      <c r="E210">
        <v>208</v>
      </c>
      <c r="F210" t="str">
        <f t="shared" si="24"/>
        <v/>
      </c>
      <c r="G210" t="str">
        <f t="shared" si="25"/>
        <v/>
      </c>
      <c r="H210" t="str">
        <f t="shared" si="26"/>
        <v/>
      </c>
      <c r="I210" t="str">
        <f t="shared" si="27"/>
        <v/>
      </c>
      <c r="J210" t="str">
        <f t="shared" si="28"/>
        <v/>
      </c>
      <c r="K210">
        <f t="shared" si="29"/>
        <v>12.649415101000001</v>
      </c>
      <c r="L210">
        <f t="shared" si="30"/>
        <v>-20</v>
      </c>
      <c r="M210">
        <f t="shared" si="31"/>
        <v>208</v>
      </c>
    </row>
    <row r="211" spans="3:13" x14ac:dyDescent="0.3">
      <c r="C211">
        <f>INDEX(final_elemfixed!$C$2:$C$549,MATCH(final_twistvert!E211,final_elemfixed!$E$2:$E$549,0))</f>
        <v>15.990590055</v>
      </c>
      <c r="D211">
        <f>INDEX(final_elemfixed!$D$2:$D$549,MATCH(final_twistvert!E211,final_elemfixed!$E$2:$E$549,0))</f>
        <v>-20</v>
      </c>
      <c r="E211">
        <v>209</v>
      </c>
      <c r="F211" t="str">
        <f t="shared" si="24"/>
        <v/>
      </c>
      <c r="G211" t="str">
        <f t="shared" si="25"/>
        <v/>
      </c>
      <c r="H211" t="str">
        <f t="shared" si="26"/>
        <v/>
      </c>
      <c r="I211" t="str">
        <f t="shared" si="27"/>
        <v/>
      </c>
      <c r="J211" t="str">
        <f t="shared" si="28"/>
        <v/>
      </c>
      <c r="K211">
        <f t="shared" si="29"/>
        <v>15.990590055</v>
      </c>
      <c r="L211">
        <f t="shared" si="30"/>
        <v>-20</v>
      </c>
      <c r="M211">
        <f t="shared" si="31"/>
        <v>209</v>
      </c>
    </row>
    <row r="212" spans="3:13" x14ac:dyDescent="0.3">
      <c r="C212">
        <f>INDEX(final_elemfixed!$C$2:$C$549,MATCH(final_twistvert!E212,final_elemfixed!$E$2:$E$549,0))</f>
        <v>5.6112919338999996</v>
      </c>
      <c r="D212">
        <f>INDEX(final_elemfixed!$D$2:$D$549,MATCH(final_twistvert!E212,final_elemfixed!$E$2:$E$549,0))</f>
        <v>-4</v>
      </c>
      <c r="E212">
        <v>210</v>
      </c>
      <c r="F212" t="str">
        <f t="shared" si="24"/>
        <v/>
      </c>
      <c r="G212" t="str">
        <f t="shared" si="25"/>
        <v/>
      </c>
      <c r="H212" t="str">
        <f t="shared" si="26"/>
        <v/>
      </c>
      <c r="I212" t="str">
        <f t="shared" si="27"/>
        <v/>
      </c>
      <c r="J212" t="str">
        <f t="shared" si="28"/>
        <v/>
      </c>
      <c r="K212">
        <f t="shared" si="29"/>
        <v>5.6112919338999996</v>
      </c>
      <c r="L212">
        <f t="shared" si="30"/>
        <v>-4</v>
      </c>
      <c r="M212">
        <f t="shared" si="31"/>
        <v>210</v>
      </c>
    </row>
    <row r="213" spans="3:13" x14ac:dyDescent="0.3">
      <c r="C213">
        <f>INDEX(final_elemfixed!$C$2:$C$549,MATCH(final_twistvert!E213,final_elemfixed!$E$2:$E$549,0))</f>
        <v>7.5448422544999998</v>
      </c>
      <c r="D213">
        <f>INDEX(final_elemfixed!$D$2:$D$549,MATCH(final_twistvert!E213,final_elemfixed!$E$2:$E$549,0))</f>
        <v>-4</v>
      </c>
      <c r="E213">
        <v>211</v>
      </c>
      <c r="F213" t="str">
        <f t="shared" si="24"/>
        <v/>
      </c>
      <c r="G213" t="str">
        <f t="shared" si="25"/>
        <v/>
      </c>
      <c r="H213" t="str">
        <f t="shared" si="26"/>
        <v/>
      </c>
      <c r="I213" t="str">
        <f t="shared" si="27"/>
        <v/>
      </c>
      <c r="J213" t="str">
        <f t="shared" si="28"/>
        <v/>
      </c>
      <c r="K213">
        <f t="shared" si="29"/>
        <v>7.5448422544999998</v>
      </c>
      <c r="L213">
        <f t="shared" si="30"/>
        <v>-4</v>
      </c>
      <c r="M213">
        <f t="shared" si="31"/>
        <v>211</v>
      </c>
    </row>
    <row r="214" spans="3:13" x14ac:dyDescent="0.3">
      <c r="C214">
        <f>INDEX(final_elemfixed!$C$2:$C$549,MATCH(final_twistvert!E214,final_elemfixed!$E$2:$E$549,0))</f>
        <v>9.8651026392999999</v>
      </c>
      <c r="D214">
        <f>INDEX(final_elemfixed!$D$2:$D$549,MATCH(final_twistvert!E214,final_elemfixed!$E$2:$E$549,0))</f>
        <v>-4</v>
      </c>
      <c r="E214">
        <v>212</v>
      </c>
      <c r="F214" t="str">
        <f t="shared" si="24"/>
        <v/>
      </c>
      <c r="G214" t="str">
        <f t="shared" si="25"/>
        <v/>
      </c>
      <c r="H214" t="str">
        <f t="shared" si="26"/>
        <v/>
      </c>
      <c r="I214" t="str">
        <f t="shared" si="27"/>
        <v/>
      </c>
      <c r="J214" t="str">
        <f t="shared" si="28"/>
        <v/>
      </c>
      <c r="K214">
        <f t="shared" si="29"/>
        <v>9.8651026392999999</v>
      </c>
      <c r="L214">
        <f t="shared" si="30"/>
        <v>-4</v>
      </c>
      <c r="M214">
        <f t="shared" si="31"/>
        <v>212</v>
      </c>
    </row>
    <row r="215" spans="3:13" x14ac:dyDescent="0.3">
      <c r="C215">
        <f>INDEX(final_elemfixed!$C$2:$C$549,MATCH(final_twistvert!E215,final_elemfixed!$E$2:$E$549,0))</f>
        <v>12.649415101000001</v>
      </c>
      <c r="D215">
        <f>INDEX(final_elemfixed!$D$2:$D$549,MATCH(final_twistvert!E215,final_elemfixed!$E$2:$E$549,0))</f>
        <v>-4</v>
      </c>
      <c r="E215">
        <v>213</v>
      </c>
      <c r="F215" t="str">
        <f t="shared" si="24"/>
        <v/>
      </c>
      <c r="G215" t="str">
        <f t="shared" si="25"/>
        <v/>
      </c>
      <c r="H215" t="str">
        <f t="shared" si="26"/>
        <v/>
      </c>
      <c r="I215" t="str">
        <f t="shared" si="27"/>
        <v/>
      </c>
      <c r="J215" t="str">
        <f t="shared" si="28"/>
        <v/>
      </c>
      <c r="K215">
        <f t="shared" si="29"/>
        <v>12.649415101000001</v>
      </c>
      <c r="L215">
        <f t="shared" si="30"/>
        <v>-4</v>
      </c>
      <c r="M215">
        <f t="shared" si="31"/>
        <v>213</v>
      </c>
    </row>
    <row r="216" spans="3:13" x14ac:dyDescent="0.3">
      <c r="C216">
        <f>INDEX(final_elemfixed!$C$2:$C$549,MATCH(final_twistvert!E216,final_elemfixed!$E$2:$E$549,0))</f>
        <v>15.990590055</v>
      </c>
      <c r="D216">
        <f>INDEX(final_elemfixed!$D$2:$D$549,MATCH(final_twistvert!E216,final_elemfixed!$E$2:$E$549,0))</f>
        <v>-4</v>
      </c>
      <c r="E216">
        <v>214</v>
      </c>
      <c r="F216" t="str">
        <f t="shared" si="24"/>
        <v/>
      </c>
      <c r="G216" t="str">
        <f t="shared" si="25"/>
        <v/>
      </c>
      <c r="H216" t="str">
        <f t="shared" si="26"/>
        <v/>
      </c>
      <c r="I216" t="str">
        <f t="shared" si="27"/>
        <v/>
      </c>
      <c r="J216" t="str">
        <f t="shared" si="28"/>
        <v/>
      </c>
      <c r="K216">
        <f t="shared" si="29"/>
        <v>15.990590055</v>
      </c>
      <c r="L216">
        <f t="shared" si="30"/>
        <v>-4</v>
      </c>
      <c r="M216">
        <f t="shared" si="31"/>
        <v>214</v>
      </c>
    </row>
    <row r="217" spans="3:13" x14ac:dyDescent="0.3">
      <c r="C217">
        <f>INDEX(final_elemfixed!$C$2:$C$549,MATCH(final_twistvert!E217,final_elemfixed!$E$2:$E$549,0))</f>
        <v>5.6112919338999996</v>
      </c>
      <c r="D217">
        <f>INDEX(final_elemfixed!$D$2:$D$549,MATCH(final_twistvert!E217,final_elemfixed!$E$2:$E$549,0))</f>
        <v>4</v>
      </c>
      <c r="E217">
        <v>215</v>
      </c>
      <c r="F217" t="str">
        <f t="shared" si="24"/>
        <v/>
      </c>
      <c r="G217" t="str">
        <f t="shared" si="25"/>
        <v/>
      </c>
      <c r="H217" t="str">
        <f t="shared" si="26"/>
        <v/>
      </c>
      <c r="I217" t="str">
        <f t="shared" si="27"/>
        <v/>
      </c>
      <c r="J217" t="str">
        <f t="shared" si="28"/>
        <v/>
      </c>
      <c r="K217">
        <f t="shared" si="29"/>
        <v>5.6112919338999996</v>
      </c>
      <c r="L217">
        <f t="shared" si="30"/>
        <v>4</v>
      </c>
      <c r="M217">
        <f t="shared" si="31"/>
        <v>215</v>
      </c>
    </row>
    <row r="218" spans="3:13" x14ac:dyDescent="0.3">
      <c r="C218">
        <f>INDEX(final_elemfixed!$C$2:$C$549,MATCH(final_twistvert!E218,final_elemfixed!$E$2:$E$549,0))</f>
        <v>7.5448422544999998</v>
      </c>
      <c r="D218">
        <f>INDEX(final_elemfixed!$D$2:$D$549,MATCH(final_twistvert!E218,final_elemfixed!$E$2:$E$549,0))</f>
        <v>4</v>
      </c>
      <c r="E218">
        <v>216</v>
      </c>
      <c r="F218" t="str">
        <f t="shared" si="24"/>
        <v/>
      </c>
      <c r="G218" t="str">
        <f t="shared" si="25"/>
        <v/>
      </c>
      <c r="H218" t="str">
        <f t="shared" si="26"/>
        <v/>
      </c>
      <c r="I218" t="str">
        <f t="shared" si="27"/>
        <v/>
      </c>
      <c r="J218" t="str">
        <f t="shared" si="28"/>
        <v/>
      </c>
      <c r="K218">
        <f t="shared" si="29"/>
        <v>7.5448422544999998</v>
      </c>
      <c r="L218">
        <f t="shared" si="30"/>
        <v>4</v>
      </c>
      <c r="M218">
        <f t="shared" si="31"/>
        <v>216</v>
      </c>
    </row>
    <row r="219" spans="3:13" x14ac:dyDescent="0.3">
      <c r="C219">
        <f>INDEX(final_elemfixed!$C$2:$C$549,MATCH(final_twistvert!E219,final_elemfixed!$E$2:$E$549,0))</f>
        <v>9.8651026392999999</v>
      </c>
      <c r="D219">
        <f>INDEX(final_elemfixed!$D$2:$D$549,MATCH(final_twistvert!E219,final_elemfixed!$E$2:$E$549,0))</f>
        <v>4</v>
      </c>
      <c r="E219">
        <v>217</v>
      </c>
      <c r="F219" t="str">
        <f t="shared" si="24"/>
        <v/>
      </c>
      <c r="G219" t="str">
        <f t="shared" si="25"/>
        <v/>
      </c>
      <c r="H219" t="str">
        <f t="shared" si="26"/>
        <v/>
      </c>
      <c r="I219" t="str">
        <f t="shared" si="27"/>
        <v/>
      </c>
      <c r="J219" t="str">
        <f t="shared" si="28"/>
        <v/>
      </c>
      <c r="K219">
        <f t="shared" si="29"/>
        <v>9.8651026392999999</v>
      </c>
      <c r="L219">
        <f t="shared" si="30"/>
        <v>4</v>
      </c>
      <c r="M219">
        <f t="shared" si="31"/>
        <v>217</v>
      </c>
    </row>
    <row r="220" spans="3:13" x14ac:dyDescent="0.3">
      <c r="C220">
        <f>INDEX(final_elemfixed!$C$2:$C$549,MATCH(final_twistvert!E220,final_elemfixed!$E$2:$E$549,0))</f>
        <v>12.649415101000001</v>
      </c>
      <c r="D220">
        <f>INDEX(final_elemfixed!$D$2:$D$549,MATCH(final_twistvert!E220,final_elemfixed!$E$2:$E$549,0))</f>
        <v>4</v>
      </c>
      <c r="E220">
        <v>218</v>
      </c>
      <c r="F220" t="str">
        <f t="shared" si="24"/>
        <v/>
      </c>
      <c r="G220" t="str">
        <f t="shared" si="25"/>
        <v/>
      </c>
      <c r="H220" t="str">
        <f t="shared" si="26"/>
        <v/>
      </c>
      <c r="I220" t="str">
        <f t="shared" si="27"/>
        <v/>
      </c>
      <c r="J220" t="str">
        <f t="shared" si="28"/>
        <v/>
      </c>
      <c r="K220">
        <f t="shared" si="29"/>
        <v>12.649415101000001</v>
      </c>
      <c r="L220">
        <f t="shared" si="30"/>
        <v>4</v>
      </c>
      <c r="M220">
        <f t="shared" si="31"/>
        <v>218</v>
      </c>
    </row>
    <row r="221" spans="3:13" x14ac:dyDescent="0.3">
      <c r="C221">
        <f>INDEX(final_elemfixed!$C$2:$C$549,MATCH(final_twistvert!E221,final_elemfixed!$E$2:$E$549,0))</f>
        <v>15.990590055</v>
      </c>
      <c r="D221">
        <f>INDEX(final_elemfixed!$D$2:$D$549,MATCH(final_twistvert!E221,final_elemfixed!$E$2:$E$549,0))</f>
        <v>4</v>
      </c>
      <c r="E221">
        <v>219</v>
      </c>
      <c r="F221" t="str">
        <f t="shared" si="24"/>
        <v/>
      </c>
      <c r="G221" t="str">
        <f t="shared" si="25"/>
        <v/>
      </c>
      <c r="H221" t="str">
        <f t="shared" si="26"/>
        <v/>
      </c>
      <c r="I221" t="str">
        <f t="shared" si="27"/>
        <v/>
      </c>
      <c r="J221" t="str">
        <f t="shared" si="28"/>
        <v/>
      </c>
      <c r="K221">
        <f t="shared" si="29"/>
        <v>15.990590055</v>
      </c>
      <c r="L221">
        <f t="shared" si="30"/>
        <v>4</v>
      </c>
      <c r="M221">
        <f t="shared" si="31"/>
        <v>219</v>
      </c>
    </row>
    <row r="222" spans="3:13" x14ac:dyDescent="0.3">
      <c r="C222">
        <f>INDEX(final_elemfixed!$C$2:$C$549,MATCH(final_twistvert!E222,final_elemfixed!$E$2:$E$549,0))</f>
        <v>20</v>
      </c>
      <c r="D222">
        <f>INDEX(final_elemfixed!$D$2:$D$549,MATCH(final_twistvert!E222,final_elemfixed!$E$2:$E$549,0))</f>
        <v>3</v>
      </c>
      <c r="E222">
        <v>220</v>
      </c>
      <c r="F222" t="str">
        <f t="shared" si="24"/>
        <v/>
      </c>
      <c r="G222" t="str">
        <f t="shared" si="25"/>
        <v/>
      </c>
      <c r="H222" t="str">
        <f t="shared" si="26"/>
        <v/>
      </c>
      <c r="I222" t="str">
        <f t="shared" si="27"/>
        <v/>
      </c>
      <c r="J222" t="str">
        <f t="shared" si="28"/>
        <v/>
      </c>
      <c r="K222">
        <f t="shared" si="29"/>
        <v>20</v>
      </c>
      <c r="L222">
        <f t="shared" si="30"/>
        <v>3</v>
      </c>
      <c r="M222">
        <f t="shared" si="31"/>
        <v>220</v>
      </c>
    </row>
    <row r="223" spans="3:13" x14ac:dyDescent="0.3">
      <c r="C223">
        <f>INDEX(final_elemfixed!$C$2:$C$549,MATCH(final_twistvert!E223,final_elemfixed!$E$2:$E$549,0))</f>
        <v>20</v>
      </c>
      <c r="D223">
        <f>INDEX(final_elemfixed!$D$2:$D$549,MATCH(final_twistvert!E223,final_elemfixed!$E$2:$E$549,0))</f>
        <v>1</v>
      </c>
      <c r="E223">
        <v>221</v>
      </c>
      <c r="F223" t="str">
        <f t="shared" si="24"/>
        <v/>
      </c>
      <c r="G223" t="str">
        <f t="shared" si="25"/>
        <v/>
      </c>
      <c r="H223" t="str">
        <f t="shared" si="26"/>
        <v/>
      </c>
      <c r="I223" t="str">
        <f t="shared" si="27"/>
        <v/>
      </c>
      <c r="J223" t="str">
        <f t="shared" si="28"/>
        <v/>
      </c>
      <c r="K223">
        <f t="shared" si="29"/>
        <v>20</v>
      </c>
      <c r="L223">
        <f t="shared" si="30"/>
        <v>1</v>
      </c>
      <c r="M223">
        <f t="shared" si="31"/>
        <v>221</v>
      </c>
    </row>
    <row r="224" spans="3:13" x14ac:dyDescent="0.3">
      <c r="C224">
        <f>INDEX(final_elemfixed!$C$2:$C$549,MATCH(final_twistvert!E224,final_elemfixed!$E$2:$E$549,0))</f>
        <v>20</v>
      </c>
      <c r="D224">
        <f>INDEX(final_elemfixed!$D$2:$D$549,MATCH(final_twistvert!E224,final_elemfixed!$E$2:$E$549,0))</f>
        <v>-1</v>
      </c>
      <c r="E224">
        <v>222</v>
      </c>
      <c r="F224" t="str">
        <f t="shared" si="24"/>
        <v/>
      </c>
      <c r="G224" t="str">
        <f t="shared" si="25"/>
        <v/>
      </c>
      <c r="H224" t="str">
        <f t="shared" si="26"/>
        <v/>
      </c>
      <c r="I224" t="str">
        <f t="shared" si="27"/>
        <v/>
      </c>
      <c r="J224" t="str">
        <f t="shared" si="28"/>
        <v/>
      </c>
      <c r="K224">
        <f t="shared" si="29"/>
        <v>20</v>
      </c>
      <c r="L224">
        <f t="shared" si="30"/>
        <v>-1</v>
      </c>
      <c r="M224">
        <f t="shared" si="31"/>
        <v>222</v>
      </c>
    </row>
    <row r="225" spans="3:13" x14ac:dyDescent="0.3">
      <c r="C225">
        <f>INDEX(final_elemfixed!$C$2:$C$549,MATCH(final_twistvert!E225,final_elemfixed!$E$2:$E$549,0))</f>
        <v>20</v>
      </c>
      <c r="D225">
        <f>INDEX(final_elemfixed!$D$2:$D$549,MATCH(final_twistvert!E225,final_elemfixed!$E$2:$E$549,0))</f>
        <v>-3</v>
      </c>
      <c r="E225">
        <v>223</v>
      </c>
      <c r="F225" t="str">
        <f t="shared" si="24"/>
        <v/>
      </c>
      <c r="G225" t="str">
        <f t="shared" si="25"/>
        <v/>
      </c>
      <c r="H225" t="str">
        <f t="shared" si="26"/>
        <v/>
      </c>
      <c r="I225" t="str">
        <f t="shared" si="27"/>
        <v/>
      </c>
      <c r="J225" t="str">
        <f t="shared" si="28"/>
        <v/>
      </c>
      <c r="K225">
        <f t="shared" si="29"/>
        <v>20</v>
      </c>
      <c r="L225">
        <f t="shared" si="30"/>
        <v>-3</v>
      </c>
      <c r="M225">
        <f t="shared" si="31"/>
        <v>223</v>
      </c>
    </row>
    <row r="226" spans="3:13" x14ac:dyDescent="0.3">
      <c r="C226">
        <f>INDEX(final_elemfixed!$C$2:$C$549,MATCH(final_twistvert!E226,final_elemfixed!$E$2:$E$549,0))</f>
        <v>-3</v>
      </c>
      <c r="D226">
        <f>INDEX(final_elemfixed!$D$2:$D$549,MATCH(final_twistvert!E226,final_elemfixed!$E$2:$E$549,0))</f>
        <v>-20</v>
      </c>
      <c r="E226">
        <v>224</v>
      </c>
      <c r="F226" t="str">
        <f t="shared" si="24"/>
        <v/>
      </c>
      <c r="G226" t="str">
        <f t="shared" si="25"/>
        <v/>
      </c>
      <c r="H226" t="str">
        <f t="shared" si="26"/>
        <v/>
      </c>
      <c r="I226" t="str">
        <f t="shared" si="27"/>
        <v/>
      </c>
      <c r="J226" t="str">
        <f t="shared" si="28"/>
        <v/>
      </c>
      <c r="K226">
        <f t="shared" si="29"/>
        <v>-3</v>
      </c>
      <c r="L226">
        <f t="shared" si="30"/>
        <v>-20</v>
      </c>
      <c r="M226">
        <f t="shared" si="31"/>
        <v>224</v>
      </c>
    </row>
    <row r="227" spans="3:13" x14ac:dyDescent="0.3">
      <c r="C227">
        <f>INDEX(final_elemfixed!$C$2:$C$549,MATCH(final_twistvert!E227,final_elemfixed!$E$2:$E$549,0))</f>
        <v>-1</v>
      </c>
      <c r="D227">
        <f>INDEX(final_elemfixed!$D$2:$D$549,MATCH(final_twistvert!E227,final_elemfixed!$E$2:$E$549,0))</f>
        <v>-20</v>
      </c>
      <c r="E227">
        <v>225</v>
      </c>
      <c r="F227" t="str">
        <f t="shared" si="24"/>
        <v/>
      </c>
      <c r="G227" t="str">
        <f t="shared" si="25"/>
        <v/>
      </c>
      <c r="H227" t="str">
        <f t="shared" si="26"/>
        <v/>
      </c>
      <c r="I227" t="str">
        <f t="shared" si="27"/>
        <v/>
      </c>
      <c r="J227" t="str">
        <f t="shared" si="28"/>
        <v/>
      </c>
      <c r="K227">
        <f t="shared" si="29"/>
        <v>-1</v>
      </c>
      <c r="L227">
        <f t="shared" si="30"/>
        <v>-20</v>
      </c>
      <c r="M227">
        <f t="shared" si="31"/>
        <v>225</v>
      </c>
    </row>
    <row r="228" spans="3:13" x14ac:dyDescent="0.3">
      <c r="C228">
        <f>INDEX(final_elemfixed!$C$2:$C$549,MATCH(final_twistvert!E228,final_elemfixed!$E$2:$E$549,0))</f>
        <v>1</v>
      </c>
      <c r="D228">
        <f>INDEX(final_elemfixed!$D$2:$D$549,MATCH(final_twistvert!E228,final_elemfixed!$E$2:$E$549,0))</f>
        <v>-20</v>
      </c>
      <c r="E228">
        <v>226</v>
      </c>
      <c r="F228" t="str">
        <f t="shared" si="24"/>
        <v/>
      </c>
      <c r="G228" t="str">
        <f t="shared" si="25"/>
        <v/>
      </c>
      <c r="H228" t="str">
        <f t="shared" si="26"/>
        <v/>
      </c>
      <c r="I228" t="str">
        <f t="shared" si="27"/>
        <v/>
      </c>
      <c r="J228" t="str">
        <f t="shared" si="28"/>
        <v/>
      </c>
      <c r="K228">
        <f t="shared" si="29"/>
        <v>1</v>
      </c>
      <c r="L228">
        <f t="shared" si="30"/>
        <v>-20</v>
      </c>
      <c r="M228">
        <f t="shared" si="31"/>
        <v>226</v>
      </c>
    </row>
    <row r="229" spans="3:13" x14ac:dyDescent="0.3">
      <c r="C229">
        <f>INDEX(final_elemfixed!$C$2:$C$549,MATCH(final_twistvert!E229,final_elemfixed!$E$2:$E$549,0))</f>
        <v>3</v>
      </c>
      <c r="D229">
        <f>INDEX(final_elemfixed!$D$2:$D$549,MATCH(final_twistvert!E229,final_elemfixed!$E$2:$E$549,0))</f>
        <v>-20</v>
      </c>
      <c r="E229">
        <v>227</v>
      </c>
      <c r="F229" t="str">
        <f t="shared" si="24"/>
        <v/>
      </c>
      <c r="G229" t="str">
        <f t="shared" si="25"/>
        <v/>
      </c>
      <c r="H229" t="str">
        <f t="shared" si="26"/>
        <v/>
      </c>
      <c r="I229" t="str">
        <f t="shared" si="27"/>
        <v/>
      </c>
      <c r="J229" t="str">
        <f t="shared" si="28"/>
        <v/>
      </c>
      <c r="K229">
        <f t="shared" si="29"/>
        <v>3</v>
      </c>
      <c r="L229">
        <f t="shared" si="30"/>
        <v>-20</v>
      </c>
      <c r="M229">
        <f t="shared" si="31"/>
        <v>227</v>
      </c>
    </row>
    <row r="230" spans="3:13" x14ac:dyDescent="0.3">
      <c r="C230">
        <f>INDEX(final_elemfixed!$C$2:$C$549,MATCH(final_twistvert!E230,final_elemfixed!$E$2:$E$549,0))</f>
        <v>-3</v>
      </c>
      <c r="D230">
        <f>INDEX(final_elemfixed!$D$2:$D$549,MATCH(final_twistvert!E230,final_elemfixed!$E$2:$E$549,0))</f>
        <v>20</v>
      </c>
      <c r="E230">
        <v>228</v>
      </c>
      <c r="F230" t="str">
        <f t="shared" si="24"/>
        <v/>
      </c>
      <c r="G230" t="str">
        <f t="shared" si="25"/>
        <v/>
      </c>
      <c r="H230" t="str">
        <f t="shared" si="26"/>
        <v/>
      </c>
      <c r="I230" t="str">
        <f t="shared" si="27"/>
        <v/>
      </c>
      <c r="J230" t="str">
        <f t="shared" si="28"/>
        <v/>
      </c>
      <c r="K230">
        <f t="shared" si="29"/>
        <v>-3</v>
      </c>
      <c r="L230">
        <f t="shared" si="30"/>
        <v>20</v>
      </c>
      <c r="M230">
        <f t="shared" si="31"/>
        <v>228</v>
      </c>
    </row>
    <row r="231" spans="3:13" x14ac:dyDescent="0.3">
      <c r="C231">
        <f>INDEX(final_elemfixed!$C$2:$C$549,MATCH(final_twistvert!E231,final_elemfixed!$E$2:$E$549,0))</f>
        <v>-1</v>
      </c>
      <c r="D231">
        <f>INDEX(final_elemfixed!$D$2:$D$549,MATCH(final_twistvert!E231,final_elemfixed!$E$2:$E$549,0))</f>
        <v>20</v>
      </c>
      <c r="E231">
        <v>229</v>
      </c>
      <c r="F231" t="str">
        <f t="shared" si="24"/>
        <v/>
      </c>
      <c r="G231" t="str">
        <f t="shared" si="25"/>
        <v/>
      </c>
      <c r="H231" t="str">
        <f t="shared" si="26"/>
        <v/>
      </c>
      <c r="I231" t="str">
        <f t="shared" si="27"/>
        <v/>
      </c>
      <c r="J231" t="str">
        <f t="shared" si="28"/>
        <v/>
      </c>
      <c r="K231">
        <f t="shared" si="29"/>
        <v>-1</v>
      </c>
      <c r="L231">
        <f t="shared" si="30"/>
        <v>20</v>
      </c>
      <c r="M231">
        <f t="shared" si="31"/>
        <v>229</v>
      </c>
    </row>
    <row r="232" spans="3:13" x14ac:dyDescent="0.3">
      <c r="C232">
        <f>INDEX(final_elemfixed!$C$2:$C$549,MATCH(final_twistvert!E232,final_elemfixed!$E$2:$E$549,0))</f>
        <v>1</v>
      </c>
      <c r="D232">
        <f>INDEX(final_elemfixed!$D$2:$D$549,MATCH(final_twistvert!E232,final_elemfixed!$E$2:$E$549,0))</f>
        <v>20</v>
      </c>
      <c r="E232">
        <v>230</v>
      </c>
      <c r="F232" t="str">
        <f t="shared" si="24"/>
        <v/>
      </c>
      <c r="G232" t="str">
        <f t="shared" si="25"/>
        <v/>
      </c>
      <c r="H232" t="str">
        <f t="shared" si="26"/>
        <v/>
      </c>
      <c r="I232" t="str">
        <f t="shared" si="27"/>
        <v/>
      </c>
      <c r="J232" t="str">
        <f t="shared" si="28"/>
        <v/>
      </c>
      <c r="K232">
        <f t="shared" si="29"/>
        <v>1</v>
      </c>
      <c r="L232">
        <f t="shared" si="30"/>
        <v>20</v>
      </c>
      <c r="M232">
        <f t="shared" si="31"/>
        <v>230</v>
      </c>
    </row>
    <row r="233" spans="3:13" x14ac:dyDescent="0.3">
      <c r="C233">
        <f>INDEX(final_elemfixed!$C$2:$C$549,MATCH(final_twistvert!E233,final_elemfixed!$E$2:$E$549,0))</f>
        <v>3</v>
      </c>
      <c r="D233">
        <f>INDEX(final_elemfixed!$D$2:$D$549,MATCH(final_twistvert!E233,final_elemfixed!$E$2:$E$549,0))</f>
        <v>20</v>
      </c>
      <c r="E233">
        <v>231</v>
      </c>
      <c r="F233" t="str">
        <f t="shared" si="24"/>
        <v/>
      </c>
      <c r="G233" t="str">
        <f t="shared" si="25"/>
        <v/>
      </c>
      <c r="H233" t="str">
        <f t="shared" si="26"/>
        <v/>
      </c>
      <c r="I233" t="str">
        <f t="shared" si="27"/>
        <v/>
      </c>
      <c r="J233" t="str">
        <f t="shared" si="28"/>
        <v/>
      </c>
      <c r="K233">
        <f t="shared" si="29"/>
        <v>3</v>
      </c>
      <c r="L233">
        <f t="shared" si="30"/>
        <v>20</v>
      </c>
      <c r="M233">
        <f t="shared" si="31"/>
        <v>231</v>
      </c>
    </row>
    <row r="234" spans="3:13" x14ac:dyDescent="0.3">
      <c r="C234">
        <f>INDEX(final_elemfixed!$C$2:$C$549,MATCH(final_twistvert!E234,final_elemfixed!$E$2:$E$549,0))</f>
        <v>-3</v>
      </c>
      <c r="D234">
        <f>INDEX(final_elemfixed!$D$2:$D$549,MATCH(final_twistvert!E234,final_elemfixed!$E$2:$E$549,0))</f>
        <v>4</v>
      </c>
      <c r="E234">
        <v>232</v>
      </c>
      <c r="F234" t="str">
        <f t="shared" si="24"/>
        <v/>
      </c>
      <c r="G234" t="str">
        <f t="shared" si="25"/>
        <v/>
      </c>
      <c r="H234" t="str">
        <f t="shared" si="26"/>
        <v/>
      </c>
      <c r="I234" t="str">
        <f t="shared" si="27"/>
        <v/>
      </c>
      <c r="J234" t="str">
        <f t="shared" si="28"/>
        <v/>
      </c>
      <c r="K234">
        <f t="shared" si="29"/>
        <v>-3</v>
      </c>
      <c r="L234">
        <f t="shared" si="30"/>
        <v>4</v>
      </c>
      <c r="M234">
        <f t="shared" si="31"/>
        <v>232</v>
      </c>
    </row>
    <row r="235" spans="3:13" x14ac:dyDescent="0.3">
      <c r="C235">
        <f>INDEX(final_elemfixed!$C$2:$C$549,MATCH(final_twistvert!E235,final_elemfixed!$E$2:$E$549,0))</f>
        <v>-1</v>
      </c>
      <c r="D235">
        <f>INDEX(final_elemfixed!$D$2:$D$549,MATCH(final_twistvert!E235,final_elemfixed!$E$2:$E$549,0))</f>
        <v>4</v>
      </c>
      <c r="E235">
        <v>233</v>
      </c>
      <c r="F235" t="str">
        <f t="shared" si="24"/>
        <v/>
      </c>
      <c r="G235" t="str">
        <f t="shared" si="25"/>
        <v/>
      </c>
      <c r="H235" t="str">
        <f t="shared" si="26"/>
        <v/>
      </c>
      <c r="I235" t="str">
        <f t="shared" si="27"/>
        <v/>
      </c>
      <c r="J235" t="str">
        <f t="shared" si="28"/>
        <v/>
      </c>
      <c r="K235">
        <f t="shared" si="29"/>
        <v>-1</v>
      </c>
      <c r="L235">
        <f t="shared" si="30"/>
        <v>4</v>
      </c>
      <c r="M235">
        <f t="shared" si="31"/>
        <v>233</v>
      </c>
    </row>
    <row r="236" spans="3:13" x14ac:dyDescent="0.3">
      <c r="C236">
        <f>INDEX(final_elemfixed!$C$2:$C$549,MATCH(final_twistvert!E236,final_elemfixed!$E$2:$E$549,0))</f>
        <v>1</v>
      </c>
      <c r="D236">
        <f>INDEX(final_elemfixed!$D$2:$D$549,MATCH(final_twistvert!E236,final_elemfixed!$E$2:$E$549,0))</f>
        <v>4</v>
      </c>
      <c r="E236">
        <v>234</v>
      </c>
      <c r="F236" t="str">
        <f t="shared" si="24"/>
        <v/>
      </c>
      <c r="G236" t="str">
        <f t="shared" si="25"/>
        <v/>
      </c>
      <c r="H236" t="str">
        <f t="shared" si="26"/>
        <v/>
      </c>
      <c r="I236" t="str">
        <f t="shared" si="27"/>
        <v/>
      </c>
      <c r="J236" t="str">
        <f t="shared" si="28"/>
        <v/>
      </c>
      <c r="K236">
        <f t="shared" si="29"/>
        <v>1</v>
      </c>
      <c r="L236">
        <f t="shared" si="30"/>
        <v>4</v>
      </c>
      <c r="M236">
        <f t="shared" si="31"/>
        <v>234</v>
      </c>
    </row>
    <row r="237" spans="3:13" x14ac:dyDescent="0.3">
      <c r="C237">
        <f>INDEX(final_elemfixed!$C$2:$C$549,MATCH(final_twistvert!E237,final_elemfixed!$E$2:$E$549,0))</f>
        <v>3</v>
      </c>
      <c r="D237">
        <f>INDEX(final_elemfixed!$D$2:$D$549,MATCH(final_twistvert!E237,final_elemfixed!$E$2:$E$549,0))</f>
        <v>4</v>
      </c>
      <c r="E237">
        <v>235</v>
      </c>
      <c r="F237" t="str">
        <f t="shared" si="24"/>
        <v/>
      </c>
      <c r="G237" t="str">
        <f t="shared" si="25"/>
        <v/>
      </c>
      <c r="H237" t="str">
        <f t="shared" si="26"/>
        <v/>
      </c>
      <c r="I237" t="str">
        <f t="shared" si="27"/>
        <v/>
      </c>
      <c r="J237" t="str">
        <f t="shared" si="28"/>
        <v/>
      </c>
      <c r="K237">
        <f t="shared" si="29"/>
        <v>3</v>
      </c>
      <c r="L237">
        <f t="shared" si="30"/>
        <v>4</v>
      </c>
      <c r="M237">
        <f t="shared" si="31"/>
        <v>235</v>
      </c>
    </row>
    <row r="238" spans="3:13" x14ac:dyDescent="0.3">
      <c r="C238">
        <f>INDEX(final_elemfixed!$C$2:$C$549,MATCH(final_twistvert!E238,final_elemfixed!$E$2:$E$549,0))</f>
        <v>4</v>
      </c>
      <c r="D238">
        <f>INDEX(final_elemfixed!$D$2:$D$549,MATCH(final_twistvert!E238,final_elemfixed!$E$2:$E$549,0))</f>
        <v>3</v>
      </c>
      <c r="E238">
        <v>236</v>
      </c>
      <c r="F238" t="str">
        <f t="shared" si="24"/>
        <v/>
      </c>
      <c r="G238" t="str">
        <f t="shared" si="25"/>
        <v/>
      </c>
      <c r="H238" t="str">
        <f t="shared" si="26"/>
        <v/>
      </c>
      <c r="I238" t="str">
        <f t="shared" si="27"/>
        <v/>
      </c>
      <c r="J238" t="str">
        <f t="shared" si="28"/>
        <v/>
      </c>
      <c r="K238">
        <f t="shared" si="29"/>
        <v>4</v>
      </c>
      <c r="L238">
        <f t="shared" si="30"/>
        <v>3</v>
      </c>
      <c r="M238">
        <f t="shared" si="31"/>
        <v>236</v>
      </c>
    </row>
    <row r="239" spans="3:13" x14ac:dyDescent="0.3">
      <c r="C239">
        <f>INDEX(final_elemfixed!$C$2:$C$549,MATCH(final_twistvert!E239,final_elemfixed!$E$2:$E$549,0))</f>
        <v>4</v>
      </c>
      <c r="D239">
        <f>INDEX(final_elemfixed!$D$2:$D$549,MATCH(final_twistvert!E239,final_elemfixed!$E$2:$E$549,0))</f>
        <v>1</v>
      </c>
      <c r="E239">
        <v>237</v>
      </c>
      <c r="F239" t="str">
        <f t="shared" si="24"/>
        <v/>
      </c>
      <c r="G239" t="str">
        <f t="shared" si="25"/>
        <v/>
      </c>
      <c r="H239" t="str">
        <f t="shared" si="26"/>
        <v/>
      </c>
      <c r="I239" t="str">
        <f t="shared" si="27"/>
        <v/>
      </c>
      <c r="J239" t="str">
        <f t="shared" si="28"/>
        <v/>
      </c>
      <c r="K239">
        <f t="shared" si="29"/>
        <v>4</v>
      </c>
      <c r="L239">
        <f t="shared" si="30"/>
        <v>1</v>
      </c>
      <c r="M239">
        <f t="shared" si="31"/>
        <v>237</v>
      </c>
    </row>
    <row r="240" spans="3:13" x14ac:dyDescent="0.3">
      <c r="C240">
        <f>INDEX(final_elemfixed!$C$2:$C$549,MATCH(final_twistvert!E240,final_elemfixed!$E$2:$E$549,0))</f>
        <v>4</v>
      </c>
      <c r="D240">
        <f>INDEX(final_elemfixed!$D$2:$D$549,MATCH(final_twistvert!E240,final_elemfixed!$E$2:$E$549,0))</f>
        <v>-1.0000000099999999</v>
      </c>
      <c r="E240">
        <v>238</v>
      </c>
      <c r="F240" t="str">
        <f t="shared" si="24"/>
        <v/>
      </c>
      <c r="G240" t="str">
        <f t="shared" si="25"/>
        <v/>
      </c>
      <c r="H240" t="str">
        <f t="shared" si="26"/>
        <v/>
      </c>
      <c r="I240" t="str">
        <f t="shared" si="27"/>
        <v/>
      </c>
      <c r="J240" t="str">
        <f t="shared" si="28"/>
        <v/>
      </c>
      <c r="K240">
        <f t="shared" si="29"/>
        <v>4</v>
      </c>
      <c r="L240">
        <f t="shared" si="30"/>
        <v>-1.0000000099999999</v>
      </c>
      <c r="M240">
        <f t="shared" si="31"/>
        <v>238</v>
      </c>
    </row>
    <row r="241" spans="3:13" x14ac:dyDescent="0.3">
      <c r="C241">
        <f>INDEX(final_elemfixed!$C$2:$C$549,MATCH(final_twistvert!E241,final_elemfixed!$E$2:$E$549,0))</f>
        <v>4</v>
      </c>
      <c r="D241">
        <f>INDEX(final_elemfixed!$D$2:$D$549,MATCH(final_twistvert!E241,final_elemfixed!$E$2:$E$549,0))</f>
        <v>-3.0000000099999999</v>
      </c>
      <c r="E241">
        <v>239</v>
      </c>
      <c r="F241" t="str">
        <f t="shared" si="24"/>
        <v/>
      </c>
      <c r="G241" t="str">
        <f t="shared" si="25"/>
        <v/>
      </c>
      <c r="H241" t="str">
        <f t="shared" si="26"/>
        <v/>
      </c>
      <c r="I241" t="str">
        <f t="shared" si="27"/>
        <v/>
      </c>
      <c r="J241" t="str">
        <f t="shared" si="28"/>
        <v/>
      </c>
      <c r="K241">
        <f t="shared" si="29"/>
        <v>4</v>
      </c>
      <c r="L241">
        <f t="shared" si="30"/>
        <v>-3.0000000099999999</v>
      </c>
      <c r="M241">
        <f t="shared" si="31"/>
        <v>239</v>
      </c>
    </row>
    <row r="242" spans="3:13" x14ac:dyDescent="0.3">
      <c r="C242">
        <f>INDEX(final_elemfixed!$C$2:$C$549,MATCH(final_twistvert!E242,final_elemfixed!$E$2:$E$549,0))</f>
        <v>3</v>
      </c>
      <c r="D242">
        <f>INDEX(final_elemfixed!$D$2:$D$549,MATCH(final_twistvert!E242,final_elemfixed!$E$2:$E$549,0))</f>
        <v>-4</v>
      </c>
      <c r="E242">
        <v>240</v>
      </c>
      <c r="F242" t="str">
        <f t="shared" si="24"/>
        <v/>
      </c>
      <c r="G242" t="str">
        <f t="shared" si="25"/>
        <v/>
      </c>
      <c r="H242" t="str">
        <f t="shared" si="26"/>
        <v/>
      </c>
      <c r="I242" t="str">
        <f t="shared" si="27"/>
        <v/>
      </c>
      <c r="J242" t="str">
        <f t="shared" si="28"/>
        <v/>
      </c>
      <c r="K242">
        <f t="shared" si="29"/>
        <v>3</v>
      </c>
      <c r="L242">
        <f t="shared" si="30"/>
        <v>-4</v>
      </c>
      <c r="M242">
        <f t="shared" si="31"/>
        <v>240</v>
      </c>
    </row>
    <row r="243" spans="3:13" x14ac:dyDescent="0.3">
      <c r="C243">
        <f>INDEX(final_elemfixed!$C$2:$C$549,MATCH(final_twistvert!E243,final_elemfixed!$E$2:$E$549,0))</f>
        <v>1</v>
      </c>
      <c r="D243">
        <f>INDEX(final_elemfixed!$D$2:$D$549,MATCH(final_twistvert!E243,final_elemfixed!$E$2:$E$549,0))</f>
        <v>-4</v>
      </c>
      <c r="E243">
        <v>241</v>
      </c>
      <c r="F243" t="str">
        <f t="shared" si="24"/>
        <v/>
      </c>
      <c r="G243" t="str">
        <f t="shared" si="25"/>
        <v/>
      </c>
      <c r="H243" t="str">
        <f t="shared" si="26"/>
        <v/>
      </c>
      <c r="I243" t="str">
        <f t="shared" si="27"/>
        <v/>
      </c>
      <c r="J243" t="str">
        <f t="shared" si="28"/>
        <v/>
      </c>
      <c r="K243">
        <f t="shared" si="29"/>
        <v>1</v>
      </c>
      <c r="L243">
        <f t="shared" si="30"/>
        <v>-4</v>
      </c>
      <c r="M243">
        <f t="shared" si="31"/>
        <v>241</v>
      </c>
    </row>
    <row r="244" spans="3:13" x14ac:dyDescent="0.3">
      <c r="C244">
        <f>INDEX(final_elemfixed!$C$2:$C$549,MATCH(final_twistvert!E244,final_elemfixed!$E$2:$E$549,0))</f>
        <v>-1</v>
      </c>
      <c r="D244">
        <f>INDEX(final_elemfixed!$D$2:$D$549,MATCH(final_twistvert!E244,final_elemfixed!$E$2:$E$549,0))</f>
        <v>-4</v>
      </c>
      <c r="E244">
        <v>242</v>
      </c>
      <c r="F244" t="str">
        <f t="shared" si="24"/>
        <v/>
      </c>
      <c r="G244" t="str">
        <f t="shared" si="25"/>
        <v/>
      </c>
      <c r="H244" t="str">
        <f t="shared" si="26"/>
        <v/>
      </c>
      <c r="I244" t="str">
        <f t="shared" si="27"/>
        <v/>
      </c>
      <c r="J244" t="str">
        <f t="shared" si="28"/>
        <v/>
      </c>
      <c r="K244">
        <f t="shared" si="29"/>
        <v>-1</v>
      </c>
      <c r="L244">
        <f t="shared" si="30"/>
        <v>-4</v>
      </c>
      <c r="M244">
        <f t="shared" si="31"/>
        <v>242</v>
      </c>
    </row>
    <row r="245" spans="3:13" x14ac:dyDescent="0.3">
      <c r="C245">
        <f>INDEX(final_elemfixed!$C$2:$C$549,MATCH(final_twistvert!E245,final_elemfixed!$E$2:$E$549,0))</f>
        <v>-3</v>
      </c>
      <c r="D245">
        <f>INDEX(final_elemfixed!$D$2:$D$549,MATCH(final_twistvert!E245,final_elemfixed!$E$2:$E$549,0))</f>
        <v>-4</v>
      </c>
      <c r="E245">
        <v>243</v>
      </c>
      <c r="F245" t="str">
        <f t="shared" si="24"/>
        <v/>
      </c>
      <c r="G245" t="str">
        <f t="shared" si="25"/>
        <v/>
      </c>
      <c r="H245" t="str">
        <f t="shared" si="26"/>
        <v/>
      </c>
      <c r="I245" t="str">
        <f t="shared" si="27"/>
        <v/>
      </c>
      <c r="J245" t="str">
        <f t="shared" si="28"/>
        <v/>
      </c>
      <c r="K245">
        <f t="shared" si="29"/>
        <v>-3</v>
      </c>
      <c r="L245">
        <f t="shared" si="30"/>
        <v>-4</v>
      </c>
      <c r="M245">
        <f t="shared" si="31"/>
        <v>243</v>
      </c>
    </row>
    <row r="246" spans="3:13" x14ac:dyDescent="0.3">
      <c r="C246">
        <f>INDEX(final_elemfixed!$C$2:$C$549,MATCH(final_twistvert!E246,final_elemfixed!$E$2:$E$549,0))</f>
        <v>-4</v>
      </c>
      <c r="D246">
        <f>INDEX(final_elemfixed!$D$2:$D$549,MATCH(final_twistvert!E246,final_elemfixed!$E$2:$E$549,0))</f>
        <v>-3</v>
      </c>
      <c r="E246">
        <v>244</v>
      </c>
      <c r="F246" t="str">
        <f t="shared" si="24"/>
        <v/>
      </c>
      <c r="G246" t="str">
        <f t="shared" si="25"/>
        <v/>
      </c>
      <c r="H246" t="str">
        <f t="shared" si="26"/>
        <v/>
      </c>
      <c r="I246" t="str">
        <f t="shared" si="27"/>
        <v/>
      </c>
      <c r="J246" t="str">
        <f t="shared" si="28"/>
        <v/>
      </c>
      <c r="K246">
        <f t="shared" si="29"/>
        <v>-4</v>
      </c>
      <c r="L246">
        <f t="shared" si="30"/>
        <v>-3</v>
      </c>
      <c r="M246">
        <f t="shared" si="31"/>
        <v>244</v>
      </c>
    </row>
    <row r="247" spans="3:13" x14ac:dyDescent="0.3">
      <c r="C247">
        <f>INDEX(final_elemfixed!$C$2:$C$549,MATCH(final_twistvert!E247,final_elemfixed!$E$2:$E$549,0))</f>
        <v>-4</v>
      </c>
      <c r="D247">
        <f>INDEX(final_elemfixed!$D$2:$D$549,MATCH(final_twistvert!E247,final_elemfixed!$E$2:$E$549,0))</f>
        <v>-1</v>
      </c>
      <c r="E247">
        <v>245</v>
      </c>
      <c r="F247" t="str">
        <f t="shared" si="24"/>
        <v/>
      </c>
      <c r="G247" t="str">
        <f t="shared" si="25"/>
        <v/>
      </c>
      <c r="H247" t="str">
        <f t="shared" si="26"/>
        <v/>
      </c>
      <c r="I247" t="str">
        <f t="shared" si="27"/>
        <v/>
      </c>
      <c r="J247" t="str">
        <f t="shared" si="28"/>
        <v/>
      </c>
      <c r="K247">
        <f t="shared" si="29"/>
        <v>-4</v>
      </c>
      <c r="L247">
        <f t="shared" si="30"/>
        <v>-1</v>
      </c>
      <c r="M247">
        <f t="shared" si="31"/>
        <v>245</v>
      </c>
    </row>
    <row r="248" spans="3:13" x14ac:dyDescent="0.3">
      <c r="C248">
        <f>INDEX(final_elemfixed!$C$2:$C$549,MATCH(final_twistvert!E248,final_elemfixed!$E$2:$E$549,0))</f>
        <v>-4</v>
      </c>
      <c r="D248">
        <f>INDEX(final_elemfixed!$D$2:$D$549,MATCH(final_twistvert!E248,final_elemfixed!$E$2:$E$549,0))</f>
        <v>1</v>
      </c>
      <c r="E248">
        <v>246</v>
      </c>
      <c r="F248" t="str">
        <f t="shared" si="24"/>
        <v/>
      </c>
      <c r="G248" t="str">
        <f t="shared" si="25"/>
        <v/>
      </c>
      <c r="H248" t="str">
        <f t="shared" si="26"/>
        <v/>
      </c>
      <c r="I248" t="str">
        <f t="shared" si="27"/>
        <v/>
      </c>
      <c r="J248" t="str">
        <f t="shared" si="28"/>
        <v/>
      </c>
      <c r="K248">
        <f t="shared" si="29"/>
        <v>-4</v>
      </c>
      <c r="L248">
        <f t="shared" si="30"/>
        <v>1</v>
      </c>
      <c r="M248">
        <f t="shared" si="31"/>
        <v>246</v>
      </c>
    </row>
    <row r="249" spans="3:13" x14ac:dyDescent="0.3">
      <c r="C249">
        <f>INDEX(final_elemfixed!$C$2:$C$549,MATCH(final_twistvert!E249,final_elemfixed!$E$2:$E$549,0))</f>
        <v>-4</v>
      </c>
      <c r="D249">
        <f>INDEX(final_elemfixed!$D$2:$D$549,MATCH(final_twistvert!E249,final_elemfixed!$E$2:$E$549,0))</f>
        <v>3</v>
      </c>
      <c r="E249">
        <v>247</v>
      </c>
      <c r="F249" t="str">
        <f t="shared" si="24"/>
        <v/>
      </c>
      <c r="G249" t="str">
        <f t="shared" si="25"/>
        <v/>
      </c>
      <c r="H249" t="str">
        <f t="shared" si="26"/>
        <v/>
      </c>
      <c r="I249" t="str">
        <f t="shared" si="27"/>
        <v/>
      </c>
      <c r="J249" t="str">
        <f t="shared" si="28"/>
        <v/>
      </c>
      <c r="K249">
        <f t="shared" si="29"/>
        <v>-4</v>
      </c>
      <c r="L249">
        <f t="shared" si="30"/>
        <v>3</v>
      </c>
      <c r="M249">
        <f t="shared" si="31"/>
        <v>247</v>
      </c>
    </row>
    <row r="250" spans="3:13" x14ac:dyDescent="0.3">
      <c r="C250">
        <f>INDEX(final_elemfixed!$C$2:$C$549,MATCH(final_twistvert!E250,final_elemfixed!$E$2:$E$549,0))</f>
        <v>-2.4944088369019251</v>
      </c>
      <c r="D250">
        <f>INDEX(final_elemfixed!$D$2:$D$549,MATCH(final_twistvert!E250,final_elemfixed!$E$2:$E$549,0))</f>
        <v>1.6667106990508118</v>
      </c>
      <c r="E250">
        <v>248</v>
      </c>
      <c r="F250">
        <f t="shared" si="24"/>
        <v>248</v>
      </c>
      <c r="G250">
        <f t="shared" si="25"/>
        <v>2.99999999999081</v>
      </c>
      <c r="H250">
        <f t="shared" si="26"/>
        <v>146.25000000006636</v>
      </c>
      <c r="I250">
        <f t="shared" si="27"/>
        <v>146.25000000006636</v>
      </c>
      <c r="J250">
        <f t="shared" si="28"/>
        <v>151.25000000006636</v>
      </c>
      <c r="K250">
        <f t="shared" si="29"/>
        <v>-2.6301802671161374</v>
      </c>
      <c r="L250">
        <f t="shared" si="30"/>
        <v>1.4429663067506964</v>
      </c>
      <c r="M250">
        <f t="shared" si="31"/>
        <v>248</v>
      </c>
    </row>
    <row r="251" spans="3:13" x14ac:dyDescent="0.3">
      <c r="C251">
        <f>INDEX(final_elemfixed!$C$2:$C$549,MATCH(final_twistvert!E251,final_elemfixed!$E$2:$E$549,0))</f>
        <v>-2.9423558412334199</v>
      </c>
      <c r="D251">
        <f>INDEX(final_elemfixed!$D$2:$D$549,MATCH(final_twistvert!E251,final_elemfixed!$E$2:$E$549,0))</f>
        <v>0.58527096601385709</v>
      </c>
      <c r="E251">
        <v>249</v>
      </c>
      <c r="F251">
        <f t="shared" si="24"/>
        <v>249</v>
      </c>
      <c r="G251">
        <f t="shared" si="25"/>
        <v>3.0000000000165365</v>
      </c>
      <c r="H251">
        <f t="shared" si="26"/>
        <v>168.75000000073518</v>
      </c>
      <c r="I251">
        <f t="shared" si="27"/>
        <v>168.75000000073518</v>
      </c>
      <c r="J251">
        <f t="shared" si="28"/>
        <v>173.75000000073518</v>
      </c>
      <c r="K251">
        <f t="shared" si="29"/>
        <v>-2.9821690146875879</v>
      </c>
      <c r="L251">
        <f t="shared" si="30"/>
        <v>0.32660062451942828</v>
      </c>
      <c r="M251">
        <f t="shared" si="31"/>
        <v>249</v>
      </c>
    </row>
    <row r="252" spans="3:13" x14ac:dyDescent="0.3">
      <c r="C252">
        <f>INDEX(final_elemfixed!$C$2:$C$549,MATCH(final_twistvert!E252,final_elemfixed!$E$2:$E$549,0))</f>
        <v>-2.9423558412334203</v>
      </c>
      <c r="D252">
        <f>INDEX(final_elemfixed!$D$2:$D$549,MATCH(final_twistvert!E252,final_elemfixed!$E$2:$E$549,0))</f>
        <v>-0.58527096601385631</v>
      </c>
      <c r="E252">
        <v>250</v>
      </c>
      <c r="F252">
        <f t="shared" si="24"/>
        <v>250</v>
      </c>
      <c r="G252">
        <f t="shared" si="25"/>
        <v>3.0000000000165365</v>
      </c>
      <c r="H252">
        <f t="shared" si="26"/>
        <v>-168.75000000073518</v>
      </c>
      <c r="I252">
        <f t="shared" si="27"/>
        <v>191.24999999926482</v>
      </c>
      <c r="J252">
        <f t="shared" si="28"/>
        <v>196.24999999926482</v>
      </c>
      <c r="K252">
        <f t="shared" si="29"/>
        <v>-2.8801495631844336</v>
      </c>
      <c r="L252">
        <f t="shared" si="30"/>
        <v>-0.83948704206064684</v>
      </c>
      <c r="M252">
        <f t="shared" si="31"/>
        <v>250</v>
      </c>
    </row>
    <row r="253" spans="3:13" x14ac:dyDescent="0.3">
      <c r="C253">
        <f>INDEX(final_elemfixed!$C$2:$C$549,MATCH(final_twistvert!E253,final_elemfixed!$E$2:$E$549,0))</f>
        <v>-2.4944088369019264</v>
      </c>
      <c r="D253">
        <f>INDEX(final_elemfixed!$D$2:$D$549,MATCH(final_twistvert!E253,final_elemfixed!$E$2:$E$549,0))</f>
        <v>-1.6667106990508098</v>
      </c>
      <c r="E253">
        <v>251</v>
      </c>
      <c r="F253">
        <f t="shared" si="24"/>
        <v>251</v>
      </c>
      <c r="G253">
        <f t="shared" si="25"/>
        <v>2.99999999999081</v>
      </c>
      <c r="H253">
        <f t="shared" si="26"/>
        <v>-146.25000000006642</v>
      </c>
      <c r="I253">
        <f t="shared" si="27"/>
        <v>213.74999999993358</v>
      </c>
      <c r="J253">
        <f t="shared" si="28"/>
        <v>218.74999999993358</v>
      </c>
      <c r="K253">
        <f t="shared" si="29"/>
        <v>-2.3396534492736558</v>
      </c>
      <c r="L253">
        <f t="shared" si="30"/>
        <v>-1.8777704165437121</v>
      </c>
      <c r="M253">
        <f t="shared" si="31"/>
        <v>251</v>
      </c>
    </row>
    <row r="254" spans="3:13" x14ac:dyDescent="0.3">
      <c r="C254">
        <f>INDEX(final_elemfixed!$C$2:$C$549,MATCH(final_twistvert!E254,final_elemfixed!$E$2:$E$549,0))</f>
        <v>-1.6667106990508096</v>
      </c>
      <c r="D254">
        <f>INDEX(final_elemfixed!$D$2:$D$549,MATCH(final_twistvert!E254,final_elemfixed!$E$2:$E$549,0))</f>
        <v>-2.4944088369019264</v>
      </c>
      <c r="E254">
        <v>252</v>
      </c>
      <c r="F254">
        <f t="shared" si="24"/>
        <v>252</v>
      </c>
      <c r="G254">
        <f t="shared" si="25"/>
        <v>2.99999999999081</v>
      </c>
      <c r="H254">
        <f t="shared" si="26"/>
        <v>-123.74999999993358</v>
      </c>
      <c r="I254">
        <f t="shared" si="27"/>
        <v>236.25000000006642</v>
      </c>
      <c r="J254">
        <f t="shared" si="28"/>
        <v>241.25000000006642</v>
      </c>
      <c r="K254">
        <f t="shared" si="29"/>
        <v>-1.4429663067506941</v>
      </c>
      <c r="L254">
        <f t="shared" si="30"/>
        <v>-2.6301802671161387</v>
      </c>
      <c r="M254">
        <f t="shared" si="31"/>
        <v>252</v>
      </c>
    </row>
    <row r="255" spans="3:13" x14ac:dyDescent="0.3">
      <c r="C255">
        <f>INDEX(final_elemfixed!$C$2:$C$549,MATCH(final_twistvert!E255,final_elemfixed!$E$2:$E$549,0))</f>
        <v>-0.5852709660138572</v>
      </c>
      <c r="D255">
        <f>INDEX(final_elemfixed!$D$2:$D$549,MATCH(final_twistvert!E255,final_elemfixed!$E$2:$E$549,0))</f>
        <v>-2.9423558412334199</v>
      </c>
      <c r="E255">
        <v>253</v>
      </c>
      <c r="F255">
        <f t="shared" si="24"/>
        <v>253</v>
      </c>
      <c r="G255">
        <f t="shared" si="25"/>
        <v>3.0000000000165365</v>
      </c>
      <c r="H255">
        <f t="shared" si="26"/>
        <v>-101.24999999926483</v>
      </c>
      <c r="I255">
        <f t="shared" si="27"/>
        <v>258.75000000073516</v>
      </c>
      <c r="J255">
        <f t="shared" si="28"/>
        <v>263.75000000073516</v>
      </c>
      <c r="K255">
        <f t="shared" si="29"/>
        <v>-0.32660062451942978</v>
      </c>
      <c r="L255">
        <f t="shared" si="30"/>
        <v>-2.9821690146875879</v>
      </c>
      <c r="M255">
        <f t="shared" si="31"/>
        <v>253</v>
      </c>
    </row>
    <row r="256" spans="3:13" x14ac:dyDescent="0.3">
      <c r="C256">
        <f>INDEX(final_elemfixed!$C$2:$C$549,MATCH(final_twistvert!E256,final_elemfixed!$E$2:$E$549,0))</f>
        <v>0.58527096601385875</v>
      </c>
      <c r="D256">
        <f>INDEX(final_elemfixed!$D$2:$D$549,MATCH(final_twistvert!E256,final_elemfixed!$E$2:$E$549,0))</f>
        <v>-2.9423558412334194</v>
      </c>
      <c r="E256">
        <v>254</v>
      </c>
      <c r="F256">
        <f t="shared" si="24"/>
        <v>254</v>
      </c>
      <c r="G256">
        <f t="shared" si="25"/>
        <v>3.0000000000165365</v>
      </c>
      <c r="H256">
        <f t="shared" si="26"/>
        <v>-78.750000000735142</v>
      </c>
      <c r="I256">
        <f t="shared" si="27"/>
        <v>281.24999999926484</v>
      </c>
      <c r="J256">
        <f t="shared" si="28"/>
        <v>286.24999999926484</v>
      </c>
      <c r="K256">
        <f t="shared" si="29"/>
        <v>0.83948704206064917</v>
      </c>
      <c r="L256">
        <f t="shared" si="30"/>
        <v>-2.8801495631844332</v>
      </c>
      <c r="M256">
        <f t="shared" si="31"/>
        <v>254</v>
      </c>
    </row>
    <row r="257" spans="3:13" x14ac:dyDescent="0.3">
      <c r="C257">
        <f>INDEX(final_elemfixed!$C$2:$C$549,MATCH(final_twistvert!E257,final_elemfixed!$E$2:$E$549,0))</f>
        <v>2.4944088369019251</v>
      </c>
      <c r="D257">
        <f>INDEX(final_elemfixed!$D$2:$D$549,MATCH(final_twistvert!E257,final_elemfixed!$E$2:$E$549,0))</f>
        <v>-1.6667106990508118</v>
      </c>
      <c r="E257">
        <v>255</v>
      </c>
      <c r="F257">
        <f t="shared" si="24"/>
        <v>255</v>
      </c>
      <c r="G257">
        <f t="shared" si="25"/>
        <v>2.99999999999081</v>
      </c>
      <c r="H257">
        <f t="shared" si="26"/>
        <v>-33.749999999933642</v>
      </c>
      <c r="I257">
        <f t="shared" si="27"/>
        <v>326.25000000006634</v>
      </c>
      <c r="J257">
        <f t="shared" si="28"/>
        <v>331.25000000006634</v>
      </c>
      <c r="K257">
        <f t="shared" si="29"/>
        <v>2.6301802671161369</v>
      </c>
      <c r="L257">
        <f t="shared" si="30"/>
        <v>-1.4429663067506968</v>
      </c>
      <c r="M257">
        <f t="shared" si="31"/>
        <v>255</v>
      </c>
    </row>
    <row r="258" spans="3:13" x14ac:dyDescent="0.3">
      <c r="C258">
        <f>INDEX(final_elemfixed!$C$2:$C$549,MATCH(final_twistvert!E258,final_elemfixed!$E$2:$E$549,0))</f>
        <v>1.6667106990508109</v>
      </c>
      <c r="D258">
        <f>INDEX(final_elemfixed!$D$2:$D$549,MATCH(final_twistvert!E258,final_elemfixed!$E$2:$E$549,0))</f>
        <v>-2.4944088369019255</v>
      </c>
      <c r="E258">
        <v>256</v>
      </c>
      <c r="F258">
        <f t="shared" si="24"/>
        <v>256</v>
      </c>
      <c r="G258">
        <f t="shared" si="25"/>
        <v>2.99999999999081</v>
      </c>
      <c r="H258">
        <f t="shared" si="26"/>
        <v>-56.250000000066386</v>
      </c>
      <c r="I258">
        <f t="shared" si="27"/>
        <v>303.74999999993361</v>
      </c>
      <c r="J258">
        <f t="shared" si="28"/>
        <v>308.74999999993361</v>
      </c>
      <c r="K258">
        <f t="shared" si="29"/>
        <v>1.8777704165437139</v>
      </c>
      <c r="L258">
        <f t="shared" si="30"/>
        <v>-2.339653449273654</v>
      </c>
      <c r="M258">
        <f t="shared" si="31"/>
        <v>256</v>
      </c>
    </row>
    <row r="259" spans="3:13" x14ac:dyDescent="0.3">
      <c r="C259">
        <f>INDEX(final_elemfixed!$C$2:$C$549,MATCH(final_twistvert!E259,final_elemfixed!$E$2:$E$549,0))</f>
        <v>2.9423558412334199</v>
      </c>
      <c r="D259">
        <f>INDEX(final_elemfixed!$D$2:$D$549,MATCH(final_twistvert!E259,final_elemfixed!$E$2:$E$549,0))</f>
        <v>-0.58527096601385753</v>
      </c>
      <c r="E259">
        <v>257</v>
      </c>
      <c r="F259">
        <f t="shared" si="24"/>
        <v>257</v>
      </c>
      <c r="G259">
        <f t="shared" si="25"/>
        <v>3.0000000000165365</v>
      </c>
      <c r="H259">
        <f t="shared" si="26"/>
        <v>-11.249999999264837</v>
      </c>
      <c r="I259">
        <f t="shared" si="27"/>
        <v>348.75000000073516</v>
      </c>
      <c r="J259">
        <f t="shared" si="28"/>
        <v>353.75000000073516</v>
      </c>
      <c r="K259">
        <f t="shared" si="29"/>
        <v>2.9821690146875879</v>
      </c>
      <c r="L259">
        <f t="shared" si="30"/>
        <v>-0.32660062451942995</v>
      </c>
      <c r="M259">
        <f t="shared" si="31"/>
        <v>257</v>
      </c>
    </row>
    <row r="260" spans="3:13" x14ac:dyDescent="0.3">
      <c r="C260">
        <f>INDEX(final_elemfixed!$C$2:$C$549,MATCH(final_twistvert!E260,final_elemfixed!$E$2:$E$549,0))</f>
        <v>2.9423558412334199</v>
      </c>
      <c r="D260">
        <f>INDEX(final_elemfixed!$D$2:$D$549,MATCH(final_twistvert!E260,final_elemfixed!$E$2:$E$549,0))</f>
        <v>0.58527096601385753</v>
      </c>
      <c r="E260">
        <v>258</v>
      </c>
      <c r="F260">
        <f t="shared" ref="F260:F323" si="32">IF(AND(ABS(C260)&lt;4,ABS(D260)&lt;4),E260,"")</f>
        <v>258</v>
      </c>
      <c r="G260">
        <f t="shared" ref="G260:G323" si="33">IF(F260="","",SQRT(C260^2+D260^2))</f>
        <v>3.0000000000165365</v>
      </c>
      <c r="H260">
        <f t="shared" ref="H260:H323" si="34">IF(F260="","",DEGREES(ATAN2(C260,D260)))</f>
        <v>11.249999999264837</v>
      </c>
      <c r="I260">
        <f t="shared" ref="I260:I323" si="35">IF(F260="","",IF(H260&lt;0,360+H260,IF(H260&lt;0.000001,0,H260)))</f>
        <v>11.249999999264837</v>
      </c>
      <c r="J260">
        <f t="shared" ref="J260:J323" si="36">IF(F260="","",I260+$A$2)</f>
        <v>16.249999999264837</v>
      </c>
      <c r="K260">
        <f t="shared" ref="K260:K323" si="37">IF(F260="",C260,G260*COS(RADIANS(J260)))</f>
        <v>2.8801495631844336</v>
      </c>
      <c r="L260">
        <f t="shared" ref="L260:L323" si="38">IF(F260="",D260,G260*SIN(RADIANS(J260)))</f>
        <v>0.83948704206064839</v>
      </c>
      <c r="M260">
        <f t="shared" ref="M260:M323" si="39">E260</f>
        <v>258</v>
      </c>
    </row>
    <row r="261" spans="3:13" x14ac:dyDescent="0.3">
      <c r="C261">
        <f>INDEX(final_elemfixed!$C$2:$C$549,MATCH(final_twistvert!E261,final_elemfixed!$E$2:$E$549,0))</f>
        <v>2.4944088369019251</v>
      </c>
      <c r="D261">
        <f>INDEX(final_elemfixed!$D$2:$D$549,MATCH(final_twistvert!E261,final_elemfixed!$E$2:$E$549,0))</f>
        <v>1.6667106990508118</v>
      </c>
      <c r="E261">
        <v>259</v>
      </c>
      <c r="F261">
        <f t="shared" si="32"/>
        <v>259</v>
      </c>
      <c r="G261">
        <f t="shared" si="33"/>
        <v>2.99999999999081</v>
      </c>
      <c r="H261">
        <f t="shared" si="34"/>
        <v>33.749999999933642</v>
      </c>
      <c r="I261">
        <f t="shared" si="35"/>
        <v>33.749999999933642</v>
      </c>
      <c r="J261">
        <f t="shared" si="36"/>
        <v>38.749999999933642</v>
      </c>
      <c r="K261">
        <f t="shared" si="37"/>
        <v>2.3396534492736532</v>
      </c>
      <c r="L261">
        <f t="shared" si="38"/>
        <v>1.8777704165437152</v>
      </c>
      <c r="M261">
        <f t="shared" si="39"/>
        <v>259</v>
      </c>
    </row>
    <row r="262" spans="3:13" x14ac:dyDescent="0.3">
      <c r="C262">
        <f>INDEX(final_elemfixed!$C$2:$C$549,MATCH(final_twistvert!E262,final_elemfixed!$E$2:$E$549,0))</f>
        <v>1.6667106990508118</v>
      </c>
      <c r="D262">
        <f>INDEX(final_elemfixed!$D$2:$D$549,MATCH(final_twistvert!E262,final_elemfixed!$E$2:$E$549,0))</f>
        <v>2.4944088369019251</v>
      </c>
      <c r="E262">
        <v>260</v>
      </c>
      <c r="F262">
        <f t="shared" si="32"/>
        <v>260</v>
      </c>
      <c r="G262">
        <f t="shared" si="33"/>
        <v>2.99999999999081</v>
      </c>
      <c r="H262">
        <f t="shared" si="34"/>
        <v>56.250000000066365</v>
      </c>
      <c r="I262">
        <f t="shared" si="35"/>
        <v>56.250000000066365</v>
      </c>
      <c r="J262">
        <f t="shared" si="36"/>
        <v>61.250000000066365</v>
      </c>
      <c r="K262">
        <f t="shared" si="37"/>
        <v>1.4429663067506961</v>
      </c>
      <c r="L262">
        <f t="shared" si="38"/>
        <v>2.6301802671161374</v>
      </c>
      <c r="M262">
        <f t="shared" si="39"/>
        <v>260</v>
      </c>
    </row>
    <row r="263" spans="3:13" x14ac:dyDescent="0.3">
      <c r="C263">
        <f>INDEX(final_elemfixed!$C$2:$C$549,MATCH(final_twistvert!E263,final_elemfixed!$E$2:$E$549,0))</f>
        <v>0.5852709660138562</v>
      </c>
      <c r="D263">
        <f>INDEX(final_elemfixed!$D$2:$D$549,MATCH(final_twistvert!E263,final_elemfixed!$E$2:$E$549,0))</f>
        <v>2.9423558412334203</v>
      </c>
      <c r="E263">
        <v>261</v>
      </c>
      <c r="F263">
        <f t="shared" si="32"/>
        <v>261</v>
      </c>
      <c r="G263">
        <f t="shared" si="33"/>
        <v>3.0000000000165365</v>
      </c>
      <c r="H263">
        <f t="shared" si="34"/>
        <v>78.750000000735184</v>
      </c>
      <c r="I263">
        <f t="shared" si="35"/>
        <v>78.750000000735184</v>
      </c>
      <c r="J263">
        <f t="shared" si="36"/>
        <v>83.750000000735184</v>
      </c>
      <c r="K263">
        <f t="shared" si="37"/>
        <v>0.32660062451942873</v>
      </c>
      <c r="L263">
        <f t="shared" si="38"/>
        <v>2.9821690146875879</v>
      </c>
      <c r="M263">
        <f t="shared" si="39"/>
        <v>261</v>
      </c>
    </row>
    <row r="264" spans="3:13" x14ac:dyDescent="0.3">
      <c r="C264">
        <f>INDEX(final_elemfixed!$C$2:$C$549,MATCH(final_twistvert!E264,final_elemfixed!$E$2:$E$549,0))</f>
        <v>-0.58527096601385653</v>
      </c>
      <c r="D264">
        <f>INDEX(final_elemfixed!$D$2:$D$549,MATCH(final_twistvert!E264,final_elemfixed!$E$2:$E$549,0))</f>
        <v>2.9423558412334203</v>
      </c>
      <c r="E264">
        <v>262</v>
      </c>
      <c r="F264">
        <f t="shared" si="32"/>
        <v>262</v>
      </c>
      <c r="G264">
        <f t="shared" si="33"/>
        <v>3.000000000016537</v>
      </c>
      <c r="H264">
        <f t="shared" si="34"/>
        <v>101.2499999992648</v>
      </c>
      <c r="I264">
        <f t="shared" si="35"/>
        <v>101.2499999992648</v>
      </c>
      <c r="J264">
        <f t="shared" si="36"/>
        <v>106.2499999992648</v>
      </c>
      <c r="K264">
        <f t="shared" si="37"/>
        <v>-0.8394870420606465</v>
      </c>
      <c r="L264">
        <f t="shared" si="38"/>
        <v>2.8801495631844345</v>
      </c>
      <c r="M264">
        <f t="shared" si="39"/>
        <v>262</v>
      </c>
    </row>
    <row r="265" spans="3:13" x14ac:dyDescent="0.3">
      <c r="C265">
        <f>INDEX(final_elemfixed!$C$2:$C$549,MATCH(final_twistvert!E265,final_elemfixed!$E$2:$E$549,0))</f>
        <v>-1.6667106990508112</v>
      </c>
      <c r="D265">
        <f>INDEX(final_elemfixed!$D$2:$D$549,MATCH(final_twistvert!E265,final_elemfixed!$E$2:$E$549,0))</f>
        <v>2.4944088369019255</v>
      </c>
      <c r="E265">
        <v>263</v>
      </c>
      <c r="F265">
        <f t="shared" si="32"/>
        <v>263</v>
      </c>
      <c r="G265">
        <f t="shared" si="33"/>
        <v>2.99999999999081</v>
      </c>
      <c r="H265">
        <f t="shared" si="34"/>
        <v>123.74999999993362</v>
      </c>
      <c r="I265">
        <f t="shared" si="35"/>
        <v>123.74999999993362</v>
      </c>
      <c r="J265">
        <f t="shared" si="36"/>
        <v>128.74999999993361</v>
      </c>
      <c r="K265">
        <f t="shared" si="37"/>
        <v>-1.8777704165437132</v>
      </c>
      <c r="L265">
        <f t="shared" si="38"/>
        <v>2.3396534492736545</v>
      </c>
      <c r="M265">
        <f t="shared" si="39"/>
        <v>263</v>
      </c>
    </row>
    <row r="266" spans="3:13" x14ac:dyDescent="0.3">
      <c r="C266">
        <f>INDEX(final_elemfixed!$C$2:$C$549,MATCH(final_twistvert!E266,final_elemfixed!$E$2:$E$549,0))</f>
        <v>-0.44310630259298789</v>
      </c>
      <c r="D266">
        <f>INDEX(final_elemfixed!$D$2:$D$549,MATCH(final_twistvert!E266,final_elemfixed!$E$2:$E$549,0))</f>
        <v>1.9850174253663393</v>
      </c>
      <c r="E266">
        <v>264</v>
      </c>
      <c r="F266">
        <f t="shared" si="32"/>
        <v>264</v>
      </c>
      <c r="G266">
        <f t="shared" si="33"/>
        <v>2.033872506920146</v>
      </c>
      <c r="H266">
        <f t="shared" si="34"/>
        <v>102.58356890150951</v>
      </c>
      <c r="I266">
        <f t="shared" si="35"/>
        <v>102.58356890150951</v>
      </c>
      <c r="J266">
        <f t="shared" si="36"/>
        <v>107.58356890150951</v>
      </c>
      <c r="K266">
        <f t="shared" si="37"/>
        <v>-0.61442581740901803</v>
      </c>
      <c r="L266">
        <f t="shared" si="38"/>
        <v>1.9388445758510142</v>
      </c>
      <c r="M266">
        <f t="shared" si="39"/>
        <v>264</v>
      </c>
    </row>
    <row r="267" spans="3:13" x14ac:dyDescent="0.3">
      <c r="C267">
        <f>INDEX(final_elemfixed!$C$2:$C$549,MATCH(final_twistvert!E267,final_elemfixed!$E$2:$E$549,0))</f>
        <v>-0.22580276219678402</v>
      </c>
      <c r="D267">
        <f>INDEX(final_elemfixed!$D$2:$D$549,MATCH(final_twistvert!E267,final_elemfixed!$E$2:$E$549,0))</f>
        <v>0.99672182012926203</v>
      </c>
      <c r="E267">
        <v>265</v>
      </c>
      <c r="F267">
        <f t="shared" si="32"/>
        <v>265</v>
      </c>
      <c r="G267">
        <f t="shared" si="33"/>
        <v>1.0219790967223774</v>
      </c>
      <c r="H267">
        <f t="shared" si="34"/>
        <v>102.76463488200143</v>
      </c>
      <c r="I267">
        <f t="shared" si="35"/>
        <v>102.76463488200143</v>
      </c>
      <c r="J267">
        <f t="shared" si="36"/>
        <v>107.76463488200143</v>
      </c>
      <c r="K267">
        <f t="shared" si="37"/>
        <v>-0.31181354506107073</v>
      </c>
      <c r="L267">
        <f t="shared" si="38"/>
        <v>0.97324898523139192</v>
      </c>
      <c r="M267">
        <f t="shared" si="39"/>
        <v>265</v>
      </c>
    </row>
    <row r="268" spans="3:13" x14ac:dyDescent="0.3">
      <c r="C268">
        <f>INDEX(final_elemfixed!$C$2:$C$549,MATCH(final_twistvert!E268,final_elemfixed!$E$2:$E$549,0))</f>
        <v>0.33194251497084271</v>
      </c>
      <c r="D268">
        <f>INDEX(final_elemfixed!$D$2:$D$549,MATCH(final_twistvert!E268,final_elemfixed!$E$2:$E$549,0))</f>
        <v>1.717108550228537</v>
      </c>
      <c r="E268">
        <v>266</v>
      </c>
      <c r="F268">
        <f t="shared" si="32"/>
        <v>266</v>
      </c>
      <c r="G268">
        <f t="shared" si="33"/>
        <v>1.7488989697844517</v>
      </c>
      <c r="H268">
        <f t="shared" si="34"/>
        <v>79.05883760431432</v>
      </c>
      <c r="I268">
        <f t="shared" si="35"/>
        <v>79.05883760431432</v>
      </c>
      <c r="J268">
        <f t="shared" si="36"/>
        <v>84.05883760431432</v>
      </c>
      <c r="K268">
        <f t="shared" si="37"/>
        <v>0.18102350241167051</v>
      </c>
      <c r="L268">
        <f t="shared" si="38"/>
        <v>1.7395051302274818</v>
      </c>
      <c r="M268">
        <f t="shared" si="39"/>
        <v>266</v>
      </c>
    </row>
    <row r="269" spans="3:13" x14ac:dyDescent="0.3">
      <c r="C269">
        <f>INDEX(final_elemfixed!$C$2:$C$549,MATCH(final_twistvert!E269,final_elemfixed!$E$2:$E$549,0))</f>
        <v>0.93298327894405286</v>
      </c>
      <c r="D269">
        <f>INDEX(final_elemfixed!$D$2:$D$549,MATCH(final_twistvert!E269,final_elemfixed!$E$2:$E$549,0))</f>
        <v>1.4028851342090229</v>
      </c>
      <c r="E269">
        <v>267</v>
      </c>
      <c r="F269">
        <f t="shared" si="32"/>
        <v>267</v>
      </c>
      <c r="G269">
        <f t="shared" si="33"/>
        <v>1.6847980586924549</v>
      </c>
      <c r="H269">
        <f t="shared" si="34"/>
        <v>56.374262696157444</v>
      </c>
      <c r="I269">
        <f t="shared" si="35"/>
        <v>56.374262696157444</v>
      </c>
      <c r="J269">
        <f t="shared" si="36"/>
        <v>61.374262696157444</v>
      </c>
      <c r="K269">
        <f t="shared" si="37"/>
        <v>0.80716350003068182</v>
      </c>
      <c r="L269">
        <f t="shared" si="38"/>
        <v>1.4788615833782701</v>
      </c>
      <c r="M269">
        <f t="shared" si="39"/>
        <v>267</v>
      </c>
    </row>
    <row r="270" spans="3:13" x14ac:dyDescent="0.3">
      <c r="C270">
        <f>INDEX(final_elemfixed!$C$2:$C$549,MATCH(final_twistvert!E270,final_elemfixed!$E$2:$E$549,0))</f>
        <v>1.4028585125367368</v>
      </c>
      <c r="D270">
        <f>INDEX(final_elemfixed!$D$2:$D$549,MATCH(final_twistvert!E270,final_elemfixed!$E$2:$E$549,0))</f>
        <v>0.93303266408068186</v>
      </c>
      <c r="E270">
        <v>268</v>
      </c>
      <c r="F270">
        <f t="shared" si="32"/>
        <v>268</v>
      </c>
      <c r="G270">
        <f t="shared" si="33"/>
        <v>1.6848032402741515</v>
      </c>
      <c r="H270">
        <f t="shared" si="34"/>
        <v>33.627637087046494</v>
      </c>
      <c r="I270">
        <f t="shared" si="35"/>
        <v>33.627637087046494</v>
      </c>
      <c r="J270">
        <f t="shared" si="36"/>
        <v>38.627637087046494</v>
      </c>
      <c r="K270">
        <f t="shared" si="37"/>
        <v>1.3162010575161918</v>
      </c>
      <c r="L270">
        <f t="shared" si="38"/>
        <v>1.0517493687336061</v>
      </c>
      <c r="M270">
        <f t="shared" si="39"/>
        <v>268</v>
      </c>
    </row>
    <row r="271" spans="3:13" x14ac:dyDescent="0.3">
      <c r="C271">
        <f>INDEX(final_elemfixed!$C$2:$C$549,MATCH(final_twistvert!E271,final_elemfixed!$E$2:$E$549,0))</f>
        <v>1.7177206777551233</v>
      </c>
      <c r="D271">
        <f>INDEX(final_elemfixed!$D$2:$D$549,MATCH(final_twistvert!E271,final_elemfixed!$E$2:$E$549,0))</f>
        <v>0.33206155494788675</v>
      </c>
      <c r="E271">
        <v>269</v>
      </c>
      <c r="F271">
        <f t="shared" si="32"/>
        <v>269</v>
      </c>
      <c r="G271">
        <f t="shared" si="33"/>
        <v>1.7495225643191712</v>
      </c>
      <c r="H271">
        <f t="shared" si="34"/>
        <v>10.941185117685713</v>
      </c>
      <c r="I271">
        <f t="shared" si="35"/>
        <v>10.941185117685713</v>
      </c>
      <c r="J271">
        <f t="shared" si="36"/>
        <v>15.941185117685713</v>
      </c>
      <c r="K271">
        <f t="shared" si="37"/>
        <v>1.6822431605227881</v>
      </c>
      <c r="L271">
        <f t="shared" si="38"/>
        <v>0.48050718198194409</v>
      </c>
      <c r="M271">
        <f t="shared" si="39"/>
        <v>269</v>
      </c>
    </row>
    <row r="272" spans="3:13" x14ac:dyDescent="0.3">
      <c r="C272">
        <f>INDEX(final_elemfixed!$C$2:$C$549,MATCH(final_twistvert!E272,final_elemfixed!$E$2:$E$549,0))</f>
        <v>1.8148594953319255</v>
      </c>
      <c r="D272">
        <f>INDEX(final_elemfixed!$D$2:$D$549,MATCH(final_twistvert!E272,final_elemfixed!$E$2:$E$549,0))</f>
        <v>-0.37224605625802709</v>
      </c>
      <c r="E272">
        <v>270</v>
      </c>
      <c r="F272">
        <f t="shared" si="32"/>
        <v>270</v>
      </c>
      <c r="G272">
        <f t="shared" si="33"/>
        <v>1.8526419282192945</v>
      </c>
      <c r="H272">
        <f t="shared" si="34"/>
        <v>-11.591181269352809</v>
      </c>
      <c r="I272">
        <f t="shared" si="35"/>
        <v>348.40881873064717</v>
      </c>
      <c r="J272">
        <f t="shared" si="36"/>
        <v>353.40881873064717</v>
      </c>
      <c r="K272">
        <f t="shared" si="37"/>
        <v>1.8403967885491799</v>
      </c>
      <c r="L272">
        <f t="shared" si="38"/>
        <v>-0.21265412033151559</v>
      </c>
      <c r="M272">
        <f t="shared" si="39"/>
        <v>270</v>
      </c>
    </row>
    <row r="273" spans="3:13" x14ac:dyDescent="0.3">
      <c r="C273">
        <f>INDEX(final_elemfixed!$C$2:$C$549,MATCH(final_twistvert!E273,final_elemfixed!$E$2:$E$549,0))</f>
        <v>-1.0814411672899231</v>
      </c>
      <c r="D273">
        <f>INDEX(final_elemfixed!$D$2:$D$549,MATCH(final_twistvert!E273,final_elemfixed!$E$2:$E$549,0))</f>
        <v>1.9615276625229843</v>
      </c>
      <c r="E273">
        <v>271</v>
      </c>
      <c r="F273">
        <f t="shared" si="32"/>
        <v>271</v>
      </c>
      <c r="G273">
        <f t="shared" si="33"/>
        <v>2.2398896778976134</v>
      </c>
      <c r="H273">
        <f t="shared" si="34"/>
        <v>118.86908986976303</v>
      </c>
      <c r="I273">
        <f t="shared" si="35"/>
        <v>118.86908986976303</v>
      </c>
      <c r="J273">
        <f t="shared" si="36"/>
        <v>123.86908986976303</v>
      </c>
      <c r="K273">
        <f t="shared" si="37"/>
        <v>-1.2482843574996381</v>
      </c>
      <c r="L273">
        <f t="shared" si="38"/>
        <v>1.8598096493926444</v>
      </c>
      <c r="M273">
        <f t="shared" si="39"/>
        <v>271</v>
      </c>
    </row>
    <row r="274" spans="3:13" x14ac:dyDescent="0.3">
      <c r="C274">
        <f>INDEX(final_elemfixed!$C$2:$C$549,MATCH(final_twistvert!E274,final_elemfixed!$E$2:$E$549,0))</f>
        <v>-0.64058599381540937</v>
      </c>
      <c r="D274">
        <f>INDEX(final_elemfixed!$D$2:$D$549,MATCH(final_twistvert!E274,final_elemfixed!$E$2:$E$549,0))</f>
        <v>1.120998856650592</v>
      </c>
      <c r="E274">
        <v>272</v>
      </c>
      <c r="F274">
        <f t="shared" si="32"/>
        <v>272</v>
      </c>
      <c r="G274">
        <f t="shared" si="33"/>
        <v>1.2911192245816845</v>
      </c>
      <c r="H274">
        <f t="shared" si="34"/>
        <v>119.74546766724022</v>
      </c>
      <c r="I274">
        <f t="shared" si="35"/>
        <v>119.74546766724022</v>
      </c>
      <c r="J274">
        <f t="shared" si="36"/>
        <v>124.74546766724022</v>
      </c>
      <c r="K274">
        <f t="shared" si="37"/>
        <v>-0.73584985868139996</v>
      </c>
      <c r="L274">
        <f t="shared" si="38"/>
        <v>1.0609023694774999</v>
      </c>
      <c r="M274">
        <f t="shared" si="39"/>
        <v>272</v>
      </c>
    </row>
    <row r="275" spans="3:13" x14ac:dyDescent="0.3">
      <c r="C275">
        <f>INDEX(final_elemfixed!$C$2:$C$549,MATCH(final_twistvert!E275,final_elemfixed!$E$2:$E$549,0))</f>
        <v>0.14336281887990571</v>
      </c>
      <c r="D275">
        <f>INDEX(final_elemfixed!$D$2:$D$549,MATCH(final_twistvert!E275,final_elemfixed!$E$2:$E$549,0))</f>
        <v>0.79717121172861394</v>
      </c>
      <c r="E275">
        <v>273</v>
      </c>
      <c r="F275">
        <f t="shared" si="32"/>
        <v>273</v>
      </c>
      <c r="G275">
        <f t="shared" si="33"/>
        <v>0.80995977594326207</v>
      </c>
      <c r="H275">
        <f t="shared" si="34"/>
        <v>79.804937608666776</v>
      </c>
      <c r="I275">
        <f t="shared" si="35"/>
        <v>79.804937608666776</v>
      </c>
      <c r="J275">
        <f t="shared" si="36"/>
        <v>84.804937608666776</v>
      </c>
      <c r="K275">
        <f t="shared" si="37"/>
        <v>7.3339231016391157E-2</v>
      </c>
      <c r="L275">
        <f t="shared" si="38"/>
        <v>0.8066326275572937</v>
      </c>
      <c r="M275">
        <f t="shared" si="39"/>
        <v>273</v>
      </c>
    </row>
    <row r="276" spans="3:13" x14ac:dyDescent="0.3">
      <c r="C276">
        <f>INDEX(final_elemfixed!$C$2:$C$549,MATCH(final_twistvert!E276,final_elemfixed!$E$2:$E$549,0))</f>
        <v>0.39097289232058013</v>
      </c>
      <c r="D276">
        <f>INDEX(final_elemfixed!$D$2:$D$549,MATCH(final_twistvert!E276,final_elemfixed!$E$2:$E$549,0))</f>
        <v>0.59389205916724319</v>
      </c>
      <c r="E276">
        <v>274</v>
      </c>
      <c r="F276">
        <f t="shared" si="32"/>
        <v>274</v>
      </c>
      <c r="G276">
        <f t="shared" si="33"/>
        <v>0.71103275625770457</v>
      </c>
      <c r="H276">
        <f t="shared" si="34"/>
        <v>56.642164572944552</v>
      </c>
      <c r="I276">
        <f t="shared" si="35"/>
        <v>56.642164572944552</v>
      </c>
      <c r="J276">
        <f t="shared" si="36"/>
        <v>61.642164572944552</v>
      </c>
      <c r="K276">
        <f t="shared" si="37"/>
        <v>0.33772401889869968</v>
      </c>
      <c r="L276">
        <f t="shared" si="38"/>
        <v>0.62570765340559731</v>
      </c>
      <c r="M276">
        <f t="shared" si="39"/>
        <v>274</v>
      </c>
    </row>
    <row r="277" spans="3:13" x14ac:dyDescent="0.3">
      <c r="C277">
        <f>INDEX(final_elemfixed!$C$2:$C$549,MATCH(final_twistvert!E277,final_elemfixed!$E$2:$E$549,0))</f>
        <v>0.58248159673827182</v>
      </c>
      <c r="D277">
        <f>INDEX(final_elemfixed!$D$2:$D$549,MATCH(final_twistvert!E277,final_elemfixed!$E$2:$E$549,0))</f>
        <v>0.3861236181497878</v>
      </c>
      <c r="E277">
        <v>275</v>
      </c>
      <c r="F277">
        <f t="shared" si="32"/>
        <v>275</v>
      </c>
      <c r="G277">
        <f t="shared" si="33"/>
        <v>0.69883922259118358</v>
      </c>
      <c r="H277">
        <f t="shared" si="34"/>
        <v>33.540163356117404</v>
      </c>
      <c r="I277">
        <f t="shared" si="35"/>
        <v>33.540163356117404</v>
      </c>
      <c r="J277">
        <f t="shared" si="36"/>
        <v>38.540163356117404</v>
      </c>
      <c r="K277">
        <f t="shared" si="37"/>
        <v>0.54661218767442266</v>
      </c>
      <c r="L277">
        <f t="shared" si="38"/>
        <v>0.43542091740938627</v>
      </c>
      <c r="M277">
        <f t="shared" si="39"/>
        <v>275</v>
      </c>
    </row>
    <row r="278" spans="3:13" x14ac:dyDescent="0.3">
      <c r="C278">
        <f>INDEX(final_elemfixed!$C$2:$C$549,MATCH(final_twistvert!E278,final_elemfixed!$E$2:$E$549,0))</f>
        <v>0.75390010802252772</v>
      </c>
      <c r="D278">
        <f>INDEX(final_elemfixed!$D$2:$D$549,MATCH(final_twistvert!E278,final_elemfixed!$E$2:$E$549,0))</f>
        <v>0.13866825449681527</v>
      </c>
      <c r="E278">
        <v>276</v>
      </c>
      <c r="F278">
        <f t="shared" si="32"/>
        <v>276</v>
      </c>
      <c r="G278">
        <f t="shared" si="33"/>
        <v>0.76654697030356367</v>
      </c>
      <c r="H278">
        <f t="shared" si="34"/>
        <v>10.422179614915294</v>
      </c>
      <c r="I278">
        <f t="shared" si="35"/>
        <v>10.422179614915294</v>
      </c>
      <c r="J278">
        <f t="shared" si="36"/>
        <v>15.422179614915294</v>
      </c>
      <c r="K278">
        <f t="shared" si="37"/>
        <v>0.73894555578664511</v>
      </c>
      <c r="L278">
        <f t="shared" si="38"/>
        <v>0.20384730379560737</v>
      </c>
      <c r="M278">
        <f t="shared" si="39"/>
        <v>276</v>
      </c>
    </row>
    <row r="279" spans="3:13" x14ac:dyDescent="0.3">
      <c r="C279">
        <f>INDEX(final_elemfixed!$C$2:$C$549,MATCH(final_twistvert!E279,final_elemfixed!$E$2:$E$549,0))</f>
        <v>-1.9968480181743484</v>
      </c>
      <c r="D279">
        <f>INDEX(final_elemfixed!$D$2:$D$549,MATCH(final_twistvert!E279,final_elemfixed!$E$2:$E$549,0))</f>
        <v>0.44778247426602963</v>
      </c>
      <c r="E279">
        <v>277</v>
      </c>
      <c r="F279">
        <f t="shared" si="32"/>
        <v>277</v>
      </c>
      <c r="G279">
        <f t="shared" si="33"/>
        <v>2.0464386509120254</v>
      </c>
      <c r="H279">
        <f t="shared" si="34"/>
        <v>167.36081643009214</v>
      </c>
      <c r="I279">
        <f t="shared" si="35"/>
        <v>167.36081643009214</v>
      </c>
      <c r="J279">
        <f t="shared" si="36"/>
        <v>172.36081643009214</v>
      </c>
      <c r="K279">
        <f t="shared" si="37"/>
        <v>-2.0282762227343354</v>
      </c>
      <c r="L279">
        <f t="shared" si="38"/>
        <v>0.27204175458404789</v>
      </c>
      <c r="M279">
        <f t="shared" si="39"/>
        <v>277</v>
      </c>
    </row>
    <row r="280" spans="3:13" x14ac:dyDescent="0.3">
      <c r="C280">
        <f>INDEX(final_elemfixed!$C$2:$C$549,MATCH(final_twistvert!E280,final_elemfixed!$E$2:$E$549,0))</f>
        <v>-0.99722892979719502</v>
      </c>
      <c r="D280">
        <f>INDEX(final_elemfixed!$D$2:$D$549,MATCH(final_twistvert!E280,final_elemfixed!$E$2:$E$549,0))</f>
        <v>0.22617176444926201</v>
      </c>
      <c r="E280">
        <v>278</v>
      </c>
      <c r="F280">
        <f t="shared" si="32"/>
        <v>278</v>
      </c>
      <c r="G280">
        <f t="shared" si="33"/>
        <v>1.0225552334512553</v>
      </c>
      <c r="H280">
        <f t="shared" si="34"/>
        <v>167.22147823594142</v>
      </c>
      <c r="I280">
        <f t="shared" si="35"/>
        <v>167.22147823594142</v>
      </c>
      <c r="J280">
        <f t="shared" si="36"/>
        <v>172.22147823594142</v>
      </c>
      <c r="K280">
        <f t="shared" si="37"/>
        <v>-1.0131463407667951</v>
      </c>
      <c r="L280">
        <f t="shared" si="38"/>
        <v>0.13839688453648283</v>
      </c>
      <c r="M280">
        <f t="shared" si="39"/>
        <v>278</v>
      </c>
    </row>
    <row r="281" spans="3:13" x14ac:dyDescent="0.3">
      <c r="C281">
        <f>INDEX(final_elemfixed!$C$2:$C$549,MATCH(final_twistvert!E281,final_elemfixed!$E$2:$E$549,0))</f>
        <v>-0.49542158217908583</v>
      </c>
      <c r="D281">
        <f>INDEX(final_elemfixed!$D$2:$D$549,MATCH(final_twistvert!E281,final_elemfixed!$E$2:$E$549,0))</f>
        <v>0.11994301916138039</v>
      </c>
      <c r="E281">
        <v>279</v>
      </c>
      <c r="F281">
        <f t="shared" si="32"/>
        <v>279</v>
      </c>
      <c r="G281">
        <f t="shared" si="33"/>
        <v>0.50973411886431141</v>
      </c>
      <c r="H281">
        <f t="shared" si="34"/>
        <v>166.39039410609848</v>
      </c>
      <c r="I281">
        <f t="shared" si="35"/>
        <v>166.39039410609848</v>
      </c>
      <c r="J281">
        <f t="shared" si="36"/>
        <v>171.39039410609848</v>
      </c>
      <c r="K281">
        <f t="shared" si="37"/>
        <v>-0.50399007640943605</v>
      </c>
      <c r="L281">
        <f t="shared" si="38"/>
        <v>7.6307763793645636E-2</v>
      </c>
      <c r="M281">
        <f t="shared" si="39"/>
        <v>279</v>
      </c>
    </row>
    <row r="282" spans="3:13" x14ac:dyDescent="0.3">
      <c r="C282">
        <f>INDEX(final_elemfixed!$C$2:$C$549,MATCH(final_twistvert!E282,final_elemfixed!$E$2:$E$549,0))</f>
        <v>-1.7178294357561015</v>
      </c>
      <c r="D282">
        <f>INDEX(final_elemfixed!$D$2:$D$549,MATCH(final_twistvert!E282,final_elemfixed!$E$2:$E$549,0))</f>
        <v>-0.3316092450160501</v>
      </c>
      <c r="E282">
        <v>280</v>
      </c>
      <c r="F282">
        <f t="shared" si="32"/>
        <v>280</v>
      </c>
      <c r="G282">
        <f t="shared" si="33"/>
        <v>1.7495435581117267</v>
      </c>
      <c r="H282">
        <f t="shared" si="34"/>
        <v>-169.07403433524769</v>
      </c>
      <c r="I282">
        <f t="shared" si="35"/>
        <v>190.92596566475231</v>
      </c>
      <c r="J282">
        <f t="shared" si="36"/>
        <v>195.92596566475231</v>
      </c>
      <c r="K282">
        <f t="shared" si="37"/>
        <v>-1.6823909260747991</v>
      </c>
      <c r="L282">
        <f t="shared" si="38"/>
        <v>-0.48006607211030911</v>
      </c>
      <c r="M282">
        <f t="shared" si="39"/>
        <v>280</v>
      </c>
    </row>
    <row r="283" spans="3:13" x14ac:dyDescent="0.3">
      <c r="C283">
        <f>INDEX(final_elemfixed!$C$2:$C$549,MATCH(final_twistvert!E283,final_elemfixed!$E$2:$E$549,0))</f>
        <v>-0.79760352624338504</v>
      </c>
      <c r="D283">
        <f>INDEX(final_elemfixed!$D$2:$D$549,MATCH(final_twistvert!E283,final_elemfixed!$E$2:$E$549,0))</f>
        <v>-0.14348421490846003</v>
      </c>
      <c r="E283">
        <v>281</v>
      </c>
      <c r="F283">
        <f t="shared" si="32"/>
        <v>281</v>
      </c>
      <c r="G283">
        <f t="shared" si="33"/>
        <v>0.8104067528123019</v>
      </c>
      <c r="H283">
        <f t="shared" si="34"/>
        <v>-169.80190035995895</v>
      </c>
      <c r="I283">
        <f t="shared" si="35"/>
        <v>190.19809964004105</v>
      </c>
      <c r="J283">
        <f t="shared" si="36"/>
        <v>195.19809964004105</v>
      </c>
      <c r="K283">
        <f t="shared" si="37"/>
        <v>-0.78206293070002919</v>
      </c>
      <c r="L283">
        <f t="shared" si="38"/>
        <v>-0.21245394189955788</v>
      </c>
      <c r="M283">
        <f t="shared" si="39"/>
        <v>281</v>
      </c>
    </row>
    <row r="284" spans="3:13" x14ac:dyDescent="0.3">
      <c r="C284">
        <f>INDEX(final_elemfixed!$C$2:$C$549,MATCH(final_twistvert!E284,final_elemfixed!$E$2:$E$549,0))</f>
        <v>-1.4030647040185316</v>
      </c>
      <c r="D284">
        <f>INDEX(final_elemfixed!$D$2:$D$549,MATCH(final_twistvert!E284,final_elemfixed!$E$2:$E$549,0))</f>
        <v>-0.93265000901047324</v>
      </c>
      <c r="E284">
        <v>282</v>
      </c>
      <c r="F284">
        <f t="shared" si="32"/>
        <v>282</v>
      </c>
      <c r="G284">
        <f t="shared" si="33"/>
        <v>1.6847630702771963</v>
      </c>
      <c r="H284">
        <f t="shared" si="34"/>
        <v>-146.38708189871068</v>
      </c>
      <c r="I284">
        <f t="shared" si="35"/>
        <v>213.61291810128932</v>
      </c>
      <c r="J284">
        <f t="shared" si="36"/>
        <v>218.61291810128932</v>
      </c>
      <c r="K284">
        <f t="shared" si="37"/>
        <v>-1.3164398149640075</v>
      </c>
      <c r="L284">
        <f t="shared" si="38"/>
        <v>-1.0513861405532103</v>
      </c>
      <c r="M284">
        <f t="shared" si="39"/>
        <v>282</v>
      </c>
    </row>
    <row r="285" spans="3:13" x14ac:dyDescent="0.3">
      <c r="C285">
        <f>INDEX(final_elemfixed!$C$2:$C$549,MATCH(final_twistvert!E285,final_elemfixed!$E$2:$E$549,0))</f>
        <v>-0.59388891102178754</v>
      </c>
      <c r="D285">
        <f>INDEX(final_elemfixed!$D$2:$D$549,MATCH(final_twistvert!E285,final_elemfixed!$E$2:$E$549,0))</f>
        <v>-0.39097158832375151</v>
      </c>
      <c r="E285">
        <v>283</v>
      </c>
      <c r="F285">
        <f t="shared" si="32"/>
        <v>283</v>
      </c>
      <c r="G285">
        <f t="shared" si="33"/>
        <v>0.71102940973706685</v>
      </c>
      <c r="H285">
        <f t="shared" si="34"/>
        <v>-146.64211284836503</v>
      </c>
      <c r="I285">
        <f t="shared" si="35"/>
        <v>213.35788715163497</v>
      </c>
      <c r="J285">
        <f t="shared" si="36"/>
        <v>218.35788715163497</v>
      </c>
      <c r="K285">
        <f t="shared" si="37"/>
        <v>-0.55755356524179689</v>
      </c>
      <c r="L285">
        <f t="shared" si="38"/>
        <v>-0.44124465254233181</v>
      </c>
      <c r="M285">
        <f t="shared" si="39"/>
        <v>283</v>
      </c>
    </row>
    <row r="286" spans="3:13" x14ac:dyDescent="0.3">
      <c r="C286">
        <f>INDEX(final_elemfixed!$C$2:$C$549,MATCH(final_twistvert!E286,final_elemfixed!$E$2:$E$549,0))</f>
        <v>-0.38585392793457046</v>
      </c>
      <c r="D286">
        <f>INDEX(final_elemfixed!$D$2:$D$549,MATCH(final_twistvert!E286,final_elemfixed!$E$2:$E$549,0))</f>
        <v>-0.58267529070874968</v>
      </c>
      <c r="E286">
        <v>284</v>
      </c>
      <c r="F286">
        <f t="shared" si="32"/>
        <v>284</v>
      </c>
      <c r="G286">
        <f t="shared" si="33"/>
        <v>0.69885173542394718</v>
      </c>
      <c r="H286">
        <f t="shared" si="34"/>
        <v>-123.51295999892483</v>
      </c>
      <c r="I286">
        <f t="shared" si="35"/>
        <v>236.48704000107517</v>
      </c>
      <c r="J286">
        <f t="shared" si="36"/>
        <v>241.48704000107517</v>
      </c>
      <c r="K286">
        <f t="shared" si="37"/>
        <v>-0.33360213950386491</v>
      </c>
      <c r="L286">
        <f t="shared" si="38"/>
        <v>-0.61408742099436175</v>
      </c>
      <c r="M286">
        <f t="shared" si="39"/>
        <v>284</v>
      </c>
    </row>
    <row r="287" spans="3:13" x14ac:dyDescent="0.3">
      <c r="C287">
        <f>INDEX(final_elemfixed!$C$2:$C$549,MATCH(final_twistvert!E287,final_elemfixed!$E$2:$E$549,0))</f>
        <v>-0.13874675223785979</v>
      </c>
      <c r="D287">
        <f>INDEX(final_elemfixed!$D$2:$D$549,MATCH(final_twistvert!E287,final_elemfixed!$E$2:$E$549,0))</f>
        <v>-0.75392224154665199</v>
      </c>
      <c r="E287">
        <v>285</v>
      </c>
      <c r="F287">
        <f t="shared" si="32"/>
        <v>285</v>
      </c>
      <c r="G287">
        <f t="shared" si="33"/>
        <v>0.76658294238476399</v>
      </c>
      <c r="H287">
        <f t="shared" si="34"/>
        <v>-100.42765061628361</v>
      </c>
      <c r="I287">
        <f t="shared" si="35"/>
        <v>259.57234938371641</v>
      </c>
      <c r="J287">
        <f t="shared" si="36"/>
        <v>264.57234938371641</v>
      </c>
      <c r="K287">
        <f t="shared" si="37"/>
        <v>-7.2510126020827223E-2</v>
      </c>
      <c r="L287">
        <f t="shared" si="38"/>
        <v>-0.76314591604733506</v>
      </c>
      <c r="M287">
        <f t="shared" si="39"/>
        <v>285</v>
      </c>
    </row>
    <row r="288" spans="3:13" x14ac:dyDescent="0.3">
      <c r="C288">
        <f>INDEX(final_elemfixed!$C$2:$C$549,MATCH(final_twistvert!E288,final_elemfixed!$E$2:$E$549,0))</f>
        <v>-0.33129298447245198</v>
      </c>
      <c r="D288">
        <f>INDEX(final_elemfixed!$D$2:$D$549,MATCH(final_twistvert!E288,final_elemfixed!$E$2:$E$549,0))</f>
        <v>-1.7178975414174829</v>
      </c>
      <c r="E288">
        <v>286</v>
      </c>
      <c r="F288">
        <f t="shared" si="32"/>
        <v>286</v>
      </c>
      <c r="G288">
        <f t="shared" si="33"/>
        <v>1.7495505149520252</v>
      </c>
      <c r="H288">
        <f t="shared" si="34"/>
        <v>-100.91537349102761</v>
      </c>
      <c r="I288">
        <f t="shared" si="35"/>
        <v>259.08462650897241</v>
      </c>
      <c r="J288">
        <f t="shared" si="36"/>
        <v>264.08462650897241</v>
      </c>
      <c r="K288">
        <f t="shared" si="37"/>
        <v>-0.1803076784598312</v>
      </c>
      <c r="L288">
        <f t="shared" si="38"/>
        <v>-1.7402345087537263</v>
      </c>
      <c r="M288">
        <f t="shared" si="39"/>
        <v>286</v>
      </c>
    </row>
    <row r="289" spans="3:13" x14ac:dyDescent="0.3">
      <c r="C289">
        <f>INDEX(final_elemfixed!$C$2:$C$549,MATCH(final_twistvert!E289,final_elemfixed!$E$2:$E$549,0))</f>
        <v>-0.93287975619197805</v>
      </c>
      <c r="D289">
        <f>INDEX(final_elemfixed!$D$2:$D$549,MATCH(final_twistvert!E289,final_elemfixed!$E$2:$E$549,0))</f>
        <v>-1.4029365501209712</v>
      </c>
      <c r="E289">
        <v>287</v>
      </c>
      <c r="F289">
        <f t="shared" si="32"/>
        <v>287</v>
      </c>
      <c r="G289">
        <f t="shared" si="33"/>
        <v>1.6847835478713984</v>
      </c>
      <c r="H289">
        <f t="shared" si="34"/>
        <v>-123.62183753021419</v>
      </c>
      <c r="I289">
        <f t="shared" si="35"/>
        <v>236.37816246978582</v>
      </c>
      <c r="J289">
        <f t="shared" si="36"/>
        <v>241.37816246978582</v>
      </c>
      <c r="K289">
        <f t="shared" si="37"/>
        <v>-0.80705589002193723</v>
      </c>
      <c r="L289">
        <f t="shared" si="38"/>
        <v>-1.4789037810348027</v>
      </c>
      <c r="M289">
        <f t="shared" si="39"/>
        <v>287</v>
      </c>
    </row>
    <row r="290" spans="3:13" x14ac:dyDescent="0.3">
      <c r="C290">
        <f>INDEX(final_elemfixed!$C$2:$C$549,MATCH(final_twistvert!E290,final_elemfixed!$E$2:$E$549,0))</f>
        <v>0.3727111548241141</v>
      </c>
      <c r="D290">
        <f>INDEX(final_elemfixed!$D$2:$D$549,MATCH(final_twistvert!E290,final_elemfixed!$E$2:$E$549,0))</f>
        <v>-1.8144879008896275</v>
      </c>
      <c r="E290">
        <v>288</v>
      </c>
      <c r="F290">
        <f t="shared" si="32"/>
        <v>288</v>
      </c>
      <c r="G290">
        <f t="shared" si="33"/>
        <v>1.8523714388332517</v>
      </c>
      <c r="H290">
        <f t="shared" si="34"/>
        <v>-78.392416714880866</v>
      </c>
      <c r="I290">
        <f t="shared" si="35"/>
        <v>281.60758328511912</v>
      </c>
      <c r="J290">
        <f t="shared" si="36"/>
        <v>286.60758328511912</v>
      </c>
      <c r="K290">
        <f t="shared" si="37"/>
        <v>0.52943591706410864</v>
      </c>
      <c r="L290">
        <f t="shared" si="38"/>
        <v>-1.7750993090888343</v>
      </c>
      <c r="M290">
        <f t="shared" si="39"/>
        <v>288</v>
      </c>
    </row>
    <row r="291" spans="3:13" x14ac:dyDescent="0.3">
      <c r="C291">
        <f>INDEX(final_elemfixed!$C$2:$C$549,MATCH(final_twistvert!E291,final_elemfixed!$E$2:$E$549,0))</f>
        <v>1.5714532508589376</v>
      </c>
      <c r="D291">
        <f>INDEX(final_elemfixed!$D$2:$D$549,MATCH(final_twistvert!E291,final_elemfixed!$E$2:$E$549,0))</f>
        <v>-1.7688237240508526</v>
      </c>
      <c r="E291">
        <v>289</v>
      </c>
      <c r="F291">
        <f t="shared" si="32"/>
        <v>289</v>
      </c>
      <c r="G291">
        <f t="shared" si="33"/>
        <v>2.366052130955751</v>
      </c>
      <c r="H291">
        <f t="shared" si="34"/>
        <v>-48.38156442714201</v>
      </c>
      <c r="I291">
        <f t="shared" si="35"/>
        <v>311.618435572858</v>
      </c>
      <c r="J291">
        <f t="shared" si="36"/>
        <v>316.618435572858</v>
      </c>
      <c r="K291">
        <f t="shared" si="37"/>
        <v>1.7196365422640421</v>
      </c>
      <c r="L291">
        <f t="shared" si="38"/>
        <v>-1.6251316404865237</v>
      </c>
      <c r="M291">
        <f t="shared" si="39"/>
        <v>289</v>
      </c>
    </row>
    <row r="292" spans="3:13" x14ac:dyDescent="0.3">
      <c r="C292">
        <f>INDEX(final_elemfixed!$C$2:$C$549,MATCH(final_twistvert!E292,final_elemfixed!$E$2:$E$549,0))</f>
        <v>1.5991180965660807</v>
      </c>
      <c r="D292">
        <f>INDEX(final_elemfixed!$D$2:$D$549,MATCH(final_twistvert!E292,final_elemfixed!$E$2:$E$549,0))</f>
        <v>-1.4017476233741668</v>
      </c>
      <c r="E292">
        <v>290</v>
      </c>
      <c r="F292">
        <f t="shared" si="32"/>
        <v>290</v>
      </c>
      <c r="G292">
        <f t="shared" si="33"/>
        <v>2.1265171258187059</v>
      </c>
      <c r="H292">
        <f t="shared" si="34"/>
        <v>-41.237008888568404</v>
      </c>
      <c r="I292">
        <f t="shared" si="35"/>
        <v>318.76299111143157</v>
      </c>
      <c r="J292">
        <f t="shared" si="36"/>
        <v>323.76299111143157</v>
      </c>
      <c r="K292">
        <f t="shared" si="37"/>
        <v>1.7152033246816329</v>
      </c>
      <c r="L292">
        <f t="shared" si="38"/>
        <v>-1.2570412250206127</v>
      </c>
      <c r="M292">
        <f t="shared" si="39"/>
        <v>290</v>
      </c>
    </row>
    <row r="293" spans="3:13" x14ac:dyDescent="0.3">
      <c r="C293">
        <f>INDEX(final_elemfixed!$C$2:$C$549,MATCH(final_twistvert!E293,final_elemfixed!$E$2:$E$549,0))</f>
        <v>0.49362324028881827</v>
      </c>
      <c r="D293">
        <f>INDEX(final_elemfixed!$D$2:$D$549,MATCH(final_twistvert!E293,final_elemfixed!$E$2:$E$549,0))</f>
        <v>-0.42120167396885111</v>
      </c>
      <c r="E293">
        <v>291</v>
      </c>
      <c r="F293">
        <f t="shared" si="32"/>
        <v>291</v>
      </c>
      <c r="G293">
        <f t="shared" si="33"/>
        <v>0.64890273038984414</v>
      </c>
      <c r="H293">
        <f t="shared" si="34"/>
        <v>-40.473653727853673</v>
      </c>
      <c r="I293">
        <f t="shared" si="35"/>
        <v>319.52634627214633</v>
      </c>
      <c r="J293">
        <f t="shared" si="36"/>
        <v>324.52634627214633</v>
      </c>
      <c r="K293">
        <f t="shared" si="37"/>
        <v>0.52845499957190067</v>
      </c>
      <c r="L293">
        <f t="shared" si="38"/>
        <v>-0.37657677429025971</v>
      </c>
      <c r="M293">
        <f t="shared" si="39"/>
        <v>291</v>
      </c>
    </row>
    <row r="294" spans="3:13" x14ac:dyDescent="0.3">
      <c r="C294">
        <f>INDEX(final_elemfixed!$C$2:$C$549,MATCH(final_twistvert!E294,final_elemfixed!$E$2:$E$549,0))</f>
        <v>0.35197974902511775</v>
      </c>
      <c r="D294">
        <f>INDEX(final_elemfixed!$D$2:$D$549,MATCH(final_twistvert!E294,final_elemfixed!$E$2:$E$549,0))</f>
        <v>-0.42291628526343622</v>
      </c>
      <c r="E294">
        <v>292</v>
      </c>
      <c r="F294">
        <f t="shared" si="32"/>
        <v>292</v>
      </c>
      <c r="G294">
        <f t="shared" si="33"/>
        <v>0.55022534298667947</v>
      </c>
      <c r="H294">
        <f t="shared" si="34"/>
        <v>-50.230466212318518</v>
      </c>
      <c r="I294">
        <f t="shared" si="35"/>
        <v>309.7695337876815</v>
      </c>
      <c r="J294">
        <f t="shared" si="36"/>
        <v>314.7695337876815</v>
      </c>
      <c r="K294">
        <f t="shared" si="37"/>
        <v>0.3874999427767008</v>
      </c>
      <c r="L294">
        <f t="shared" si="38"/>
        <v>-0.390629904657673</v>
      </c>
      <c r="M294">
        <f t="shared" si="39"/>
        <v>292</v>
      </c>
    </row>
    <row r="295" spans="3:13" x14ac:dyDescent="0.3">
      <c r="C295">
        <f>INDEX(final_elemfixed!$C$2:$C$549,MATCH(final_twistvert!E295,final_elemfixed!$E$2:$E$549,0))</f>
        <v>-0.48968659715363444</v>
      </c>
      <c r="D295">
        <f>INDEX(final_elemfixed!$D$2:$D$549,MATCH(final_twistvert!E295,final_elemfixed!$E$2:$E$549,0))</f>
        <v>0.36310007568540698</v>
      </c>
      <c r="E295">
        <v>293</v>
      </c>
      <c r="F295">
        <f t="shared" si="32"/>
        <v>293</v>
      </c>
      <c r="G295">
        <f t="shared" si="33"/>
        <v>0.60961842852283765</v>
      </c>
      <c r="H295">
        <f t="shared" si="34"/>
        <v>143.44325664875208</v>
      </c>
      <c r="I295">
        <f t="shared" si="35"/>
        <v>143.44325664875208</v>
      </c>
      <c r="J295">
        <f t="shared" si="36"/>
        <v>148.44325664875208</v>
      </c>
      <c r="K295">
        <f t="shared" si="37"/>
        <v>-0.51946944859913158</v>
      </c>
      <c r="L295">
        <f t="shared" si="38"/>
        <v>0.31903937118601577</v>
      </c>
      <c r="M295">
        <f t="shared" si="39"/>
        <v>293</v>
      </c>
    </row>
    <row r="296" spans="3:13" x14ac:dyDescent="0.3">
      <c r="C296">
        <f>INDEX(final_elemfixed!$C$2:$C$549,MATCH(final_twistvert!E296,final_elemfixed!$E$2:$E$549,0))</f>
        <v>-0.49497474683058318</v>
      </c>
      <c r="D296">
        <f>INDEX(final_elemfixed!$D$2:$D$549,MATCH(final_twistvert!E296,final_elemfixed!$E$2:$E$549,0))</f>
        <v>0.49497474683058329</v>
      </c>
      <c r="E296">
        <v>294</v>
      </c>
      <c r="F296">
        <f t="shared" si="32"/>
        <v>294</v>
      </c>
      <c r="G296">
        <f t="shared" si="33"/>
        <v>0.7</v>
      </c>
      <c r="H296">
        <f t="shared" si="34"/>
        <v>135</v>
      </c>
      <c r="I296">
        <f t="shared" si="35"/>
        <v>135</v>
      </c>
      <c r="J296">
        <f t="shared" si="36"/>
        <v>140</v>
      </c>
      <c r="K296">
        <f t="shared" si="37"/>
        <v>-0.53623111018328451</v>
      </c>
      <c r="L296">
        <f t="shared" si="38"/>
        <v>0.44995132678057759</v>
      </c>
      <c r="M296">
        <f t="shared" si="39"/>
        <v>294</v>
      </c>
    </row>
    <row r="297" spans="3:13" x14ac:dyDescent="0.3">
      <c r="C297">
        <f>INDEX(final_elemfixed!$C$2:$C$549,MATCH(final_twistvert!E297,final_elemfixed!$E$2:$E$549,0))</f>
        <v>-0.35797344700152306</v>
      </c>
      <c r="D297">
        <f>INDEX(final_elemfixed!$D$2:$D$549,MATCH(final_twistvert!E297,final_elemfixed!$E$2:$E$549,0))</f>
        <v>0.49495662525426554</v>
      </c>
      <c r="E297">
        <v>295</v>
      </c>
      <c r="F297">
        <f t="shared" si="32"/>
        <v>295</v>
      </c>
      <c r="G297">
        <f t="shared" si="33"/>
        <v>0.61084126386586202</v>
      </c>
      <c r="H297">
        <f t="shared" si="34"/>
        <v>125.87603601808009</v>
      </c>
      <c r="I297">
        <f t="shared" si="35"/>
        <v>125.87603601808009</v>
      </c>
      <c r="J297">
        <f t="shared" si="36"/>
        <v>130.87603601808007</v>
      </c>
      <c r="K297">
        <f t="shared" si="37"/>
        <v>-0.39974956226245345</v>
      </c>
      <c r="L297">
        <f t="shared" si="38"/>
        <v>0.46187372420632516</v>
      </c>
      <c r="M297">
        <f t="shared" si="39"/>
        <v>295</v>
      </c>
    </row>
    <row r="298" spans="3:13" x14ac:dyDescent="0.3">
      <c r="C298">
        <f>INDEX(final_elemfixed!$C$2:$C$549,MATCH(final_twistvert!E298,final_elemfixed!$E$2:$E$549,0))</f>
        <v>0.42291256217016349</v>
      </c>
      <c r="D298">
        <f>INDEX(final_elemfixed!$D$2:$D$549,MATCH(final_twistvert!E298,final_elemfixed!$E$2:$E$549,0))</f>
        <v>-0.35049099585019633</v>
      </c>
      <c r="E298">
        <v>296</v>
      </c>
      <c r="F298">
        <f t="shared" si="32"/>
        <v>296</v>
      </c>
      <c r="G298">
        <f t="shared" si="33"/>
        <v>0.54927131129651652</v>
      </c>
      <c r="H298">
        <f t="shared" si="34"/>
        <v>-39.650418449171056</v>
      </c>
      <c r="I298">
        <f t="shared" si="35"/>
        <v>320.34958155082893</v>
      </c>
      <c r="J298">
        <f t="shared" si="36"/>
        <v>325.34958155082893</v>
      </c>
      <c r="K298">
        <f t="shared" si="37"/>
        <v>0.45185055526000273</v>
      </c>
      <c r="L298">
        <f t="shared" si="38"/>
        <v>-0.31229801332160601</v>
      </c>
      <c r="M298">
        <f t="shared" si="39"/>
        <v>296</v>
      </c>
    </row>
    <row r="299" spans="3:13" x14ac:dyDescent="0.3">
      <c r="C299">
        <f>INDEX(final_elemfixed!$C$2:$C$549,MATCH(final_twistvert!E299,final_elemfixed!$E$2:$E$549,0))</f>
        <v>0.42269042714377292</v>
      </c>
      <c r="D299">
        <f>INDEX(final_elemfixed!$D$2:$D$549,MATCH(final_twistvert!E299,final_elemfixed!$E$2:$E$549,0))</f>
        <v>-0.49362696338209072</v>
      </c>
      <c r="E299">
        <v>297</v>
      </c>
      <c r="F299">
        <f t="shared" si="32"/>
        <v>297</v>
      </c>
      <c r="G299">
        <f t="shared" si="33"/>
        <v>0.64987289232342127</v>
      </c>
      <c r="H299">
        <f t="shared" si="34"/>
        <v>-49.426712770883633</v>
      </c>
      <c r="I299">
        <f t="shared" si="35"/>
        <v>310.57328722911637</v>
      </c>
      <c r="J299">
        <f t="shared" si="36"/>
        <v>315.57328722911637</v>
      </c>
      <c r="K299">
        <f t="shared" si="37"/>
        <v>0.46410438708859891</v>
      </c>
      <c r="L299">
        <f t="shared" si="38"/>
        <v>-0.45490866562632659</v>
      </c>
      <c r="M299">
        <f t="shared" si="39"/>
        <v>297</v>
      </c>
    </row>
    <row r="300" spans="3:13" x14ac:dyDescent="0.3">
      <c r="C300">
        <f>INDEX(final_elemfixed!$C$2:$C$549,MATCH(final_twistvert!E300,final_elemfixed!$E$2:$E$549,0))</f>
        <v>1.4017476233741668</v>
      </c>
      <c r="D300">
        <f>INDEX(final_elemfixed!$D$2:$D$549,MATCH(final_twistvert!E300,final_elemfixed!$E$2:$E$549,0))</f>
        <v>-1.5991180965660807</v>
      </c>
      <c r="E300">
        <v>298</v>
      </c>
      <c r="F300">
        <f t="shared" si="32"/>
        <v>298</v>
      </c>
      <c r="G300">
        <f t="shared" si="33"/>
        <v>2.1265171258187059</v>
      </c>
      <c r="H300">
        <f t="shared" si="34"/>
        <v>-48.762991111431603</v>
      </c>
      <c r="I300">
        <f t="shared" si="35"/>
        <v>311.23700888856843</v>
      </c>
      <c r="J300">
        <f t="shared" si="36"/>
        <v>316.23700888856843</v>
      </c>
      <c r="K300">
        <f t="shared" si="37"/>
        <v>1.535785875915489</v>
      </c>
      <c r="L300">
        <f t="shared" si="38"/>
        <v>-1.4708626141617522</v>
      </c>
      <c r="M300">
        <f t="shared" si="39"/>
        <v>298</v>
      </c>
    </row>
    <row r="301" spans="3:13" x14ac:dyDescent="0.3">
      <c r="C301">
        <f>INDEX(final_elemfixed!$C$2:$C$549,MATCH(final_twistvert!E301,final_elemfixed!$E$2:$E$549,0))</f>
        <v>1.7688237240508522</v>
      </c>
      <c r="D301">
        <f>INDEX(final_elemfixed!$D$2:$D$549,MATCH(final_twistvert!E301,final_elemfixed!$E$2:$E$549,0))</f>
        <v>-1.5714532508589381</v>
      </c>
      <c r="E301">
        <v>299</v>
      </c>
      <c r="F301">
        <f t="shared" si="32"/>
        <v>299</v>
      </c>
      <c r="G301">
        <f t="shared" si="33"/>
        <v>2.366052130955751</v>
      </c>
      <c r="H301">
        <f t="shared" si="34"/>
        <v>-41.618435572858004</v>
      </c>
      <c r="I301">
        <f t="shared" si="35"/>
        <v>318.381564427142</v>
      </c>
      <c r="J301">
        <f t="shared" si="36"/>
        <v>323.381564427142</v>
      </c>
      <c r="K301">
        <f t="shared" si="37"/>
        <v>1.899053991030188</v>
      </c>
      <c r="L301">
        <f t="shared" si="38"/>
        <v>-1.4113102513453817</v>
      </c>
      <c r="M301">
        <f t="shared" si="39"/>
        <v>299</v>
      </c>
    </row>
    <row r="302" spans="3:13" x14ac:dyDescent="0.3">
      <c r="C302">
        <f>INDEX(final_elemfixed!$C$2:$C$549,MATCH(final_twistvert!E302,final_elemfixed!$E$2:$E$549,0))</f>
        <v>-0.35580857724602255</v>
      </c>
      <c r="D302">
        <f>INDEX(final_elemfixed!$D$2:$D$549,MATCH(final_twistvert!E302,final_elemfixed!$E$2:$E$549,0))</f>
        <v>-6.2113419038775833E-2</v>
      </c>
      <c r="E302">
        <v>300</v>
      </c>
      <c r="F302">
        <f t="shared" si="32"/>
        <v>300</v>
      </c>
      <c r="G302">
        <f t="shared" si="33"/>
        <v>0.36118945231903621</v>
      </c>
      <c r="H302">
        <f t="shared" si="34"/>
        <v>-170.09767450121009</v>
      </c>
      <c r="I302">
        <f t="shared" si="35"/>
        <v>189.90232549878991</v>
      </c>
      <c r="J302">
        <f t="shared" si="36"/>
        <v>194.90232549878991</v>
      </c>
      <c r="K302">
        <f t="shared" si="37"/>
        <v>-0.34904107701713388</v>
      </c>
      <c r="L302">
        <f t="shared" si="38"/>
        <v>-9.2887819552643927E-2</v>
      </c>
      <c r="M302">
        <f t="shared" si="39"/>
        <v>300</v>
      </c>
    </row>
    <row r="303" spans="3:13" x14ac:dyDescent="0.3">
      <c r="C303">
        <f>INDEX(final_elemfixed!$C$2:$C$549,MATCH(final_twistvert!E303,final_elemfixed!$E$2:$E$549,0))</f>
        <v>-0.25602107581929689</v>
      </c>
      <c r="D303">
        <f>INDEX(final_elemfixed!$D$2:$D$549,MATCH(final_twistvert!E303,final_elemfixed!$E$2:$E$549,0))</f>
        <v>-0.16817943621180814</v>
      </c>
      <c r="E303">
        <v>301</v>
      </c>
      <c r="F303">
        <f t="shared" si="32"/>
        <v>301</v>
      </c>
      <c r="G303">
        <f t="shared" si="33"/>
        <v>0.30631864786230661</v>
      </c>
      <c r="H303">
        <f t="shared" si="34"/>
        <v>-146.69921472275371</v>
      </c>
      <c r="I303">
        <f t="shared" si="35"/>
        <v>213.30078527724629</v>
      </c>
      <c r="J303">
        <f t="shared" si="36"/>
        <v>218.30078527724629</v>
      </c>
      <c r="K303">
        <f t="shared" si="37"/>
        <v>-0.24038903465300582</v>
      </c>
      <c r="L303">
        <f t="shared" si="38"/>
        <v>-0.18985316970434749</v>
      </c>
      <c r="M303">
        <f t="shared" si="39"/>
        <v>301</v>
      </c>
    </row>
    <row r="304" spans="3:13" x14ac:dyDescent="0.3">
      <c r="C304">
        <f>INDEX(final_elemfixed!$C$2:$C$549,MATCH(final_twistvert!E304,final_elemfixed!$E$2:$E$549,0))</f>
        <v>-0.16570973822564319</v>
      </c>
      <c r="D304">
        <f>INDEX(final_elemfixed!$D$2:$D$549,MATCH(final_twistvert!E304,final_elemfixed!$E$2:$E$549,0))</f>
        <v>-0.25026489667522189</v>
      </c>
      <c r="E304">
        <v>302</v>
      </c>
      <c r="F304">
        <f t="shared" si="32"/>
        <v>302</v>
      </c>
      <c r="G304">
        <f t="shared" si="33"/>
        <v>0.30015368705160139</v>
      </c>
      <c r="H304">
        <f t="shared" si="34"/>
        <v>-123.51003092077279</v>
      </c>
      <c r="I304">
        <f t="shared" si="35"/>
        <v>236.48996907922719</v>
      </c>
      <c r="J304">
        <f t="shared" si="36"/>
        <v>241.48996907922719</v>
      </c>
      <c r="K304">
        <f t="shared" si="37"/>
        <v>-0.14326713968916194</v>
      </c>
      <c r="L304">
        <f t="shared" si="38"/>
        <v>-0.26375511850191047</v>
      </c>
      <c r="M304">
        <f t="shared" si="39"/>
        <v>302</v>
      </c>
    </row>
    <row r="305" spans="3:13" x14ac:dyDescent="0.3">
      <c r="C305">
        <f>INDEX(final_elemfixed!$C$2:$C$549,MATCH(final_twistvert!E305,final_elemfixed!$E$2:$E$549,0))</f>
        <v>-5.9502743191625462E-2</v>
      </c>
      <c r="D305">
        <f>INDEX(final_elemfixed!$D$2:$D$549,MATCH(final_twistvert!E305,final_elemfixed!$E$2:$E$549,0))</f>
        <v>-0.33287826215585736</v>
      </c>
      <c r="E305">
        <v>303</v>
      </c>
      <c r="F305">
        <f t="shared" si="32"/>
        <v>303</v>
      </c>
      <c r="G305">
        <f t="shared" si="33"/>
        <v>0.33815457096309109</v>
      </c>
      <c r="H305">
        <f t="shared" si="34"/>
        <v>-100.13471229789567</v>
      </c>
      <c r="I305">
        <f t="shared" si="35"/>
        <v>259.8652877021043</v>
      </c>
      <c r="J305">
        <f t="shared" si="36"/>
        <v>264.8652877021043</v>
      </c>
      <c r="K305">
        <f t="shared" si="37"/>
        <v>-3.0264065106668611E-2</v>
      </c>
      <c r="L305">
        <f t="shared" si="38"/>
        <v>-0.33679756564804847</v>
      </c>
      <c r="M305">
        <f t="shared" si="39"/>
        <v>303</v>
      </c>
    </row>
    <row r="306" spans="3:13" x14ac:dyDescent="0.3">
      <c r="C306">
        <f>INDEX(final_elemfixed!$C$2:$C$549,MATCH(final_twistvert!E306,final_elemfixed!$E$2:$E$549,0))</f>
        <v>0.10130988053146818</v>
      </c>
      <c r="D306">
        <f>INDEX(final_elemfixed!$D$2:$D$549,MATCH(final_twistvert!E306,final_elemfixed!$E$2:$E$549,0))</f>
        <v>-0.43343856254737728</v>
      </c>
      <c r="E306">
        <v>304</v>
      </c>
      <c r="F306">
        <f t="shared" si="32"/>
        <v>304</v>
      </c>
      <c r="G306">
        <f t="shared" si="33"/>
        <v>0.44512097164303216</v>
      </c>
      <c r="H306">
        <f t="shared" si="34"/>
        <v>-76.844139303663098</v>
      </c>
      <c r="I306">
        <f t="shared" si="35"/>
        <v>283.1558606963369</v>
      </c>
      <c r="J306">
        <f t="shared" si="36"/>
        <v>288.1558606963369</v>
      </c>
      <c r="K306">
        <f t="shared" si="37"/>
        <v>0.13870102570405066</v>
      </c>
      <c r="L306">
        <f t="shared" si="38"/>
        <v>-0.42295946007280805</v>
      </c>
      <c r="M306">
        <f t="shared" si="39"/>
        <v>304</v>
      </c>
    </row>
    <row r="307" spans="3:13" x14ac:dyDescent="0.3">
      <c r="C307">
        <f>INDEX(final_elemfixed!$C$2:$C$549,MATCH(final_twistvert!E307,final_elemfixed!$E$2:$E$549,0))</f>
        <v>-1.9796877514821827</v>
      </c>
      <c r="D307">
        <f>INDEX(final_elemfixed!$D$2:$D$549,MATCH(final_twistvert!E307,final_elemfixed!$E$2:$E$549,0))</f>
        <v>1.0823291746838644</v>
      </c>
      <c r="E307">
        <v>305</v>
      </c>
      <c r="F307">
        <f t="shared" si="32"/>
        <v>305</v>
      </c>
      <c r="G307">
        <f t="shared" si="33"/>
        <v>2.2562358111998035</v>
      </c>
      <c r="H307">
        <f t="shared" si="34"/>
        <v>151.33381754665015</v>
      </c>
      <c r="I307">
        <f t="shared" si="35"/>
        <v>151.33381754665015</v>
      </c>
      <c r="J307">
        <f t="shared" si="36"/>
        <v>156.33381754665015</v>
      </c>
      <c r="K307">
        <f t="shared" si="37"/>
        <v>-2.0664856450207516</v>
      </c>
      <c r="L307">
        <f t="shared" si="38"/>
        <v>0.90566942902120962</v>
      </c>
      <c r="M307">
        <f t="shared" si="39"/>
        <v>305</v>
      </c>
    </row>
    <row r="308" spans="3:13" x14ac:dyDescent="0.3">
      <c r="C308">
        <f>INDEX(final_elemfixed!$C$2:$C$549,MATCH(final_twistvert!E308,final_elemfixed!$E$2:$E$549,0))</f>
        <v>-1.1210705709748625</v>
      </c>
      <c r="D308">
        <f>INDEX(final_elemfixed!$D$2:$D$549,MATCH(final_twistvert!E308,final_elemfixed!$E$2:$E$549,0))</f>
        <v>0.64107762863528317</v>
      </c>
      <c r="E308">
        <v>306</v>
      </c>
      <c r="F308">
        <f t="shared" si="32"/>
        <v>306</v>
      </c>
      <c r="G308">
        <f t="shared" si="33"/>
        <v>1.2914254725080121</v>
      </c>
      <c r="H308">
        <f t="shared" si="34"/>
        <v>150.23717289852794</v>
      </c>
      <c r="I308">
        <f t="shared" si="35"/>
        <v>150.23717289852794</v>
      </c>
      <c r="J308">
        <f t="shared" si="36"/>
        <v>155.23717289852794</v>
      </c>
      <c r="K308">
        <f t="shared" si="37"/>
        <v>-1.1726781558744594</v>
      </c>
      <c r="L308">
        <f t="shared" si="38"/>
        <v>0.54093039642584284</v>
      </c>
      <c r="M308">
        <f t="shared" si="39"/>
        <v>306</v>
      </c>
    </row>
    <row r="309" spans="3:13" x14ac:dyDescent="0.3">
      <c r="C309">
        <f>INDEX(final_elemfixed!$C$2:$C$549,MATCH(final_twistvert!E309,final_elemfixed!$E$2:$E$549,0))</f>
        <v>-0.60442250908388118</v>
      </c>
      <c r="D309">
        <f>INDEX(final_elemfixed!$D$2:$D$549,MATCH(final_twistvert!E309,final_elemfixed!$E$2:$E$549,0))</f>
        <v>0.32199952543650096</v>
      </c>
      <c r="E309">
        <v>307</v>
      </c>
      <c r="F309">
        <f t="shared" si="32"/>
        <v>307</v>
      </c>
      <c r="G309">
        <f t="shared" si="33"/>
        <v>0.68484324036131528</v>
      </c>
      <c r="H309">
        <f t="shared" si="34"/>
        <v>151.95402521343152</v>
      </c>
      <c r="I309">
        <f t="shared" si="35"/>
        <v>151.95402521343152</v>
      </c>
      <c r="J309">
        <f t="shared" si="36"/>
        <v>156.95402521343152</v>
      </c>
      <c r="K309">
        <f t="shared" si="37"/>
        <v>-0.63018660676048399</v>
      </c>
      <c r="L309">
        <f t="shared" si="38"/>
        <v>0.26809532731529162</v>
      </c>
      <c r="M309">
        <f t="shared" si="39"/>
        <v>307</v>
      </c>
    </row>
    <row r="310" spans="3:13" x14ac:dyDescent="0.3">
      <c r="C310">
        <f>INDEX(final_elemfixed!$C$2:$C$549,MATCH(final_twistvert!E310,final_elemfixed!$E$2:$E$549,0))</f>
        <v>-0.32188657067192344</v>
      </c>
      <c r="D310">
        <f>INDEX(final_elemfixed!$D$2:$D$549,MATCH(final_twistvert!E310,final_elemfixed!$E$2:$E$549,0))</f>
        <v>0.6048089278218568</v>
      </c>
      <c r="E310">
        <v>308</v>
      </c>
      <c r="F310">
        <f t="shared" si="32"/>
        <v>308</v>
      </c>
      <c r="G310">
        <f t="shared" si="33"/>
        <v>0.6851312308981069</v>
      </c>
      <c r="H310">
        <f t="shared" si="34"/>
        <v>118.02244395444096</v>
      </c>
      <c r="I310">
        <f t="shared" si="35"/>
        <v>118.02244395444096</v>
      </c>
      <c r="J310">
        <f t="shared" si="36"/>
        <v>123.02244395444096</v>
      </c>
      <c r="K310">
        <f t="shared" si="37"/>
        <v>-0.37337426641503269</v>
      </c>
      <c r="L310">
        <f t="shared" si="38"/>
        <v>0.57445318410727886</v>
      </c>
      <c r="M310">
        <f t="shared" si="39"/>
        <v>308</v>
      </c>
    </row>
    <row r="311" spans="3:13" x14ac:dyDescent="0.3">
      <c r="C311">
        <f>INDEX(final_elemfixed!$C$2:$C$549,MATCH(final_twistvert!E311,final_elemfixed!$E$2:$E$549,0))</f>
        <v>-0.11983002362502593</v>
      </c>
      <c r="D311">
        <f>INDEX(final_elemfixed!$D$2:$D$549,MATCH(final_twistvert!E311,final_elemfixed!$E$2:$E$549,0))</f>
        <v>0.49572828406028696</v>
      </c>
      <c r="E311">
        <v>309</v>
      </c>
      <c r="F311">
        <f t="shared" si="32"/>
        <v>309</v>
      </c>
      <c r="G311">
        <f t="shared" si="33"/>
        <v>0.51000565308566026</v>
      </c>
      <c r="H311">
        <f t="shared" si="34"/>
        <v>103.58916036787907</v>
      </c>
      <c r="I311">
        <f t="shared" si="35"/>
        <v>103.58916036787907</v>
      </c>
      <c r="J311">
        <f t="shared" si="36"/>
        <v>108.58916036787907</v>
      </c>
      <c r="K311">
        <f t="shared" si="37"/>
        <v>-0.16257960100575566</v>
      </c>
      <c r="L311">
        <f t="shared" si="38"/>
        <v>0.48339801356246814</v>
      </c>
      <c r="M311">
        <f t="shared" si="39"/>
        <v>309</v>
      </c>
    </row>
    <row r="312" spans="3:13" x14ac:dyDescent="0.3">
      <c r="C312">
        <f>INDEX(final_elemfixed!$C$2:$C$549,MATCH(final_twistvert!E312,final_elemfixed!$E$2:$E$549,0))</f>
        <v>6.2222259127780233E-2</v>
      </c>
      <c r="D312">
        <f>INDEX(final_elemfixed!$D$2:$D$549,MATCH(final_twistvert!E312,final_elemfixed!$E$2:$E$549,0))</f>
        <v>0.35565332917328335</v>
      </c>
      <c r="E312">
        <v>310</v>
      </c>
      <c r="F312">
        <f t="shared" si="32"/>
        <v>310</v>
      </c>
      <c r="G312">
        <f t="shared" si="33"/>
        <v>0.36105525904354929</v>
      </c>
      <c r="H312">
        <f t="shared" si="34"/>
        <v>80.076423321490751</v>
      </c>
      <c r="I312">
        <f t="shared" si="35"/>
        <v>80.076423321490751</v>
      </c>
      <c r="J312">
        <f t="shared" si="36"/>
        <v>85.076423321490751</v>
      </c>
      <c r="K312">
        <f t="shared" si="37"/>
        <v>3.0988254581610468E-2</v>
      </c>
      <c r="L312">
        <f t="shared" si="38"/>
        <v>0.35972298809082215</v>
      </c>
      <c r="M312">
        <f t="shared" si="39"/>
        <v>310</v>
      </c>
    </row>
    <row r="313" spans="3:13" x14ac:dyDescent="0.3">
      <c r="C313">
        <f>INDEX(final_elemfixed!$C$2:$C$549,MATCH(final_twistvert!E313,final_elemfixed!$E$2:$E$549,0))</f>
        <v>0.16825277566757332</v>
      </c>
      <c r="D313">
        <f>INDEX(final_elemfixed!$D$2:$D$549,MATCH(final_twistvert!E313,final_elemfixed!$E$2:$E$549,0))</f>
        <v>0.25576668533502206</v>
      </c>
      <c r="E313">
        <v>311</v>
      </c>
      <c r="F313">
        <f t="shared" si="32"/>
        <v>311</v>
      </c>
      <c r="G313">
        <f t="shared" si="33"/>
        <v>0.30614636017288682</v>
      </c>
      <c r="H313">
        <f t="shared" si="34"/>
        <v>56.66160357528284</v>
      </c>
      <c r="I313">
        <f t="shared" si="35"/>
        <v>56.66160357528284</v>
      </c>
      <c r="J313">
        <f t="shared" si="36"/>
        <v>61.66160357528284</v>
      </c>
      <c r="K313">
        <f t="shared" si="37"/>
        <v>0.14532098762877599</v>
      </c>
      <c r="L313">
        <f t="shared" si="38"/>
        <v>0.26945761151191122</v>
      </c>
      <c r="M313">
        <f t="shared" si="39"/>
        <v>311</v>
      </c>
    </row>
    <row r="314" spans="3:13" x14ac:dyDescent="0.3">
      <c r="C314">
        <f>INDEX(final_elemfixed!$C$2:$C$549,MATCH(final_twistvert!E314,final_elemfixed!$E$2:$E$549,0))</f>
        <v>0.25012988788794954</v>
      </c>
      <c r="D314">
        <f>INDEX(final_elemfixed!$D$2:$D$549,MATCH(final_twistvert!E314,final_elemfixed!$E$2:$E$549,0))</f>
        <v>0.16573922627406087</v>
      </c>
      <c r="E314">
        <v>312</v>
      </c>
      <c r="F314">
        <f t="shared" si="32"/>
        <v>312</v>
      </c>
      <c r="G314">
        <f t="shared" si="33"/>
        <v>0.30005741440724737</v>
      </c>
      <c r="H314">
        <f t="shared" si="34"/>
        <v>33.528958371982135</v>
      </c>
      <c r="I314">
        <f t="shared" si="35"/>
        <v>33.528958371982135</v>
      </c>
      <c r="J314">
        <f t="shared" si="36"/>
        <v>38.528958371982135</v>
      </c>
      <c r="K314">
        <f t="shared" si="37"/>
        <v>0.23473294277992013</v>
      </c>
      <c r="L314">
        <f t="shared" si="38"/>
        <v>0.18690879464231033</v>
      </c>
      <c r="M314">
        <f t="shared" si="39"/>
        <v>312</v>
      </c>
    </row>
    <row r="315" spans="3:13" x14ac:dyDescent="0.3">
      <c r="C315">
        <f>INDEX(final_elemfixed!$C$2:$C$549,MATCH(final_twistvert!E315,final_elemfixed!$E$2:$E$549,0))</f>
        <v>0.26104623874382343</v>
      </c>
      <c r="D315">
        <f>INDEX(final_elemfixed!$D$2:$D$549,MATCH(final_twistvert!E315,final_elemfixed!$E$2:$E$549,0))</f>
        <v>-0.19897673647663885</v>
      </c>
      <c r="E315">
        <v>313</v>
      </c>
      <c r="F315">
        <f t="shared" si="32"/>
        <v>313</v>
      </c>
      <c r="G315">
        <f t="shared" si="33"/>
        <v>0.32823296668858698</v>
      </c>
      <c r="H315">
        <f t="shared" si="34"/>
        <v>-37.315662164784996</v>
      </c>
      <c r="I315">
        <f t="shared" si="35"/>
        <v>322.68433783521499</v>
      </c>
      <c r="J315">
        <f t="shared" si="36"/>
        <v>327.68433783521499</v>
      </c>
      <c r="K315">
        <f t="shared" si="37"/>
        <v>0.2773948442505153</v>
      </c>
      <c r="L315">
        <f t="shared" si="38"/>
        <v>-0.1754678910924258</v>
      </c>
      <c r="M315">
        <f t="shared" si="39"/>
        <v>313</v>
      </c>
    </row>
    <row r="316" spans="3:13" x14ac:dyDescent="0.3">
      <c r="C316">
        <f>INDEX(final_elemfixed!$C$2:$C$549,MATCH(final_twistvert!E316,final_elemfixed!$E$2:$E$549,0))</f>
        <v>0.17895187727045281</v>
      </c>
      <c r="D316">
        <f>INDEX(final_elemfixed!$D$2:$D$549,MATCH(final_twistvert!E316,final_elemfixed!$E$2:$E$549,0))</f>
        <v>-8.1090228861590868E-2</v>
      </c>
      <c r="E316">
        <v>314</v>
      </c>
      <c r="F316">
        <f t="shared" si="32"/>
        <v>314</v>
      </c>
      <c r="G316">
        <f t="shared" si="33"/>
        <v>0.19646729904858057</v>
      </c>
      <c r="H316">
        <f t="shared" si="34"/>
        <v>-24.377175058528959</v>
      </c>
      <c r="I316">
        <f t="shared" si="35"/>
        <v>335.62282494147104</v>
      </c>
      <c r="J316">
        <f t="shared" si="36"/>
        <v>340.62282494147104</v>
      </c>
      <c r="K316">
        <f t="shared" si="37"/>
        <v>0.18533839047639938</v>
      </c>
      <c r="L316">
        <f t="shared" si="38"/>
        <v>-6.5184972279368966E-2</v>
      </c>
      <c r="M316">
        <f t="shared" si="39"/>
        <v>314</v>
      </c>
    </row>
    <row r="317" spans="3:13" x14ac:dyDescent="0.3">
      <c r="C317">
        <f>INDEX(final_elemfixed!$C$2:$C$549,MATCH(final_twistvert!E317,final_elemfixed!$E$2:$E$549,0))</f>
        <v>0.1024167172169919</v>
      </c>
      <c r="D317">
        <f>INDEX(final_elemfixed!$D$2:$D$549,MATCH(final_twistvert!E317,final_elemfixed!$E$2:$E$549,0))</f>
        <v>1.9233939457033663E-2</v>
      </c>
      <c r="E317">
        <v>315</v>
      </c>
      <c r="F317">
        <f t="shared" si="32"/>
        <v>315</v>
      </c>
      <c r="G317">
        <f t="shared" si="33"/>
        <v>0.10420714175401859</v>
      </c>
      <c r="H317">
        <f t="shared" si="34"/>
        <v>10.636302549672303</v>
      </c>
      <c r="I317">
        <f t="shared" si="35"/>
        <v>10.636302549672303</v>
      </c>
      <c r="J317">
        <f t="shared" si="36"/>
        <v>15.636302549672303</v>
      </c>
      <c r="K317">
        <f t="shared" si="37"/>
        <v>0.10035064240818767</v>
      </c>
      <c r="L317">
        <f t="shared" si="38"/>
        <v>2.8086953569338373E-2</v>
      </c>
      <c r="M317">
        <f t="shared" si="39"/>
        <v>315</v>
      </c>
    </row>
    <row r="318" spans="3:13" x14ac:dyDescent="0.3">
      <c r="C318">
        <f>INDEX(final_elemfixed!$C$2:$C$549,MATCH(final_twistvert!E318,final_elemfixed!$E$2:$E$549,0))</f>
        <v>2.5037623672328049E-2</v>
      </c>
      <c r="D318">
        <f>INDEX(final_elemfixed!$D$2:$D$549,MATCH(final_twistvert!E318,final_elemfixed!$E$2:$E$549,0))</f>
        <v>0.11101166082692546</v>
      </c>
      <c r="E318">
        <v>316</v>
      </c>
      <c r="F318">
        <f t="shared" si="32"/>
        <v>316</v>
      </c>
      <c r="G318">
        <f t="shared" si="33"/>
        <v>0.11380013813132854</v>
      </c>
      <c r="H318">
        <f t="shared" si="34"/>
        <v>77.290144675157393</v>
      </c>
      <c r="I318">
        <f t="shared" si="35"/>
        <v>77.290144675157393</v>
      </c>
      <c r="J318">
        <f t="shared" si="36"/>
        <v>82.290144675157393</v>
      </c>
      <c r="K318">
        <f t="shared" si="37"/>
        <v>1.5267044202167799E-2</v>
      </c>
      <c r="L318">
        <f t="shared" si="38"/>
        <v>0.11277140062994034</v>
      </c>
      <c r="M318">
        <f t="shared" si="39"/>
        <v>316</v>
      </c>
    </row>
    <row r="319" spans="3:13" x14ac:dyDescent="0.3">
      <c r="C319">
        <f>INDEX(final_elemfixed!$C$2:$C$549,MATCH(final_twistvert!E319,final_elemfixed!$E$2:$E$549,0))</f>
        <v>-8.1511235922222439E-2</v>
      </c>
      <c r="D319">
        <f>INDEX(final_elemfixed!$D$2:$D$549,MATCH(final_twistvert!E319,final_elemfixed!$E$2:$E$549,0))</f>
        <v>0.21690394348804456</v>
      </c>
      <c r="E319">
        <v>317</v>
      </c>
      <c r="F319">
        <f t="shared" si="32"/>
        <v>317</v>
      </c>
      <c r="G319">
        <f t="shared" si="33"/>
        <v>0.23171405283718344</v>
      </c>
      <c r="H319">
        <f t="shared" si="34"/>
        <v>110.59592713593825</v>
      </c>
      <c r="I319">
        <f t="shared" si="35"/>
        <v>110.59592713593825</v>
      </c>
      <c r="J319">
        <f t="shared" si="36"/>
        <v>115.59592713593825</v>
      </c>
      <c r="K319">
        <f t="shared" si="37"/>
        <v>-0.10010548536022001</v>
      </c>
      <c r="L319">
        <f t="shared" si="38"/>
        <v>0.20897438618890071</v>
      </c>
      <c r="M319">
        <f t="shared" si="39"/>
        <v>317</v>
      </c>
    </row>
    <row r="320" spans="3:13" x14ac:dyDescent="0.3">
      <c r="C320">
        <f>INDEX(final_elemfixed!$C$2:$C$549,MATCH(final_twistvert!E320,final_elemfixed!$E$2:$E$549,0))</f>
        <v>-0.19205132563164212</v>
      </c>
      <c r="D320">
        <f>INDEX(final_elemfixed!$D$2:$D$549,MATCH(final_twistvert!E320,final_elemfixed!$E$2:$E$549,0))</f>
        <v>0.3035045354392974</v>
      </c>
      <c r="E320">
        <v>318</v>
      </c>
      <c r="F320">
        <f t="shared" si="32"/>
        <v>318</v>
      </c>
      <c r="G320">
        <f t="shared" si="33"/>
        <v>0.35916391064400494</v>
      </c>
      <c r="H320">
        <f t="shared" si="34"/>
        <v>122.3247733460361</v>
      </c>
      <c r="I320">
        <f t="shared" si="35"/>
        <v>122.3247733460361</v>
      </c>
      <c r="J320">
        <f t="shared" si="36"/>
        <v>127.3247733460361</v>
      </c>
      <c r="K320">
        <f t="shared" si="37"/>
        <v>-0.21777267556922811</v>
      </c>
      <c r="L320">
        <f t="shared" si="38"/>
        <v>0.28561123312032821</v>
      </c>
      <c r="M320">
        <f t="shared" si="39"/>
        <v>318</v>
      </c>
    </row>
    <row r="321" spans="3:13" x14ac:dyDescent="0.3">
      <c r="C321">
        <f>INDEX(final_elemfixed!$C$2:$C$549,MATCH(final_twistvert!E321,final_elemfixed!$E$2:$E$549,0))</f>
        <v>-0.27309572685183264</v>
      </c>
      <c r="D321">
        <f>INDEX(final_elemfixed!$D$2:$D$549,MATCH(final_twistvert!E321,final_elemfixed!$E$2:$E$549,0))</f>
        <v>0.34707961686942612</v>
      </c>
      <c r="E321">
        <v>319</v>
      </c>
      <c r="F321">
        <f t="shared" si="32"/>
        <v>319</v>
      </c>
      <c r="G321">
        <f t="shared" si="33"/>
        <v>0.44163960020695425</v>
      </c>
      <c r="H321">
        <f t="shared" si="34"/>
        <v>128.1970434232326</v>
      </c>
      <c r="I321">
        <f t="shared" si="35"/>
        <v>128.1970434232326</v>
      </c>
      <c r="J321">
        <f t="shared" si="36"/>
        <v>133.1970434232326</v>
      </c>
      <c r="K321">
        <f t="shared" si="37"/>
        <v>-0.30230649696213452</v>
      </c>
      <c r="L321">
        <f t="shared" si="38"/>
        <v>0.32195701322605375</v>
      </c>
      <c r="M321">
        <f t="shared" si="39"/>
        <v>319</v>
      </c>
    </row>
    <row r="322" spans="3:13" x14ac:dyDescent="0.3">
      <c r="C322">
        <f>INDEX(final_elemfixed!$C$2:$C$549,MATCH(final_twistvert!E322,final_elemfixed!$E$2:$E$549,0))</f>
        <v>-0.32817485747499819</v>
      </c>
      <c r="D322">
        <f>INDEX(final_elemfixed!$D$2:$D$549,MATCH(final_twistvert!E322,final_elemfixed!$E$2:$E$549,0))</f>
        <v>0.29093521638880571</v>
      </c>
      <c r="E322">
        <v>320</v>
      </c>
      <c r="F322">
        <f t="shared" si="32"/>
        <v>320</v>
      </c>
      <c r="G322">
        <f t="shared" si="33"/>
        <v>0.43856816712335223</v>
      </c>
      <c r="H322">
        <f t="shared" si="34"/>
        <v>138.44220951299297</v>
      </c>
      <c r="I322">
        <f t="shared" si="35"/>
        <v>138.44220951299297</v>
      </c>
      <c r="J322">
        <f t="shared" si="36"/>
        <v>143.44220951299297</v>
      </c>
      <c r="K322">
        <f t="shared" si="37"/>
        <v>-0.35228272793942444</v>
      </c>
      <c r="L322">
        <f t="shared" si="38"/>
        <v>0.26122579660036271</v>
      </c>
      <c r="M322">
        <f t="shared" si="39"/>
        <v>320</v>
      </c>
    </row>
    <row r="323" spans="3:13" x14ac:dyDescent="0.3">
      <c r="C323">
        <f>INDEX(final_elemfixed!$C$2:$C$549,MATCH(final_twistvert!E323,final_elemfixed!$E$2:$E$549,0))</f>
        <v>-0.26784518003799795</v>
      </c>
      <c r="D323">
        <f>INDEX(final_elemfixed!$D$2:$D$549,MATCH(final_twistvert!E323,final_elemfixed!$E$2:$E$549,0))</f>
        <v>0.22711599229400117</v>
      </c>
      <c r="E323">
        <v>321</v>
      </c>
      <c r="F323">
        <f t="shared" si="32"/>
        <v>321</v>
      </c>
      <c r="G323">
        <f t="shared" si="33"/>
        <v>0.35117333957075436</v>
      </c>
      <c r="H323">
        <f t="shared" si="34"/>
        <v>139.70413605935451</v>
      </c>
      <c r="I323">
        <f t="shared" si="35"/>
        <v>139.70413605935451</v>
      </c>
      <c r="J323">
        <f t="shared" si="36"/>
        <v>144.70413605935451</v>
      </c>
      <c r="K323">
        <f t="shared" si="37"/>
        <v>-0.2866204112615377</v>
      </c>
      <c r="L323">
        <f t="shared" si="38"/>
        <v>0.20290750176753777</v>
      </c>
      <c r="M323">
        <f t="shared" si="39"/>
        <v>321</v>
      </c>
    </row>
    <row r="324" spans="3:13" x14ac:dyDescent="0.3">
      <c r="C324">
        <f>INDEX(final_elemfixed!$C$2:$C$549,MATCH(final_twistvert!E324,final_elemfixed!$E$2:$E$549,0))</f>
        <v>-0.16691715648511365</v>
      </c>
      <c r="D324">
        <f>INDEX(final_elemfixed!$D$2:$D$549,MATCH(final_twistvert!E324,final_elemfixed!$E$2:$E$549,0))</f>
        <v>0.13418618023119752</v>
      </c>
      <c r="E324">
        <v>322</v>
      </c>
      <c r="F324">
        <f t="shared" ref="F324:F387" si="40">IF(AND(ABS(C324)&lt;4,ABS(D324)&lt;4),E324,"")</f>
        <v>322</v>
      </c>
      <c r="G324">
        <f t="shared" ref="G324:G387" si="41">IF(F324="","",SQRT(C324^2+D324^2))</f>
        <v>0.21416644950625516</v>
      </c>
      <c r="H324">
        <f t="shared" ref="H324:H387" si="42">IF(F324="","",DEGREES(ATAN2(C324,D324)))</f>
        <v>141.20389035947719</v>
      </c>
      <c r="I324">
        <f t="shared" ref="I324:I387" si="43">IF(F324="","",IF(H324&lt;0,360+H324,IF(H324&lt;0.000001,0,H324)))</f>
        <v>141.20389035947719</v>
      </c>
      <c r="J324">
        <f t="shared" ref="J324:J387" si="44">IF(F324="","",I324+$A$2)</f>
        <v>146.20389035947719</v>
      </c>
      <c r="K324">
        <f t="shared" ref="K324:K387" si="45">IF(F324="",C324,G324*COS(RADIANS(J324)))</f>
        <v>-0.17797708251554156</v>
      </c>
      <c r="L324">
        <f t="shared" ref="L324:L387" si="46">IF(F324="",D324,G324*SIN(RADIANS(J324)))</f>
        <v>0.11912777255271523</v>
      </c>
      <c r="M324">
        <f t="shared" ref="M324:M387" si="47">E324</f>
        <v>322</v>
      </c>
    </row>
    <row r="325" spans="3:13" x14ac:dyDescent="0.3">
      <c r="C325">
        <f>INDEX(final_elemfixed!$C$2:$C$549,MATCH(final_twistvert!E325,final_elemfixed!$E$2:$E$549,0))</f>
        <v>-5.6161343350946087E-2</v>
      </c>
      <c r="D325">
        <f>INDEX(final_elemfixed!$D$2:$D$549,MATCH(final_twistvert!E325,final_elemfixed!$E$2:$E$549,0))</f>
        <v>3.280454266762349E-2</v>
      </c>
      <c r="E325">
        <v>323</v>
      </c>
      <c r="F325">
        <f t="shared" si="40"/>
        <v>323</v>
      </c>
      <c r="G325">
        <f t="shared" si="41"/>
        <v>6.5040252971638929E-2</v>
      </c>
      <c r="H325">
        <f t="shared" si="42"/>
        <v>149.71026539422678</v>
      </c>
      <c r="I325">
        <f t="shared" si="43"/>
        <v>149.71026539422678</v>
      </c>
      <c r="J325">
        <f t="shared" si="44"/>
        <v>154.71026539422678</v>
      </c>
      <c r="K325">
        <f t="shared" si="45"/>
        <v>-5.8806736765616568E-2</v>
      </c>
      <c r="L325">
        <f t="shared" si="46"/>
        <v>2.7784927885353014E-2</v>
      </c>
      <c r="M325">
        <f t="shared" si="47"/>
        <v>323</v>
      </c>
    </row>
    <row r="326" spans="3:13" x14ac:dyDescent="0.3">
      <c r="C326">
        <f>INDEX(final_elemfixed!$C$2:$C$549,MATCH(final_twistvert!E326,final_elemfixed!$E$2:$E$549,0))</f>
        <v>3.3742596262424145E-2</v>
      </c>
      <c r="D326">
        <f>INDEX(final_elemfixed!$D$2:$D$549,MATCH(final_twistvert!E326,final_elemfixed!$E$2:$E$549,0))</f>
        <v>-5.0101505961450687E-2</v>
      </c>
      <c r="E326">
        <v>324</v>
      </c>
      <c r="F326">
        <f t="shared" si="40"/>
        <v>324</v>
      </c>
      <c r="G326">
        <f t="shared" si="41"/>
        <v>6.0404666228150272E-2</v>
      </c>
      <c r="H326">
        <f t="shared" si="42"/>
        <v>-56.040337754229746</v>
      </c>
      <c r="I326">
        <f t="shared" si="43"/>
        <v>303.95966224577023</v>
      </c>
      <c r="J326">
        <f t="shared" si="44"/>
        <v>308.95966224577023</v>
      </c>
      <c r="K326">
        <f t="shared" si="45"/>
        <v>3.7980829461323695E-2</v>
      </c>
      <c r="L326">
        <f t="shared" si="46"/>
        <v>-4.6969993565723261E-2</v>
      </c>
      <c r="M326">
        <f t="shared" si="47"/>
        <v>324</v>
      </c>
    </row>
    <row r="327" spans="3:13" x14ac:dyDescent="0.3">
      <c r="C327">
        <f>INDEX(final_elemfixed!$C$2:$C$549,MATCH(final_twistvert!E327,final_elemfixed!$E$2:$E$549,0))</f>
        <v>0.12525954094008765</v>
      </c>
      <c r="D327">
        <f>INDEX(final_elemfixed!$D$2:$D$549,MATCH(final_twistvert!E327,final_elemfixed!$E$2:$E$549,0))</f>
        <v>-0.13536132413033491</v>
      </c>
      <c r="E327">
        <v>325</v>
      </c>
      <c r="F327">
        <f t="shared" si="40"/>
        <v>325</v>
      </c>
      <c r="G327">
        <f t="shared" si="41"/>
        <v>0.18442516278111043</v>
      </c>
      <c r="H327">
        <f t="shared" si="42"/>
        <v>-47.219699296290074</v>
      </c>
      <c r="I327">
        <f t="shared" si="43"/>
        <v>312.78030070370994</v>
      </c>
      <c r="J327">
        <f t="shared" si="44"/>
        <v>317.78030070370994</v>
      </c>
      <c r="K327">
        <f t="shared" si="45"/>
        <v>0.13658040731380708</v>
      </c>
      <c r="L327">
        <f t="shared" si="46"/>
        <v>-0.12392914509845386</v>
      </c>
      <c r="M327">
        <f t="shared" si="47"/>
        <v>325</v>
      </c>
    </row>
    <row r="328" spans="3:13" x14ac:dyDescent="0.3">
      <c r="C328">
        <f>INDEX(final_elemfixed!$C$2:$C$549,MATCH(final_twistvert!E328,final_elemfixed!$E$2:$E$549,0))</f>
        <v>0.22716223966182467</v>
      </c>
      <c r="D328">
        <f>INDEX(final_elemfixed!$D$2:$D$549,MATCH(final_twistvert!E328,final_elemfixed!$E$2:$E$549,0))</f>
        <v>-0.23245844032180979</v>
      </c>
      <c r="E328">
        <v>326</v>
      </c>
      <c r="F328">
        <f t="shared" si="40"/>
        <v>326</v>
      </c>
      <c r="G328">
        <f t="shared" si="41"/>
        <v>0.32502247553826902</v>
      </c>
      <c r="H328">
        <f t="shared" si="42"/>
        <v>-45.660188997040088</v>
      </c>
      <c r="I328">
        <f t="shared" si="43"/>
        <v>314.33981100295989</v>
      </c>
      <c r="J328">
        <f t="shared" si="44"/>
        <v>319.33981100295989</v>
      </c>
      <c r="K328">
        <f t="shared" si="45"/>
        <v>0.24655790678196549</v>
      </c>
      <c r="L328">
        <f t="shared" si="46"/>
        <v>-0.21177537205331573</v>
      </c>
      <c r="M328">
        <f t="shared" si="47"/>
        <v>326</v>
      </c>
    </row>
    <row r="329" spans="3:13" x14ac:dyDescent="0.3">
      <c r="C329">
        <f>INDEX(final_elemfixed!$C$2:$C$549,MATCH(final_twistvert!E329,final_elemfixed!$E$2:$E$549,0))</f>
        <v>0.33266142071255689</v>
      </c>
      <c r="D329">
        <f>INDEX(final_elemfixed!$D$2:$D$549,MATCH(final_twistvert!E329,final_elemfixed!$E$2:$E$549,0))</f>
        <v>5.967320909325026E-2</v>
      </c>
      <c r="E329">
        <v>327</v>
      </c>
      <c r="F329">
        <f t="shared" si="40"/>
        <v>327</v>
      </c>
      <c r="G329">
        <f t="shared" si="41"/>
        <v>0.33797117142440353</v>
      </c>
      <c r="H329">
        <f t="shared" si="42"/>
        <v>10.169628780670919</v>
      </c>
      <c r="I329">
        <f t="shared" si="43"/>
        <v>10.169628780670919</v>
      </c>
      <c r="J329">
        <f t="shared" si="44"/>
        <v>15.169628780670919</v>
      </c>
      <c r="K329">
        <f t="shared" si="45"/>
        <v>0.32619468071285823</v>
      </c>
      <c r="L329">
        <f t="shared" si="46"/>
        <v>8.8439487722510132E-2</v>
      </c>
      <c r="M329">
        <f t="shared" si="47"/>
        <v>327</v>
      </c>
    </row>
    <row r="330" spans="3:13" x14ac:dyDescent="0.3">
      <c r="C330">
        <f>INDEX(final_elemfixed!$C$2:$C$549,MATCH(final_twistvert!E330,final_elemfixed!$E$2:$E$549,0))</f>
        <v>0.43340870987793378</v>
      </c>
      <c r="D330">
        <f>INDEX(final_elemfixed!$D$2:$D$549,MATCH(final_twistvert!E330,final_elemfixed!$E$2:$E$549,0))</f>
        <v>-0.1014041026444114</v>
      </c>
      <c r="E330">
        <v>328</v>
      </c>
      <c r="F330">
        <f t="shared" si="40"/>
        <v>328</v>
      </c>
      <c r="G330">
        <f t="shared" si="41"/>
        <v>0.44511335840566874</v>
      </c>
      <c r="H330">
        <f t="shared" si="42"/>
        <v>-13.168545415986104</v>
      </c>
      <c r="I330">
        <f t="shared" si="43"/>
        <v>346.8314545840139</v>
      </c>
      <c r="J330">
        <f t="shared" si="44"/>
        <v>351.8314545840139</v>
      </c>
      <c r="K330">
        <f t="shared" si="45"/>
        <v>0.44059740877081466</v>
      </c>
      <c r="L330">
        <f t="shared" si="46"/>
        <v>-6.3244171396398208E-2</v>
      </c>
      <c r="M330">
        <f t="shared" si="47"/>
        <v>328</v>
      </c>
    </row>
    <row r="331" spans="3:13" x14ac:dyDescent="0.3">
      <c r="C331">
        <f>INDEX(final_elemfixed!$C$2:$C$549,MATCH(final_twistvert!E331,final_elemfixed!$E$2:$E$549,0))</f>
        <v>-20</v>
      </c>
      <c r="D331">
        <f>INDEX(final_elemfixed!$D$2:$D$549,MATCH(final_twistvert!E331,final_elemfixed!$E$2:$E$549,0))</f>
        <v>3</v>
      </c>
      <c r="E331">
        <v>329</v>
      </c>
      <c r="F331" t="str">
        <f t="shared" si="40"/>
        <v/>
      </c>
      <c r="G331" t="str">
        <f t="shared" si="41"/>
        <v/>
      </c>
      <c r="H331" t="str">
        <f t="shared" si="42"/>
        <v/>
      </c>
      <c r="I331" t="str">
        <f t="shared" si="43"/>
        <v/>
      </c>
      <c r="J331" t="str">
        <f t="shared" si="44"/>
        <v/>
      </c>
      <c r="K331">
        <f t="shared" si="45"/>
        <v>-20</v>
      </c>
      <c r="L331">
        <f t="shared" si="46"/>
        <v>3</v>
      </c>
      <c r="M331">
        <f t="shared" si="47"/>
        <v>329</v>
      </c>
    </row>
    <row r="332" spans="3:13" x14ac:dyDescent="0.3">
      <c r="C332">
        <f>INDEX(final_elemfixed!$C$2:$C$549,MATCH(final_twistvert!E332,final_elemfixed!$E$2:$E$549,0))</f>
        <v>-20</v>
      </c>
      <c r="D332">
        <f>INDEX(final_elemfixed!$D$2:$D$549,MATCH(final_twistvert!E332,final_elemfixed!$E$2:$E$549,0))</f>
        <v>1</v>
      </c>
      <c r="E332">
        <v>330</v>
      </c>
      <c r="F332" t="str">
        <f t="shared" si="40"/>
        <v/>
      </c>
      <c r="G332" t="str">
        <f t="shared" si="41"/>
        <v/>
      </c>
      <c r="H332" t="str">
        <f t="shared" si="42"/>
        <v/>
      </c>
      <c r="I332" t="str">
        <f t="shared" si="43"/>
        <v/>
      </c>
      <c r="J332" t="str">
        <f t="shared" si="44"/>
        <v/>
      </c>
      <c r="K332">
        <f t="shared" si="45"/>
        <v>-20</v>
      </c>
      <c r="L332">
        <f t="shared" si="46"/>
        <v>1</v>
      </c>
      <c r="M332">
        <f t="shared" si="47"/>
        <v>330</v>
      </c>
    </row>
    <row r="333" spans="3:13" x14ac:dyDescent="0.3">
      <c r="C333">
        <f>INDEX(final_elemfixed!$C$2:$C$549,MATCH(final_twistvert!E333,final_elemfixed!$E$2:$E$549,0))</f>
        <v>-20</v>
      </c>
      <c r="D333">
        <f>INDEX(final_elemfixed!$D$2:$D$549,MATCH(final_twistvert!E333,final_elemfixed!$E$2:$E$549,0))</f>
        <v>-1</v>
      </c>
      <c r="E333">
        <v>331</v>
      </c>
      <c r="F333" t="str">
        <f t="shared" si="40"/>
        <v/>
      </c>
      <c r="G333" t="str">
        <f t="shared" si="41"/>
        <v/>
      </c>
      <c r="H333" t="str">
        <f t="shared" si="42"/>
        <v/>
      </c>
      <c r="I333" t="str">
        <f t="shared" si="43"/>
        <v/>
      </c>
      <c r="J333" t="str">
        <f t="shared" si="44"/>
        <v/>
      </c>
      <c r="K333">
        <f t="shared" si="45"/>
        <v>-20</v>
      </c>
      <c r="L333">
        <f t="shared" si="46"/>
        <v>-1</v>
      </c>
      <c r="M333">
        <f t="shared" si="47"/>
        <v>331</v>
      </c>
    </row>
    <row r="334" spans="3:13" x14ac:dyDescent="0.3">
      <c r="C334">
        <f>INDEX(final_elemfixed!$C$2:$C$549,MATCH(final_twistvert!E334,final_elemfixed!$E$2:$E$549,0))</f>
        <v>-20</v>
      </c>
      <c r="D334">
        <f>INDEX(final_elemfixed!$D$2:$D$549,MATCH(final_twistvert!E334,final_elemfixed!$E$2:$E$549,0))</f>
        <v>-3</v>
      </c>
      <c r="E334">
        <v>332</v>
      </c>
      <c r="F334" t="str">
        <f t="shared" si="40"/>
        <v/>
      </c>
      <c r="G334" t="str">
        <f t="shared" si="41"/>
        <v/>
      </c>
      <c r="H334" t="str">
        <f t="shared" si="42"/>
        <v/>
      </c>
      <c r="I334" t="str">
        <f t="shared" si="43"/>
        <v/>
      </c>
      <c r="J334" t="str">
        <f t="shared" si="44"/>
        <v/>
      </c>
      <c r="K334">
        <f t="shared" si="45"/>
        <v>-20</v>
      </c>
      <c r="L334">
        <f t="shared" si="46"/>
        <v>-3</v>
      </c>
      <c r="M334">
        <f t="shared" si="47"/>
        <v>332</v>
      </c>
    </row>
    <row r="335" spans="3:13" x14ac:dyDescent="0.3">
      <c r="C335">
        <f>INDEX(final_elemfixed!$C$2:$C$549,MATCH(final_twistvert!E335,final_elemfixed!$E$2:$E$549,0))</f>
        <v>0.42280149465361644</v>
      </c>
      <c r="D335">
        <f>INDEX(final_elemfixed!$D$2:$D$549,MATCH(final_twistvert!E335,final_elemfixed!$E$2:$E$549,0))</f>
        <v>-0.42205897961242428</v>
      </c>
      <c r="E335">
        <v>333</v>
      </c>
      <c r="F335">
        <f t="shared" si="40"/>
        <v>333</v>
      </c>
      <c r="G335">
        <f t="shared" si="41"/>
        <v>0.59740680122744905</v>
      </c>
      <c r="H335">
        <f t="shared" si="42"/>
        <v>-44.949644978753561</v>
      </c>
      <c r="I335">
        <f t="shared" si="43"/>
        <v>315.05035502124645</v>
      </c>
      <c r="J335">
        <f t="shared" si="44"/>
        <v>320.05035502124645</v>
      </c>
      <c r="K335">
        <f t="shared" si="45"/>
        <v>0.45797747117063781</v>
      </c>
      <c r="L335">
        <f t="shared" si="46"/>
        <v>-0.38360333947055314</v>
      </c>
      <c r="M335">
        <f t="shared" si="47"/>
        <v>333</v>
      </c>
    </row>
    <row r="336" spans="3:13" x14ac:dyDescent="0.3">
      <c r="C336">
        <f>INDEX(final_elemfixed!$C$2:$C$549,MATCH(final_twistvert!E336,final_elemfixed!$E$2:$E$549,0))</f>
        <v>-0.65010629143609422</v>
      </c>
      <c r="D336">
        <f>INDEX(final_elemfixed!$D$2:$D$549,MATCH(final_twistvert!E336,final_elemfixed!$E$2:$E$549,0))</f>
        <v>0.77882700730062981</v>
      </c>
      <c r="E336">
        <v>334</v>
      </c>
      <c r="F336">
        <f t="shared" si="40"/>
        <v>334</v>
      </c>
      <c r="G336">
        <f t="shared" si="41"/>
        <v>1.0144997276814061</v>
      </c>
      <c r="H336">
        <f t="shared" si="42"/>
        <v>129.85259301205269</v>
      </c>
      <c r="I336">
        <f t="shared" si="43"/>
        <v>129.85259301205269</v>
      </c>
      <c r="J336">
        <f t="shared" si="44"/>
        <v>134.85259301205269</v>
      </c>
      <c r="K336">
        <f t="shared" si="45"/>
        <v>-0.71551168701794632</v>
      </c>
      <c r="L336">
        <f t="shared" si="46"/>
        <v>0.71920283870851032</v>
      </c>
      <c r="M336">
        <f t="shared" si="47"/>
        <v>334</v>
      </c>
    </row>
    <row r="337" spans="3:13" x14ac:dyDescent="0.3">
      <c r="C337">
        <f>INDEX(final_elemfixed!$C$2:$C$549,MATCH(final_twistvert!E337,final_elemfixed!$E$2:$E$549,0))</f>
        <v>-0.77999348497903043</v>
      </c>
      <c r="D337">
        <f>INDEX(final_elemfixed!$D$2:$D$549,MATCH(final_twistvert!E337,final_elemfixed!$E$2:$E$549,0))</f>
        <v>0.9244226583333407</v>
      </c>
      <c r="E337">
        <v>335</v>
      </c>
      <c r="F337">
        <f t="shared" si="40"/>
        <v>335</v>
      </c>
      <c r="G337">
        <f t="shared" si="41"/>
        <v>1.2095234961958421</v>
      </c>
      <c r="H337">
        <f t="shared" si="42"/>
        <v>130.15642926883072</v>
      </c>
      <c r="I337">
        <f t="shared" si="43"/>
        <v>130.15642926883072</v>
      </c>
      <c r="J337">
        <f t="shared" si="44"/>
        <v>135.15642926883072</v>
      </c>
      <c r="K337">
        <f t="shared" si="45"/>
        <v>-0.85759411768202054</v>
      </c>
      <c r="L337">
        <f t="shared" si="46"/>
        <v>0.85292403950586937</v>
      </c>
      <c r="M337">
        <f t="shared" si="47"/>
        <v>335</v>
      </c>
    </row>
    <row r="338" spans="3:13" x14ac:dyDescent="0.3">
      <c r="C338">
        <f>INDEX(final_elemfixed!$C$2:$C$549,MATCH(final_twistvert!E338,final_elemfixed!$E$2:$E$549,0))</f>
        <v>-0.90988067851701704</v>
      </c>
      <c r="D338">
        <f>INDEX(final_elemfixed!$D$2:$D$549,MATCH(final_twistvert!E338,final_elemfixed!$E$2:$E$549,0))</f>
        <v>1.0700183093710014</v>
      </c>
      <c r="E338">
        <v>336</v>
      </c>
      <c r="F338">
        <f t="shared" si="40"/>
        <v>336</v>
      </c>
      <c r="G338">
        <f t="shared" si="41"/>
        <v>1.4045718320996485</v>
      </c>
      <c r="H338">
        <f t="shared" si="42"/>
        <v>130.37588483622173</v>
      </c>
      <c r="I338">
        <f t="shared" si="43"/>
        <v>130.37588483622173</v>
      </c>
      <c r="J338">
        <f t="shared" si="44"/>
        <v>135.37588483622173</v>
      </c>
      <c r="K338">
        <f t="shared" si="45"/>
        <v>-0.99967654834159536</v>
      </c>
      <c r="L338">
        <f t="shared" si="46"/>
        <v>0.98664524030859091</v>
      </c>
      <c r="M338">
        <f t="shared" si="47"/>
        <v>336</v>
      </c>
    </row>
    <row r="339" spans="3:13" x14ac:dyDescent="0.3">
      <c r="C339">
        <f>INDEX(final_elemfixed!$C$2:$C$549,MATCH(final_twistvert!E339,final_elemfixed!$E$2:$E$549,0))</f>
        <v>-1.111751259627088</v>
      </c>
      <c r="D339">
        <f>INDEX(final_elemfixed!$D$2:$D$549,MATCH(final_twistvert!E339,final_elemfixed!$E$2:$E$549,0))</f>
        <v>1.3185398513085813</v>
      </c>
      <c r="E339">
        <v>337</v>
      </c>
      <c r="F339">
        <f t="shared" si="40"/>
        <v>337</v>
      </c>
      <c r="G339">
        <f t="shared" si="41"/>
        <v>1.7246849575418906</v>
      </c>
      <c r="H339">
        <f t="shared" si="42"/>
        <v>130.13653168677789</v>
      </c>
      <c r="I339">
        <f t="shared" si="43"/>
        <v>130.13653168677789</v>
      </c>
      <c r="J339">
        <f t="shared" si="44"/>
        <v>135.13653168677789</v>
      </c>
      <c r="K339">
        <f t="shared" si="45"/>
        <v>-1.2224390305205113</v>
      </c>
      <c r="L339">
        <f t="shared" si="46"/>
        <v>1.2166269023128435</v>
      </c>
      <c r="M339">
        <f t="shared" si="47"/>
        <v>337</v>
      </c>
    </row>
    <row r="340" spans="3:13" x14ac:dyDescent="0.3">
      <c r="C340">
        <f>INDEX(final_elemfixed!$C$2:$C$549,MATCH(final_twistvert!E340,final_elemfixed!$E$2:$E$549,0))</f>
        <v>-1.6364636207887986</v>
      </c>
      <c r="D340">
        <f>INDEX(final_elemfixed!$D$2:$D$549,MATCH(final_twistvert!E340,final_elemfixed!$E$2:$E$549,0))</f>
        <v>1.6311341327256561</v>
      </c>
      <c r="E340">
        <v>338</v>
      </c>
      <c r="F340">
        <f t="shared" si="40"/>
        <v>338</v>
      </c>
      <c r="G340">
        <f t="shared" si="41"/>
        <v>2.3105436029445241</v>
      </c>
      <c r="H340">
        <f t="shared" si="42"/>
        <v>135.09344996699343</v>
      </c>
      <c r="I340">
        <f t="shared" si="43"/>
        <v>135.09344996699343</v>
      </c>
      <c r="J340">
        <f t="shared" si="44"/>
        <v>140.09344996699343</v>
      </c>
      <c r="K340">
        <f t="shared" si="45"/>
        <v>-1.7723990895085835</v>
      </c>
      <c r="L340">
        <f t="shared" si="46"/>
        <v>1.4822999725484065</v>
      </c>
      <c r="M340">
        <f t="shared" si="47"/>
        <v>338</v>
      </c>
    </row>
    <row r="341" spans="3:13" x14ac:dyDescent="0.3">
      <c r="C341">
        <f>INDEX(final_elemfixed!$C$2:$C$549,MATCH(final_twistvert!E341,final_elemfixed!$E$2:$E$549,0))</f>
        <v>-0.77870779026970449</v>
      </c>
      <c r="D341">
        <f>INDEX(final_elemfixed!$D$2:$D$549,MATCH(final_twistvert!E341,final_elemfixed!$E$2:$E$549,0))</f>
        <v>0.65012990890299494</v>
      </c>
      <c r="E341">
        <v>339</v>
      </c>
      <c r="F341">
        <f t="shared" si="40"/>
        <v>339</v>
      </c>
      <c r="G341">
        <f t="shared" si="41"/>
        <v>1.0144233441108019</v>
      </c>
      <c r="H341">
        <f t="shared" si="42"/>
        <v>140.14206799328329</v>
      </c>
      <c r="I341">
        <f t="shared" si="43"/>
        <v>140.14206799328329</v>
      </c>
      <c r="J341">
        <f t="shared" si="44"/>
        <v>145.14206799328329</v>
      </c>
      <c r="K341">
        <f t="shared" si="45"/>
        <v>-0.83240712712232634</v>
      </c>
      <c r="L341">
        <f t="shared" si="46"/>
        <v>0.57978711247568948</v>
      </c>
      <c r="M341">
        <f t="shared" si="47"/>
        <v>339</v>
      </c>
    </row>
    <row r="342" spans="3:13" x14ac:dyDescent="0.3">
      <c r="C342">
        <f>INDEX(final_elemfixed!$C$2:$C$549,MATCH(final_twistvert!E342,final_elemfixed!$E$2:$E$549,0))</f>
        <v>-0.92436308340615703</v>
      </c>
      <c r="D342">
        <f>INDEX(final_elemfixed!$D$2:$D$549,MATCH(final_twistvert!E342,final_elemfixed!$E$2:$E$549,0))</f>
        <v>0.78000525991207015</v>
      </c>
      <c r="E342">
        <v>340</v>
      </c>
      <c r="F342">
        <f t="shared" si="40"/>
        <v>340</v>
      </c>
      <c r="G342">
        <f t="shared" si="41"/>
        <v>1.2094855581835751</v>
      </c>
      <c r="H342">
        <f t="shared" si="42"/>
        <v>139.84132444902093</v>
      </c>
      <c r="I342">
        <f t="shared" si="43"/>
        <v>139.84132444902093</v>
      </c>
      <c r="J342">
        <f t="shared" si="44"/>
        <v>144.84132444902093</v>
      </c>
      <c r="K342">
        <f t="shared" si="45"/>
        <v>-0.98882754057566824</v>
      </c>
      <c r="L342">
        <f t="shared" si="46"/>
        <v>0.69647355330529914</v>
      </c>
      <c r="M342">
        <f t="shared" si="47"/>
        <v>340</v>
      </c>
    </row>
    <row r="343" spans="3:13" x14ac:dyDescent="0.3">
      <c r="C343">
        <f>INDEX(final_elemfixed!$C$2:$C$549,MATCH(final_twistvert!E343,final_elemfixed!$E$2:$E$549,0))</f>
        <v>-1.0700183766168556</v>
      </c>
      <c r="D343">
        <f>INDEX(final_elemfixed!$D$2:$D$549,MATCH(final_twistvert!E343,final_elemfixed!$E$2:$E$549,0))</f>
        <v>0.90988061098831996</v>
      </c>
      <c r="E343">
        <v>341</v>
      </c>
      <c r="F343">
        <f t="shared" si="40"/>
        <v>341</v>
      </c>
      <c r="G343">
        <f t="shared" si="41"/>
        <v>1.4045718395832409</v>
      </c>
      <c r="H343">
        <f t="shared" si="42"/>
        <v>139.62411903929276</v>
      </c>
      <c r="I343">
        <f t="shared" si="43"/>
        <v>139.62411903929276</v>
      </c>
      <c r="J343">
        <f t="shared" si="44"/>
        <v>144.62411903929276</v>
      </c>
      <c r="K343">
        <f t="shared" si="45"/>
        <v>-1.1452479541088283</v>
      </c>
      <c r="L343">
        <f t="shared" si="46"/>
        <v>0.81315999419535689</v>
      </c>
      <c r="M343">
        <f t="shared" si="47"/>
        <v>341</v>
      </c>
    </row>
    <row r="344" spans="3:13" x14ac:dyDescent="0.3">
      <c r="C344">
        <f>INDEX(final_elemfixed!$C$2:$C$549,MATCH(final_twistvert!E344,final_elemfixed!$E$2:$E$549,0))</f>
        <v>-1.3219752908625955</v>
      </c>
      <c r="D344">
        <f>INDEX(final_elemfixed!$D$2:$D$549,MATCH(final_twistvert!E344,final_elemfixed!$E$2:$E$549,0))</f>
        <v>1.1098571437161184</v>
      </c>
      <c r="E344">
        <v>342</v>
      </c>
      <c r="F344">
        <f t="shared" si="40"/>
        <v>342</v>
      </c>
      <c r="G344">
        <f t="shared" si="41"/>
        <v>1.7260943048133102</v>
      </c>
      <c r="H344">
        <f t="shared" si="42"/>
        <v>139.98504415138075</v>
      </c>
      <c r="I344">
        <f t="shared" si="43"/>
        <v>139.98504415138075</v>
      </c>
      <c r="J344">
        <f t="shared" si="44"/>
        <v>144.98504415138075</v>
      </c>
      <c r="K344">
        <f t="shared" si="45"/>
        <v>-1.4136751994699834</v>
      </c>
      <c r="L344">
        <f t="shared" si="46"/>
        <v>0.99041606384006486</v>
      </c>
      <c r="M344">
        <f t="shared" si="47"/>
        <v>342</v>
      </c>
    </row>
    <row r="345" spans="3:13" x14ac:dyDescent="0.3">
      <c r="C345">
        <f>INDEX(final_elemfixed!$C$2:$C$549,MATCH(final_twistvert!E345,final_elemfixed!$E$2:$E$549,0))</f>
        <v>1.5852856737125094</v>
      </c>
      <c r="D345">
        <f>INDEX(final_elemfixed!$D$2:$D$549,MATCH(final_twistvert!E345,final_elemfixed!$E$2:$E$549,0))</f>
        <v>-1.5852856737125092</v>
      </c>
      <c r="E345">
        <v>343</v>
      </c>
      <c r="F345">
        <f t="shared" si="40"/>
        <v>343</v>
      </c>
      <c r="G345">
        <f t="shared" si="41"/>
        <v>2.2419324999999999</v>
      </c>
      <c r="H345">
        <f t="shared" si="42"/>
        <v>-45</v>
      </c>
      <c r="I345">
        <f t="shared" si="43"/>
        <v>315</v>
      </c>
      <c r="J345">
        <f t="shared" si="44"/>
        <v>320</v>
      </c>
      <c r="K345">
        <f t="shared" si="45"/>
        <v>1.7174199334728375</v>
      </c>
      <c r="L345">
        <f t="shared" si="46"/>
        <v>-1.4410864327535677</v>
      </c>
      <c r="M345">
        <f t="shared" si="47"/>
        <v>343</v>
      </c>
    </row>
    <row r="346" spans="3:13" x14ac:dyDescent="0.3">
      <c r="C346">
        <f>INDEX(final_elemfixed!$C$2:$C$549,MATCH(final_twistvert!E346,final_elemfixed!$E$2:$E$549,0))</f>
        <v>0.32831856711999635</v>
      </c>
      <c r="D346">
        <f>INDEX(final_elemfixed!$D$2:$D$549,MATCH(final_twistvert!E346,final_elemfixed!$E$2:$E$549,0))</f>
        <v>-0.64606526809630194</v>
      </c>
      <c r="E346">
        <v>344</v>
      </c>
      <c r="F346">
        <f t="shared" si="40"/>
        <v>344</v>
      </c>
      <c r="G346">
        <f t="shared" si="41"/>
        <v>0.72470229208694659</v>
      </c>
      <c r="H346">
        <f t="shared" si="42"/>
        <v>-63.061154473697606</v>
      </c>
      <c r="I346">
        <f t="shared" si="43"/>
        <v>296.93884552630237</v>
      </c>
      <c r="J346">
        <f t="shared" si="44"/>
        <v>301.93884552630237</v>
      </c>
      <c r="K346">
        <f t="shared" si="45"/>
        <v>0.38337751415441729</v>
      </c>
      <c r="L346">
        <f t="shared" si="46"/>
        <v>-0.614991946123568</v>
      </c>
      <c r="M346">
        <f t="shared" si="47"/>
        <v>344</v>
      </c>
    </row>
    <row r="347" spans="3:13" x14ac:dyDescent="0.3">
      <c r="C347">
        <f>INDEX(final_elemfixed!$C$2:$C$549,MATCH(final_twistvert!E347,final_elemfixed!$E$2:$E$549,0))</f>
        <v>0.40494322820595169</v>
      </c>
      <c r="D347">
        <f>INDEX(final_elemfixed!$D$2:$D$549,MATCH(final_twistvert!E347,final_elemfixed!$E$2:$E$549,0))</f>
        <v>-0.80169190303726756</v>
      </c>
      <c r="E347">
        <v>345</v>
      </c>
      <c r="F347">
        <f t="shared" si="40"/>
        <v>345</v>
      </c>
      <c r="G347">
        <f t="shared" si="41"/>
        <v>0.89815863045754507</v>
      </c>
      <c r="H347">
        <f t="shared" si="42"/>
        <v>-63.201166819408925</v>
      </c>
      <c r="I347">
        <f t="shared" si="43"/>
        <v>296.79883318059109</v>
      </c>
      <c r="J347">
        <f t="shared" si="44"/>
        <v>301.79883318059109</v>
      </c>
      <c r="K347">
        <f t="shared" si="45"/>
        <v>0.47327435023092135</v>
      </c>
      <c r="L347">
        <f t="shared" si="46"/>
        <v>-0.7633480954838836</v>
      </c>
      <c r="M347">
        <f t="shared" si="47"/>
        <v>345</v>
      </c>
    </row>
    <row r="348" spans="3:13" x14ac:dyDescent="0.3">
      <c r="C348">
        <f>INDEX(final_elemfixed!$C$2:$C$549,MATCH(final_twistvert!E348,final_elemfixed!$E$2:$E$549,0))</f>
        <v>0.4815678893060491</v>
      </c>
      <c r="D348">
        <f>INDEX(final_elemfixed!$D$2:$D$549,MATCH(final_twistvert!E348,final_elemfixed!$E$2:$E$549,0))</f>
        <v>-0.95731853799237498</v>
      </c>
      <c r="E348">
        <v>346</v>
      </c>
      <c r="F348">
        <f t="shared" si="40"/>
        <v>346</v>
      </c>
      <c r="G348">
        <f t="shared" si="41"/>
        <v>1.0716185959540556</v>
      </c>
      <c r="H348">
        <f t="shared" si="42"/>
        <v>-63.295852758120098</v>
      </c>
      <c r="I348">
        <f t="shared" si="43"/>
        <v>296.70414724187992</v>
      </c>
      <c r="J348">
        <f t="shared" si="44"/>
        <v>301.70414724187992</v>
      </c>
      <c r="K348">
        <f t="shared" si="45"/>
        <v>0.56317118632274632</v>
      </c>
      <c r="L348">
        <f t="shared" si="46"/>
        <v>-0.91170424485705448</v>
      </c>
      <c r="M348">
        <f t="shared" si="47"/>
        <v>346</v>
      </c>
    </row>
    <row r="349" spans="3:13" x14ac:dyDescent="0.3">
      <c r="C349">
        <f>INDEX(final_elemfixed!$C$2:$C$549,MATCH(final_twistvert!E349,final_elemfixed!$E$2:$E$549,0))</f>
        <v>0.6571970949991508</v>
      </c>
      <c r="D349">
        <f>INDEX(final_elemfixed!$D$2:$D$549,MATCH(final_twistvert!E349,final_elemfixed!$E$2:$E$549,0))</f>
        <v>-1.3034024806033557</v>
      </c>
      <c r="E349">
        <v>347</v>
      </c>
      <c r="F349">
        <f t="shared" si="40"/>
        <v>347</v>
      </c>
      <c r="G349">
        <f t="shared" si="41"/>
        <v>1.4597143721010299</v>
      </c>
      <c r="H349">
        <f t="shared" si="42"/>
        <v>-63.242002811711728</v>
      </c>
      <c r="I349">
        <f t="shared" si="43"/>
        <v>296.7579971882883</v>
      </c>
      <c r="J349">
        <f t="shared" si="44"/>
        <v>301.7579971882883</v>
      </c>
      <c r="K349">
        <f t="shared" si="45"/>
        <v>0.76829527293557776</v>
      </c>
      <c r="L349">
        <f t="shared" si="46"/>
        <v>-1.2411641397104374</v>
      </c>
      <c r="M349">
        <f t="shared" si="47"/>
        <v>347</v>
      </c>
    </row>
    <row r="350" spans="3:13" x14ac:dyDescent="0.3">
      <c r="C350">
        <f>INDEX(final_elemfixed!$C$2:$C$549,MATCH(final_twistvert!E350,final_elemfixed!$E$2:$E$549,0))</f>
        <v>0.83282630076296449</v>
      </c>
      <c r="D350">
        <f>INDEX(final_elemfixed!$D$2:$D$549,MATCH(final_twistvert!E350,final_elemfixed!$E$2:$E$549,0))</f>
        <v>-1.6494864232850466</v>
      </c>
      <c r="E350">
        <v>348</v>
      </c>
      <c r="F350">
        <f t="shared" si="40"/>
        <v>348</v>
      </c>
      <c r="G350">
        <f t="shared" si="41"/>
        <v>1.8478108961266084</v>
      </c>
      <c r="H350">
        <f t="shared" si="42"/>
        <v>-63.210773100793482</v>
      </c>
      <c r="I350">
        <f t="shared" si="43"/>
        <v>296.78922689920654</v>
      </c>
      <c r="J350">
        <f t="shared" si="44"/>
        <v>301.78922689920654</v>
      </c>
      <c r="K350">
        <f t="shared" si="45"/>
        <v>0.97341935962501269</v>
      </c>
      <c r="L350">
        <f t="shared" si="46"/>
        <v>-1.5706240346280995</v>
      </c>
      <c r="M350">
        <f t="shared" si="47"/>
        <v>348</v>
      </c>
    </row>
    <row r="351" spans="3:13" x14ac:dyDescent="0.3">
      <c r="C351">
        <f>INDEX(final_elemfixed!$C$2:$C$549,MATCH(final_twistvert!E351,final_elemfixed!$E$2:$E$549,0))</f>
        <v>1.0282865075553218</v>
      </c>
      <c r="D351">
        <f>INDEX(final_elemfixed!$D$2:$D$549,MATCH(final_twistvert!E351,final_elemfixed!$E$2:$E$549,0))</f>
        <v>-2.0436028266907127</v>
      </c>
      <c r="E351">
        <v>349</v>
      </c>
      <c r="F351">
        <f t="shared" si="40"/>
        <v>349</v>
      </c>
      <c r="G351">
        <f t="shared" si="41"/>
        <v>2.287724995465712</v>
      </c>
      <c r="H351">
        <f t="shared" si="42"/>
        <v>-63.289677275213663</v>
      </c>
      <c r="I351">
        <f t="shared" si="43"/>
        <v>296.71032272478635</v>
      </c>
      <c r="J351">
        <f t="shared" si="44"/>
        <v>301.71032272478635</v>
      </c>
      <c r="K351">
        <f t="shared" si="45"/>
        <v>1.2024852891873321</v>
      </c>
      <c r="L351">
        <f t="shared" si="46"/>
        <v>-1.9462052266312126</v>
      </c>
      <c r="M351">
        <f t="shared" si="47"/>
        <v>349</v>
      </c>
    </row>
    <row r="352" spans="3:13" x14ac:dyDescent="0.3">
      <c r="C352">
        <f>INDEX(final_elemfixed!$C$2:$C$549,MATCH(final_twistvert!E352,final_elemfixed!$E$2:$E$549,0))</f>
        <v>0.3882801412387632</v>
      </c>
      <c r="D352">
        <f>INDEX(final_elemfixed!$D$2:$D$549,MATCH(final_twistvert!E352,final_elemfixed!$E$2:$E$549,0))</f>
        <v>-0.64353981249679082</v>
      </c>
      <c r="E352">
        <v>350</v>
      </c>
      <c r="F352">
        <f t="shared" si="40"/>
        <v>350</v>
      </c>
      <c r="G352">
        <f t="shared" si="41"/>
        <v>0.75160159549378192</v>
      </c>
      <c r="H352">
        <f t="shared" si="42"/>
        <v>-58.8952932379662</v>
      </c>
      <c r="I352">
        <f t="shared" si="43"/>
        <v>301.1047067620338</v>
      </c>
      <c r="J352">
        <f t="shared" si="44"/>
        <v>306.1047067620338</v>
      </c>
      <c r="K352">
        <f t="shared" si="45"/>
        <v>0.44289080842221645</v>
      </c>
      <c r="L352">
        <f t="shared" si="46"/>
        <v>-0.60725010511642907</v>
      </c>
      <c r="M352">
        <f t="shared" si="47"/>
        <v>350</v>
      </c>
    </row>
    <row r="353" spans="3:13" x14ac:dyDescent="0.3">
      <c r="C353">
        <f>INDEX(final_elemfixed!$C$2:$C$549,MATCH(final_twistvert!E353,final_elemfixed!$E$2:$E$549,0))</f>
        <v>0.47551027572636795</v>
      </c>
      <c r="D353">
        <f>INDEX(final_elemfixed!$D$2:$D$549,MATCH(final_twistvert!E353,final_elemfixed!$E$2:$E$549,0))</f>
        <v>-0.79572071845477099</v>
      </c>
      <c r="E353">
        <v>351</v>
      </c>
      <c r="F353">
        <f t="shared" si="40"/>
        <v>351</v>
      </c>
      <c r="G353">
        <f t="shared" si="41"/>
        <v>0.92697437078893574</v>
      </c>
      <c r="H353">
        <f t="shared" si="42"/>
        <v>-59.138120002637159</v>
      </c>
      <c r="I353">
        <f t="shared" si="43"/>
        <v>300.86187999736285</v>
      </c>
      <c r="J353">
        <f t="shared" si="44"/>
        <v>305.86187999736285</v>
      </c>
      <c r="K353">
        <f t="shared" si="45"/>
        <v>0.54305244580337741</v>
      </c>
      <c r="L353">
        <f t="shared" si="46"/>
        <v>-0.75124930962132219</v>
      </c>
      <c r="M353">
        <f t="shared" si="47"/>
        <v>351</v>
      </c>
    </row>
    <row r="354" spans="3:13" x14ac:dyDescent="0.3">
      <c r="C354">
        <f>INDEX(final_elemfixed!$C$2:$C$549,MATCH(final_twistvert!E354,final_elemfixed!$E$2:$E$549,0))</f>
        <v>0.56274041019275978</v>
      </c>
      <c r="D354">
        <f>INDEX(final_elemfixed!$D$2:$D$549,MATCH(final_twistvert!E354,final_elemfixed!$E$2:$E$549,0))</f>
        <v>-0.9479016243915378</v>
      </c>
      <c r="E354">
        <v>352</v>
      </c>
      <c r="F354">
        <f t="shared" si="40"/>
        <v>352</v>
      </c>
      <c r="G354">
        <f t="shared" si="41"/>
        <v>1.1023584983062595</v>
      </c>
      <c r="H354">
        <f t="shared" si="42"/>
        <v>-59.303682015429452</v>
      </c>
      <c r="I354">
        <f t="shared" si="43"/>
        <v>300.69631798457056</v>
      </c>
      <c r="J354">
        <f t="shared" si="44"/>
        <v>305.69631798457056</v>
      </c>
      <c r="K354">
        <f t="shared" si="45"/>
        <v>0.64321408316155748</v>
      </c>
      <c r="L354">
        <f t="shared" si="46"/>
        <v>-0.89524851410693151</v>
      </c>
      <c r="M354">
        <f t="shared" si="47"/>
        <v>352</v>
      </c>
    </row>
    <row r="355" spans="3:13" x14ac:dyDescent="0.3">
      <c r="C355">
        <f>INDEX(final_elemfixed!$C$2:$C$549,MATCH(final_twistvert!E355,final_elemfixed!$E$2:$E$549,0))</f>
        <v>0.74203135874972737</v>
      </c>
      <c r="D355">
        <f>INDEX(final_elemfixed!$D$2:$D$549,MATCH(final_twistvert!E355,final_elemfixed!$E$2:$E$549,0))</f>
        <v>-1.2249510898785856</v>
      </c>
      <c r="E355">
        <v>353</v>
      </c>
      <c r="F355">
        <f t="shared" si="40"/>
        <v>353</v>
      </c>
      <c r="G355">
        <f t="shared" si="41"/>
        <v>1.4321716761487435</v>
      </c>
      <c r="H355">
        <f t="shared" si="42"/>
        <v>-58.794024891561897</v>
      </c>
      <c r="I355">
        <f t="shared" si="43"/>
        <v>301.20597510843811</v>
      </c>
      <c r="J355">
        <f t="shared" si="44"/>
        <v>306.20597510843811</v>
      </c>
      <c r="K355">
        <f t="shared" si="45"/>
        <v>0.8459692274722137</v>
      </c>
      <c r="L355">
        <f t="shared" si="46"/>
        <v>-1.1556174869448661</v>
      </c>
      <c r="M355">
        <f t="shared" si="47"/>
        <v>353</v>
      </c>
    </row>
    <row r="356" spans="3:13" x14ac:dyDescent="0.3">
      <c r="C356">
        <f>INDEX(final_elemfixed!$C$2:$C$549,MATCH(final_twistvert!E356,final_elemfixed!$E$2:$E$549,0))</f>
        <v>0.9213223072996235</v>
      </c>
      <c r="D356">
        <f>INDEX(final_elemfixed!$D$2:$D$549,MATCH(final_twistvert!E356,final_elemfixed!$E$2:$E$549,0))</f>
        <v>-1.5020005553727047</v>
      </c>
      <c r="E356">
        <v>354</v>
      </c>
      <c r="F356">
        <f t="shared" si="40"/>
        <v>354</v>
      </c>
      <c r="G356">
        <f t="shared" si="41"/>
        <v>1.7620557489102935</v>
      </c>
      <c r="H356">
        <f t="shared" si="42"/>
        <v>-58.475181204442841</v>
      </c>
      <c r="I356">
        <f t="shared" si="43"/>
        <v>301.52481879555717</v>
      </c>
      <c r="J356">
        <f t="shared" si="44"/>
        <v>306.52481879555717</v>
      </c>
      <c r="K356">
        <f t="shared" si="45"/>
        <v>1.0487243717764418</v>
      </c>
      <c r="L356">
        <f t="shared" si="46"/>
        <v>-1.415986459790461</v>
      </c>
      <c r="M356">
        <f t="shared" si="47"/>
        <v>354</v>
      </c>
    </row>
    <row r="357" spans="3:13" x14ac:dyDescent="0.3">
      <c r="C357">
        <f>INDEX(final_elemfixed!$C$2:$C$549,MATCH(final_twistvert!E357,final_elemfixed!$E$2:$E$549,0))</f>
        <v>1.1103827194281448</v>
      </c>
      <c r="D357">
        <f>INDEX(final_elemfixed!$D$2:$D$549,MATCH(final_twistvert!E357,final_elemfixed!$E$2:$E$549,0))</f>
        <v>-1.8029002089907453</v>
      </c>
      <c r="E357">
        <v>355</v>
      </c>
      <c r="F357">
        <f t="shared" si="40"/>
        <v>355</v>
      </c>
      <c r="G357">
        <f t="shared" si="41"/>
        <v>2.1174038224163843</v>
      </c>
      <c r="H357">
        <f t="shared" si="42"/>
        <v>-58.371626274032785</v>
      </c>
      <c r="I357">
        <f t="shared" si="43"/>
        <v>301.62837372596721</v>
      </c>
      <c r="J357">
        <f t="shared" si="44"/>
        <v>306.62837372596721</v>
      </c>
      <c r="K357">
        <f t="shared" si="45"/>
        <v>1.2632904847615085</v>
      </c>
      <c r="L357">
        <f t="shared" si="46"/>
        <v>-1.6992633987391559</v>
      </c>
      <c r="M357">
        <f t="shared" si="47"/>
        <v>355</v>
      </c>
    </row>
    <row r="358" spans="3:13" x14ac:dyDescent="0.3">
      <c r="C358">
        <f>INDEX(final_elemfixed!$C$2:$C$549,MATCH(final_twistvert!E358,final_elemfixed!$E$2:$E$549,0))</f>
        <v>0.53053379619552843</v>
      </c>
      <c r="D358">
        <f>INDEX(final_elemfixed!$D$2:$D$549,MATCH(final_twistvert!E358,final_elemfixed!$E$2:$E$549,0))</f>
        <v>-0.62692011696964578</v>
      </c>
      <c r="E358">
        <v>356</v>
      </c>
      <c r="F358">
        <f t="shared" si="40"/>
        <v>356</v>
      </c>
      <c r="G358">
        <f t="shared" si="41"/>
        <v>0.82127641020966435</v>
      </c>
      <c r="H358">
        <f t="shared" si="42"/>
        <v>-49.760290327495554</v>
      </c>
      <c r="I358">
        <f t="shared" si="43"/>
        <v>310.23970967250443</v>
      </c>
      <c r="J358">
        <f t="shared" si="44"/>
        <v>315.23970967250443</v>
      </c>
      <c r="K358">
        <f t="shared" si="45"/>
        <v>0.58315464336641021</v>
      </c>
      <c r="L358">
        <f t="shared" si="46"/>
        <v>-0.57829542959206215</v>
      </c>
      <c r="M358">
        <f t="shared" si="47"/>
        <v>356</v>
      </c>
    </row>
    <row r="359" spans="3:13" x14ac:dyDescent="0.3">
      <c r="C359">
        <f>INDEX(final_elemfixed!$C$2:$C$549,MATCH(final_twistvert!E359,final_elemfixed!$E$2:$E$549,0))</f>
        <v>0.63837716523950561</v>
      </c>
      <c r="D359">
        <f>INDEX(final_elemfixed!$D$2:$D$549,MATCH(final_twistvert!E359,final_elemfixed!$E$2:$E$549,0))</f>
        <v>-0.76021327055083687</v>
      </c>
      <c r="E359">
        <v>357</v>
      </c>
      <c r="F359">
        <f t="shared" si="40"/>
        <v>357</v>
      </c>
      <c r="G359">
        <f t="shared" si="41"/>
        <v>0.99269815242138271</v>
      </c>
      <c r="H359">
        <f t="shared" si="42"/>
        <v>-49.978667193901885</v>
      </c>
      <c r="I359">
        <f t="shared" si="43"/>
        <v>310.02133280609814</v>
      </c>
      <c r="J359">
        <f t="shared" si="44"/>
        <v>315.02133280609814</v>
      </c>
      <c r="K359">
        <f t="shared" si="45"/>
        <v>0.7022048996359187</v>
      </c>
      <c r="L359">
        <f t="shared" si="46"/>
        <v>-0.70168219355213513</v>
      </c>
      <c r="M359">
        <f t="shared" si="47"/>
        <v>357</v>
      </c>
    </row>
    <row r="360" spans="3:13" x14ac:dyDescent="0.3">
      <c r="C360">
        <f>INDEX(final_elemfixed!$C$2:$C$549,MATCH(final_twistvert!E360,final_elemfixed!$E$2:$E$549,0))</f>
        <v>0.74622053429409063</v>
      </c>
      <c r="D360">
        <f>INDEX(final_elemfixed!$D$2:$D$549,MATCH(final_twistvert!E360,final_elemfixed!$E$2:$E$549,0))</f>
        <v>-0.89350642413556258</v>
      </c>
      <c r="E360">
        <v>358</v>
      </c>
      <c r="F360">
        <f t="shared" si="40"/>
        <v>358</v>
      </c>
      <c r="G360">
        <f t="shared" si="41"/>
        <v>1.1641300682370841</v>
      </c>
      <c r="H360">
        <f t="shared" si="42"/>
        <v>-50.13272863030538</v>
      </c>
      <c r="I360">
        <f t="shared" si="43"/>
        <v>309.86727136969461</v>
      </c>
      <c r="J360">
        <f t="shared" si="44"/>
        <v>314.86727136969461</v>
      </c>
      <c r="K360">
        <f t="shared" si="45"/>
        <v>0.8212551559163016</v>
      </c>
      <c r="L360">
        <f t="shared" si="46"/>
        <v>-0.82506895751480624</v>
      </c>
      <c r="M360">
        <f t="shared" si="47"/>
        <v>358</v>
      </c>
    </row>
    <row r="361" spans="3:13" x14ac:dyDescent="0.3">
      <c r="C361">
        <f>INDEX(final_elemfixed!$C$2:$C$549,MATCH(final_twistvert!E361,final_elemfixed!$E$2:$E$549,0))</f>
        <v>0.92103842913533351</v>
      </c>
      <c r="D361">
        <f>INDEX(final_elemfixed!$D$2:$D$549,MATCH(final_twistvert!E361,final_elemfixed!$E$2:$E$549,0))</f>
        <v>-1.0808554674620909</v>
      </c>
      <c r="E361">
        <v>359</v>
      </c>
      <c r="F361">
        <f t="shared" si="40"/>
        <v>359</v>
      </c>
      <c r="G361">
        <f t="shared" si="41"/>
        <v>1.4200564529224808</v>
      </c>
      <c r="H361">
        <f t="shared" si="42"/>
        <v>-49.564409118466543</v>
      </c>
      <c r="I361">
        <f t="shared" si="43"/>
        <v>310.43559088153347</v>
      </c>
      <c r="J361">
        <f t="shared" si="44"/>
        <v>315.43559088153347</v>
      </c>
      <c r="K361">
        <f t="shared" si="45"/>
        <v>1.0117363609128949</v>
      </c>
      <c r="L361">
        <f t="shared" si="46"/>
        <v>-0.99646869769878399</v>
      </c>
      <c r="M361">
        <f t="shared" si="47"/>
        <v>359</v>
      </c>
    </row>
    <row r="362" spans="3:13" x14ac:dyDescent="0.3">
      <c r="C362">
        <f>INDEX(final_elemfixed!$C$2:$C$549,MATCH(final_twistvert!E362,final_elemfixed!$E$2:$E$549,0))</f>
        <v>1.0958563240543591</v>
      </c>
      <c r="D362">
        <f>INDEX(final_elemfixed!$D$2:$D$549,MATCH(final_twistvert!E362,final_elemfixed!$E$2:$E$549,0))</f>
        <v>-1.2682045108522579</v>
      </c>
      <c r="E362">
        <v>360</v>
      </c>
      <c r="F362">
        <f t="shared" si="40"/>
        <v>360</v>
      </c>
      <c r="G362">
        <f t="shared" si="41"/>
        <v>1.6760798800522447</v>
      </c>
      <c r="H362">
        <f t="shared" si="42"/>
        <v>-49.169683171552961</v>
      </c>
      <c r="I362">
        <f t="shared" si="43"/>
        <v>310.83031682844705</v>
      </c>
      <c r="J362">
        <f t="shared" si="44"/>
        <v>315.83031682844705</v>
      </c>
      <c r="K362">
        <f t="shared" si="45"/>
        <v>1.2022175659925212</v>
      </c>
      <c r="L362">
        <f t="shared" si="46"/>
        <v>-1.1678684379393789</v>
      </c>
      <c r="M362">
        <f t="shared" si="47"/>
        <v>360</v>
      </c>
    </row>
    <row r="363" spans="3:13" x14ac:dyDescent="0.3">
      <c r="C363">
        <f>INDEX(final_elemfixed!$C$2:$C$549,MATCH(final_twistvert!E363,final_elemfixed!$E$2:$E$549,0))</f>
        <v>1.2488019736753719</v>
      </c>
      <c r="D363">
        <f>INDEX(final_elemfixed!$D$2:$D$549,MATCH(final_twistvert!E363,final_elemfixed!$E$2:$E$549,0))</f>
        <v>-1.4336613036773498</v>
      </c>
      <c r="E363">
        <v>361</v>
      </c>
      <c r="F363">
        <f t="shared" si="40"/>
        <v>361</v>
      </c>
      <c r="G363">
        <f t="shared" si="41"/>
        <v>1.901286696718131</v>
      </c>
      <c r="H363">
        <f t="shared" si="42"/>
        <v>-48.942249655022806</v>
      </c>
      <c r="I363">
        <f t="shared" si="43"/>
        <v>311.05775034497719</v>
      </c>
      <c r="J363">
        <f t="shared" si="44"/>
        <v>316.05775034497719</v>
      </c>
      <c r="K363">
        <f t="shared" si="45"/>
        <v>1.3690017209124883</v>
      </c>
      <c r="L363">
        <f t="shared" si="46"/>
        <v>-1.3193655260222572</v>
      </c>
      <c r="M363">
        <f t="shared" si="47"/>
        <v>361</v>
      </c>
    </row>
    <row r="364" spans="3:13" x14ac:dyDescent="0.3">
      <c r="C364">
        <f>INDEX(final_elemfixed!$C$2:$C$549,MATCH(final_twistvert!E364,final_elemfixed!$E$2:$E$549,0))</f>
        <v>0.62691148973092825</v>
      </c>
      <c r="D364">
        <f>INDEX(final_elemfixed!$D$2:$D$549,MATCH(final_twistvert!E364,final_elemfixed!$E$2:$E$549,0))</f>
        <v>-0.52957404781090511</v>
      </c>
      <c r="E364">
        <v>362</v>
      </c>
      <c r="F364">
        <f t="shared" si="40"/>
        <v>362</v>
      </c>
      <c r="G364">
        <f t="shared" si="41"/>
        <v>0.82065016180555195</v>
      </c>
      <c r="H364">
        <f t="shared" si="42"/>
        <v>-40.188948861182304</v>
      </c>
      <c r="I364">
        <f t="shared" si="43"/>
        <v>319.81105113881767</v>
      </c>
      <c r="J364">
        <f t="shared" si="44"/>
        <v>324.81105113881767</v>
      </c>
      <c r="K364">
        <f t="shared" si="45"/>
        <v>0.67068132171959161</v>
      </c>
      <c r="L364">
        <f t="shared" si="46"/>
        <v>-0.47291992215166861</v>
      </c>
      <c r="M364">
        <f t="shared" si="47"/>
        <v>362</v>
      </c>
    </row>
    <row r="365" spans="3:13" x14ac:dyDescent="0.3">
      <c r="C365">
        <f>INDEX(final_elemfixed!$C$2:$C$549,MATCH(final_twistvert!E365,final_elemfixed!$E$2:$E$549,0))</f>
        <v>0.76019973917233097</v>
      </c>
      <c r="D365">
        <f>INDEX(final_elemfixed!$D$2:$D$549,MATCH(final_twistvert!E365,final_elemfixed!$E$2:$E$549,0))</f>
        <v>-0.63794642165366633</v>
      </c>
      <c r="E365">
        <v>363</v>
      </c>
      <c r="F365">
        <f t="shared" si="40"/>
        <v>363</v>
      </c>
      <c r="G365">
        <f t="shared" si="41"/>
        <v>0.99241084251352141</v>
      </c>
      <c r="H365">
        <f t="shared" si="42"/>
        <v>-40.002790747887921</v>
      </c>
      <c r="I365">
        <f t="shared" si="43"/>
        <v>319.9972092521121</v>
      </c>
      <c r="J365">
        <f t="shared" si="44"/>
        <v>324.9972092521121</v>
      </c>
      <c r="K365">
        <f t="shared" si="45"/>
        <v>0.81290764386664005</v>
      </c>
      <c r="L365">
        <f t="shared" si="46"/>
        <v>-0.5692630700138428</v>
      </c>
      <c r="M365">
        <f t="shared" si="47"/>
        <v>363</v>
      </c>
    </row>
    <row r="366" spans="3:13" x14ac:dyDescent="0.3">
      <c r="C366">
        <f>INDEX(final_elemfixed!$C$2:$C$549,MATCH(final_twistvert!E366,final_elemfixed!$E$2:$E$549,0))</f>
        <v>0.89348798862434053</v>
      </c>
      <c r="D366">
        <f>INDEX(final_elemfixed!$D$2:$D$549,MATCH(final_twistvert!E366,final_elemfixed!$E$2:$E$549,0))</f>
        <v>-0.74631879551410518</v>
      </c>
      <c r="E366">
        <v>364</v>
      </c>
      <c r="F366">
        <f t="shared" si="40"/>
        <v>364</v>
      </c>
      <c r="G366">
        <f t="shared" si="41"/>
        <v>1.1641789082239871</v>
      </c>
      <c r="H366">
        <f t="shared" si="42"/>
        <v>-39.871564740349321</v>
      </c>
      <c r="I366">
        <f t="shared" si="43"/>
        <v>320.1284352596507</v>
      </c>
      <c r="J366">
        <f t="shared" si="44"/>
        <v>325.1284352596507</v>
      </c>
      <c r="K366">
        <f t="shared" si="45"/>
        <v>0.95513396602579537</v>
      </c>
      <c r="L366">
        <f t="shared" si="46"/>
        <v>-0.66560621789270369</v>
      </c>
      <c r="M366">
        <f t="shared" si="47"/>
        <v>364</v>
      </c>
    </row>
    <row r="367" spans="3:13" x14ac:dyDescent="0.3">
      <c r="C367">
        <f>INDEX(final_elemfixed!$C$2:$C$549,MATCH(final_twistvert!E367,final_elemfixed!$E$2:$E$549,0))</f>
        <v>1.0807586197697445</v>
      </c>
      <c r="D367">
        <f>INDEX(final_elemfixed!$D$2:$D$549,MATCH(final_twistvert!E367,final_elemfixed!$E$2:$E$549,0))</f>
        <v>-0.92103910662848298</v>
      </c>
      <c r="E367">
        <v>365</v>
      </c>
      <c r="F367">
        <f t="shared" si="40"/>
        <v>365</v>
      </c>
      <c r="G367">
        <f t="shared" si="41"/>
        <v>1.4199831795291087</v>
      </c>
      <c r="H367">
        <f t="shared" si="42"/>
        <v>-40.438146238312576</v>
      </c>
      <c r="I367">
        <f t="shared" si="43"/>
        <v>319.56185376168742</v>
      </c>
      <c r="J367">
        <f t="shared" si="44"/>
        <v>324.56185376168742</v>
      </c>
      <c r="K367">
        <f t="shared" si="45"/>
        <v>1.156919854369417</v>
      </c>
      <c r="L367">
        <f t="shared" si="46"/>
        <v>-0.82333995452148689</v>
      </c>
      <c r="M367">
        <f t="shared" si="47"/>
        <v>365</v>
      </c>
    </row>
    <row r="368" spans="3:13" x14ac:dyDescent="0.3">
      <c r="C368">
        <f>INDEX(final_elemfixed!$C$2:$C$549,MATCH(final_twistvert!E368,final_elemfixed!$E$2:$E$549,0))</f>
        <v>1.2680292508373672</v>
      </c>
      <c r="D368">
        <f>INDEX(final_elemfixed!$D$2:$D$549,MATCH(final_twistvert!E368,final_elemfixed!$E$2:$E$549,0))</f>
        <v>-1.0957594176792211</v>
      </c>
      <c r="E368">
        <v>366</v>
      </c>
      <c r="F368">
        <f t="shared" si="40"/>
        <v>366</v>
      </c>
      <c r="G368">
        <f t="shared" si="41"/>
        <v>1.6758839107801831</v>
      </c>
      <c r="H368">
        <f t="shared" si="42"/>
        <v>-40.831727597378766</v>
      </c>
      <c r="I368">
        <f t="shared" si="43"/>
        <v>319.16827240262126</v>
      </c>
      <c r="J368">
        <f t="shared" si="44"/>
        <v>324.16827240262126</v>
      </c>
      <c r="K368">
        <f t="shared" si="45"/>
        <v>1.3587057426300073</v>
      </c>
      <c r="L368">
        <f t="shared" si="46"/>
        <v>-0.98107369109365117</v>
      </c>
      <c r="M368">
        <f t="shared" si="47"/>
        <v>366</v>
      </c>
    </row>
    <row r="369" spans="3:13" x14ac:dyDescent="0.3">
      <c r="C369">
        <f>INDEX(final_elemfixed!$C$2:$C$549,MATCH(final_twistvert!E369,final_elemfixed!$E$2:$E$549,0))</f>
        <v>1.4335736737017239</v>
      </c>
      <c r="D369">
        <f>INDEX(final_elemfixed!$D$2:$D$549,MATCH(final_twistvert!E369,final_elemfixed!$E$2:$E$549,0))</f>
        <v>-1.2487535205266942</v>
      </c>
      <c r="E369">
        <v>367</v>
      </c>
      <c r="F369">
        <f t="shared" si="40"/>
        <v>367</v>
      </c>
      <c r="G369">
        <f t="shared" si="41"/>
        <v>1.9011887946646617</v>
      </c>
      <c r="H369">
        <f t="shared" si="42"/>
        <v>-41.058383853148307</v>
      </c>
      <c r="I369">
        <f t="shared" si="43"/>
        <v>318.94161614685169</v>
      </c>
      <c r="J369">
        <f t="shared" si="44"/>
        <v>323.94161614685169</v>
      </c>
      <c r="K369">
        <f t="shared" si="45"/>
        <v>1.5369545336558199</v>
      </c>
      <c r="L369">
        <f t="shared" si="46"/>
        <v>-1.1190574580571324</v>
      </c>
      <c r="M369">
        <f t="shared" si="47"/>
        <v>367</v>
      </c>
    </row>
    <row r="370" spans="3:13" x14ac:dyDescent="0.3">
      <c r="C370">
        <f>INDEX(final_elemfixed!$C$2:$C$549,MATCH(final_twistvert!E370,final_elemfixed!$E$2:$E$549,0))</f>
        <v>0.64355196558346539</v>
      </c>
      <c r="D370">
        <f>INDEX(final_elemfixed!$D$2:$D$549,MATCH(final_twistvert!E370,final_elemfixed!$E$2:$E$549,0))</f>
        <v>-0.38710948223502567</v>
      </c>
      <c r="E370">
        <v>368</v>
      </c>
      <c r="F370">
        <f t="shared" si="40"/>
        <v>368</v>
      </c>
      <c r="G370">
        <f t="shared" si="41"/>
        <v>0.75100791183755944</v>
      </c>
      <c r="H370">
        <f t="shared" si="42"/>
        <v>-31.027756843970614</v>
      </c>
      <c r="I370">
        <f t="shared" si="43"/>
        <v>328.97224315602938</v>
      </c>
      <c r="J370">
        <f t="shared" si="44"/>
        <v>333.97224315602938</v>
      </c>
      <c r="K370">
        <f t="shared" si="45"/>
        <v>0.67484187050962474</v>
      </c>
      <c r="L370">
        <f t="shared" si="46"/>
        <v>-0.32954716422643116</v>
      </c>
      <c r="M370">
        <f t="shared" si="47"/>
        <v>368</v>
      </c>
    </row>
    <row r="371" spans="3:13" x14ac:dyDescent="0.3">
      <c r="C371">
        <f>INDEX(final_elemfixed!$C$2:$C$549,MATCH(final_twistvert!E371,final_elemfixed!$E$2:$E$549,0))</f>
        <v>0.79571533541348016</v>
      </c>
      <c r="D371">
        <f>INDEX(final_elemfixed!$D$2:$D$549,MATCH(final_twistvert!E371,final_elemfixed!$E$2:$E$549,0))</f>
        <v>-0.47499716197233072</v>
      </c>
      <c r="E371">
        <v>369</v>
      </c>
      <c r="F371">
        <f t="shared" si="40"/>
        <v>369</v>
      </c>
      <c r="G371">
        <f t="shared" si="41"/>
        <v>0.92670664122685331</v>
      </c>
      <c r="H371">
        <f t="shared" si="42"/>
        <v>-30.834818257697098</v>
      </c>
      <c r="I371">
        <f t="shared" si="43"/>
        <v>329.16518174230288</v>
      </c>
      <c r="J371">
        <f t="shared" si="44"/>
        <v>334.16518174230288</v>
      </c>
      <c r="K371">
        <f t="shared" si="45"/>
        <v>0.83408612878393174</v>
      </c>
      <c r="L371">
        <f t="shared" si="46"/>
        <v>-0.40383849329179883</v>
      </c>
      <c r="M371">
        <f t="shared" si="47"/>
        <v>369</v>
      </c>
    </row>
    <row r="372" spans="3:13" x14ac:dyDescent="0.3">
      <c r="C372">
        <f>INDEX(final_elemfixed!$C$2:$C$549,MATCH(final_twistvert!E372,final_elemfixed!$E$2:$E$549,0))</f>
        <v>0.94787870522935302</v>
      </c>
      <c r="D372">
        <f>INDEX(final_elemfixed!$D$2:$D$549,MATCH(final_twistvert!E372,final_elemfixed!$E$2:$E$549,0))</f>
        <v>-0.56288484169549391</v>
      </c>
      <c r="E372">
        <v>370</v>
      </c>
      <c r="F372">
        <f t="shared" si="40"/>
        <v>370</v>
      </c>
      <c r="G372">
        <f t="shared" si="41"/>
        <v>1.1024125293363805</v>
      </c>
      <c r="H372">
        <f t="shared" si="42"/>
        <v>-30.703380837985726</v>
      </c>
      <c r="I372">
        <f t="shared" si="43"/>
        <v>329.29661916201428</v>
      </c>
      <c r="J372">
        <f t="shared" si="44"/>
        <v>334.29661916201428</v>
      </c>
      <c r="K372">
        <f t="shared" si="45"/>
        <v>0.99333038704291887</v>
      </c>
      <c r="L372">
        <f t="shared" si="46"/>
        <v>-0.4781298223443094</v>
      </c>
      <c r="M372">
        <f t="shared" si="47"/>
        <v>370</v>
      </c>
    </row>
    <row r="373" spans="3:13" x14ac:dyDescent="0.3">
      <c r="C373">
        <f>INDEX(final_elemfixed!$C$2:$C$549,MATCH(final_twistvert!E373,final_elemfixed!$E$2:$E$549,0))</f>
        <v>1.2249795971288855</v>
      </c>
      <c r="D373">
        <f>INDEX(final_elemfixed!$D$2:$D$549,MATCH(final_twistvert!E373,final_elemfixed!$E$2:$E$549,0))</f>
        <v>-0.74208915826613331</v>
      </c>
      <c r="E373">
        <v>371</v>
      </c>
      <c r="F373">
        <f t="shared" si="40"/>
        <v>371</v>
      </c>
      <c r="G373">
        <f t="shared" si="41"/>
        <v>1.4322260059774732</v>
      </c>
      <c r="H373">
        <f t="shared" si="42"/>
        <v>-31.207361929535594</v>
      </c>
      <c r="I373">
        <f t="shared" si="43"/>
        <v>328.79263807046442</v>
      </c>
      <c r="J373">
        <f t="shared" si="44"/>
        <v>333.79263807046442</v>
      </c>
      <c r="K373">
        <f t="shared" si="45"/>
        <v>1.2849955117040279</v>
      </c>
      <c r="L373">
        <f t="shared" si="46"/>
        <v>-0.63250127833759251</v>
      </c>
      <c r="M373">
        <f t="shared" si="47"/>
        <v>371</v>
      </c>
    </row>
    <row r="374" spans="3:13" x14ac:dyDescent="0.3">
      <c r="C374">
        <f>INDEX(final_elemfixed!$C$2:$C$549,MATCH(final_twistvert!E374,final_elemfixed!$E$2:$E$549,0))</f>
        <v>1.5020804890213473</v>
      </c>
      <c r="D374">
        <f>INDEX(final_elemfixed!$D$2:$D$549,MATCH(final_twistvert!E374,final_elemfixed!$E$2:$E$549,0))</f>
        <v>-0.92129347484384394</v>
      </c>
      <c r="E374">
        <v>372</v>
      </c>
      <c r="F374">
        <f t="shared" si="40"/>
        <v>372</v>
      </c>
      <c r="G374">
        <f t="shared" si="41"/>
        <v>1.7621088111375116</v>
      </c>
      <c r="H374">
        <f t="shared" si="42"/>
        <v>-31.522660682103488</v>
      </c>
      <c r="I374">
        <f t="shared" si="43"/>
        <v>328.47733931789651</v>
      </c>
      <c r="J374">
        <f t="shared" si="44"/>
        <v>333.47733931789651</v>
      </c>
      <c r="K374">
        <f t="shared" si="45"/>
        <v>1.5766606363587083</v>
      </c>
      <c r="L374">
        <f t="shared" si="46"/>
        <v>-0.78687273433853799</v>
      </c>
      <c r="M374">
        <f t="shared" si="47"/>
        <v>372</v>
      </c>
    </row>
    <row r="375" spans="3:13" x14ac:dyDescent="0.3">
      <c r="C375">
        <f>INDEX(final_elemfixed!$C$2:$C$549,MATCH(final_twistvert!E375,final_elemfixed!$E$2:$E$549,0))</f>
        <v>1.8029401758186026</v>
      </c>
      <c r="D375">
        <f>INDEX(final_elemfixed!$D$2:$D$549,MATCH(final_twistvert!E375,final_elemfixed!$E$2:$E$549,0))</f>
        <v>-1.1103683031967184</v>
      </c>
      <c r="E375">
        <v>373</v>
      </c>
      <c r="F375">
        <f t="shared" si="40"/>
        <v>373</v>
      </c>
      <c r="G375">
        <f t="shared" si="41"/>
        <v>2.1174302931442095</v>
      </c>
      <c r="H375">
        <f t="shared" si="42"/>
        <v>-31.627474447296045</v>
      </c>
      <c r="I375">
        <f t="shared" si="43"/>
        <v>328.37252555270396</v>
      </c>
      <c r="J375">
        <f t="shared" si="44"/>
        <v>333.37252555270396</v>
      </c>
      <c r="K375">
        <f t="shared" si="45"/>
        <v>1.8928544183156584</v>
      </c>
      <c r="L375">
        <f t="shared" si="46"/>
        <v>-0.9490064264206346</v>
      </c>
      <c r="M375">
        <f t="shared" si="47"/>
        <v>373</v>
      </c>
    </row>
    <row r="376" spans="3:13" x14ac:dyDescent="0.3">
      <c r="C376">
        <f>INDEX(final_elemfixed!$C$2:$C$549,MATCH(final_twistvert!E376,final_elemfixed!$E$2:$E$549,0))</f>
        <v>0.64610682873577252</v>
      </c>
      <c r="D376">
        <f>INDEX(final_elemfixed!$D$2:$D$549,MATCH(final_twistvert!E376,final_elemfixed!$E$2:$E$549,0))</f>
        <v>-0.32789674587893908</v>
      </c>
      <c r="E376">
        <v>374</v>
      </c>
      <c r="F376">
        <f t="shared" si="40"/>
        <v>374</v>
      </c>
      <c r="G376">
        <f t="shared" si="41"/>
        <v>0.72454834904027932</v>
      </c>
      <c r="H376">
        <f t="shared" si="42"/>
        <v>-26.907619371304012</v>
      </c>
      <c r="I376">
        <f t="shared" si="43"/>
        <v>333.09238062869599</v>
      </c>
      <c r="J376">
        <f t="shared" si="44"/>
        <v>338.09238062869599</v>
      </c>
      <c r="K376">
        <f t="shared" si="45"/>
        <v>0.67222628161906717</v>
      </c>
      <c r="L376">
        <f t="shared" si="46"/>
        <v>-0.27033707921333527</v>
      </c>
      <c r="M376">
        <f t="shared" si="47"/>
        <v>374</v>
      </c>
    </row>
    <row r="377" spans="3:13" x14ac:dyDescent="0.3">
      <c r="C377">
        <f>INDEX(final_elemfixed!$C$2:$C$549,MATCH(final_twistvert!E377,final_elemfixed!$E$2:$E$549,0))</f>
        <v>0.80170819970604035</v>
      </c>
      <c r="D377">
        <f>INDEX(final_elemfixed!$D$2:$D$549,MATCH(final_twistvert!E377,final_elemfixed!$E$2:$E$549,0))</f>
        <v>-0.40477848786107107</v>
      </c>
      <c r="E377">
        <v>375</v>
      </c>
      <c r="F377">
        <f t="shared" si="40"/>
        <v>375</v>
      </c>
      <c r="G377">
        <f t="shared" si="41"/>
        <v>0.89809891532670028</v>
      </c>
      <c r="H377">
        <f t="shared" si="42"/>
        <v>-26.788983352758766</v>
      </c>
      <c r="I377">
        <f t="shared" si="43"/>
        <v>333.21101664724125</v>
      </c>
      <c r="J377">
        <f t="shared" si="44"/>
        <v>338.21101664724125</v>
      </c>
      <c r="K377">
        <f t="shared" si="45"/>
        <v>0.83393622772164155</v>
      </c>
      <c r="L377">
        <f t="shared" si="46"/>
        <v>-0.33336470989652467</v>
      </c>
      <c r="M377">
        <f t="shared" si="47"/>
        <v>375</v>
      </c>
    </row>
    <row r="378" spans="3:13" x14ac:dyDescent="0.3">
      <c r="C378">
        <f>INDEX(final_elemfixed!$C$2:$C$549,MATCH(final_twistvert!E378,final_elemfixed!$E$2:$E$549,0))</f>
        <v>0.95730957070459244</v>
      </c>
      <c r="D378">
        <f>INDEX(final_elemfixed!$D$2:$D$549,MATCH(final_twistvert!E378,final_elemfixed!$E$2:$E$549,0))</f>
        <v>-0.48166022985734513</v>
      </c>
      <c r="E378">
        <v>376</v>
      </c>
      <c r="F378">
        <f t="shared" si="40"/>
        <v>376</v>
      </c>
      <c r="G378">
        <f t="shared" si="41"/>
        <v>1.0716520849552067</v>
      </c>
      <c r="H378">
        <f t="shared" si="42"/>
        <v>-26.708773087465804</v>
      </c>
      <c r="I378">
        <f t="shared" si="43"/>
        <v>333.29122691253417</v>
      </c>
      <c r="J378">
        <f t="shared" si="44"/>
        <v>338.29122691253417</v>
      </c>
      <c r="K378">
        <f t="shared" si="45"/>
        <v>0.99564617385362419</v>
      </c>
      <c r="L378">
        <f t="shared" si="46"/>
        <v>-0.3963923405913391</v>
      </c>
      <c r="M378">
        <f t="shared" si="47"/>
        <v>376</v>
      </c>
    </row>
    <row r="379" spans="3:13" x14ac:dyDescent="0.3">
      <c r="C379">
        <f>INDEX(final_elemfixed!$C$2:$C$549,MATCH(final_twistvert!E379,final_elemfixed!$E$2:$E$549,0))</f>
        <v>1.3036531906300681</v>
      </c>
      <c r="D379">
        <f>INDEX(final_elemfixed!$D$2:$D$549,MATCH(final_twistvert!E379,final_elemfixed!$E$2:$E$549,0))</f>
        <v>-0.65731133918708695</v>
      </c>
      <c r="E379">
        <v>377</v>
      </c>
      <c r="F379">
        <f t="shared" si="40"/>
        <v>377</v>
      </c>
      <c r="G379">
        <f t="shared" si="41"/>
        <v>1.4599896705332811</v>
      </c>
      <c r="H379">
        <f t="shared" si="42"/>
        <v>-26.757570804073037</v>
      </c>
      <c r="I379">
        <f t="shared" si="43"/>
        <v>333.24242919592695</v>
      </c>
      <c r="J379">
        <f t="shared" si="44"/>
        <v>338.24242919592695</v>
      </c>
      <c r="K379">
        <f t="shared" si="45"/>
        <v>1.3559808546393697</v>
      </c>
      <c r="L379">
        <f t="shared" si="46"/>
        <v>-0.54118920897904388</v>
      </c>
      <c r="M379">
        <f t="shared" si="47"/>
        <v>377</v>
      </c>
    </row>
    <row r="380" spans="3:13" x14ac:dyDescent="0.3">
      <c r="C380">
        <f>INDEX(final_elemfixed!$C$2:$C$549,MATCH(final_twistvert!E380,final_elemfixed!$E$2:$E$549,0))</f>
        <v>1.6499968106333245</v>
      </c>
      <c r="D380">
        <f>INDEX(final_elemfixed!$D$2:$D$549,MATCH(final_twistvert!E380,final_elemfixed!$E$2:$E$549,0))</f>
        <v>-0.83296244858046886</v>
      </c>
      <c r="E380">
        <v>378</v>
      </c>
      <c r="F380">
        <f t="shared" si="40"/>
        <v>378</v>
      </c>
      <c r="G380">
        <f t="shared" si="41"/>
        <v>1.848327870223601</v>
      </c>
      <c r="H380">
        <f t="shared" si="42"/>
        <v>-26.785863496423957</v>
      </c>
      <c r="I380">
        <f t="shared" si="43"/>
        <v>333.21413650357601</v>
      </c>
      <c r="J380">
        <f t="shared" si="44"/>
        <v>338.21413650357601</v>
      </c>
      <c r="K380">
        <f t="shared" si="45"/>
        <v>1.7163155355081459</v>
      </c>
      <c r="L380">
        <f t="shared" si="46"/>
        <v>-0.68598607742336848</v>
      </c>
      <c r="M380">
        <f t="shared" si="47"/>
        <v>378</v>
      </c>
    </row>
    <row r="381" spans="3:13" x14ac:dyDescent="0.3">
      <c r="C381">
        <f>INDEX(final_elemfixed!$C$2:$C$549,MATCH(final_twistvert!E381,final_elemfixed!$E$2:$E$549,0))</f>
        <v>2.0438580203683885</v>
      </c>
      <c r="D381">
        <f>INDEX(final_elemfixed!$D$2:$D$549,MATCH(final_twistvert!E381,final_elemfixed!$E$2:$E$549,0))</f>
        <v>-1.0283545814605377</v>
      </c>
      <c r="E381">
        <v>379</v>
      </c>
      <c r="F381">
        <f t="shared" si="40"/>
        <v>379</v>
      </c>
      <c r="G381">
        <f t="shared" si="41"/>
        <v>2.2879835560237458</v>
      </c>
      <c r="H381">
        <f t="shared" si="42"/>
        <v>-26.708973092141125</v>
      </c>
      <c r="I381">
        <f t="shared" si="43"/>
        <v>333.29102690785885</v>
      </c>
      <c r="J381">
        <f t="shared" si="44"/>
        <v>338.29102690785885</v>
      </c>
      <c r="K381">
        <f t="shared" si="45"/>
        <v>2.1257075308984295</v>
      </c>
      <c r="L381">
        <f t="shared" si="46"/>
        <v>-0.84630741797337949</v>
      </c>
      <c r="M381">
        <f t="shared" si="47"/>
        <v>379</v>
      </c>
    </row>
    <row r="382" spans="3:13" x14ac:dyDescent="0.3">
      <c r="C382">
        <f>INDEX(final_elemfixed!$C$2:$C$549,MATCH(final_twistvert!E382,final_elemfixed!$E$2:$E$549,0))</f>
        <v>15.990590055</v>
      </c>
      <c r="D382">
        <f>INDEX(final_elemfixed!$D$2:$D$549,MATCH(final_twistvert!E382,final_elemfixed!$E$2:$E$549,0))</f>
        <v>3</v>
      </c>
      <c r="E382">
        <v>380</v>
      </c>
      <c r="F382" t="str">
        <f t="shared" si="40"/>
        <v/>
      </c>
      <c r="G382" t="str">
        <f t="shared" si="41"/>
        <v/>
      </c>
      <c r="H382" t="str">
        <f t="shared" si="42"/>
        <v/>
      </c>
      <c r="I382" t="str">
        <f t="shared" si="43"/>
        <v/>
      </c>
      <c r="J382" t="str">
        <f t="shared" si="44"/>
        <v/>
      </c>
      <c r="K382">
        <f t="shared" si="45"/>
        <v>15.990590055</v>
      </c>
      <c r="L382">
        <f t="shared" si="46"/>
        <v>3</v>
      </c>
      <c r="M382">
        <f t="shared" si="47"/>
        <v>380</v>
      </c>
    </row>
    <row r="383" spans="3:13" x14ac:dyDescent="0.3">
      <c r="C383">
        <f>INDEX(final_elemfixed!$C$2:$C$549,MATCH(final_twistvert!E383,final_elemfixed!$E$2:$E$549,0))</f>
        <v>15.990590055</v>
      </c>
      <c r="D383">
        <f>INDEX(final_elemfixed!$D$2:$D$549,MATCH(final_twistvert!E383,final_elemfixed!$E$2:$E$549,0))</f>
        <v>2</v>
      </c>
      <c r="E383">
        <v>381</v>
      </c>
      <c r="F383" t="str">
        <f t="shared" si="40"/>
        <v/>
      </c>
      <c r="G383" t="str">
        <f t="shared" si="41"/>
        <v/>
      </c>
      <c r="H383" t="str">
        <f t="shared" si="42"/>
        <v/>
      </c>
      <c r="I383" t="str">
        <f t="shared" si="43"/>
        <v/>
      </c>
      <c r="J383" t="str">
        <f t="shared" si="44"/>
        <v/>
      </c>
      <c r="K383">
        <f t="shared" si="45"/>
        <v>15.990590055</v>
      </c>
      <c r="L383">
        <f t="shared" si="46"/>
        <v>2</v>
      </c>
      <c r="M383">
        <f t="shared" si="47"/>
        <v>381</v>
      </c>
    </row>
    <row r="384" spans="3:13" x14ac:dyDescent="0.3">
      <c r="C384">
        <f>INDEX(final_elemfixed!$C$2:$C$549,MATCH(final_twistvert!E384,final_elemfixed!$E$2:$E$549,0))</f>
        <v>15.990590055</v>
      </c>
      <c r="D384">
        <f>INDEX(final_elemfixed!$D$2:$D$549,MATCH(final_twistvert!E384,final_elemfixed!$E$2:$E$549,0))</f>
        <v>1</v>
      </c>
      <c r="E384">
        <v>382</v>
      </c>
      <c r="F384" t="str">
        <f t="shared" si="40"/>
        <v/>
      </c>
      <c r="G384" t="str">
        <f t="shared" si="41"/>
        <v/>
      </c>
      <c r="H384" t="str">
        <f t="shared" si="42"/>
        <v/>
      </c>
      <c r="I384" t="str">
        <f t="shared" si="43"/>
        <v/>
      </c>
      <c r="J384" t="str">
        <f t="shared" si="44"/>
        <v/>
      </c>
      <c r="K384">
        <f t="shared" si="45"/>
        <v>15.990590055</v>
      </c>
      <c r="L384">
        <f t="shared" si="46"/>
        <v>1</v>
      </c>
      <c r="M384">
        <f t="shared" si="47"/>
        <v>382</v>
      </c>
    </row>
    <row r="385" spans="3:13" x14ac:dyDescent="0.3">
      <c r="C385">
        <f>INDEX(final_elemfixed!$C$2:$C$549,MATCH(final_twistvert!E385,final_elemfixed!$E$2:$E$549,0))</f>
        <v>15.990590055</v>
      </c>
      <c r="D385">
        <f>INDEX(final_elemfixed!$D$2:$D$549,MATCH(final_twistvert!E385,final_elemfixed!$E$2:$E$549,0))</f>
        <v>0</v>
      </c>
      <c r="E385">
        <v>383</v>
      </c>
      <c r="F385" t="str">
        <f t="shared" si="40"/>
        <v/>
      </c>
      <c r="G385" t="str">
        <f t="shared" si="41"/>
        <v/>
      </c>
      <c r="H385" t="str">
        <f t="shared" si="42"/>
        <v/>
      </c>
      <c r="I385" t="str">
        <f t="shared" si="43"/>
        <v/>
      </c>
      <c r="J385" t="str">
        <f t="shared" si="44"/>
        <v/>
      </c>
      <c r="K385">
        <f t="shared" si="45"/>
        <v>15.990590055</v>
      </c>
      <c r="L385">
        <f t="shared" si="46"/>
        <v>0</v>
      </c>
      <c r="M385">
        <f t="shared" si="47"/>
        <v>383</v>
      </c>
    </row>
    <row r="386" spans="3:13" x14ac:dyDescent="0.3">
      <c r="C386">
        <f>INDEX(final_elemfixed!$C$2:$C$549,MATCH(final_twistvert!E386,final_elemfixed!$E$2:$E$549,0))</f>
        <v>15.990590055</v>
      </c>
      <c r="D386">
        <f>INDEX(final_elemfixed!$D$2:$D$549,MATCH(final_twistvert!E386,final_elemfixed!$E$2:$E$549,0))</f>
        <v>-1.0000000025</v>
      </c>
      <c r="E386">
        <v>384</v>
      </c>
      <c r="F386" t="str">
        <f t="shared" si="40"/>
        <v/>
      </c>
      <c r="G386" t="str">
        <f t="shared" si="41"/>
        <v/>
      </c>
      <c r="H386" t="str">
        <f t="shared" si="42"/>
        <v/>
      </c>
      <c r="I386" t="str">
        <f t="shared" si="43"/>
        <v/>
      </c>
      <c r="J386" t="str">
        <f t="shared" si="44"/>
        <v/>
      </c>
      <c r="K386">
        <f t="shared" si="45"/>
        <v>15.990590055</v>
      </c>
      <c r="L386">
        <f t="shared" si="46"/>
        <v>-1.0000000025</v>
      </c>
      <c r="M386">
        <f t="shared" si="47"/>
        <v>384</v>
      </c>
    </row>
    <row r="387" spans="3:13" x14ac:dyDescent="0.3">
      <c r="C387">
        <f>INDEX(final_elemfixed!$C$2:$C$549,MATCH(final_twistvert!E387,final_elemfixed!$E$2:$E$549,0))</f>
        <v>15.990590055</v>
      </c>
      <c r="D387">
        <f>INDEX(final_elemfixed!$D$2:$D$549,MATCH(final_twistvert!E387,final_elemfixed!$E$2:$E$549,0))</f>
        <v>-2.000000005</v>
      </c>
      <c r="E387">
        <v>385</v>
      </c>
      <c r="F387" t="str">
        <f t="shared" si="40"/>
        <v/>
      </c>
      <c r="G387" t="str">
        <f t="shared" si="41"/>
        <v/>
      </c>
      <c r="H387" t="str">
        <f t="shared" si="42"/>
        <v/>
      </c>
      <c r="I387" t="str">
        <f t="shared" si="43"/>
        <v/>
      </c>
      <c r="J387" t="str">
        <f t="shared" si="44"/>
        <v/>
      </c>
      <c r="K387">
        <f t="shared" si="45"/>
        <v>15.990590055</v>
      </c>
      <c r="L387">
        <f t="shared" si="46"/>
        <v>-2.000000005</v>
      </c>
      <c r="M387">
        <f t="shared" si="47"/>
        <v>385</v>
      </c>
    </row>
    <row r="388" spans="3:13" x14ac:dyDescent="0.3">
      <c r="C388">
        <f>INDEX(final_elemfixed!$C$2:$C$549,MATCH(final_twistvert!E388,final_elemfixed!$E$2:$E$549,0))</f>
        <v>15.990590055</v>
      </c>
      <c r="D388">
        <f>INDEX(final_elemfixed!$D$2:$D$549,MATCH(final_twistvert!E388,final_elemfixed!$E$2:$E$549,0))</f>
        <v>-3.0000000025000002</v>
      </c>
      <c r="E388">
        <v>386</v>
      </c>
      <c r="F388" t="str">
        <f t="shared" ref="F388:F451" si="48">IF(AND(ABS(C388)&lt;4,ABS(D388)&lt;4),E388,"")</f>
        <v/>
      </c>
      <c r="G388" t="str">
        <f t="shared" ref="G388:G451" si="49">IF(F388="","",SQRT(C388^2+D388^2))</f>
        <v/>
      </c>
      <c r="H388" t="str">
        <f t="shared" ref="H388:H451" si="50">IF(F388="","",DEGREES(ATAN2(C388,D388)))</f>
        <v/>
      </c>
      <c r="I388" t="str">
        <f t="shared" ref="I388:I451" si="51">IF(F388="","",IF(H388&lt;0,360+H388,IF(H388&lt;0.000001,0,H388)))</f>
        <v/>
      </c>
      <c r="J388" t="str">
        <f t="shared" ref="J388:J451" si="52">IF(F388="","",I388+$A$2)</f>
        <v/>
      </c>
      <c r="K388">
        <f t="shared" ref="K388:K451" si="53">IF(F388="",C388,G388*COS(RADIANS(J388)))</f>
        <v>15.990590055</v>
      </c>
      <c r="L388">
        <f t="shared" ref="L388:L451" si="54">IF(F388="",D388,G388*SIN(RADIANS(J388)))</f>
        <v>-3.0000000025000002</v>
      </c>
      <c r="M388">
        <f t="shared" ref="M388:M451" si="55">E388</f>
        <v>386</v>
      </c>
    </row>
    <row r="389" spans="3:13" x14ac:dyDescent="0.3">
      <c r="C389">
        <f>INDEX(final_elemfixed!$C$2:$C$549,MATCH(final_twistvert!E389,final_elemfixed!$E$2:$E$549,0))</f>
        <v>12.649415101000001</v>
      </c>
      <c r="D389">
        <f>INDEX(final_elemfixed!$D$2:$D$549,MATCH(final_twistvert!E389,final_elemfixed!$E$2:$E$549,0))</f>
        <v>3</v>
      </c>
      <c r="E389">
        <v>387</v>
      </c>
      <c r="F389" t="str">
        <f t="shared" si="48"/>
        <v/>
      </c>
      <c r="G389" t="str">
        <f t="shared" si="49"/>
        <v/>
      </c>
      <c r="H389" t="str">
        <f t="shared" si="50"/>
        <v/>
      </c>
      <c r="I389" t="str">
        <f t="shared" si="51"/>
        <v/>
      </c>
      <c r="J389" t="str">
        <f t="shared" si="52"/>
        <v/>
      </c>
      <c r="K389">
        <f t="shared" si="53"/>
        <v>12.649415101000001</v>
      </c>
      <c r="L389">
        <f t="shared" si="54"/>
        <v>3</v>
      </c>
      <c r="M389">
        <f t="shared" si="55"/>
        <v>387</v>
      </c>
    </row>
    <row r="390" spans="3:13" x14ac:dyDescent="0.3">
      <c r="C390">
        <f>INDEX(final_elemfixed!$C$2:$C$549,MATCH(final_twistvert!E390,final_elemfixed!$E$2:$E$549,0))</f>
        <v>12.649415101000001</v>
      </c>
      <c r="D390">
        <f>INDEX(final_elemfixed!$D$2:$D$549,MATCH(final_twistvert!E390,final_elemfixed!$E$2:$E$549,0))</f>
        <v>2</v>
      </c>
      <c r="E390">
        <v>388</v>
      </c>
      <c r="F390" t="str">
        <f t="shared" si="48"/>
        <v/>
      </c>
      <c r="G390" t="str">
        <f t="shared" si="49"/>
        <v/>
      </c>
      <c r="H390" t="str">
        <f t="shared" si="50"/>
        <v/>
      </c>
      <c r="I390" t="str">
        <f t="shared" si="51"/>
        <v/>
      </c>
      <c r="J390" t="str">
        <f t="shared" si="52"/>
        <v/>
      </c>
      <c r="K390">
        <f t="shared" si="53"/>
        <v>12.649415101000001</v>
      </c>
      <c r="L390">
        <f t="shared" si="54"/>
        <v>2</v>
      </c>
      <c r="M390">
        <f t="shared" si="55"/>
        <v>388</v>
      </c>
    </row>
    <row r="391" spans="3:13" x14ac:dyDescent="0.3">
      <c r="C391">
        <f>INDEX(final_elemfixed!$C$2:$C$549,MATCH(final_twistvert!E391,final_elemfixed!$E$2:$E$549,0))</f>
        <v>12.649415101000001</v>
      </c>
      <c r="D391">
        <f>INDEX(final_elemfixed!$D$2:$D$549,MATCH(final_twistvert!E391,final_elemfixed!$E$2:$E$549,0))</f>
        <v>1</v>
      </c>
      <c r="E391">
        <v>389</v>
      </c>
      <c r="F391" t="str">
        <f t="shared" si="48"/>
        <v/>
      </c>
      <c r="G391" t="str">
        <f t="shared" si="49"/>
        <v/>
      </c>
      <c r="H391" t="str">
        <f t="shared" si="50"/>
        <v/>
      </c>
      <c r="I391" t="str">
        <f t="shared" si="51"/>
        <v/>
      </c>
      <c r="J391" t="str">
        <f t="shared" si="52"/>
        <v/>
      </c>
      <c r="K391">
        <f t="shared" si="53"/>
        <v>12.649415101000001</v>
      </c>
      <c r="L391">
        <f t="shared" si="54"/>
        <v>1</v>
      </c>
      <c r="M391">
        <f t="shared" si="55"/>
        <v>389</v>
      </c>
    </row>
    <row r="392" spans="3:13" x14ac:dyDescent="0.3">
      <c r="C392">
        <f>INDEX(final_elemfixed!$C$2:$C$549,MATCH(final_twistvert!E392,final_elemfixed!$E$2:$E$549,0))</f>
        <v>12.649415101000001</v>
      </c>
      <c r="D392">
        <f>INDEX(final_elemfixed!$D$2:$D$549,MATCH(final_twistvert!E392,final_elemfixed!$E$2:$E$549,0))</f>
        <v>0</v>
      </c>
      <c r="E392">
        <v>390</v>
      </c>
      <c r="F392" t="str">
        <f t="shared" si="48"/>
        <v/>
      </c>
      <c r="G392" t="str">
        <f t="shared" si="49"/>
        <v/>
      </c>
      <c r="H392" t="str">
        <f t="shared" si="50"/>
        <v/>
      </c>
      <c r="I392" t="str">
        <f t="shared" si="51"/>
        <v/>
      </c>
      <c r="J392" t="str">
        <f t="shared" si="52"/>
        <v/>
      </c>
      <c r="K392">
        <f t="shared" si="53"/>
        <v>12.649415101000001</v>
      </c>
      <c r="L392">
        <f t="shared" si="54"/>
        <v>0</v>
      </c>
      <c r="M392">
        <f t="shared" si="55"/>
        <v>390</v>
      </c>
    </row>
    <row r="393" spans="3:13" x14ac:dyDescent="0.3">
      <c r="C393">
        <f>INDEX(final_elemfixed!$C$2:$C$549,MATCH(final_twistvert!E393,final_elemfixed!$E$2:$E$549,0))</f>
        <v>12.649415101000001</v>
      </c>
      <c r="D393">
        <f>INDEX(final_elemfixed!$D$2:$D$549,MATCH(final_twistvert!E393,final_elemfixed!$E$2:$E$549,0))</f>
        <v>-1.0000000045999999</v>
      </c>
      <c r="E393">
        <v>391</v>
      </c>
      <c r="F393" t="str">
        <f t="shared" si="48"/>
        <v/>
      </c>
      <c r="G393" t="str">
        <f t="shared" si="49"/>
        <v/>
      </c>
      <c r="H393" t="str">
        <f t="shared" si="50"/>
        <v/>
      </c>
      <c r="I393" t="str">
        <f t="shared" si="51"/>
        <v/>
      </c>
      <c r="J393" t="str">
        <f t="shared" si="52"/>
        <v/>
      </c>
      <c r="K393">
        <f t="shared" si="53"/>
        <v>12.649415101000001</v>
      </c>
      <c r="L393">
        <f t="shared" si="54"/>
        <v>-1.0000000045999999</v>
      </c>
      <c r="M393">
        <f t="shared" si="55"/>
        <v>391</v>
      </c>
    </row>
    <row r="394" spans="3:13" x14ac:dyDescent="0.3">
      <c r="C394">
        <f>INDEX(final_elemfixed!$C$2:$C$549,MATCH(final_twistvert!E394,final_elemfixed!$E$2:$E$549,0))</f>
        <v>12.649415101000001</v>
      </c>
      <c r="D394">
        <f>INDEX(final_elemfixed!$D$2:$D$549,MATCH(final_twistvert!E394,final_elemfixed!$E$2:$E$549,0))</f>
        <v>-2.0000000091999999</v>
      </c>
      <c r="E394">
        <v>392</v>
      </c>
      <c r="F394" t="str">
        <f t="shared" si="48"/>
        <v/>
      </c>
      <c r="G394" t="str">
        <f t="shared" si="49"/>
        <v/>
      </c>
      <c r="H394" t="str">
        <f t="shared" si="50"/>
        <v/>
      </c>
      <c r="I394" t="str">
        <f t="shared" si="51"/>
        <v/>
      </c>
      <c r="J394" t="str">
        <f t="shared" si="52"/>
        <v/>
      </c>
      <c r="K394">
        <f t="shared" si="53"/>
        <v>12.649415101000001</v>
      </c>
      <c r="L394">
        <f t="shared" si="54"/>
        <v>-2.0000000091999999</v>
      </c>
      <c r="M394">
        <f t="shared" si="55"/>
        <v>392</v>
      </c>
    </row>
    <row r="395" spans="3:13" x14ac:dyDescent="0.3">
      <c r="C395">
        <f>INDEX(final_elemfixed!$C$2:$C$549,MATCH(final_twistvert!E395,final_elemfixed!$E$2:$E$549,0))</f>
        <v>12.649415101000001</v>
      </c>
      <c r="D395">
        <f>INDEX(final_elemfixed!$D$2:$D$549,MATCH(final_twistvert!E395,final_elemfixed!$E$2:$E$549,0))</f>
        <v>-3.0000000045999999</v>
      </c>
      <c r="E395">
        <v>393</v>
      </c>
      <c r="F395" t="str">
        <f t="shared" si="48"/>
        <v/>
      </c>
      <c r="G395" t="str">
        <f t="shared" si="49"/>
        <v/>
      </c>
      <c r="H395" t="str">
        <f t="shared" si="50"/>
        <v/>
      </c>
      <c r="I395" t="str">
        <f t="shared" si="51"/>
        <v/>
      </c>
      <c r="J395" t="str">
        <f t="shared" si="52"/>
        <v/>
      </c>
      <c r="K395">
        <f t="shared" si="53"/>
        <v>12.649415101000001</v>
      </c>
      <c r="L395">
        <f t="shared" si="54"/>
        <v>-3.0000000045999999</v>
      </c>
      <c r="M395">
        <f t="shared" si="55"/>
        <v>393</v>
      </c>
    </row>
    <row r="396" spans="3:13" x14ac:dyDescent="0.3">
      <c r="C396">
        <f>INDEX(final_elemfixed!$C$2:$C$549,MATCH(final_twistvert!E396,final_elemfixed!$E$2:$E$549,0))</f>
        <v>9.8651026392999999</v>
      </c>
      <c r="D396">
        <f>INDEX(final_elemfixed!$D$2:$D$549,MATCH(final_twistvert!E396,final_elemfixed!$E$2:$E$549,0))</f>
        <v>3</v>
      </c>
      <c r="E396">
        <v>394</v>
      </c>
      <c r="F396" t="str">
        <f t="shared" si="48"/>
        <v/>
      </c>
      <c r="G396" t="str">
        <f t="shared" si="49"/>
        <v/>
      </c>
      <c r="H396" t="str">
        <f t="shared" si="50"/>
        <v/>
      </c>
      <c r="I396" t="str">
        <f t="shared" si="51"/>
        <v/>
      </c>
      <c r="J396" t="str">
        <f t="shared" si="52"/>
        <v/>
      </c>
      <c r="K396">
        <f t="shared" si="53"/>
        <v>9.8651026392999999</v>
      </c>
      <c r="L396">
        <f t="shared" si="54"/>
        <v>3</v>
      </c>
      <c r="M396">
        <f t="shared" si="55"/>
        <v>394</v>
      </c>
    </row>
    <row r="397" spans="3:13" x14ac:dyDescent="0.3">
      <c r="C397">
        <f>INDEX(final_elemfixed!$C$2:$C$549,MATCH(final_twistvert!E397,final_elemfixed!$E$2:$E$549,0))</f>
        <v>9.8651026392999999</v>
      </c>
      <c r="D397">
        <f>INDEX(final_elemfixed!$D$2:$D$549,MATCH(final_twistvert!E397,final_elemfixed!$E$2:$E$549,0))</f>
        <v>2</v>
      </c>
      <c r="E397">
        <v>395</v>
      </c>
      <c r="F397" t="str">
        <f t="shared" si="48"/>
        <v/>
      </c>
      <c r="G397" t="str">
        <f t="shared" si="49"/>
        <v/>
      </c>
      <c r="H397" t="str">
        <f t="shared" si="50"/>
        <v/>
      </c>
      <c r="I397" t="str">
        <f t="shared" si="51"/>
        <v/>
      </c>
      <c r="J397" t="str">
        <f t="shared" si="52"/>
        <v/>
      </c>
      <c r="K397">
        <f t="shared" si="53"/>
        <v>9.8651026392999999</v>
      </c>
      <c r="L397">
        <f t="shared" si="54"/>
        <v>2</v>
      </c>
      <c r="M397">
        <f t="shared" si="55"/>
        <v>395</v>
      </c>
    </row>
    <row r="398" spans="3:13" x14ac:dyDescent="0.3">
      <c r="C398">
        <f>INDEX(final_elemfixed!$C$2:$C$549,MATCH(final_twistvert!E398,final_elemfixed!$E$2:$E$549,0))</f>
        <v>9.8651026392999999</v>
      </c>
      <c r="D398">
        <f>INDEX(final_elemfixed!$D$2:$D$549,MATCH(final_twistvert!E398,final_elemfixed!$E$2:$E$549,0))</f>
        <v>1</v>
      </c>
      <c r="E398">
        <v>396</v>
      </c>
      <c r="F398" t="str">
        <f t="shared" si="48"/>
        <v/>
      </c>
      <c r="G398" t="str">
        <f t="shared" si="49"/>
        <v/>
      </c>
      <c r="H398" t="str">
        <f t="shared" si="50"/>
        <v/>
      </c>
      <c r="I398" t="str">
        <f t="shared" si="51"/>
        <v/>
      </c>
      <c r="J398" t="str">
        <f t="shared" si="52"/>
        <v/>
      </c>
      <c r="K398">
        <f t="shared" si="53"/>
        <v>9.8651026392999999</v>
      </c>
      <c r="L398">
        <f t="shared" si="54"/>
        <v>1</v>
      </c>
      <c r="M398">
        <f t="shared" si="55"/>
        <v>396</v>
      </c>
    </row>
    <row r="399" spans="3:13" x14ac:dyDescent="0.3">
      <c r="C399">
        <f>INDEX(final_elemfixed!$C$2:$C$549,MATCH(final_twistvert!E399,final_elemfixed!$E$2:$E$549,0))</f>
        <v>9.8651026392999999</v>
      </c>
      <c r="D399">
        <f>INDEX(final_elemfixed!$D$2:$D$549,MATCH(final_twistvert!E399,final_elemfixed!$E$2:$E$549,0))</f>
        <v>0</v>
      </c>
      <c r="E399">
        <v>397</v>
      </c>
      <c r="F399" t="str">
        <f t="shared" si="48"/>
        <v/>
      </c>
      <c r="G399" t="str">
        <f t="shared" si="49"/>
        <v/>
      </c>
      <c r="H399" t="str">
        <f t="shared" si="50"/>
        <v/>
      </c>
      <c r="I399" t="str">
        <f t="shared" si="51"/>
        <v/>
      </c>
      <c r="J399" t="str">
        <f t="shared" si="52"/>
        <v/>
      </c>
      <c r="K399">
        <f t="shared" si="53"/>
        <v>9.8651026392999999</v>
      </c>
      <c r="L399">
        <f t="shared" si="54"/>
        <v>0</v>
      </c>
      <c r="M399">
        <f t="shared" si="55"/>
        <v>397</v>
      </c>
    </row>
    <row r="400" spans="3:13" x14ac:dyDescent="0.3">
      <c r="C400">
        <f>INDEX(final_elemfixed!$C$2:$C$549,MATCH(final_twistvert!E400,final_elemfixed!$E$2:$E$549,0))</f>
        <v>9.8651026392999999</v>
      </c>
      <c r="D400">
        <f>INDEX(final_elemfixed!$D$2:$D$549,MATCH(final_twistvert!E400,final_elemfixed!$E$2:$E$549,0))</f>
        <v>-1.0000000063000001</v>
      </c>
      <c r="E400">
        <v>398</v>
      </c>
      <c r="F400" t="str">
        <f t="shared" si="48"/>
        <v/>
      </c>
      <c r="G400" t="str">
        <f t="shared" si="49"/>
        <v/>
      </c>
      <c r="H400" t="str">
        <f t="shared" si="50"/>
        <v/>
      </c>
      <c r="I400" t="str">
        <f t="shared" si="51"/>
        <v/>
      </c>
      <c r="J400" t="str">
        <f t="shared" si="52"/>
        <v/>
      </c>
      <c r="K400">
        <f t="shared" si="53"/>
        <v>9.8651026392999999</v>
      </c>
      <c r="L400">
        <f t="shared" si="54"/>
        <v>-1.0000000063000001</v>
      </c>
      <c r="M400">
        <f t="shared" si="55"/>
        <v>398</v>
      </c>
    </row>
    <row r="401" spans="3:13" x14ac:dyDescent="0.3">
      <c r="C401">
        <f>INDEX(final_elemfixed!$C$2:$C$549,MATCH(final_twistvert!E401,final_elemfixed!$E$2:$E$549,0))</f>
        <v>9.8651026392999999</v>
      </c>
      <c r="D401">
        <f>INDEX(final_elemfixed!$D$2:$D$549,MATCH(final_twistvert!E401,final_elemfixed!$E$2:$E$549,0))</f>
        <v>-2.0000000127000002</v>
      </c>
      <c r="E401">
        <v>399</v>
      </c>
      <c r="F401" t="str">
        <f t="shared" si="48"/>
        <v/>
      </c>
      <c r="G401" t="str">
        <f t="shared" si="49"/>
        <v/>
      </c>
      <c r="H401" t="str">
        <f t="shared" si="50"/>
        <v/>
      </c>
      <c r="I401" t="str">
        <f t="shared" si="51"/>
        <v/>
      </c>
      <c r="J401" t="str">
        <f t="shared" si="52"/>
        <v/>
      </c>
      <c r="K401">
        <f t="shared" si="53"/>
        <v>9.8651026392999999</v>
      </c>
      <c r="L401">
        <f t="shared" si="54"/>
        <v>-2.0000000127000002</v>
      </c>
      <c r="M401">
        <f t="shared" si="55"/>
        <v>399</v>
      </c>
    </row>
    <row r="402" spans="3:13" x14ac:dyDescent="0.3">
      <c r="C402">
        <f>INDEX(final_elemfixed!$C$2:$C$549,MATCH(final_twistvert!E402,final_elemfixed!$E$2:$E$549,0))</f>
        <v>9.8651026392999999</v>
      </c>
      <c r="D402">
        <f>INDEX(final_elemfixed!$D$2:$D$549,MATCH(final_twistvert!E402,final_elemfixed!$E$2:$E$549,0))</f>
        <v>-3.0000000063000001</v>
      </c>
      <c r="E402">
        <v>400</v>
      </c>
      <c r="F402" t="str">
        <f t="shared" si="48"/>
        <v/>
      </c>
      <c r="G402" t="str">
        <f t="shared" si="49"/>
        <v/>
      </c>
      <c r="H402" t="str">
        <f t="shared" si="50"/>
        <v/>
      </c>
      <c r="I402" t="str">
        <f t="shared" si="51"/>
        <v/>
      </c>
      <c r="J402" t="str">
        <f t="shared" si="52"/>
        <v/>
      </c>
      <c r="K402">
        <f t="shared" si="53"/>
        <v>9.8651026392999999</v>
      </c>
      <c r="L402">
        <f t="shared" si="54"/>
        <v>-3.0000000063000001</v>
      </c>
      <c r="M402">
        <f t="shared" si="55"/>
        <v>400</v>
      </c>
    </row>
    <row r="403" spans="3:13" x14ac:dyDescent="0.3">
      <c r="C403">
        <f>INDEX(final_elemfixed!$C$2:$C$549,MATCH(final_twistvert!E403,final_elemfixed!$E$2:$E$549,0))</f>
        <v>7.5448422544999998</v>
      </c>
      <c r="D403">
        <f>INDEX(final_elemfixed!$D$2:$D$549,MATCH(final_twistvert!E403,final_elemfixed!$E$2:$E$549,0))</f>
        <v>3</v>
      </c>
      <c r="E403">
        <v>401</v>
      </c>
      <c r="F403" t="str">
        <f t="shared" si="48"/>
        <v/>
      </c>
      <c r="G403" t="str">
        <f t="shared" si="49"/>
        <v/>
      </c>
      <c r="H403" t="str">
        <f t="shared" si="50"/>
        <v/>
      </c>
      <c r="I403" t="str">
        <f t="shared" si="51"/>
        <v/>
      </c>
      <c r="J403" t="str">
        <f t="shared" si="52"/>
        <v/>
      </c>
      <c r="K403">
        <f t="shared" si="53"/>
        <v>7.5448422544999998</v>
      </c>
      <c r="L403">
        <f t="shared" si="54"/>
        <v>3</v>
      </c>
      <c r="M403">
        <f t="shared" si="55"/>
        <v>401</v>
      </c>
    </row>
    <row r="404" spans="3:13" x14ac:dyDescent="0.3">
      <c r="C404">
        <f>INDEX(final_elemfixed!$C$2:$C$549,MATCH(final_twistvert!E404,final_elemfixed!$E$2:$E$549,0))</f>
        <v>7.5448422544999998</v>
      </c>
      <c r="D404">
        <f>INDEX(final_elemfixed!$D$2:$D$549,MATCH(final_twistvert!E404,final_elemfixed!$E$2:$E$549,0))</f>
        <v>2</v>
      </c>
      <c r="E404">
        <v>402</v>
      </c>
      <c r="F404" t="str">
        <f t="shared" si="48"/>
        <v/>
      </c>
      <c r="G404" t="str">
        <f t="shared" si="49"/>
        <v/>
      </c>
      <c r="H404" t="str">
        <f t="shared" si="50"/>
        <v/>
      </c>
      <c r="I404" t="str">
        <f t="shared" si="51"/>
        <v/>
      </c>
      <c r="J404" t="str">
        <f t="shared" si="52"/>
        <v/>
      </c>
      <c r="K404">
        <f t="shared" si="53"/>
        <v>7.5448422544999998</v>
      </c>
      <c r="L404">
        <f t="shared" si="54"/>
        <v>2</v>
      </c>
      <c r="M404">
        <f t="shared" si="55"/>
        <v>402</v>
      </c>
    </row>
    <row r="405" spans="3:13" x14ac:dyDescent="0.3">
      <c r="C405">
        <f>INDEX(final_elemfixed!$C$2:$C$549,MATCH(final_twistvert!E405,final_elemfixed!$E$2:$E$549,0))</f>
        <v>7.5448422544999998</v>
      </c>
      <c r="D405">
        <f>INDEX(final_elemfixed!$D$2:$D$549,MATCH(final_twistvert!E405,final_elemfixed!$E$2:$E$549,0))</f>
        <v>1</v>
      </c>
      <c r="E405">
        <v>403</v>
      </c>
      <c r="F405" t="str">
        <f t="shared" si="48"/>
        <v/>
      </c>
      <c r="G405" t="str">
        <f t="shared" si="49"/>
        <v/>
      </c>
      <c r="H405" t="str">
        <f t="shared" si="50"/>
        <v/>
      </c>
      <c r="I405" t="str">
        <f t="shared" si="51"/>
        <v/>
      </c>
      <c r="J405" t="str">
        <f t="shared" si="52"/>
        <v/>
      </c>
      <c r="K405">
        <f t="shared" si="53"/>
        <v>7.5448422544999998</v>
      </c>
      <c r="L405">
        <f t="shared" si="54"/>
        <v>1</v>
      </c>
      <c r="M405">
        <f t="shared" si="55"/>
        <v>403</v>
      </c>
    </row>
    <row r="406" spans="3:13" x14ac:dyDescent="0.3">
      <c r="C406">
        <f>INDEX(final_elemfixed!$C$2:$C$549,MATCH(final_twistvert!E406,final_elemfixed!$E$2:$E$549,0))</f>
        <v>7.5448422544999998</v>
      </c>
      <c r="D406">
        <f>INDEX(final_elemfixed!$D$2:$D$549,MATCH(final_twistvert!E406,final_elemfixed!$E$2:$E$549,0))</f>
        <v>0</v>
      </c>
      <c r="E406">
        <v>404</v>
      </c>
      <c r="F406" t="str">
        <f t="shared" si="48"/>
        <v/>
      </c>
      <c r="G406" t="str">
        <f t="shared" si="49"/>
        <v/>
      </c>
      <c r="H406" t="str">
        <f t="shared" si="50"/>
        <v/>
      </c>
      <c r="I406" t="str">
        <f t="shared" si="51"/>
        <v/>
      </c>
      <c r="J406" t="str">
        <f t="shared" si="52"/>
        <v/>
      </c>
      <c r="K406">
        <f t="shared" si="53"/>
        <v>7.5448422544999998</v>
      </c>
      <c r="L406">
        <f t="shared" si="54"/>
        <v>0</v>
      </c>
      <c r="M406">
        <f t="shared" si="55"/>
        <v>404</v>
      </c>
    </row>
    <row r="407" spans="3:13" x14ac:dyDescent="0.3">
      <c r="C407">
        <f>INDEX(final_elemfixed!$C$2:$C$549,MATCH(final_twistvert!E407,final_elemfixed!$E$2:$E$549,0))</f>
        <v>7.5448422544999998</v>
      </c>
      <c r="D407">
        <f>INDEX(final_elemfixed!$D$2:$D$549,MATCH(final_twistvert!E407,final_elemfixed!$E$2:$E$549,0))</f>
        <v>-1.0000000078</v>
      </c>
      <c r="E407">
        <v>405</v>
      </c>
      <c r="F407" t="str">
        <f t="shared" si="48"/>
        <v/>
      </c>
      <c r="G407" t="str">
        <f t="shared" si="49"/>
        <v/>
      </c>
      <c r="H407" t="str">
        <f t="shared" si="50"/>
        <v/>
      </c>
      <c r="I407" t="str">
        <f t="shared" si="51"/>
        <v/>
      </c>
      <c r="J407" t="str">
        <f t="shared" si="52"/>
        <v/>
      </c>
      <c r="K407">
        <f t="shared" si="53"/>
        <v>7.5448422544999998</v>
      </c>
      <c r="L407">
        <f t="shared" si="54"/>
        <v>-1.0000000078</v>
      </c>
      <c r="M407">
        <f t="shared" si="55"/>
        <v>405</v>
      </c>
    </row>
    <row r="408" spans="3:13" x14ac:dyDescent="0.3">
      <c r="C408">
        <f>INDEX(final_elemfixed!$C$2:$C$549,MATCH(final_twistvert!E408,final_elemfixed!$E$2:$E$549,0))</f>
        <v>7.5448422544999998</v>
      </c>
      <c r="D408">
        <f>INDEX(final_elemfixed!$D$2:$D$549,MATCH(final_twistvert!E408,final_elemfixed!$E$2:$E$549,0))</f>
        <v>-2.0000000156</v>
      </c>
      <c r="E408">
        <v>406</v>
      </c>
      <c r="F408" t="str">
        <f t="shared" si="48"/>
        <v/>
      </c>
      <c r="G408" t="str">
        <f t="shared" si="49"/>
        <v/>
      </c>
      <c r="H408" t="str">
        <f t="shared" si="50"/>
        <v/>
      </c>
      <c r="I408" t="str">
        <f t="shared" si="51"/>
        <v/>
      </c>
      <c r="J408" t="str">
        <f t="shared" si="52"/>
        <v/>
      </c>
      <c r="K408">
        <f t="shared" si="53"/>
        <v>7.5448422544999998</v>
      </c>
      <c r="L408">
        <f t="shared" si="54"/>
        <v>-2.0000000156</v>
      </c>
      <c r="M408">
        <f t="shared" si="55"/>
        <v>406</v>
      </c>
    </row>
    <row r="409" spans="3:13" x14ac:dyDescent="0.3">
      <c r="C409">
        <f>INDEX(final_elemfixed!$C$2:$C$549,MATCH(final_twistvert!E409,final_elemfixed!$E$2:$E$549,0))</f>
        <v>7.5448422544999998</v>
      </c>
      <c r="D409">
        <f>INDEX(final_elemfixed!$D$2:$D$549,MATCH(final_twistvert!E409,final_elemfixed!$E$2:$E$549,0))</f>
        <v>-3.0000000078000002</v>
      </c>
      <c r="E409">
        <v>407</v>
      </c>
      <c r="F409" t="str">
        <f t="shared" si="48"/>
        <v/>
      </c>
      <c r="G409" t="str">
        <f t="shared" si="49"/>
        <v/>
      </c>
      <c r="H409" t="str">
        <f t="shared" si="50"/>
        <v/>
      </c>
      <c r="I409" t="str">
        <f t="shared" si="51"/>
        <v/>
      </c>
      <c r="J409" t="str">
        <f t="shared" si="52"/>
        <v/>
      </c>
      <c r="K409">
        <f t="shared" si="53"/>
        <v>7.5448422544999998</v>
      </c>
      <c r="L409">
        <f t="shared" si="54"/>
        <v>-3.0000000078000002</v>
      </c>
      <c r="M409">
        <f t="shared" si="55"/>
        <v>407</v>
      </c>
    </row>
    <row r="410" spans="3:13" x14ac:dyDescent="0.3">
      <c r="C410">
        <f>INDEX(final_elemfixed!$C$2:$C$549,MATCH(final_twistvert!E410,final_elemfixed!$E$2:$E$549,0))</f>
        <v>5.6112919338999996</v>
      </c>
      <c r="D410">
        <f>INDEX(final_elemfixed!$D$2:$D$549,MATCH(final_twistvert!E410,final_elemfixed!$E$2:$E$549,0))</f>
        <v>3</v>
      </c>
      <c r="E410">
        <v>408</v>
      </c>
      <c r="F410" t="str">
        <f t="shared" si="48"/>
        <v/>
      </c>
      <c r="G410" t="str">
        <f t="shared" si="49"/>
        <v/>
      </c>
      <c r="H410" t="str">
        <f t="shared" si="50"/>
        <v/>
      </c>
      <c r="I410" t="str">
        <f t="shared" si="51"/>
        <v/>
      </c>
      <c r="J410" t="str">
        <f t="shared" si="52"/>
        <v/>
      </c>
      <c r="K410">
        <f t="shared" si="53"/>
        <v>5.6112919338999996</v>
      </c>
      <c r="L410">
        <f t="shared" si="54"/>
        <v>3</v>
      </c>
      <c r="M410">
        <f t="shared" si="55"/>
        <v>408</v>
      </c>
    </row>
    <row r="411" spans="3:13" x14ac:dyDescent="0.3">
      <c r="C411">
        <f>INDEX(final_elemfixed!$C$2:$C$549,MATCH(final_twistvert!E411,final_elemfixed!$E$2:$E$549,0))</f>
        <v>5.6112919338999996</v>
      </c>
      <c r="D411">
        <f>INDEX(final_elemfixed!$D$2:$D$549,MATCH(final_twistvert!E411,final_elemfixed!$E$2:$E$549,0))</f>
        <v>2</v>
      </c>
      <c r="E411">
        <v>409</v>
      </c>
      <c r="F411" t="str">
        <f t="shared" si="48"/>
        <v/>
      </c>
      <c r="G411" t="str">
        <f t="shared" si="49"/>
        <v/>
      </c>
      <c r="H411" t="str">
        <f t="shared" si="50"/>
        <v/>
      </c>
      <c r="I411" t="str">
        <f t="shared" si="51"/>
        <v/>
      </c>
      <c r="J411" t="str">
        <f t="shared" si="52"/>
        <v/>
      </c>
      <c r="K411">
        <f t="shared" si="53"/>
        <v>5.6112919338999996</v>
      </c>
      <c r="L411">
        <f t="shared" si="54"/>
        <v>2</v>
      </c>
      <c r="M411">
        <f t="shared" si="55"/>
        <v>409</v>
      </c>
    </row>
    <row r="412" spans="3:13" x14ac:dyDescent="0.3">
      <c r="C412">
        <f>INDEX(final_elemfixed!$C$2:$C$549,MATCH(final_twistvert!E412,final_elemfixed!$E$2:$E$549,0))</f>
        <v>5.6112919338999996</v>
      </c>
      <c r="D412">
        <f>INDEX(final_elemfixed!$D$2:$D$549,MATCH(final_twistvert!E412,final_elemfixed!$E$2:$E$549,0))</f>
        <v>1</v>
      </c>
      <c r="E412">
        <v>410</v>
      </c>
      <c r="F412" t="str">
        <f t="shared" si="48"/>
        <v/>
      </c>
      <c r="G412" t="str">
        <f t="shared" si="49"/>
        <v/>
      </c>
      <c r="H412" t="str">
        <f t="shared" si="50"/>
        <v/>
      </c>
      <c r="I412" t="str">
        <f t="shared" si="51"/>
        <v/>
      </c>
      <c r="J412" t="str">
        <f t="shared" si="52"/>
        <v/>
      </c>
      <c r="K412">
        <f t="shared" si="53"/>
        <v>5.6112919338999996</v>
      </c>
      <c r="L412">
        <f t="shared" si="54"/>
        <v>1</v>
      </c>
      <c r="M412">
        <f t="shared" si="55"/>
        <v>410</v>
      </c>
    </row>
    <row r="413" spans="3:13" x14ac:dyDescent="0.3">
      <c r="C413">
        <f>INDEX(final_elemfixed!$C$2:$C$549,MATCH(final_twistvert!E413,final_elemfixed!$E$2:$E$549,0))</f>
        <v>5.6112919338999996</v>
      </c>
      <c r="D413">
        <f>INDEX(final_elemfixed!$D$2:$D$549,MATCH(final_twistvert!E413,final_elemfixed!$E$2:$E$549,0))</f>
        <v>0</v>
      </c>
      <c r="E413">
        <v>411</v>
      </c>
      <c r="F413" t="str">
        <f t="shared" si="48"/>
        <v/>
      </c>
      <c r="G413" t="str">
        <f t="shared" si="49"/>
        <v/>
      </c>
      <c r="H413" t="str">
        <f t="shared" si="50"/>
        <v/>
      </c>
      <c r="I413" t="str">
        <f t="shared" si="51"/>
        <v/>
      </c>
      <c r="J413" t="str">
        <f t="shared" si="52"/>
        <v/>
      </c>
      <c r="K413">
        <f t="shared" si="53"/>
        <v>5.6112919338999996</v>
      </c>
      <c r="L413">
        <f t="shared" si="54"/>
        <v>0</v>
      </c>
      <c r="M413">
        <f t="shared" si="55"/>
        <v>411</v>
      </c>
    </row>
    <row r="414" spans="3:13" x14ac:dyDescent="0.3">
      <c r="C414">
        <f>INDEX(final_elemfixed!$C$2:$C$549,MATCH(final_twistvert!E414,final_elemfixed!$E$2:$E$549,0))</f>
        <v>5.6112919338999996</v>
      </c>
      <c r="D414">
        <f>INDEX(final_elemfixed!$D$2:$D$549,MATCH(final_twistvert!E414,final_elemfixed!$E$2:$E$549,0))</f>
        <v>-1.0000000090000001</v>
      </c>
      <c r="E414">
        <v>412</v>
      </c>
      <c r="F414" t="str">
        <f t="shared" si="48"/>
        <v/>
      </c>
      <c r="G414" t="str">
        <f t="shared" si="49"/>
        <v/>
      </c>
      <c r="H414" t="str">
        <f t="shared" si="50"/>
        <v/>
      </c>
      <c r="I414" t="str">
        <f t="shared" si="51"/>
        <v/>
      </c>
      <c r="J414" t="str">
        <f t="shared" si="52"/>
        <v/>
      </c>
      <c r="K414">
        <f t="shared" si="53"/>
        <v>5.6112919338999996</v>
      </c>
      <c r="L414">
        <f t="shared" si="54"/>
        <v>-1.0000000090000001</v>
      </c>
      <c r="M414">
        <f t="shared" si="55"/>
        <v>412</v>
      </c>
    </row>
    <row r="415" spans="3:13" x14ac:dyDescent="0.3">
      <c r="C415">
        <f>INDEX(final_elemfixed!$C$2:$C$549,MATCH(final_twistvert!E415,final_elemfixed!$E$2:$E$549,0))</f>
        <v>5.6112919338999996</v>
      </c>
      <c r="D415">
        <f>INDEX(final_elemfixed!$D$2:$D$549,MATCH(final_twistvert!E415,final_elemfixed!$E$2:$E$549,0))</f>
        <v>-2.0000000180000002</v>
      </c>
      <c r="E415">
        <v>413</v>
      </c>
      <c r="F415" t="str">
        <f t="shared" si="48"/>
        <v/>
      </c>
      <c r="G415" t="str">
        <f t="shared" si="49"/>
        <v/>
      </c>
      <c r="H415" t="str">
        <f t="shared" si="50"/>
        <v/>
      </c>
      <c r="I415" t="str">
        <f t="shared" si="51"/>
        <v/>
      </c>
      <c r="J415" t="str">
        <f t="shared" si="52"/>
        <v/>
      </c>
      <c r="K415">
        <f t="shared" si="53"/>
        <v>5.6112919338999996</v>
      </c>
      <c r="L415">
        <f t="shared" si="54"/>
        <v>-2.0000000180000002</v>
      </c>
      <c r="M415">
        <f t="shared" si="55"/>
        <v>413</v>
      </c>
    </row>
    <row r="416" spans="3:13" x14ac:dyDescent="0.3">
      <c r="C416">
        <f>INDEX(final_elemfixed!$C$2:$C$549,MATCH(final_twistvert!E416,final_elemfixed!$E$2:$E$549,0))</f>
        <v>5.6112919338999996</v>
      </c>
      <c r="D416">
        <f>INDEX(final_elemfixed!$D$2:$D$549,MATCH(final_twistvert!E416,final_elemfixed!$E$2:$E$549,0))</f>
        <v>-3.0000000089999999</v>
      </c>
      <c r="E416">
        <v>414</v>
      </c>
      <c r="F416" t="str">
        <f t="shared" si="48"/>
        <v/>
      </c>
      <c r="G416" t="str">
        <f t="shared" si="49"/>
        <v/>
      </c>
      <c r="H416" t="str">
        <f t="shared" si="50"/>
        <v/>
      </c>
      <c r="I416" t="str">
        <f t="shared" si="51"/>
        <v/>
      </c>
      <c r="J416" t="str">
        <f t="shared" si="52"/>
        <v/>
      </c>
      <c r="K416">
        <f t="shared" si="53"/>
        <v>5.6112919338999996</v>
      </c>
      <c r="L416">
        <f t="shared" si="54"/>
        <v>-3.0000000089999999</v>
      </c>
      <c r="M416">
        <f t="shared" si="55"/>
        <v>414</v>
      </c>
    </row>
    <row r="417" spans="3:13" x14ac:dyDescent="0.3">
      <c r="C417">
        <f>INDEX(final_elemfixed!$C$2:$C$549,MATCH(final_twistvert!E417,final_elemfixed!$E$2:$E$549,0))</f>
        <v>-0.2974911487654136</v>
      </c>
      <c r="D417">
        <f>INDEX(final_elemfixed!$D$2:$D$549,MATCH(final_twistvert!E417,final_elemfixed!$E$2:$E$549,0))</f>
        <v>0.47594427234917691</v>
      </c>
      <c r="E417">
        <v>415</v>
      </c>
      <c r="F417">
        <f t="shared" si="48"/>
        <v>415</v>
      </c>
      <c r="G417">
        <f t="shared" si="49"/>
        <v>0.5612699296913678</v>
      </c>
      <c r="H417">
        <f t="shared" si="50"/>
        <v>122.00763205918243</v>
      </c>
      <c r="I417">
        <f t="shared" si="51"/>
        <v>122.00763205918243</v>
      </c>
      <c r="J417">
        <f t="shared" si="52"/>
        <v>127.00763205918243</v>
      </c>
      <c r="K417">
        <f t="shared" si="53"/>
        <v>-0.33784038169241393</v>
      </c>
      <c r="L417">
        <f t="shared" si="54"/>
        <v>0.44820509866988018</v>
      </c>
      <c r="M417">
        <f t="shared" si="55"/>
        <v>415</v>
      </c>
    </row>
    <row r="418" spans="3:13" x14ac:dyDescent="0.3">
      <c r="C418">
        <f>INDEX(final_elemfixed!$C$2:$C$549,MATCH(final_twistvert!E418,final_elemfixed!$E$2:$E$549,0))</f>
        <v>-0.23798771205759925</v>
      </c>
      <c r="D418">
        <f>INDEX(final_elemfixed!$D$2:$D$549,MATCH(final_twistvert!E418,final_elemfixed!$E$2:$E$549,0))</f>
        <v>0.45449614771862146</v>
      </c>
      <c r="E418">
        <v>416</v>
      </c>
      <c r="F418">
        <f t="shared" si="48"/>
        <v>416</v>
      </c>
      <c r="G418">
        <f t="shared" si="49"/>
        <v>0.51303498845739337</v>
      </c>
      <c r="H418">
        <f t="shared" si="50"/>
        <v>117.63789293883859</v>
      </c>
      <c r="I418">
        <f t="shared" si="51"/>
        <v>117.63789293883859</v>
      </c>
      <c r="J418">
        <f t="shared" si="52"/>
        <v>122.63789293883859</v>
      </c>
      <c r="K418">
        <f t="shared" si="53"/>
        <v>-0.2766940462931311</v>
      </c>
      <c r="L418">
        <f t="shared" si="54"/>
        <v>0.43202465685121766</v>
      </c>
      <c r="M418">
        <f t="shared" si="55"/>
        <v>416</v>
      </c>
    </row>
    <row r="419" spans="3:13" x14ac:dyDescent="0.3">
      <c r="C419">
        <f>INDEX(final_elemfixed!$C$2:$C$549,MATCH(final_twistvert!E419,final_elemfixed!$E$2:$E$549,0))</f>
        <v>-0.15594067463186956</v>
      </c>
      <c r="D419">
        <f>INDEX(final_elemfixed!$D$2:$D$549,MATCH(final_twistvert!E419,final_elemfixed!$E$2:$E$549,0))</f>
        <v>0.39961640974625667</v>
      </c>
      <c r="E419">
        <v>417</v>
      </c>
      <c r="F419">
        <f t="shared" si="48"/>
        <v>417</v>
      </c>
      <c r="G419">
        <f t="shared" si="49"/>
        <v>0.42896476422094476</v>
      </c>
      <c r="H419">
        <f t="shared" si="50"/>
        <v>111.31701731235407</v>
      </c>
      <c r="I419">
        <f t="shared" si="51"/>
        <v>111.31701731235407</v>
      </c>
      <c r="J419">
        <f t="shared" si="52"/>
        <v>116.31701731235407</v>
      </c>
      <c r="K419">
        <f t="shared" si="53"/>
        <v>-0.1901761382907059</v>
      </c>
      <c r="L419">
        <f t="shared" si="54"/>
        <v>0.38450462333756802</v>
      </c>
      <c r="M419">
        <f t="shared" si="55"/>
        <v>417</v>
      </c>
    </row>
    <row r="420" spans="3:13" x14ac:dyDescent="0.3">
      <c r="C420">
        <f>INDEX(final_elemfixed!$C$2:$C$549,MATCH(final_twistvert!E420,final_elemfixed!$E$2:$E$549,0))</f>
        <v>-7.4917818170413333E-2</v>
      </c>
      <c r="D420">
        <f>INDEX(final_elemfixed!$D$2:$D$549,MATCH(final_twistvert!E420,final_elemfixed!$E$2:$E$549,0))</f>
        <v>0.34313137656926201</v>
      </c>
      <c r="E420">
        <v>418</v>
      </c>
      <c r="F420">
        <f t="shared" si="48"/>
        <v>418</v>
      </c>
      <c r="G420">
        <f t="shared" si="49"/>
        <v>0.35121477911063453</v>
      </c>
      <c r="H420">
        <f t="shared" si="50"/>
        <v>102.31642991708458</v>
      </c>
      <c r="I420">
        <f t="shared" si="51"/>
        <v>102.31642991708458</v>
      </c>
      <c r="J420">
        <f t="shared" si="52"/>
        <v>107.31642991708458</v>
      </c>
      <c r="K420">
        <f t="shared" si="53"/>
        <v>-0.10453860323888758</v>
      </c>
      <c r="L420">
        <f t="shared" si="54"/>
        <v>0.33529613999954466</v>
      </c>
      <c r="M420">
        <f t="shared" si="55"/>
        <v>418</v>
      </c>
    </row>
    <row r="421" spans="3:13" x14ac:dyDescent="0.3">
      <c r="C421">
        <f>INDEX(final_elemfixed!$C$2:$C$549,MATCH(final_twistvert!E421,final_elemfixed!$E$2:$E$549,0))</f>
        <v>-9.6444884018173568E-3</v>
      </c>
      <c r="D421">
        <f>INDEX(final_elemfixed!$D$2:$D$549,MATCH(final_twistvert!E421,final_elemfixed!$E$2:$E$549,0))</f>
        <v>0.28627863633313883</v>
      </c>
      <c r="E421">
        <v>419</v>
      </c>
      <c r="F421">
        <f t="shared" si="48"/>
        <v>419</v>
      </c>
      <c r="G421">
        <f t="shared" si="49"/>
        <v>0.28644104764732015</v>
      </c>
      <c r="H421">
        <f t="shared" si="50"/>
        <v>91.929517253037531</v>
      </c>
      <c r="I421">
        <f t="shared" si="51"/>
        <v>91.929517253037531</v>
      </c>
      <c r="J421">
        <f t="shared" si="52"/>
        <v>96.929517253037531</v>
      </c>
      <c r="K421">
        <f t="shared" si="53"/>
        <v>-3.4558615394099192E-2</v>
      </c>
      <c r="L421">
        <f t="shared" si="54"/>
        <v>0.28434868714192624</v>
      </c>
      <c r="M421">
        <f t="shared" si="55"/>
        <v>419</v>
      </c>
    </row>
    <row r="422" spans="3:13" x14ac:dyDescent="0.3">
      <c r="C422">
        <f>INDEX(final_elemfixed!$C$2:$C$549,MATCH(final_twistvert!E422,final_elemfixed!$E$2:$E$549,0))</f>
        <v>5.3772032112599684E-2</v>
      </c>
      <c r="D422">
        <f>INDEX(final_elemfixed!$D$2:$D$549,MATCH(final_twistvert!E422,final_elemfixed!$E$2:$E$549,0))</f>
        <v>0.22735044379752359</v>
      </c>
      <c r="E422">
        <v>420</v>
      </c>
      <c r="F422">
        <f t="shared" si="48"/>
        <v>420</v>
      </c>
      <c r="G422">
        <f t="shared" si="49"/>
        <v>0.23362289214126553</v>
      </c>
      <c r="H422">
        <f t="shared" si="50"/>
        <v>76.693158594581732</v>
      </c>
      <c r="I422">
        <f t="shared" si="51"/>
        <v>76.693158594581732</v>
      </c>
      <c r="J422">
        <f t="shared" si="52"/>
        <v>81.693158594581732</v>
      </c>
      <c r="K422">
        <f t="shared" si="53"/>
        <v>3.3752516503007979E-2</v>
      </c>
      <c r="L422">
        <f t="shared" si="54"/>
        <v>0.23117184811772293</v>
      </c>
      <c r="M422">
        <f t="shared" si="55"/>
        <v>420</v>
      </c>
    </row>
    <row r="423" spans="3:13" x14ac:dyDescent="0.3">
      <c r="C423">
        <f>INDEX(final_elemfixed!$C$2:$C$549,MATCH(final_twistvert!E423,final_elemfixed!$E$2:$E$549,0))</f>
        <v>9.6645199671718404E-2</v>
      </c>
      <c r="D423">
        <f>INDEX(final_elemfixed!$D$2:$D$549,MATCH(final_twistvert!E423,final_elemfixed!$E$2:$E$549,0))</f>
        <v>0.18338917308274152</v>
      </c>
      <c r="E423">
        <v>421</v>
      </c>
      <c r="F423">
        <f t="shared" si="48"/>
        <v>421</v>
      </c>
      <c r="G423">
        <f t="shared" si="49"/>
        <v>0.20729660736142799</v>
      </c>
      <c r="H423">
        <f t="shared" si="50"/>
        <v>62.210988181883415</v>
      </c>
      <c r="I423">
        <f t="shared" si="51"/>
        <v>62.210988181883415</v>
      </c>
      <c r="J423">
        <f t="shared" si="52"/>
        <v>67.210988181883408</v>
      </c>
      <c r="K423">
        <f t="shared" si="53"/>
        <v>8.0294015917078798E-2</v>
      </c>
      <c r="L423">
        <f t="shared" si="54"/>
        <v>0.19111450607284089</v>
      </c>
      <c r="M423">
        <f t="shared" si="55"/>
        <v>421</v>
      </c>
    </row>
    <row r="424" spans="3:13" x14ac:dyDescent="0.3">
      <c r="C424">
        <f>INDEX(final_elemfixed!$C$2:$C$549,MATCH(final_twistvert!E424,final_elemfixed!$E$2:$E$549,0))</f>
        <v>0.13855757377350408</v>
      </c>
      <c r="D424">
        <f>INDEX(final_elemfixed!$D$2:$D$549,MATCH(final_twistvert!E424,final_elemfixed!$E$2:$E$549,0))</f>
        <v>0.13855757377350394</v>
      </c>
      <c r="E424">
        <v>422</v>
      </c>
      <c r="F424">
        <f t="shared" si="48"/>
        <v>422</v>
      </c>
      <c r="G424">
        <f t="shared" si="49"/>
        <v>0.19595000000000001</v>
      </c>
      <c r="H424">
        <f t="shared" si="50"/>
        <v>44.999999999999972</v>
      </c>
      <c r="I424">
        <f t="shared" si="51"/>
        <v>44.999999999999972</v>
      </c>
      <c r="J424">
        <f t="shared" si="52"/>
        <v>49.999999999999972</v>
      </c>
      <c r="K424">
        <f t="shared" si="53"/>
        <v>0.12595423211807746</v>
      </c>
      <c r="L424">
        <f t="shared" si="54"/>
        <v>0.15010640862916369</v>
      </c>
      <c r="M424">
        <f t="shared" si="55"/>
        <v>422</v>
      </c>
    </row>
    <row r="425" spans="3:13" x14ac:dyDescent="0.3">
      <c r="C425">
        <f>INDEX(final_elemfixed!$C$2:$C$549,MATCH(final_twistvert!E425,final_elemfixed!$E$2:$E$549,0))</f>
        <v>0.17627330255247073</v>
      </c>
      <c r="D425">
        <f>INDEX(final_elemfixed!$D$2:$D$549,MATCH(final_twistvert!E425,final_elemfixed!$E$2:$E$549,0))</f>
        <v>9.2486582865547257E-2</v>
      </c>
      <c r="E425">
        <v>423</v>
      </c>
      <c r="F425">
        <f t="shared" si="48"/>
        <v>423</v>
      </c>
      <c r="G425">
        <f t="shared" si="49"/>
        <v>0.19906291769915518</v>
      </c>
      <c r="H425">
        <f t="shared" si="50"/>
        <v>27.684972058060453</v>
      </c>
      <c r="I425">
        <f t="shared" si="51"/>
        <v>27.684972058060453</v>
      </c>
      <c r="J425">
        <f t="shared" si="52"/>
        <v>32.684972058060453</v>
      </c>
      <c r="K425">
        <f t="shared" si="53"/>
        <v>0.16754179259405391</v>
      </c>
      <c r="L425">
        <f t="shared" si="54"/>
        <v>0.10749787410582431</v>
      </c>
      <c r="M425">
        <f t="shared" si="55"/>
        <v>423</v>
      </c>
    </row>
    <row r="426" spans="3:13" x14ac:dyDescent="0.3">
      <c r="C426">
        <f>INDEX(final_elemfixed!$C$2:$C$549,MATCH(final_twistvert!E426,final_elemfixed!$E$2:$E$549,0))</f>
        <v>0.21348744660132804</v>
      </c>
      <c r="D426">
        <f>INDEX(final_elemfixed!$D$2:$D$549,MATCH(final_twistvert!E426,final_elemfixed!$E$2:$E$549,0))</f>
        <v>4.6014198471413296E-2</v>
      </c>
      <c r="E426">
        <v>424</v>
      </c>
      <c r="F426">
        <f t="shared" si="48"/>
        <v>424</v>
      </c>
      <c r="G426">
        <f t="shared" si="49"/>
        <v>0.21839000965548197</v>
      </c>
      <c r="H426">
        <f t="shared" si="50"/>
        <v>12.163222439283949</v>
      </c>
      <c r="I426">
        <f t="shared" si="51"/>
        <v>12.163222439283949</v>
      </c>
      <c r="J426">
        <f t="shared" si="52"/>
        <v>17.163222439283949</v>
      </c>
      <c r="K426">
        <f t="shared" si="53"/>
        <v>0.20866466076867346</v>
      </c>
      <c r="L426">
        <f t="shared" si="54"/>
        <v>6.4445757530002992E-2</v>
      </c>
      <c r="M426">
        <f t="shared" si="55"/>
        <v>424</v>
      </c>
    </row>
    <row r="427" spans="3:13" x14ac:dyDescent="0.3">
      <c r="C427">
        <f>INDEX(final_elemfixed!$C$2:$C$549,MATCH(final_twistvert!E427,final_elemfixed!$E$2:$E$549,0))</f>
        <v>0.25580664899221195</v>
      </c>
      <c r="D427">
        <f>INDEX(final_elemfixed!$D$2:$D$549,MATCH(final_twistvert!E427,final_elemfixed!$E$2:$E$549,0))</f>
        <v>-1.0708509883463212E-2</v>
      </c>
      <c r="E427">
        <v>425</v>
      </c>
      <c r="F427">
        <f t="shared" si="48"/>
        <v>425</v>
      </c>
      <c r="G427">
        <f t="shared" si="49"/>
        <v>0.25603068927874439</v>
      </c>
      <c r="H427">
        <f t="shared" si="50"/>
        <v>-2.3971011018644575</v>
      </c>
      <c r="I427">
        <f t="shared" si="51"/>
        <v>357.60289889813555</v>
      </c>
      <c r="J427">
        <f t="shared" si="52"/>
        <v>362.60289889813555</v>
      </c>
      <c r="K427">
        <f t="shared" si="53"/>
        <v>0.25576653559527157</v>
      </c>
      <c r="L427">
        <f t="shared" si="54"/>
        <v>1.1627257722336644E-2</v>
      </c>
      <c r="M427">
        <f t="shared" si="55"/>
        <v>425</v>
      </c>
    </row>
    <row r="428" spans="3:13" x14ac:dyDescent="0.3">
      <c r="C428">
        <f>INDEX(final_elemfixed!$C$2:$C$549,MATCH(final_twistvert!E428,final_elemfixed!$E$2:$E$549,0))</f>
        <v>0.29745663896343005</v>
      </c>
      <c r="D428">
        <f>INDEX(final_elemfixed!$D$2:$D$549,MATCH(final_twistvert!E428,final_elemfixed!$E$2:$E$549,0))</f>
        <v>-6.7917606332967839E-2</v>
      </c>
      <c r="E428">
        <v>426</v>
      </c>
      <c r="F428">
        <f t="shared" si="48"/>
        <v>426</v>
      </c>
      <c r="G428">
        <f t="shared" si="49"/>
        <v>0.30511187016145463</v>
      </c>
      <c r="H428">
        <f t="shared" si="50"/>
        <v>-12.861732543561478</v>
      </c>
      <c r="I428">
        <f t="shared" si="51"/>
        <v>347.13826745643854</v>
      </c>
      <c r="J428">
        <f t="shared" si="52"/>
        <v>352.13826745643854</v>
      </c>
      <c r="K428">
        <f t="shared" si="53"/>
        <v>0.30224413607315243</v>
      </c>
      <c r="L428">
        <f t="shared" si="54"/>
        <v>-4.1734105031905229E-2</v>
      </c>
      <c r="M428">
        <f t="shared" si="55"/>
        <v>426</v>
      </c>
    </row>
    <row r="429" spans="3:13" x14ac:dyDescent="0.3">
      <c r="C429">
        <f>INDEX(final_elemfixed!$C$2:$C$549,MATCH(final_twistvert!E429,final_elemfixed!$E$2:$E$549,0))</f>
        <v>0.34722747431158568</v>
      </c>
      <c r="D429">
        <f>INDEX(final_elemfixed!$D$2:$D$549,MATCH(final_twistvert!E429,final_elemfixed!$E$2:$E$549,0))</f>
        <v>-0.15019041955981799</v>
      </c>
      <c r="E429">
        <v>427</v>
      </c>
      <c r="F429">
        <f t="shared" si="48"/>
        <v>427</v>
      </c>
      <c r="G429">
        <f t="shared" si="49"/>
        <v>0.3783174342326257</v>
      </c>
      <c r="H429">
        <f t="shared" si="50"/>
        <v>-23.390503134522792</v>
      </c>
      <c r="I429">
        <f t="shared" si="51"/>
        <v>336.60949686547718</v>
      </c>
      <c r="J429">
        <f t="shared" si="52"/>
        <v>341.60949686547718</v>
      </c>
      <c r="K429">
        <f t="shared" si="53"/>
        <v>0.35899612651130769</v>
      </c>
      <c r="L429">
        <f t="shared" si="54"/>
        <v>-0.11935603124364608</v>
      </c>
      <c r="M429">
        <f t="shared" si="55"/>
        <v>427</v>
      </c>
    </row>
    <row r="430" spans="3:13" x14ac:dyDescent="0.3">
      <c r="C430">
        <f>INDEX(final_elemfixed!$C$2:$C$549,MATCH(final_twistvert!E430,final_elemfixed!$E$2:$E$549,0))</f>
        <v>0.39581381300056001</v>
      </c>
      <c r="D430">
        <f>INDEX(final_elemfixed!$D$2:$D$549,MATCH(final_twistvert!E430,final_elemfixed!$E$2:$E$549,0))</f>
        <v>-0.23324416199664313</v>
      </c>
      <c r="E430">
        <v>428</v>
      </c>
      <c r="F430">
        <f t="shared" si="48"/>
        <v>428</v>
      </c>
      <c r="G430">
        <f t="shared" si="49"/>
        <v>0.4594250903766125</v>
      </c>
      <c r="H430">
        <f t="shared" si="50"/>
        <v>-30.509886759963511</v>
      </c>
      <c r="I430">
        <f t="shared" si="51"/>
        <v>329.49011324003646</v>
      </c>
      <c r="J430">
        <f t="shared" si="52"/>
        <v>334.49011324003646</v>
      </c>
      <c r="K430">
        <f t="shared" si="53"/>
        <v>0.41463619012300795</v>
      </c>
      <c r="L430">
        <f t="shared" si="54"/>
        <v>-0.19785915068006174</v>
      </c>
      <c r="M430">
        <f t="shared" si="55"/>
        <v>428</v>
      </c>
    </row>
    <row r="431" spans="3:13" x14ac:dyDescent="0.3">
      <c r="C431">
        <f>INDEX(final_elemfixed!$C$2:$C$549,MATCH(final_twistvert!E431,final_elemfixed!$E$2:$E$549,0))</f>
        <v>0.40509667810473199</v>
      </c>
      <c r="D431">
        <f>INDEX(final_elemfixed!$D$2:$D$549,MATCH(final_twistvert!E431,final_elemfixed!$E$2:$E$549,0))</f>
        <v>-0.27218215157411291</v>
      </c>
      <c r="E431">
        <v>429</v>
      </c>
      <c r="F431">
        <f t="shared" si="48"/>
        <v>429</v>
      </c>
      <c r="G431">
        <f t="shared" si="49"/>
        <v>0.48804348397146158</v>
      </c>
      <c r="H431">
        <f t="shared" si="50"/>
        <v>-33.896928693117445</v>
      </c>
      <c r="I431">
        <f t="shared" si="51"/>
        <v>326.10307130688255</v>
      </c>
      <c r="J431">
        <f t="shared" si="52"/>
        <v>331.10307130688255</v>
      </c>
      <c r="K431">
        <f t="shared" si="53"/>
        <v>0.42727740052561008</v>
      </c>
      <c r="L431">
        <f t="shared" si="54"/>
        <v>-0.23583991444850819</v>
      </c>
      <c r="M431">
        <f t="shared" si="55"/>
        <v>429</v>
      </c>
    </row>
    <row r="432" spans="3:13" x14ac:dyDescent="0.3">
      <c r="C432">
        <f>INDEX(final_elemfixed!$C$2:$C$549,MATCH(final_twistvert!E432,final_elemfixed!$E$2:$E$549,0))</f>
        <v>0.41413039443790162</v>
      </c>
      <c r="D432">
        <f>INDEX(final_elemfixed!$D$2:$D$549,MATCH(final_twistvert!E432,final_elemfixed!$E$2:$E$549,0))</f>
        <v>-0.31126582421988414</v>
      </c>
      <c r="E432">
        <v>430</v>
      </c>
      <c r="F432">
        <f t="shared" si="48"/>
        <v>430</v>
      </c>
      <c r="G432">
        <f t="shared" si="49"/>
        <v>0.51806408573126916</v>
      </c>
      <c r="H432">
        <f t="shared" si="50"/>
        <v>-36.929002633459376</v>
      </c>
      <c r="I432">
        <f t="shared" si="51"/>
        <v>323.07099736654061</v>
      </c>
      <c r="J432">
        <f t="shared" si="52"/>
        <v>328.07099736654061</v>
      </c>
      <c r="K432">
        <f t="shared" si="53"/>
        <v>0.43968310735952676</v>
      </c>
      <c r="L432">
        <f t="shared" si="54"/>
        <v>-0.27398752166339008</v>
      </c>
      <c r="M432">
        <f t="shared" si="55"/>
        <v>430</v>
      </c>
    </row>
    <row r="433" spans="3:13" x14ac:dyDescent="0.3">
      <c r="C433">
        <f>INDEX(final_elemfixed!$C$2:$C$549,MATCH(final_twistvert!E433,final_elemfixed!$E$2:$E$549,0))</f>
        <v>0.31525116917905882</v>
      </c>
      <c r="D433">
        <f>INDEX(final_elemfixed!$D$2:$D$549,MATCH(final_twistvert!E433,final_elemfixed!$E$2:$E$549,0))</f>
        <v>-0.41093672958262972</v>
      </c>
      <c r="E433">
        <v>431</v>
      </c>
      <c r="F433">
        <f t="shared" si="48"/>
        <v>431</v>
      </c>
      <c r="G433">
        <f t="shared" si="49"/>
        <v>0.51793078243026924</v>
      </c>
      <c r="H433">
        <f t="shared" si="50"/>
        <v>-52.506290394499509</v>
      </c>
      <c r="I433">
        <f t="shared" si="51"/>
        <v>307.4937096055005</v>
      </c>
      <c r="J433">
        <f t="shared" si="52"/>
        <v>312.4937096055005</v>
      </c>
      <c r="K433">
        <f t="shared" si="53"/>
        <v>0.34986703919246992</v>
      </c>
      <c r="L433">
        <f t="shared" si="54"/>
        <v>-0.38189704145950859</v>
      </c>
      <c r="M433">
        <f t="shared" si="55"/>
        <v>431</v>
      </c>
    </row>
    <row r="434" spans="3:13" x14ac:dyDescent="0.3">
      <c r="C434">
        <f>INDEX(final_elemfixed!$C$2:$C$549,MATCH(final_twistvert!E434,final_elemfixed!$E$2:$E$549,0))</f>
        <v>0.2785287321803257</v>
      </c>
      <c r="D434">
        <f>INDEX(final_elemfixed!$D$2:$D$549,MATCH(final_twistvert!E434,final_elemfixed!$E$2:$E$549,0))</f>
        <v>-0.3989507512664861</v>
      </c>
      <c r="E434">
        <v>432</v>
      </c>
      <c r="F434">
        <f t="shared" si="48"/>
        <v>432</v>
      </c>
      <c r="G434">
        <f t="shared" si="49"/>
        <v>0.48655930428476368</v>
      </c>
      <c r="H434">
        <f t="shared" si="50"/>
        <v>-55.07905854383835</v>
      </c>
      <c r="I434">
        <f t="shared" si="51"/>
        <v>304.92094145616164</v>
      </c>
      <c r="J434">
        <f t="shared" si="52"/>
        <v>309.92094145616164</v>
      </c>
      <c r="K434">
        <f t="shared" si="53"/>
        <v>0.31223969531062301</v>
      </c>
      <c r="L434">
        <f t="shared" si="54"/>
        <v>-0.37315724468165234</v>
      </c>
      <c r="M434">
        <f t="shared" si="55"/>
        <v>432</v>
      </c>
    </row>
    <row r="435" spans="3:13" x14ac:dyDescent="0.3">
      <c r="C435">
        <f>INDEX(final_elemfixed!$C$2:$C$549,MATCH(final_twistvert!E435,final_elemfixed!$E$2:$E$549,0))</f>
        <v>0.24181244145060782</v>
      </c>
      <c r="D435">
        <f>INDEX(final_elemfixed!$D$2:$D$549,MATCH(final_twistvert!E435,final_elemfixed!$E$2:$E$549,0))</f>
        <v>-0.3869583535825461</v>
      </c>
      <c r="E435">
        <v>433</v>
      </c>
      <c r="F435">
        <f t="shared" si="48"/>
        <v>433</v>
      </c>
      <c r="G435">
        <f t="shared" si="49"/>
        <v>0.45630036625847498</v>
      </c>
      <c r="H435">
        <f t="shared" si="50"/>
        <v>-57.998506446037794</v>
      </c>
      <c r="I435">
        <f t="shared" si="51"/>
        <v>302.00149355396218</v>
      </c>
      <c r="J435">
        <f t="shared" si="52"/>
        <v>307.00149355396218</v>
      </c>
      <c r="K435">
        <f t="shared" si="53"/>
        <v>0.27461791482461356</v>
      </c>
      <c r="L435">
        <f t="shared" si="54"/>
        <v>-0.36441051728099133</v>
      </c>
      <c r="M435">
        <f t="shared" si="55"/>
        <v>433</v>
      </c>
    </row>
    <row r="436" spans="3:13" x14ac:dyDescent="0.3">
      <c r="C436">
        <f>INDEX(final_elemfixed!$C$2:$C$549,MATCH(final_twistvert!E436,final_elemfixed!$E$2:$E$549,0))</f>
        <v>0.16423606009707048</v>
      </c>
      <c r="D436">
        <f>INDEX(final_elemfixed!$D$2:$D$549,MATCH(final_twistvert!E436,final_elemfixed!$E$2:$E$549,0))</f>
        <v>-0.33294850143416932</v>
      </c>
      <c r="E436">
        <v>434</v>
      </c>
      <c r="F436">
        <f t="shared" si="48"/>
        <v>434</v>
      </c>
      <c r="G436">
        <f t="shared" si="49"/>
        <v>0.37125218927767628</v>
      </c>
      <c r="H436">
        <f t="shared" si="50"/>
        <v>-63.743905637329938</v>
      </c>
      <c r="I436">
        <f t="shared" si="51"/>
        <v>296.25609436267007</v>
      </c>
      <c r="J436">
        <f t="shared" si="52"/>
        <v>301.25609436267007</v>
      </c>
      <c r="K436">
        <f t="shared" si="53"/>
        <v>0.19262946624339361</v>
      </c>
      <c r="L436">
        <f t="shared" si="54"/>
        <v>-0.31736741606260221</v>
      </c>
      <c r="M436">
        <f t="shared" si="55"/>
        <v>434</v>
      </c>
    </row>
    <row r="437" spans="3:13" x14ac:dyDescent="0.3">
      <c r="C437">
        <f>INDEX(final_elemfixed!$C$2:$C$549,MATCH(final_twistvert!E437,final_elemfixed!$E$2:$E$549,0))</f>
        <v>8.669084788316872E-2</v>
      </c>
      <c r="D437">
        <f>INDEX(final_elemfixed!$D$2:$D$549,MATCH(final_twistvert!E437,final_elemfixed!$E$2:$E$549,0))</f>
        <v>-0.27890620793377841</v>
      </c>
      <c r="E437">
        <v>435</v>
      </c>
      <c r="F437">
        <f t="shared" si="48"/>
        <v>435</v>
      </c>
      <c r="G437">
        <f t="shared" si="49"/>
        <v>0.29206844391461179</v>
      </c>
      <c r="H437">
        <f t="shared" si="50"/>
        <v>-72.733481778217524</v>
      </c>
      <c r="I437">
        <f t="shared" si="51"/>
        <v>287.26651822178246</v>
      </c>
      <c r="J437">
        <f t="shared" si="52"/>
        <v>292.26651822178246</v>
      </c>
      <c r="K437">
        <f t="shared" si="53"/>
        <v>0.11066924074369192</v>
      </c>
      <c r="L437">
        <f t="shared" si="54"/>
        <v>-0.27028928037182215</v>
      </c>
      <c r="M437">
        <f t="shared" si="55"/>
        <v>435</v>
      </c>
    </row>
    <row r="438" spans="3:13" x14ac:dyDescent="0.3">
      <c r="C438">
        <f>INDEX(final_elemfixed!$C$2:$C$549,MATCH(final_twistvert!E438,final_elemfixed!$E$2:$E$549,0))</f>
        <v>3.2878398876317105E-2</v>
      </c>
      <c r="D438">
        <f>INDEX(final_elemfixed!$D$2:$D$549,MATCH(final_twistvert!E438,final_elemfixed!$E$2:$E$549,0))</f>
        <v>-0.23411979314101009</v>
      </c>
      <c r="E438">
        <v>436</v>
      </c>
      <c r="F438">
        <f t="shared" si="48"/>
        <v>436</v>
      </c>
      <c r="G438">
        <f t="shared" si="49"/>
        <v>0.23641714542955544</v>
      </c>
      <c r="H438">
        <f t="shared" si="50"/>
        <v>-82.005997940862343</v>
      </c>
      <c r="I438">
        <f t="shared" si="51"/>
        <v>277.99400205913764</v>
      </c>
      <c r="J438">
        <f t="shared" si="52"/>
        <v>282.99400205913764</v>
      </c>
      <c r="K438">
        <f t="shared" si="53"/>
        <v>5.3158171105465502E-2</v>
      </c>
      <c r="L438">
        <f t="shared" si="54"/>
        <v>-0.23036335537099129</v>
      </c>
      <c r="M438">
        <f t="shared" si="55"/>
        <v>436</v>
      </c>
    </row>
    <row r="439" spans="3:13" x14ac:dyDescent="0.3">
      <c r="C439">
        <f>INDEX(final_elemfixed!$C$2:$C$549,MATCH(final_twistvert!E439,final_elemfixed!$E$2:$E$549,0))</f>
        <v>-2.1024288722070603E-2</v>
      </c>
      <c r="D439">
        <f>INDEX(final_elemfixed!$D$2:$D$549,MATCH(final_twistvert!E439,final_elemfixed!$E$2:$E$549,0))</f>
        <v>-0.1894295014682689</v>
      </c>
      <c r="E439">
        <v>437</v>
      </c>
      <c r="F439">
        <f t="shared" si="48"/>
        <v>437</v>
      </c>
      <c r="G439">
        <f t="shared" si="49"/>
        <v>0.19059264608789572</v>
      </c>
      <c r="H439">
        <f t="shared" si="50"/>
        <v>-96.333190227056818</v>
      </c>
      <c r="I439">
        <f t="shared" si="51"/>
        <v>263.66680977294317</v>
      </c>
      <c r="J439">
        <f t="shared" si="52"/>
        <v>268.66680977294317</v>
      </c>
      <c r="K439">
        <f t="shared" si="53"/>
        <v>-4.4344160572912534E-3</v>
      </c>
      <c r="L439">
        <f t="shared" si="54"/>
        <v>-0.19054105252416528</v>
      </c>
      <c r="M439">
        <f t="shared" si="55"/>
        <v>437</v>
      </c>
    </row>
    <row r="440" spans="3:13" x14ac:dyDescent="0.3">
      <c r="C440">
        <f>INDEX(final_elemfixed!$C$2:$C$549,MATCH(final_twistvert!E440,final_elemfixed!$E$2:$E$549,0))</f>
        <v>-6.5983570981609535E-2</v>
      </c>
      <c r="D440">
        <f>INDEX(final_elemfixed!$D$2:$D$549,MATCH(final_twistvert!E440,final_elemfixed!$E$2:$E$549,0))</f>
        <v>-0.15018320131762913</v>
      </c>
      <c r="E440">
        <v>438</v>
      </c>
      <c r="F440">
        <f t="shared" si="48"/>
        <v>438</v>
      </c>
      <c r="G440">
        <f t="shared" si="49"/>
        <v>0.16403909777091746</v>
      </c>
      <c r="H440">
        <f t="shared" si="50"/>
        <v>-113.71847134127209</v>
      </c>
      <c r="I440">
        <f t="shared" si="51"/>
        <v>246.28152865872789</v>
      </c>
      <c r="J440">
        <f t="shared" si="52"/>
        <v>251.28152865872789</v>
      </c>
      <c r="K440">
        <f t="shared" si="53"/>
        <v>-5.2643155113980732E-2</v>
      </c>
      <c r="L440">
        <f t="shared" si="54"/>
        <v>-0.15536255603311239</v>
      </c>
      <c r="M440">
        <f t="shared" si="55"/>
        <v>438</v>
      </c>
    </row>
    <row r="441" spans="3:13" x14ac:dyDescent="0.3">
      <c r="C441">
        <f>INDEX(final_elemfixed!$C$2:$C$549,MATCH(final_twistvert!E441,final_elemfixed!$E$2:$E$549,0))</f>
        <v>-0.11101576464628798</v>
      </c>
      <c r="D441">
        <f>INDEX(final_elemfixed!$D$2:$D$549,MATCH(final_twistvert!E441,final_elemfixed!$E$2:$E$549,0))</f>
        <v>-0.11101576464628796</v>
      </c>
      <c r="E441">
        <v>439</v>
      </c>
      <c r="F441">
        <f t="shared" si="48"/>
        <v>439</v>
      </c>
      <c r="G441">
        <f t="shared" si="49"/>
        <v>0.157</v>
      </c>
      <c r="H441">
        <f t="shared" si="50"/>
        <v>-135</v>
      </c>
      <c r="I441">
        <f t="shared" si="51"/>
        <v>225</v>
      </c>
      <c r="J441">
        <f t="shared" si="52"/>
        <v>230</v>
      </c>
      <c r="K441">
        <f t="shared" si="53"/>
        <v>-0.1009176547207867</v>
      </c>
      <c r="L441">
        <f t="shared" si="54"/>
        <v>-0.12026897756967952</v>
      </c>
      <c r="M441">
        <f t="shared" si="55"/>
        <v>439</v>
      </c>
    </row>
    <row r="442" spans="3:13" x14ac:dyDescent="0.3">
      <c r="C442">
        <f>INDEX(final_elemfixed!$C$2:$C$549,MATCH(final_twistvert!E442,final_elemfixed!$E$2:$E$549,0))</f>
        <v>-0.15609120958830344</v>
      </c>
      <c r="D442">
        <f>INDEX(final_elemfixed!$D$2:$D$549,MATCH(final_twistvert!E442,final_elemfixed!$E$2:$E$549,0))</f>
        <v>-6.7687446775981458E-2</v>
      </c>
      <c r="E442">
        <v>440</v>
      </c>
      <c r="F442">
        <f t="shared" si="48"/>
        <v>440</v>
      </c>
      <c r="G442">
        <f t="shared" si="49"/>
        <v>0.17013540537404609</v>
      </c>
      <c r="H442">
        <f t="shared" si="50"/>
        <v>-156.55649903793886</v>
      </c>
      <c r="I442">
        <f t="shared" si="51"/>
        <v>203.44350096206114</v>
      </c>
      <c r="J442">
        <f t="shared" si="52"/>
        <v>208.44350096206114</v>
      </c>
      <c r="K442">
        <f t="shared" si="53"/>
        <v>-0.14959788571214205</v>
      </c>
      <c r="L442">
        <f t="shared" si="54"/>
        <v>-8.1034120913648894E-2</v>
      </c>
      <c r="M442">
        <f t="shared" si="55"/>
        <v>440</v>
      </c>
    </row>
    <row r="443" spans="3:13" x14ac:dyDescent="0.3">
      <c r="C443">
        <f>INDEX(final_elemfixed!$C$2:$C$549,MATCH(final_twistvert!E443,final_elemfixed!$E$2:$E$549,0))</f>
        <v>-0.2012194572808983</v>
      </c>
      <c r="D443">
        <f>INDEX(final_elemfixed!$D$2:$D$549,MATCH(final_twistvert!E443,final_elemfixed!$E$2:$E$549,0))</f>
        <v>-2.4416473111782001E-2</v>
      </c>
      <c r="E443">
        <v>441</v>
      </c>
      <c r="F443">
        <f t="shared" si="48"/>
        <v>441</v>
      </c>
      <c r="G443">
        <f t="shared" si="49"/>
        <v>0.20269542211810709</v>
      </c>
      <c r="H443">
        <f t="shared" si="50"/>
        <v>-173.08141069316974</v>
      </c>
      <c r="I443">
        <f t="shared" si="51"/>
        <v>186.91858930683026</v>
      </c>
      <c r="J443">
        <f t="shared" si="52"/>
        <v>191.91858930683026</v>
      </c>
      <c r="K443">
        <f t="shared" si="53"/>
        <v>-0.19832572064679377</v>
      </c>
      <c r="L443">
        <f t="shared" si="54"/>
        <v>-4.1860992314654233E-2</v>
      </c>
      <c r="M443">
        <f t="shared" si="55"/>
        <v>441</v>
      </c>
    </row>
    <row r="444" spans="3:13" x14ac:dyDescent="0.3">
      <c r="C444">
        <f>INDEX(final_elemfixed!$C$2:$C$549,MATCH(final_twistvert!E444,final_elemfixed!$E$2:$E$549,0))</f>
        <v>-0.26136286686415389</v>
      </c>
      <c r="D444">
        <f>INDEX(final_elemfixed!$D$2:$D$549,MATCH(final_twistvert!E444,final_elemfixed!$E$2:$E$549,0))</f>
        <v>3.6036380597625033E-2</v>
      </c>
      <c r="E444">
        <v>442</v>
      </c>
      <c r="F444">
        <f t="shared" si="48"/>
        <v>442</v>
      </c>
      <c r="G444">
        <f t="shared" si="49"/>
        <v>0.26383549590990657</v>
      </c>
      <c r="H444">
        <f t="shared" si="50"/>
        <v>172.14962749908901</v>
      </c>
      <c r="I444">
        <f t="shared" si="51"/>
        <v>172.14962749908901</v>
      </c>
      <c r="J444">
        <f t="shared" si="52"/>
        <v>177.14962749908901</v>
      </c>
      <c r="K444">
        <f t="shared" si="53"/>
        <v>-0.26350907976505217</v>
      </c>
      <c r="L444">
        <f t="shared" si="54"/>
        <v>1.3119976501567706E-2</v>
      </c>
      <c r="M444">
        <f t="shared" si="55"/>
        <v>442</v>
      </c>
    </row>
    <row r="445" spans="3:13" x14ac:dyDescent="0.3">
      <c r="C445">
        <f>INDEX(final_elemfixed!$C$2:$C$549,MATCH(final_twistvert!E445,final_elemfixed!$E$2:$E$549,0))</f>
        <v>-0.32160689867575326</v>
      </c>
      <c r="D445">
        <f>INDEX(final_elemfixed!$D$2:$D$549,MATCH(final_twistvert!E445,final_elemfixed!$E$2:$E$549,0))</f>
        <v>9.6378654275726408E-2</v>
      </c>
      <c r="E445">
        <v>443</v>
      </c>
      <c r="F445">
        <f t="shared" si="48"/>
        <v>443</v>
      </c>
      <c r="G445">
        <f t="shared" si="49"/>
        <v>0.33573775819206902</v>
      </c>
      <c r="H445">
        <f t="shared" si="50"/>
        <v>163.31765994618226</v>
      </c>
      <c r="I445">
        <f t="shared" si="51"/>
        <v>163.31765994618226</v>
      </c>
      <c r="J445">
        <f t="shared" si="52"/>
        <v>168.31765994618226</v>
      </c>
      <c r="K445">
        <f t="shared" si="53"/>
        <v>-0.32878304052893531</v>
      </c>
      <c r="L445">
        <f t="shared" si="54"/>
        <v>6.7982016271839918E-2</v>
      </c>
      <c r="M445">
        <f t="shared" si="55"/>
        <v>443</v>
      </c>
    </row>
    <row r="446" spans="3:13" x14ac:dyDescent="0.3">
      <c r="C446">
        <f>INDEX(final_elemfixed!$C$2:$C$549,MATCH(final_twistvert!E446,final_elemfixed!$E$2:$E$549,0))</f>
        <v>-0.38163338110995609</v>
      </c>
      <c r="D446">
        <f>INDEX(final_elemfixed!$D$2:$D$549,MATCH(final_twistvert!E446,final_elemfixed!$E$2:$E$549,0))</f>
        <v>0.17352950573334763</v>
      </c>
      <c r="E446">
        <v>444</v>
      </c>
      <c r="F446">
        <f t="shared" si="48"/>
        <v>444</v>
      </c>
      <c r="G446">
        <f t="shared" si="49"/>
        <v>0.41923326077194412</v>
      </c>
      <c r="H446">
        <f t="shared" si="50"/>
        <v>155.54860663572816</v>
      </c>
      <c r="I446">
        <f t="shared" si="51"/>
        <v>155.54860663572816</v>
      </c>
      <c r="J446">
        <f t="shared" si="52"/>
        <v>160.54860663572816</v>
      </c>
      <c r="K446">
        <f t="shared" si="53"/>
        <v>-0.39530524383738869</v>
      </c>
      <c r="L446">
        <f t="shared" si="54"/>
        <v>0.13960763278610364</v>
      </c>
      <c r="M446">
        <f t="shared" si="55"/>
        <v>444</v>
      </c>
    </row>
    <row r="447" spans="3:13" x14ac:dyDescent="0.3">
      <c r="C447">
        <f>INDEX(final_elemfixed!$C$2:$C$549,MATCH(final_twistvert!E447,final_elemfixed!$E$2:$E$549,0))</f>
        <v>-0.44110104678477646</v>
      </c>
      <c r="D447">
        <f>INDEX(final_elemfixed!$D$2:$D$549,MATCH(final_twistvert!E447,final_elemfixed!$E$2:$E$549,0))</f>
        <v>0.25125274843479323</v>
      </c>
      <c r="E447">
        <v>445</v>
      </c>
      <c r="F447">
        <f t="shared" si="48"/>
        <v>445</v>
      </c>
      <c r="G447">
        <f t="shared" si="49"/>
        <v>0.50763971187315815</v>
      </c>
      <c r="H447">
        <f t="shared" si="50"/>
        <v>150.33400479154514</v>
      </c>
      <c r="I447">
        <f t="shared" si="51"/>
        <v>150.33400479154514</v>
      </c>
      <c r="J447">
        <f t="shared" si="52"/>
        <v>155.33400479154514</v>
      </c>
      <c r="K447">
        <f t="shared" si="53"/>
        <v>-0.46132064403693818</v>
      </c>
      <c r="L447">
        <f t="shared" si="54"/>
        <v>0.21185216651242345</v>
      </c>
      <c r="M447">
        <f t="shared" si="55"/>
        <v>445</v>
      </c>
    </row>
    <row r="448" spans="3:13" x14ac:dyDescent="0.3">
      <c r="C448">
        <f>INDEX(final_elemfixed!$C$2:$C$549,MATCH(final_twistvert!E448,final_elemfixed!$E$2:$E$549,0))</f>
        <v>-0.46629868327908613</v>
      </c>
      <c r="D448">
        <f>INDEX(final_elemfixed!$D$2:$D$549,MATCH(final_twistvert!E448,final_elemfixed!$E$2:$E$549,0))</f>
        <v>0.30646737091300674</v>
      </c>
      <c r="E448">
        <v>446</v>
      </c>
      <c r="F448">
        <f t="shared" si="48"/>
        <v>446</v>
      </c>
      <c r="G448">
        <f t="shared" si="49"/>
        <v>0.55799346901387648</v>
      </c>
      <c r="H448">
        <f t="shared" si="50"/>
        <v>146.68572029663164</v>
      </c>
      <c r="I448">
        <f t="shared" si="51"/>
        <v>146.68572029663164</v>
      </c>
      <c r="J448">
        <f t="shared" si="52"/>
        <v>151.68572029663164</v>
      </c>
      <c r="K448">
        <f t="shared" si="53"/>
        <v>-0.49123466734963284</v>
      </c>
      <c r="L448">
        <f t="shared" si="54"/>
        <v>0.26466056195821003</v>
      </c>
      <c r="M448">
        <f t="shared" si="55"/>
        <v>446</v>
      </c>
    </row>
    <row r="449" spans="3:13" x14ac:dyDescent="0.3">
      <c r="C449">
        <f>INDEX(final_elemfixed!$C$2:$C$549,MATCH(final_twistvert!E449,final_elemfixed!$E$2:$E$549,0))</f>
        <v>-0.4944913894387527</v>
      </c>
      <c r="D449">
        <f>INDEX(final_elemfixed!$D$2:$D$549,MATCH(final_twistvert!E449,final_elemfixed!$E$2:$E$549,0))</f>
        <v>0.42877035629716859</v>
      </c>
      <c r="E449">
        <v>447</v>
      </c>
      <c r="F449">
        <f t="shared" si="48"/>
        <v>447</v>
      </c>
      <c r="G449">
        <f t="shared" si="49"/>
        <v>0.65449656429065317</v>
      </c>
      <c r="H449">
        <f t="shared" si="50"/>
        <v>139.07164814870043</v>
      </c>
      <c r="I449">
        <f t="shared" si="51"/>
        <v>139.07164814870043</v>
      </c>
      <c r="J449">
        <f t="shared" si="52"/>
        <v>144.07164814870043</v>
      </c>
      <c r="K449">
        <f t="shared" si="53"/>
        <v>-0.52997949928216392</v>
      </c>
      <c r="L449">
        <f t="shared" si="54"/>
        <v>0.38404099131329184</v>
      </c>
      <c r="M449">
        <f t="shared" si="55"/>
        <v>447</v>
      </c>
    </row>
    <row r="450" spans="3:13" x14ac:dyDescent="0.3">
      <c r="C450">
        <f>INDEX(final_elemfixed!$C$2:$C$549,MATCH(final_twistvert!E450,final_elemfixed!$E$2:$E$549,0))</f>
        <v>-0.42690426282499766</v>
      </c>
      <c r="D450">
        <f>INDEX(final_elemfixed!$D$2:$D$549,MATCH(final_twistvert!E450,final_elemfixed!$E$2:$E$549,0))</f>
        <v>0.49781251436780427</v>
      </c>
      <c r="E450">
        <v>448</v>
      </c>
      <c r="F450">
        <f t="shared" si="48"/>
        <v>448</v>
      </c>
      <c r="G450">
        <f t="shared" si="49"/>
        <v>0.65579306879483712</v>
      </c>
      <c r="H450">
        <f t="shared" si="50"/>
        <v>130.61508056591452</v>
      </c>
      <c r="I450">
        <f t="shared" si="51"/>
        <v>130.61508056591452</v>
      </c>
      <c r="J450">
        <f t="shared" si="52"/>
        <v>135.61508056591452</v>
      </c>
      <c r="K450">
        <f t="shared" si="53"/>
        <v>-0.46866698265783308</v>
      </c>
      <c r="L450">
        <f t="shared" si="54"/>
        <v>0.45871102934827318</v>
      </c>
      <c r="M450">
        <f t="shared" si="55"/>
        <v>448</v>
      </c>
    </row>
    <row r="451" spans="3:13" x14ac:dyDescent="0.3">
      <c r="C451">
        <f>INDEX(final_elemfixed!$C$2:$C$549,MATCH(final_twistvert!E451,final_elemfixed!$E$2:$E$549,0))</f>
        <v>-0.42811971172446628</v>
      </c>
      <c r="D451">
        <f>INDEX(final_elemfixed!$D$2:$D$549,MATCH(final_twistvert!E451,final_elemfixed!$E$2:$E$549,0))</f>
        <v>0.77687223744086309</v>
      </c>
      <c r="E451">
        <v>449</v>
      </c>
      <c r="F451">
        <f t="shared" si="48"/>
        <v>449</v>
      </c>
      <c r="G451">
        <f t="shared" si="49"/>
        <v>0.88702703502960545</v>
      </c>
      <c r="H451">
        <f t="shared" si="50"/>
        <v>118.85833454351442</v>
      </c>
      <c r="I451">
        <f t="shared" si="51"/>
        <v>118.85833454351442</v>
      </c>
      <c r="J451">
        <f t="shared" si="52"/>
        <v>123.85833454351442</v>
      </c>
      <c r="K451">
        <f t="shared" si="53"/>
        <v>-0.49419946384267294</v>
      </c>
      <c r="L451">
        <f t="shared" si="54"/>
        <v>0.73660291257300059</v>
      </c>
      <c r="M451">
        <f t="shared" si="55"/>
        <v>449</v>
      </c>
    </row>
    <row r="452" spans="3:13" x14ac:dyDescent="0.3">
      <c r="C452">
        <f>INDEX(final_elemfixed!$C$2:$C$549,MATCH(final_twistvert!E452,final_elemfixed!$E$2:$E$549,0))</f>
        <v>-0.31027407379242622</v>
      </c>
      <c r="D452">
        <f>INDEX(final_elemfixed!$D$2:$D$549,MATCH(final_twistvert!E452,final_elemfixed!$E$2:$E$549,0))</f>
        <v>0.75033769348766344</v>
      </c>
      <c r="E452">
        <v>450</v>
      </c>
      <c r="F452">
        <f t="shared" ref="F452:F515" si="56">IF(AND(ABS(C452)&lt;4,ABS(D452)&lt;4),E452,"")</f>
        <v>450</v>
      </c>
      <c r="G452">
        <f t="shared" ref="G452:G515" si="57">IF(F452="","",SQRT(C452^2+D452^2))</f>
        <v>0.81195853042882349</v>
      </c>
      <c r="H452">
        <f t="shared" ref="H452:H515" si="58">IF(F452="","",DEGREES(ATAN2(C452,D452)))</f>
        <v>112.4657098463608</v>
      </c>
      <c r="I452">
        <f t="shared" ref="I452:I515" si="59">IF(F452="","",IF(H452&lt;0,360+H452,IF(H452&lt;0.000001,0,H452)))</f>
        <v>112.4657098463608</v>
      </c>
      <c r="J452">
        <f t="shared" ref="J452:J515" si="60">IF(F452="","",I452+$A$2)</f>
        <v>117.4657098463608</v>
      </c>
      <c r="K452">
        <f t="shared" ref="K452:K515" si="61">IF(F452="",C452,G452*COS(RADIANS(J452)))</f>
        <v>-0.3744896262548239</v>
      </c>
      <c r="L452">
        <f t="shared" ref="L452:L515" si="62">IF(F452="",D452,G452*SIN(RADIANS(J452)))</f>
        <v>0.72044026467407896</v>
      </c>
      <c r="M452">
        <f t="shared" ref="M452:M515" si="63">E452</f>
        <v>450</v>
      </c>
    </row>
    <row r="453" spans="3:13" x14ac:dyDescent="0.3">
      <c r="C453">
        <f>INDEX(final_elemfixed!$C$2:$C$549,MATCH(final_twistvert!E453,final_elemfixed!$E$2:$E$549,0))</f>
        <v>-0.15515426981325514</v>
      </c>
      <c r="D453">
        <f>INDEX(final_elemfixed!$D$2:$D$549,MATCH(final_twistvert!E453,final_elemfixed!$E$2:$E$549,0))</f>
        <v>0.66272612940954123</v>
      </c>
      <c r="E453">
        <v>451</v>
      </c>
      <c r="F453">
        <f t="shared" si="56"/>
        <v>451</v>
      </c>
      <c r="G453">
        <f t="shared" si="57"/>
        <v>0.6806458477383347</v>
      </c>
      <c r="H453">
        <f t="shared" si="58"/>
        <v>103.17650033568422</v>
      </c>
      <c r="I453">
        <f t="shared" si="59"/>
        <v>103.17650033568422</v>
      </c>
      <c r="J453">
        <f t="shared" si="60"/>
        <v>108.17650033568422</v>
      </c>
      <c r="K453">
        <f t="shared" si="61"/>
        <v>-0.21232424902123004</v>
      </c>
      <c r="L453">
        <f t="shared" si="62"/>
        <v>0.64668167077860417</v>
      </c>
      <c r="M453">
        <f t="shared" si="63"/>
        <v>451</v>
      </c>
    </row>
    <row r="454" spans="3:13" x14ac:dyDescent="0.3">
      <c r="C454">
        <f>INDEX(final_elemfixed!$C$2:$C$549,MATCH(final_twistvert!E454,final_elemfixed!$E$2:$E$549,0))</f>
        <v>-3.446584115491102E-5</v>
      </c>
      <c r="D454">
        <f>INDEX(final_elemfixed!$D$2:$D$549,MATCH(final_twistvert!E454,final_elemfixed!$E$2:$E$549,0))</f>
        <v>0.57511456533849004</v>
      </c>
      <c r="E454">
        <v>452</v>
      </c>
      <c r="F454">
        <f t="shared" si="56"/>
        <v>452</v>
      </c>
      <c r="G454">
        <f t="shared" si="57"/>
        <v>0.57511456637123581</v>
      </c>
      <c r="H454">
        <f t="shared" si="58"/>
        <v>90.003433658878052</v>
      </c>
      <c r="I454">
        <f t="shared" si="59"/>
        <v>90.003433658878052</v>
      </c>
      <c r="J454">
        <f t="shared" si="60"/>
        <v>95.003433658878052</v>
      </c>
      <c r="K454">
        <f t="shared" si="61"/>
        <v>-5.0158871795296302E-2</v>
      </c>
      <c r="L454">
        <f t="shared" si="62"/>
        <v>0.57292307688955735</v>
      </c>
      <c r="M454">
        <f t="shared" si="63"/>
        <v>452</v>
      </c>
    </row>
    <row r="455" spans="3:13" x14ac:dyDescent="0.3">
      <c r="C455">
        <f>INDEX(final_elemfixed!$C$2:$C$549,MATCH(final_twistvert!E455,final_elemfixed!$E$2:$E$549,0))</f>
        <v>8.9269112373774689E-2</v>
      </c>
      <c r="D455">
        <f>INDEX(final_elemfixed!$D$2:$D$549,MATCH(final_twistvert!E455,final_elemfixed!$E$2:$E$549,0))</f>
        <v>0.50282595668701291</v>
      </c>
      <c r="E455">
        <v>453</v>
      </c>
      <c r="F455">
        <f t="shared" si="56"/>
        <v>453</v>
      </c>
      <c r="G455">
        <f t="shared" si="57"/>
        <v>0.51068866948681313</v>
      </c>
      <c r="H455">
        <f t="shared" si="58"/>
        <v>79.932896924843533</v>
      </c>
      <c r="I455">
        <f t="shared" si="59"/>
        <v>79.932896924843533</v>
      </c>
      <c r="J455">
        <f t="shared" si="60"/>
        <v>84.932896924843533</v>
      </c>
      <c r="K455">
        <f t="shared" si="61"/>
        <v>4.5105246722252253E-2</v>
      </c>
      <c r="L455">
        <f t="shared" si="62"/>
        <v>0.50869286790787249</v>
      </c>
      <c r="M455">
        <f t="shared" si="63"/>
        <v>453</v>
      </c>
    </row>
    <row r="456" spans="3:13" x14ac:dyDescent="0.3">
      <c r="C456">
        <f>INDEX(final_elemfixed!$C$2:$C$549,MATCH(final_twistvert!E456,final_elemfixed!$E$2:$E$549,0))</f>
        <v>0.17857269059577552</v>
      </c>
      <c r="D456">
        <f>INDEX(final_elemfixed!$D$2:$D$549,MATCH(final_twistvert!E456,final_elemfixed!$E$2:$E$549,0))</f>
        <v>0.43053734804260679</v>
      </c>
      <c r="E456">
        <v>454</v>
      </c>
      <c r="F456">
        <f t="shared" si="56"/>
        <v>454</v>
      </c>
      <c r="G456">
        <f t="shared" si="57"/>
        <v>0.46610150599003142</v>
      </c>
      <c r="H456">
        <f t="shared" si="58"/>
        <v>67.472938703827381</v>
      </c>
      <c r="I456">
        <f t="shared" si="59"/>
        <v>67.472938703827381</v>
      </c>
      <c r="J456">
        <f t="shared" si="60"/>
        <v>72.472938703827381</v>
      </c>
      <c r="K456">
        <f t="shared" si="61"/>
        <v>0.14036936524622881</v>
      </c>
      <c r="L456">
        <f t="shared" si="62"/>
        <v>0.44446265893384801</v>
      </c>
      <c r="M456">
        <f t="shared" si="63"/>
        <v>454</v>
      </c>
    </row>
    <row r="457" spans="3:13" x14ac:dyDescent="0.3">
      <c r="C457">
        <f>INDEX(final_elemfixed!$C$2:$C$549,MATCH(final_twistvert!E457,final_elemfixed!$E$2:$E$549,0))</f>
        <v>0.24249281455238028</v>
      </c>
      <c r="D457">
        <f>INDEX(final_elemfixed!$D$2:$D$549,MATCH(final_twistvert!E457,final_elemfixed!$E$2:$E$549,0))</f>
        <v>0.36847514327862441</v>
      </c>
      <c r="E457">
        <v>455</v>
      </c>
      <c r="F457">
        <f t="shared" si="56"/>
        <v>455</v>
      </c>
      <c r="G457">
        <f t="shared" si="57"/>
        <v>0.44110848588951207</v>
      </c>
      <c r="H457">
        <f t="shared" si="58"/>
        <v>56.65115885266755</v>
      </c>
      <c r="I457">
        <f t="shared" si="59"/>
        <v>56.65115885266755</v>
      </c>
      <c r="J457">
        <f t="shared" si="60"/>
        <v>61.65115885266755</v>
      </c>
      <c r="K457">
        <f t="shared" si="61"/>
        <v>0.20945533138592787</v>
      </c>
      <c r="L457">
        <f t="shared" si="62"/>
        <v>0.3882076254760447</v>
      </c>
      <c r="M457">
        <f t="shared" si="63"/>
        <v>455</v>
      </c>
    </row>
    <row r="458" spans="3:13" x14ac:dyDescent="0.3">
      <c r="C458">
        <f>INDEX(final_elemfixed!$C$2:$C$549,MATCH(final_twistvert!E458,final_elemfixed!$E$2:$E$549,0))</f>
        <v>0.30641293851181362</v>
      </c>
      <c r="D458">
        <f>INDEX(final_elemfixed!$D$2:$D$549,MATCH(final_twistvert!E458,final_elemfixed!$E$2:$E$549,0))</f>
        <v>0.30641293851181356</v>
      </c>
      <c r="E458">
        <v>456</v>
      </c>
      <c r="F458">
        <f t="shared" si="56"/>
        <v>456</v>
      </c>
      <c r="G458">
        <f t="shared" si="57"/>
        <v>0.43333333333000001</v>
      </c>
      <c r="H458">
        <f t="shared" si="58"/>
        <v>44.999999999999993</v>
      </c>
      <c r="I458">
        <f t="shared" si="59"/>
        <v>44.999999999999993</v>
      </c>
      <c r="J458">
        <f t="shared" si="60"/>
        <v>49.999999999999993</v>
      </c>
      <c r="K458">
        <f t="shared" si="61"/>
        <v>0.27854129752869117</v>
      </c>
      <c r="L458">
        <f t="shared" si="62"/>
        <v>0.33195259201567029</v>
      </c>
      <c r="M458">
        <f t="shared" si="63"/>
        <v>456</v>
      </c>
    </row>
    <row r="459" spans="3:13" x14ac:dyDescent="0.3">
      <c r="C459">
        <f>INDEX(final_elemfixed!$C$2:$C$549,MATCH(final_twistvert!E459,final_elemfixed!$E$2:$E$549,0))</f>
        <v>0.36091379083617131</v>
      </c>
      <c r="D459">
        <f>INDEX(final_elemfixed!$D$2:$D$549,MATCH(final_twistvert!E459,final_elemfixed!$E$2:$E$549,0))</f>
        <v>0.23920069022980806</v>
      </c>
      <c r="E459">
        <v>457</v>
      </c>
      <c r="F459">
        <f t="shared" si="56"/>
        <v>457</v>
      </c>
      <c r="G459">
        <f t="shared" si="57"/>
        <v>0.43298468174076576</v>
      </c>
      <c r="H459">
        <f t="shared" si="58"/>
        <v>33.534986670034186</v>
      </c>
      <c r="I459">
        <f t="shared" si="59"/>
        <v>33.534986670034186</v>
      </c>
      <c r="J459">
        <f t="shared" si="60"/>
        <v>38.534986670034186</v>
      </c>
      <c r="K459">
        <f t="shared" si="61"/>
        <v>0.33869269107645572</v>
      </c>
      <c r="L459">
        <f t="shared" si="62"/>
        <v>0.26974616889502023</v>
      </c>
      <c r="M459">
        <f t="shared" si="63"/>
        <v>457</v>
      </c>
    </row>
    <row r="460" spans="3:13" x14ac:dyDescent="0.3">
      <c r="C460">
        <f>INDEX(final_elemfixed!$C$2:$C$549,MATCH(final_twistvert!E460,final_elemfixed!$E$2:$E$549,0))</f>
        <v>0.41541464316335758</v>
      </c>
      <c r="D460">
        <f>INDEX(final_elemfixed!$D$2:$D$549,MATCH(final_twistvert!E460,final_elemfixed!$E$2:$E$549,0))</f>
        <v>0.17198844194497404</v>
      </c>
      <c r="E460">
        <v>458</v>
      </c>
      <c r="F460">
        <f t="shared" si="56"/>
        <v>458</v>
      </c>
      <c r="G460">
        <f t="shared" si="57"/>
        <v>0.44961021998749029</v>
      </c>
      <c r="H460">
        <f t="shared" si="58"/>
        <v>22.490353200512001</v>
      </c>
      <c r="I460">
        <f t="shared" si="59"/>
        <v>22.490353200512001</v>
      </c>
      <c r="J460">
        <f t="shared" si="60"/>
        <v>27.490353200512001</v>
      </c>
      <c r="K460">
        <f t="shared" si="61"/>
        <v>0.39884408462728449</v>
      </c>
      <c r="L460">
        <f t="shared" si="62"/>
        <v>0.20753974577179893</v>
      </c>
      <c r="M460">
        <f t="shared" si="63"/>
        <v>458</v>
      </c>
    </row>
    <row r="461" spans="3:13" x14ac:dyDescent="0.3">
      <c r="C461">
        <f>INDEX(final_elemfixed!$C$2:$C$549,MATCH(final_twistvert!E461,final_elemfixed!$E$2:$E$549,0))</f>
        <v>0.47307431648254711</v>
      </c>
      <c r="D461">
        <f>INDEX(final_elemfixed!$D$2:$D$549,MATCH(final_twistvert!E461,final_elemfixed!$E$2:$E$549,0))</f>
        <v>8.6004890899152642E-2</v>
      </c>
      <c r="E461">
        <v>459</v>
      </c>
      <c r="F461">
        <f t="shared" si="56"/>
        <v>459</v>
      </c>
      <c r="G461">
        <f t="shared" si="57"/>
        <v>0.48082860789891058</v>
      </c>
      <c r="H461">
        <f t="shared" si="58"/>
        <v>10.303835734109626</v>
      </c>
      <c r="I461">
        <f t="shared" si="59"/>
        <v>10.303835734109626</v>
      </c>
      <c r="J461">
        <f t="shared" si="60"/>
        <v>15.303835734109626</v>
      </c>
      <c r="K461">
        <f t="shared" si="61"/>
        <v>0.46377830573704298</v>
      </c>
      <c r="L461">
        <f t="shared" si="62"/>
        <v>0.12690875975157195</v>
      </c>
      <c r="M461">
        <f t="shared" si="63"/>
        <v>459</v>
      </c>
    </row>
    <row r="462" spans="3:13" x14ac:dyDescent="0.3">
      <c r="C462">
        <f>INDEX(final_elemfixed!$C$2:$C$549,MATCH(final_twistvert!E462,final_elemfixed!$E$2:$E$549,0))</f>
        <v>-0.5343528527982222</v>
      </c>
      <c r="D462">
        <f>INDEX(final_elemfixed!$D$2:$D$549,MATCH(final_twistvert!E462,final_elemfixed!$E$2:$E$549,0))</f>
        <v>0.94893554706694094</v>
      </c>
      <c r="E462">
        <v>460</v>
      </c>
      <c r="F462">
        <f t="shared" si="56"/>
        <v>460</v>
      </c>
      <c r="G462">
        <f t="shared" si="57"/>
        <v>1.0890416171023185</v>
      </c>
      <c r="H462">
        <f t="shared" si="58"/>
        <v>119.38419367032878</v>
      </c>
      <c r="I462">
        <f t="shared" si="59"/>
        <v>119.38419367032878</v>
      </c>
      <c r="J462">
        <f t="shared" si="60"/>
        <v>124.38419367032878</v>
      </c>
      <c r="K462">
        <f t="shared" si="61"/>
        <v>-0.61502466129206235</v>
      </c>
      <c r="L462">
        <f t="shared" si="62"/>
        <v>0.8987526410439175</v>
      </c>
      <c r="M462">
        <f t="shared" si="63"/>
        <v>460</v>
      </c>
    </row>
    <row r="463" spans="3:13" x14ac:dyDescent="0.3">
      <c r="C463">
        <f>INDEX(final_elemfixed!$C$2:$C$549,MATCH(final_twistvert!E463,final_elemfixed!$E$2:$E$549,0))</f>
        <v>-0.38081709906407962</v>
      </c>
      <c r="D463">
        <f>INDEX(final_elemfixed!$D$2:$D$549,MATCH(final_twistvert!E463,final_elemfixed!$E$2:$E$549,0))</f>
        <v>0.92112414089289663</v>
      </c>
      <c r="E463">
        <v>461</v>
      </c>
      <c r="F463">
        <f t="shared" si="56"/>
        <v>461</v>
      </c>
      <c r="G463">
        <f t="shared" si="57"/>
        <v>0.99674036031218172</v>
      </c>
      <c r="H463">
        <f t="shared" si="58"/>
        <v>112.46149637714483</v>
      </c>
      <c r="I463">
        <f t="shared" si="59"/>
        <v>112.46149637714483</v>
      </c>
      <c r="J463">
        <f t="shared" si="60"/>
        <v>117.46149637714483</v>
      </c>
      <c r="K463">
        <f t="shared" si="61"/>
        <v>-0.45964923369263438</v>
      </c>
      <c r="L463">
        <f t="shared" si="62"/>
        <v>0.88442858832187898</v>
      </c>
      <c r="M463">
        <f t="shared" si="63"/>
        <v>461</v>
      </c>
    </row>
    <row r="464" spans="3:13" x14ac:dyDescent="0.3">
      <c r="C464">
        <f>INDEX(final_elemfixed!$C$2:$C$549,MATCH(final_twistvert!E464,final_elemfixed!$E$2:$E$549,0))</f>
        <v>-0.19047851600855545</v>
      </c>
      <c r="D464">
        <f>INDEX(final_elemfixed!$D$2:$D$549,MATCH(final_twistvert!E464,final_elemfixed!$E$2:$E$549,0))</f>
        <v>0.82972397476586646</v>
      </c>
      <c r="E464">
        <v>462</v>
      </c>
      <c r="F464">
        <f t="shared" si="56"/>
        <v>462</v>
      </c>
      <c r="G464">
        <f t="shared" si="57"/>
        <v>0.85130719447335212</v>
      </c>
      <c r="H464">
        <f t="shared" si="58"/>
        <v>102.92928313395733</v>
      </c>
      <c r="I464">
        <f t="shared" si="59"/>
        <v>102.92928313395733</v>
      </c>
      <c r="J464">
        <f t="shared" si="60"/>
        <v>107.92928313395733</v>
      </c>
      <c r="K464">
        <f t="shared" si="61"/>
        <v>-0.26206889704436465</v>
      </c>
      <c r="L464">
        <f t="shared" si="62"/>
        <v>0.80996532800116827</v>
      </c>
      <c r="M464">
        <f t="shared" si="63"/>
        <v>462</v>
      </c>
    </row>
    <row r="465" spans="3:13" x14ac:dyDescent="0.3">
      <c r="C465">
        <f>INDEX(final_elemfixed!$C$2:$C$549,MATCH(final_twistvert!E465,final_elemfixed!$E$2:$E$549,0))</f>
        <v>-1.3993294596020229E-4</v>
      </c>
      <c r="D465">
        <f>INDEX(final_elemfixed!$D$2:$D$549,MATCH(final_twistvert!E465,final_elemfixed!$E$2:$E$549,0))</f>
        <v>0.73832380864590741</v>
      </c>
      <c r="E465">
        <v>463</v>
      </c>
      <c r="F465">
        <f t="shared" si="56"/>
        <v>463</v>
      </c>
      <c r="G465">
        <f t="shared" si="57"/>
        <v>0.73832382190650458</v>
      </c>
      <c r="H465">
        <f t="shared" si="58"/>
        <v>90.010859147474946</v>
      </c>
      <c r="I465">
        <f t="shared" si="59"/>
        <v>90.010859147474946</v>
      </c>
      <c r="J465">
        <f t="shared" si="60"/>
        <v>95.010859147474946</v>
      </c>
      <c r="K465">
        <f t="shared" si="61"/>
        <v>-6.4488560389667743E-2</v>
      </c>
      <c r="L465">
        <f t="shared" si="62"/>
        <v>0.73550206768811743</v>
      </c>
      <c r="M465">
        <f t="shared" si="63"/>
        <v>463</v>
      </c>
    </row>
    <row r="466" spans="3:13" x14ac:dyDescent="0.3">
      <c r="C466">
        <f>INDEX(final_elemfixed!$C$2:$C$549,MATCH(final_twistvert!E466,final_elemfixed!$E$2:$E$549,0))</f>
        <v>0.11631596562684009</v>
      </c>
      <c r="D466">
        <f>INDEX(final_elemfixed!$D$2:$D$549,MATCH(final_twistvert!E466,final_elemfixed!$E$2:$E$549,0))</f>
        <v>0.64999858420781331</v>
      </c>
      <c r="E466">
        <v>464</v>
      </c>
      <c r="F466">
        <f t="shared" si="56"/>
        <v>464</v>
      </c>
      <c r="G466">
        <f t="shared" si="57"/>
        <v>0.66032383217014512</v>
      </c>
      <c r="H466">
        <f t="shared" si="58"/>
        <v>79.85441888099416</v>
      </c>
      <c r="I466">
        <f t="shared" si="59"/>
        <v>79.85441888099416</v>
      </c>
      <c r="J466">
        <f t="shared" si="60"/>
        <v>84.85441888099416</v>
      </c>
      <c r="K466">
        <f t="shared" si="61"/>
        <v>5.9222238869321653E-2</v>
      </c>
      <c r="L466">
        <f t="shared" si="62"/>
        <v>0.65766274773258293</v>
      </c>
      <c r="M466">
        <f t="shared" si="63"/>
        <v>464</v>
      </c>
    </row>
    <row r="467" spans="3:13" x14ac:dyDescent="0.3">
      <c r="C467">
        <f>INDEX(final_elemfixed!$C$2:$C$549,MATCH(final_twistvert!E467,final_elemfixed!$E$2:$E$549,0))</f>
        <v>0.23277186419964058</v>
      </c>
      <c r="D467">
        <f>INDEX(final_elemfixed!$D$2:$D$549,MATCH(final_twistvert!E467,final_elemfixed!$E$2:$E$549,0))</f>
        <v>0.56167335976971933</v>
      </c>
      <c r="E467">
        <v>465</v>
      </c>
      <c r="F467">
        <f t="shared" si="56"/>
        <v>465</v>
      </c>
      <c r="G467">
        <f t="shared" si="57"/>
        <v>0.60799646696175835</v>
      </c>
      <c r="H467">
        <f t="shared" si="58"/>
        <v>67.489627151904671</v>
      </c>
      <c r="I467">
        <f t="shared" si="59"/>
        <v>67.489627151904671</v>
      </c>
      <c r="J467">
        <f t="shared" si="60"/>
        <v>72.489627151904671</v>
      </c>
      <c r="K467">
        <f t="shared" si="61"/>
        <v>0.18293303812831113</v>
      </c>
      <c r="L467">
        <f t="shared" si="62"/>
        <v>0.57982342777704865</v>
      </c>
      <c r="M467">
        <f t="shared" si="63"/>
        <v>465</v>
      </c>
    </row>
    <row r="468" spans="3:13" x14ac:dyDescent="0.3">
      <c r="C468">
        <f>INDEX(final_elemfixed!$C$2:$C$549,MATCH(final_twistvert!E468,final_elemfixed!$E$2:$E$549,0))</f>
        <v>0.31673285343718727</v>
      </c>
      <c r="D468">
        <f>INDEX(final_elemfixed!$D$2:$D$549,MATCH(final_twistvert!E468,final_elemfixed!$E$2:$E$549,0))</f>
        <v>0.48118360122222664</v>
      </c>
      <c r="E468">
        <v>466</v>
      </c>
      <c r="F468">
        <f t="shared" si="56"/>
        <v>466</v>
      </c>
      <c r="G468">
        <f t="shared" si="57"/>
        <v>0.57607061939631465</v>
      </c>
      <c r="H468">
        <f t="shared" si="58"/>
        <v>56.645608120359185</v>
      </c>
      <c r="I468">
        <f t="shared" si="59"/>
        <v>56.645608120359185</v>
      </c>
      <c r="J468">
        <f t="shared" si="60"/>
        <v>61.645608120359185</v>
      </c>
      <c r="K468">
        <f t="shared" si="61"/>
        <v>0.2735896751430798</v>
      </c>
      <c r="L468">
        <f t="shared" si="62"/>
        <v>0.50695763944017813</v>
      </c>
      <c r="M468">
        <f t="shared" si="63"/>
        <v>466</v>
      </c>
    </row>
    <row r="469" spans="3:13" x14ac:dyDescent="0.3">
      <c r="C469">
        <f>INDEX(final_elemfixed!$C$2:$C$549,MATCH(final_twistvert!E469,final_elemfixed!$E$2:$E$549,0))</f>
        <v>0.40069384267473396</v>
      </c>
      <c r="D469">
        <f>INDEX(final_elemfixed!$D$2:$D$549,MATCH(final_twistvert!E469,final_elemfixed!$E$2:$E$549,0))</f>
        <v>0.4006938426747339</v>
      </c>
      <c r="E469">
        <v>467</v>
      </c>
      <c r="F469">
        <f t="shared" si="56"/>
        <v>467</v>
      </c>
      <c r="G469">
        <f t="shared" si="57"/>
        <v>0.56666666666999999</v>
      </c>
      <c r="H469">
        <f t="shared" si="58"/>
        <v>45</v>
      </c>
      <c r="I469">
        <f t="shared" si="59"/>
        <v>45</v>
      </c>
      <c r="J469">
        <f t="shared" si="60"/>
        <v>50</v>
      </c>
      <c r="K469">
        <f t="shared" si="61"/>
        <v>0.36424631215784825</v>
      </c>
      <c r="L469">
        <f t="shared" si="62"/>
        <v>0.43409185110330767</v>
      </c>
      <c r="M469">
        <f t="shared" si="63"/>
        <v>467</v>
      </c>
    </row>
    <row r="470" spans="3:13" x14ac:dyDescent="0.3">
      <c r="C470">
        <f>INDEX(final_elemfixed!$C$2:$C$549,MATCH(final_twistvert!E470,final_elemfixed!$E$2:$E$549,0))</f>
        <v>0.47169769379146431</v>
      </c>
      <c r="D470">
        <f>INDEX(final_elemfixed!$D$2:$D$549,MATCH(final_twistvert!E470,final_elemfixed!$E$2:$E$549,0))</f>
        <v>0.31266215419262633</v>
      </c>
      <c r="E470">
        <v>468</v>
      </c>
      <c r="F470">
        <f t="shared" si="56"/>
        <v>468</v>
      </c>
      <c r="G470">
        <f t="shared" si="57"/>
        <v>0.56591195162548003</v>
      </c>
      <c r="H470">
        <f t="shared" si="58"/>
        <v>33.53818298994414</v>
      </c>
      <c r="I470">
        <f t="shared" si="59"/>
        <v>33.53818298994414</v>
      </c>
      <c r="J470">
        <f t="shared" si="60"/>
        <v>38.53818298994414</v>
      </c>
      <c r="K470">
        <f t="shared" si="61"/>
        <v>0.44265243937941923</v>
      </c>
      <c r="L470">
        <f t="shared" si="62"/>
        <v>0.35258354315539064</v>
      </c>
      <c r="M470">
        <f t="shared" si="63"/>
        <v>468</v>
      </c>
    </row>
    <row r="471" spans="3:13" x14ac:dyDescent="0.3">
      <c r="C471">
        <f>INDEX(final_elemfixed!$C$2:$C$549,MATCH(final_twistvert!E471,final_elemfixed!$E$2:$E$549,0))</f>
        <v>0.54270154490819456</v>
      </c>
      <c r="D471">
        <f>INDEX(final_elemfixed!$D$2:$D$549,MATCH(final_twistvert!E471,final_elemfixed!$E$2:$E$549,0))</f>
        <v>0.22463046571051876</v>
      </c>
      <c r="E471">
        <v>469</v>
      </c>
      <c r="F471">
        <f t="shared" si="56"/>
        <v>469</v>
      </c>
      <c r="G471">
        <f t="shared" si="57"/>
        <v>0.5873532267478111</v>
      </c>
      <c r="H471">
        <f t="shared" si="58"/>
        <v>22.485231035938639</v>
      </c>
      <c r="I471">
        <f t="shared" si="59"/>
        <v>22.485231035938639</v>
      </c>
      <c r="J471">
        <f t="shared" si="60"/>
        <v>27.485231035938639</v>
      </c>
      <c r="K471">
        <f t="shared" si="61"/>
        <v>0.52105856660099004</v>
      </c>
      <c r="L471">
        <f t="shared" si="62"/>
        <v>0.27107523520747367</v>
      </c>
      <c r="M471">
        <f t="shared" si="63"/>
        <v>469</v>
      </c>
    </row>
    <row r="472" spans="3:13" x14ac:dyDescent="0.3">
      <c r="C472">
        <f>INDEX(final_elemfixed!$C$2:$C$549,MATCH(final_twistvert!E472,final_elemfixed!$E$2:$E$549,0))</f>
        <v>0.61348721225253744</v>
      </c>
      <c r="D472">
        <f>INDEX(final_elemfixed!$D$2:$D$549,MATCH(final_twistvert!E472,final_elemfixed!$E$2:$E$549,0))</f>
        <v>0.11233657269091281</v>
      </c>
      <c r="E472">
        <v>470</v>
      </c>
      <c r="F472">
        <f t="shared" si="56"/>
        <v>470</v>
      </c>
      <c r="G472">
        <f t="shared" si="57"/>
        <v>0.62368747394935764</v>
      </c>
      <c r="H472">
        <f t="shared" si="58"/>
        <v>10.37656134279478</v>
      </c>
      <c r="I472">
        <f t="shared" si="59"/>
        <v>10.37656134279478</v>
      </c>
      <c r="J472">
        <f t="shared" si="60"/>
        <v>15.37656134279478</v>
      </c>
      <c r="K472">
        <f t="shared" si="61"/>
        <v>0.60136193076246036</v>
      </c>
      <c r="L472">
        <f t="shared" si="62"/>
        <v>0.16537803176654542</v>
      </c>
      <c r="M472">
        <f t="shared" si="63"/>
        <v>470</v>
      </c>
    </row>
    <row r="473" spans="3:13" x14ac:dyDescent="0.3">
      <c r="C473">
        <f>INDEX(final_elemfixed!$C$2:$C$549,MATCH(final_twistvert!E473,final_elemfixed!$E$2:$E$549,0))</f>
        <v>-0.77663852971185121</v>
      </c>
      <c r="D473">
        <f>INDEX(final_elemfixed!$D$2:$D$549,MATCH(final_twistvert!E473,final_elemfixed!$E$2:$E$549,0))</f>
        <v>0.42835889316707138</v>
      </c>
      <c r="E473">
        <v>471</v>
      </c>
      <c r="F473">
        <f t="shared" si="56"/>
        <v>471</v>
      </c>
      <c r="G473">
        <f t="shared" si="57"/>
        <v>0.88693784854876068</v>
      </c>
      <c r="H473">
        <f t="shared" si="58"/>
        <v>151.12084651672473</v>
      </c>
      <c r="I473">
        <f t="shared" si="59"/>
        <v>151.12084651672473</v>
      </c>
      <c r="J473">
        <f t="shared" si="60"/>
        <v>156.12084651672473</v>
      </c>
      <c r="K473">
        <f t="shared" si="61"/>
        <v>-0.81101712312925578</v>
      </c>
      <c r="L473">
        <f t="shared" si="62"/>
        <v>0.35904035034999904</v>
      </c>
      <c r="M473">
        <f t="shared" si="63"/>
        <v>471</v>
      </c>
    </row>
    <row r="474" spans="3:13" x14ac:dyDescent="0.3">
      <c r="C474">
        <f>INDEX(final_elemfixed!$C$2:$C$549,MATCH(final_twistvert!E474,final_elemfixed!$E$2:$E$549,0))</f>
        <v>-0.75010871220886932</v>
      </c>
      <c r="D474">
        <f>INDEX(final_elemfixed!$D$2:$D$549,MATCH(final_twistvert!E474,final_elemfixed!$E$2:$E$549,0))</f>
        <v>0.3107052018527296</v>
      </c>
      <c r="E474">
        <v>472</v>
      </c>
      <c r="F474">
        <f t="shared" si="56"/>
        <v>472</v>
      </c>
      <c r="G474">
        <f t="shared" si="57"/>
        <v>0.81191181946686419</v>
      </c>
      <c r="H474">
        <f t="shared" si="58"/>
        <v>157.49999999989575</v>
      </c>
      <c r="I474">
        <f t="shared" si="59"/>
        <v>157.49999999989575</v>
      </c>
      <c r="J474">
        <f t="shared" si="60"/>
        <v>162.49999999989575</v>
      </c>
      <c r="K474">
        <f t="shared" si="61"/>
        <v>-0.77433406473793831</v>
      </c>
      <c r="L474">
        <f t="shared" si="62"/>
        <v>0.24414659280116149</v>
      </c>
      <c r="M474">
        <f t="shared" si="63"/>
        <v>472</v>
      </c>
    </row>
    <row r="475" spans="3:13" x14ac:dyDescent="0.3">
      <c r="C475">
        <f>INDEX(final_elemfixed!$C$2:$C$549,MATCH(final_twistvert!E475,final_elemfixed!$E$2:$E$549,0))</f>
        <v>-0.66269069804943193</v>
      </c>
      <c r="D475">
        <f>INDEX(final_elemfixed!$D$2:$D$549,MATCH(final_twistvert!E475,final_elemfixed!$E$2:$E$549,0))</f>
        <v>0.15535260092636444</v>
      </c>
      <c r="E475">
        <v>473</v>
      </c>
      <c r="F475">
        <f t="shared" si="56"/>
        <v>473</v>
      </c>
      <c r="G475">
        <f t="shared" si="57"/>
        <v>0.68065658881394042</v>
      </c>
      <c r="H475">
        <f t="shared" si="58"/>
        <v>166.80656437074435</v>
      </c>
      <c r="I475">
        <f t="shared" si="59"/>
        <v>166.80656437074435</v>
      </c>
      <c r="J475">
        <f t="shared" si="60"/>
        <v>171.80656437074435</v>
      </c>
      <c r="K475">
        <f t="shared" si="61"/>
        <v>-0.67370883119307978</v>
      </c>
      <c r="L475">
        <f t="shared" si="62"/>
        <v>9.70041373771445E-2</v>
      </c>
      <c r="M475">
        <f t="shared" si="63"/>
        <v>473</v>
      </c>
    </row>
    <row r="476" spans="3:13" x14ac:dyDescent="0.3">
      <c r="C476">
        <f>INDEX(final_elemfixed!$C$2:$C$549,MATCH(final_twistvert!E476,final_elemfixed!$E$2:$E$549,0))</f>
        <v>-0.57527268388999409</v>
      </c>
      <c r="D476">
        <f>INDEX(final_elemfixed!$D$2:$D$549,MATCH(final_twistvert!E476,final_elemfixed!$E$2:$E$549,0))</f>
        <v>7.0479443981896118E-17</v>
      </c>
      <c r="E476">
        <v>474</v>
      </c>
      <c r="F476">
        <f t="shared" si="56"/>
        <v>474</v>
      </c>
      <c r="G476">
        <f t="shared" si="57"/>
        <v>0.57527268388999409</v>
      </c>
      <c r="H476">
        <f t="shared" si="58"/>
        <v>180</v>
      </c>
      <c r="I476">
        <f t="shared" si="59"/>
        <v>180</v>
      </c>
      <c r="J476">
        <f t="shared" si="60"/>
        <v>185</v>
      </c>
      <c r="K476">
        <f t="shared" si="61"/>
        <v>-0.57308359764822081</v>
      </c>
      <c r="L476">
        <f t="shared" si="62"/>
        <v>-5.0138318046871071E-2</v>
      </c>
      <c r="M476">
        <f t="shared" si="63"/>
        <v>474</v>
      </c>
    </row>
    <row r="477" spans="3:13" x14ac:dyDescent="0.3">
      <c r="C477">
        <f>INDEX(final_elemfixed!$C$2:$C$549,MATCH(final_twistvert!E477,final_elemfixed!$E$2:$E$549,0))</f>
        <v>-0.50307356023807226</v>
      </c>
      <c r="D477">
        <f>INDEX(final_elemfixed!$D$2:$D$549,MATCH(final_twistvert!E477,final_elemfixed!$E$2:$E$549,0))</f>
        <v>-8.9237017659647019E-2</v>
      </c>
      <c r="E477">
        <v>475</v>
      </c>
      <c r="F477">
        <f t="shared" si="56"/>
        <v>475</v>
      </c>
      <c r="G477">
        <f t="shared" si="57"/>
        <v>0.51092685614615863</v>
      </c>
      <c r="H477">
        <f t="shared" si="58"/>
        <v>-169.94129426054178</v>
      </c>
      <c r="I477">
        <f t="shared" si="59"/>
        <v>190.05870573945822</v>
      </c>
      <c r="J477">
        <f t="shared" si="60"/>
        <v>195.05870573945822</v>
      </c>
      <c r="K477">
        <f t="shared" si="61"/>
        <v>-0.49338169490459355</v>
      </c>
      <c r="L477">
        <f t="shared" si="62"/>
        <v>-0.1327431936653177</v>
      </c>
      <c r="M477">
        <f t="shared" si="63"/>
        <v>475</v>
      </c>
    </row>
    <row r="478" spans="3:13" x14ac:dyDescent="0.3">
      <c r="C478">
        <f>INDEX(final_elemfixed!$C$2:$C$549,MATCH(final_twistvert!E478,final_elemfixed!$E$2:$E$549,0))</f>
        <v>-0.43087443660029257</v>
      </c>
      <c r="D478">
        <f>INDEX(final_elemfixed!$D$2:$D$549,MATCH(final_twistvert!E478,final_elemfixed!$E$2:$E$549,0))</f>
        <v>-0.17847403531929379</v>
      </c>
      <c r="E478">
        <v>476</v>
      </c>
      <c r="F478">
        <f t="shared" si="56"/>
        <v>476</v>
      </c>
      <c r="G478">
        <f t="shared" si="57"/>
        <v>0.46637512948137799</v>
      </c>
      <c r="H478">
        <f t="shared" si="58"/>
        <v>-157.50000000004695</v>
      </c>
      <c r="I478">
        <f t="shared" si="59"/>
        <v>202.49999999995305</v>
      </c>
      <c r="J478">
        <f t="shared" si="60"/>
        <v>207.49999999995305</v>
      </c>
      <c r="K478">
        <f t="shared" si="61"/>
        <v>-0.41367979217505463</v>
      </c>
      <c r="L478">
        <f t="shared" si="62"/>
        <v>-0.21534806928499661</v>
      </c>
      <c r="M478">
        <f t="shared" si="63"/>
        <v>476</v>
      </c>
    </row>
    <row r="479" spans="3:13" x14ac:dyDescent="0.3">
      <c r="C479">
        <f>INDEX(final_elemfixed!$C$2:$C$549,MATCH(final_twistvert!E479,final_elemfixed!$E$2:$E$549,0))</f>
        <v>-0.36864368755181043</v>
      </c>
      <c r="D479">
        <f>INDEX(final_elemfixed!$D$2:$D$549,MATCH(final_twistvert!E479,final_elemfixed!$E$2:$E$549,0))</f>
        <v>-0.24244348691272527</v>
      </c>
      <c r="E479">
        <v>477</v>
      </c>
      <c r="F479">
        <f t="shared" si="56"/>
        <v>477</v>
      </c>
      <c r="G479">
        <f t="shared" si="57"/>
        <v>0.44122218067340813</v>
      </c>
      <c r="H479">
        <f t="shared" si="58"/>
        <v>-146.66854150885405</v>
      </c>
      <c r="I479">
        <f t="shared" si="59"/>
        <v>213.33145849114595</v>
      </c>
      <c r="J479">
        <f t="shared" si="60"/>
        <v>218.33145849114595</v>
      </c>
      <c r="K479">
        <f t="shared" si="61"/>
        <v>-0.34611054484789289</v>
      </c>
      <c r="L479">
        <f t="shared" si="62"/>
        <v>-0.27365033064714606</v>
      </c>
      <c r="M479">
        <f t="shared" si="63"/>
        <v>477</v>
      </c>
    </row>
    <row r="480" spans="3:13" x14ac:dyDescent="0.3">
      <c r="C480">
        <f>INDEX(final_elemfixed!$C$2:$C$549,MATCH(final_twistvert!E480,final_elemfixed!$E$2:$E$549,0))</f>
        <v>-0.30641293851181367</v>
      </c>
      <c r="D480">
        <f>INDEX(final_elemfixed!$D$2:$D$549,MATCH(final_twistvert!E480,final_elemfixed!$E$2:$E$549,0))</f>
        <v>-0.30641293851181356</v>
      </c>
      <c r="E480">
        <v>478</v>
      </c>
      <c r="F480">
        <f t="shared" si="56"/>
        <v>478</v>
      </c>
      <c r="G480">
        <f t="shared" si="57"/>
        <v>0.43333333333000007</v>
      </c>
      <c r="H480">
        <f t="shared" si="58"/>
        <v>-135</v>
      </c>
      <c r="I480">
        <f t="shared" si="59"/>
        <v>225</v>
      </c>
      <c r="J480">
        <f t="shared" si="60"/>
        <v>230</v>
      </c>
      <c r="K480">
        <f t="shared" si="61"/>
        <v>-0.27854129752869117</v>
      </c>
      <c r="L480">
        <f t="shared" si="62"/>
        <v>-0.33195259201567034</v>
      </c>
      <c r="M480">
        <f t="shared" si="63"/>
        <v>478</v>
      </c>
    </row>
    <row r="481" spans="3:13" x14ac:dyDescent="0.3">
      <c r="C481">
        <f>INDEX(final_elemfixed!$C$2:$C$549,MATCH(final_twistvert!E481,final_elemfixed!$E$2:$E$549,0))</f>
        <v>-0.23909113479410718</v>
      </c>
      <c r="D481">
        <f>INDEX(final_elemfixed!$D$2:$D$549,MATCH(final_twistvert!E481,final_elemfixed!$E$2:$E$549,0))</f>
        <v>-0.36106836135424286</v>
      </c>
      <c r="E481">
        <v>479</v>
      </c>
      <c r="F481">
        <f t="shared" si="56"/>
        <v>479</v>
      </c>
      <c r="G481">
        <f t="shared" si="57"/>
        <v>0.43305303636872472</v>
      </c>
      <c r="H481">
        <f t="shared" si="58"/>
        <v>-123.51160654846461</v>
      </c>
      <c r="I481">
        <f t="shared" si="59"/>
        <v>236.48839345153539</v>
      </c>
      <c r="J481">
        <f t="shared" si="60"/>
        <v>241.48839345153539</v>
      </c>
      <c r="K481">
        <f t="shared" si="61"/>
        <v>-0.20671213962611959</v>
      </c>
      <c r="L481">
        <f t="shared" si="62"/>
        <v>-0.3805325526671321</v>
      </c>
      <c r="M481">
        <f t="shared" si="63"/>
        <v>479</v>
      </c>
    </row>
    <row r="482" spans="3:13" x14ac:dyDescent="0.3">
      <c r="C482">
        <f>INDEX(final_elemfixed!$C$2:$C$549,MATCH(final_twistvert!E482,final_elemfixed!$E$2:$E$549,0))</f>
        <v>-0.17176933107781459</v>
      </c>
      <c r="D482">
        <f>INDEX(final_elemfixed!$D$2:$D$549,MATCH(final_twistvert!E482,final_elemfixed!$E$2:$E$549,0))</f>
        <v>-0.41572378419525835</v>
      </c>
      <c r="E482">
        <v>480</v>
      </c>
      <c r="F482">
        <f t="shared" si="56"/>
        <v>480</v>
      </c>
      <c r="G482">
        <f t="shared" si="57"/>
        <v>0.44981214728433649</v>
      </c>
      <c r="H482">
        <f t="shared" si="58"/>
        <v>-112.44950319637007</v>
      </c>
      <c r="I482">
        <f t="shared" si="59"/>
        <v>247.55049680362993</v>
      </c>
      <c r="J482">
        <f t="shared" si="60"/>
        <v>252.55049680362993</v>
      </c>
      <c r="K482">
        <f t="shared" si="61"/>
        <v>-0.1348829817250797</v>
      </c>
      <c r="L482">
        <f t="shared" si="62"/>
        <v>-0.42911251331730871</v>
      </c>
      <c r="M482">
        <f t="shared" si="63"/>
        <v>480</v>
      </c>
    </row>
    <row r="483" spans="3:13" x14ac:dyDescent="0.3">
      <c r="C483">
        <f>INDEX(final_elemfixed!$C$2:$C$549,MATCH(final_twistvert!E483,final_elemfixed!$E$2:$E$549,0))</f>
        <v>-8.5917412866632487E-2</v>
      </c>
      <c r="D483">
        <f>INDEX(final_elemfixed!$D$2:$D$549,MATCH(final_twistvert!E483,final_elemfixed!$E$2:$E$549,0))</f>
        <v>-0.47322625528847923</v>
      </c>
      <c r="E483">
        <v>481</v>
      </c>
      <c r="F483">
        <f t="shared" si="56"/>
        <v>481</v>
      </c>
      <c r="G483">
        <f t="shared" si="57"/>
        <v>0.48096246270166687</v>
      </c>
      <c r="H483">
        <f t="shared" si="58"/>
        <v>-100.2903452436375</v>
      </c>
      <c r="I483">
        <f t="shared" si="59"/>
        <v>259.70965475636251</v>
      </c>
      <c r="J483">
        <f t="shared" si="60"/>
        <v>264.70965475636251</v>
      </c>
      <c r="K483">
        <f t="shared" si="61"/>
        <v>-4.4346085404138549E-2</v>
      </c>
      <c r="L483">
        <f t="shared" si="62"/>
        <v>-0.47891368244954241</v>
      </c>
      <c r="M483">
        <f t="shared" si="63"/>
        <v>481</v>
      </c>
    </row>
    <row r="484" spans="3:13" x14ac:dyDescent="0.3">
      <c r="C484">
        <f>INDEX(final_elemfixed!$C$2:$C$549,MATCH(final_twistvert!E484,final_elemfixed!$E$2:$E$549,0))</f>
        <v>-0.94885455033275024</v>
      </c>
      <c r="D484">
        <f>INDEX(final_elemfixed!$D$2:$D$549,MATCH(final_twistvert!E484,final_elemfixed!$E$2:$E$549,0))</f>
        <v>0.53471826089057073</v>
      </c>
      <c r="E484">
        <v>482</v>
      </c>
      <c r="F484">
        <f t="shared" si="56"/>
        <v>482</v>
      </c>
      <c r="G484">
        <f t="shared" si="57"/>
        <v>1.0891503919188581</v>
      </c>
      <c r="H484">
        <f t="shared" si="58"/>
        <v>150.59696602857088</v>
      </c>
      <c r="I484">
        <f t="shared" si="59"/>
        <v>150.59696602857088</v>
      </c>
      <c r="J484">
        <f t="shared" si="60"/>
        <v>155.59696602857088</v>
      </c>
      <c r="K484">
        <f t="shared" si="61"/>
        <v>-0.99184763949036681</v>
      </c>
      <c r="L484">
        <f t="shared" si="62"/>
        <v>0.44998537337827937</v>
      </c>
      <c r="M484">
        <f t="shared" si="63"/>
        <v>482</v>
      </c>
    </row>
    <row r="485" spans="3:13" x14ac:dyDescent="0.3">
      <c r="C485">
        <f>INDEX(final_elemfixed!$C$2:$C$549,MATCH(final_twistvert!E485,final_elemfixed!$E$2:$E$549,0))</f>
        <v>-0.92108129727181132</v>
      </c>
      <c r="D485">
        <f>INDEX(final_elemfixed!$D$2:$D$549,MATCH(final_twistvert!E485,final_elemfixed!$E$2:$E$549,0))</f>
        <v>0.38152436537562739</v>
      </c>
      <c r="E485">
        <v>483</v>
      </c>
      <c r="F485">
        <f t="shared" si="56"/>
        <v>483</v>
      </c>
      <c r="G485">
        <f t="shared" si="57"/>
        <v>0.99697121200122829</v>
      </c>
      <c r="H485">
        <f t="shared" si="58"/>
        <v>157.500000000136</v>
      </c>
      <c r="I485">
        <f t="shared" si="59"/>
        <v>157.500000000136</v>
      </c>
      <c r="J485">
        <f t="shared" si="60"/>
        <v>162.500000000136</v>
      </c>
      <c r="K485">
        <f t="shared" si="61"/>
        <v>-0.95082834429428709</v>
      </c>
      <c r="L485">
        <f t="shared" si="62"/>
        <v>0.29979502538531683</v>
      </c>
      <c r="M485">
        <f t="shared" si="63"/>
        <v>483</v>
      </c>
    </row>
    <row r="486" spans="3:13" x14ac:dyDescent="0.3">
      <c r="C486">
        <f>INDEX(final_elemfixed!$C$2:$C$549,MATCH(final_twistvert!E486,final_elemfixed!$E$2:$E$549,0))</f>
        <v>-0.82995981392684881</v>
      </c>
      <c r="D486">
        <f>INDEX(final_elemfixed!$D$2:$D$549,MATCH(final_twistvert!E486,final_elemfixed!$E$2:$E$549,0))</f>
        <v>0.19076218268427816</v>
      </c>
      <c r="E486">
        <v>484</v>
      </c>
      <c r="F486">
        <f t="shared" si="56"/>
        <v>484</v>
      </c>
      <c r="G486">
        <f t="shared" si="57"/>
        <v>0.85160055370810994</v>
      </c>
      <c r="H486">
        <f t="shared" si="58"/>
        <v>167.05566588395934</v>
      </c>
      <c r="I486">
        <f t="shared" si="59"/>
        <v>167.05566588395934</v>
      </c>
      <c r="J486">
        <f t="shared" si="60"/>
        <v>172.05566588395934</v>
      </c>
      <c r="K486">
        <f t="shared" si="61"/>
        <v>-0.84342758598315115</v>
      </c>
      <c r="L486">
        <f t="shared" si="62"/>
        <v>0.1177005109529843</v>
      </c>
      <c r="M486">
        <f t="shared" si="63"/>
        <v>484</v>
      </c>
    </row>
    <row r="487" spans="3:13" x14ac:dyDescent="0.3">
      <c r="C487">
        <f>INDEX(final_elemfixed!$C$2:$C$549,MATCH(final_twistvert!E487,final_elemfixed!$E$2:$E$549,0))</f>
        <v>-0.73883833057481529</v>
      </c>
      <c r="D487">
        <f>INDEX(final_elemfixed!$D$2:$D$549,MATCH(final_twistvert!E487,final_elemfixed!$E$2:$E$549,0))</f>
        <v>9.0518663913099922E-17</v>
      </c>
      <c r="E487">
        <v>485</v>
      </c>
      <c r="F487">
        <f t="shared" si="56"/>
        <v>485</v>
      </c>
      <c r="G487">
        <f t="shared" si="57"/>
        <v>0.73883833057481529</v>
      </c>
      <c r="H487">
        <f t="shared" si="58"/>
        <v>180</v>
      </c>
      <c r="I487">
        <f t="shared" si="59"/>
        <v>180</v>
      </c>
      <c r="J487">
        <f t="shared" si="60"/>
        <v>185</v>
      </c>
      <c r="K487">
        <f t="shared" si="61"/>
        <v>-0.73602682766558747</v>
      </c>
      <c r="L487">
        <f t="shared" si="62"/>
        <v>-6.4394003471687666E-2</v>
      </c>
      <c r="M487">
        <f t="shared" si="63"/>
        <v>485</v>
      </c>
    </row>
    <row r="488" spans="3:13" x14ac:dyDescent="0.3">
      <c r="C488">
        <f>INDEX(final_elemfixed!$C$2:$C$549,MATCH(final_twistvert!E488,final_elemfixed!$E$2:$E$549,0))</f>
        <v>-0.65033854324426432</v>
      </c>
      <c r="D488">
        <f>INDEX(final_elemfixed!$D$2:$D$549,MATCH(final_twistvert!E488,final_elemfixed!$E$2:$E$549,0))</f>
        <v>-0.11636061628051801</v>
      </c>
      <c r="E488">
        <v>486</v>
      </c>
      <c r="F488">
        <f t="shared" si="56"/>
        <v>486</v>
      </c>
      <c r="G488">
        <f t="shared" si="57"/>
        <v>0.66066634078803632</v>
      </c>
      <c r="H488">
        <f t="shared" si="58"/>
        <v>-169.85580050872647</v>
      </c>
      <c r="I488">
        <f t="shared" si="59"/>
        <v>190.14419949127353</v>
      </c>
      <c r="J488">
        <f t="shared" si="60"/>
        <v>195.14419949127353</v>
      </c>
      <c r="K488">
        <f t="shared" si="61"/>
        <v>-0.63772231280614167</v>
      </c>
      <c r="L488">
        <f t="shared" si="62"/>
        <v>-0.17259856777922392</v>
      </c>
      <c r="M488">
        <f t="shared" si="63"/>
        <v>486</v>
      </c>
    </row>
    <row r="489" spans="3:13" x14ac:dyDescent="0.3">
      <c r="C489">
        <f>INDEX(final_elemfixed!$C$2:$C$549,MATCH(final_twistvert!E489,final_elemfixed!$E$2:$E$549,0))</f>
        <v>-0.56183875590664201</v>
      </c>
      <c r="D489">
        <f>INDEX(final_elemfixed!$D$2:$D$549,MATCH(final_twistvert!E489,final_elemfixed!$E$2:$E$549,0))</f>
        <v>-0.23272123256810681</v>
      </c>
      <c r="E489">
        <v>487</v>
      </c>
      <c r="F489">
        <f t="shared" si="56"/>
        <v>487</v>
      </c>
      <c r="G489">
        <f t="shared" si="57"/>
        <v>0.60812988721714878</v>
      </c>
      <c r="H489">
        <f t="shared" si="58"/>
        <v>-157.49999999958663</v>
      </c>
      <c r="I489">
        <f t="shared" si="59"/>
        <v>202.50000000041337</v>
      </c>
      <c r="J489">
        <f t="shared" si="60"/>
        <v>207.50000000041337</v>
      </c>
      <c r="K489">
        <f t="shared" si="61"/>
        <v>-0.53941779793903533</v>
      </c>
      <c r="L489">
        <f t="shared" si="62"/>
        <v>-0.28080313209318764</v>
      </c>
      <c r="M489">
        <f t="shared" si="63"/>
        <v>487</v>
      </c>
    </row>
    <row r="490" spans="3:13" x14ac:dyDescent="0.3">
      <c r="C490">
        <f>INDEX(final_elemfixed!$C$2:$C$549,MATCH(final_twistvert!E490,final_elemfixed!$E$2:$E$549,0))</f>
        <v>-0.48126629929068798</v>
      </c>
      <c r="D490">
        <f>INDEX(final_elemfixed!$D$2:$D$549,MATCH(final_twistvert!E490,final_elemfixed!$E$2:$E$549,0))</f>
        <v>-0.31670753762142051</v>
      </c>
      <c r="E490">
        <v>488</v>
      </c>
      <c r="F490">
        <f t="shared" si="56"/>
        <v>488</v>
      </c>
      <c r="G490">
        <f t="shared" si="57"/>
        <v>0.57612578072776566</v>
      </c>
      <c r="H490">
        <f t="shared" si="58"/>
        <v>-146.65223295684734</v>
      </c>
      <c r="I490">
        <f t="shared" si="59"/>
        <v>213.34776704315266</v>
      </c>
      <c r="J490">
        <f t="shared" si="60"/>
        <v>218.34776704315266</v>
      </c>
      <c r="K490">
        <f t="shared" si="61"/>
        <v>-0.45183205504844176</v>
      </c>
      <c r="L490">
        <f t="shared" si="62"/>
        <v>-0.35744749159824774</v>
      </c>
      <c r="M490">
        <f t="shared" si="63"/>
        <v>488</v>
      </c>
    </row>
    <row r="491" spans="3:13" x14ac:dyDescent="0.3">
      <c r="C491">
        <f>INDEX(final_elemfixed!$C$2:$C$549,MATCH(final_twistvert!E491,final_elemfixed!$E$2:$E$549,0))</f>
        <v>-0.40069384267473401</v>
      </c>
      <c r="D491">
        <f>INDEX(final_elemfixed!$D$2:$D$549,MATCH(final_twistvert!E491,final_elemfixed!$E$2:$E$549,0))</f>
        <v>-0.4006938426747339</v>
      </c>
      <c r="E491">
        <v>489</v>
      </c>
      <c r="F491">
        <f t="shared" si="56"/>
        <v>489</v>
      </c>
      <c r="G491">
        <f t="shared" si="57"/>
        <v>0.56666666666999999</v>
      </c>
      <c r="H491">
        <f t="shared" si="58"/>
        <v>-135</v>
      </c>
      <c r="I491">
        <f t="shared" si="59"/>
        <v>225</v>
      </c>
      <c r="J491">
        <f t="shared" si="60"/>
        <v>230</v>
      </c>
      <c r="K491">
        <f t="shared" si="61"/>
        <v>-0.36424631215784831</v>
      </c>
      <c r="L491">
        <f t="shared" si="62"/>
        <v>-0.43409185110330761</v>
      </c>
      <c r="M491">
        <f t="shared" si="63"/>
        <v>489</v>
      </c>
    </row>
    <row r="492" spans="3:13" x14ac:dyDescent="0.3">
      <c r="C492">
        <f>INDEX(final_elemfixed!$C$2:$C$549,MATCH(final_twistvert!E492,final_elemfixed!$E$2:$E$549,0))</f>
        <v>-0.31247253136115649</v>
      </c>
      <c r="D492">
        <f>INDEX(final_elemfixed!$D$2:$D$549,MATCH(final_twistvert!E492,final_elemfixed!$E$2:$E$549,0))</f>
        <v>-0.47187182603467859</v>
      </c>
      <c r="E492">
        <v>490</v>
      </c>
      <c r="F492">
        <f t="shared" si="56"/>
        <v>490</v>
      </c>
      <c r="G492">
        <f t="shared" si="57"/>
        <v>0.56595238585993335</v>
      </c>
      <c r="H492">
        <f t="shared" si="58"/>
        <v>-123.51244218474879</v>
      </c>
      <c r="I492">
        <f t="shared" si="59"/>
        <v>236.48755781525119</v>
      </c>
      <c r="J492">
        <f t="shared" si="60"/>
        <v>241.48755781525119</v>
      </c>
      <c r="K492">
        <f t="shared" si="61"/>
        <v>-0.27015713956154469</v>
      </c>
      <c r="L492">
        <f t="shared" si="62"/>
        <v>-0.49730998683363975</v>
      </c>
      <c r="M492">
        <f t="shared" si="63"/>
        <v>490</v>
      </c>
    </row>
    <row r="493" spans="3:13" x14ac:dyDescent="0.3">
      <c r="C493">
        <f>INDEX(final_elemfixed!$C$2:$C$549,MATCH(final_twistvert!E493,final_elemfixed!$E$2:$E$549,0))</f>
        <v>-0.22425122005465048</v>
      </c>
      <c r="D493">
        <f>INDEX(final_elemfixed!$D$2:$D$549,MATCH(final_twistvert!E493,final_elemfixed!$E$2:$E$549,0))</f>
        <v>-0.54304980940169401</v>
      </c>
      <c r="E493">
        <v>491</v>
      </c>
      <c r="F493">
        <f t="shared" si="56"/>
        <v>491</v>
      </c>
      <c r="G493">
        <f t="shared" si="57"/>
        <v>0.58753017385255668</v>
      </c>
      <c r="H493">
        <f t="shared" si="58"/>
        <v>-112.43806982897398</v>
      </c>
      <c r="I493">
        <f t="shared" si="59"/>
        <v>247.56193017102601</v>
      </c>
      <c r="J493">
        <f t="shared" si="60"/>
        <v>252.56193017102601</v>
      </c>
      <c r="K493">
        <f t="shared" si="61"/>
        <v>-0.17606796697166932</v>
      </c>
      <c r="L493">
        <f t="shared" si="62"/>
        <v>-0.56052812257163209</v>
      </c>
      <c r="M493">
        <f t="shared" si="63"/>
        <v>491</v>
      </c>
    </row>
    <row r="494" spans="3:13" x14ac:dyDescent="0.3">
      <c r="C494">
        <f>INDEX(final_elemfixed!$C$2:$C$549,MATCH(final_twistvert!E494,final_elemfixed!$E$2:$E$549,0))</f>
        <v>-0.11233208254871034</v>
      </c>
      <c r="D494">
        <f>INDEX(final_elemfixed!$D$2:$D$549,MATCH(final_twistvert!E494,final_elemfixed!$E$2:$E$549,0))</f>
        <v>-0.61357424841403019</v>
      </c>
      <c r="E494">
        <v>492</v>
      </c>
      <c r="F494">
        <f t="shared" si="56"/>
        <v>492</v>
      </c>
      <c r="G494">
        <f t="shared" si="57"/>
        <v>0.62377227822865955</v>
      </c>
      <c r="H494">
        <f t="shared" si="58"/>
        <v>-100.37471569196414</v>
      </c>
      <c r="I494">
        <f t="shared" si="59"/>
        <v>259.62528430803587</v>
      </c>
      <c r="J494">
        <f t="shared" si="60"/>
        <v>264.62528430803587</v>
      </c>
      <c r="K494">
        <f t="shared" si="61"/>
        <v>-5.8428105709268673E-2</v>
      </c>
      <c r="L494">
        <f t="shared" si="62"/>
        <v>-0.62102979924460855</v>
      </c>
      <c r="M494">
        <f t="shared" si="63"/>
        <v>492</v>
      </c>
    </row>
    <row r="495" spans="3:13" x14ac:dyDescent="0.3">
      <c r="C495">
        <f>INDEX(final_elemfixed!$C$2:$C$549,MATCH(final_twistvert!E495,final_elemfixed!$E$2:$E$549,0))</f>
        <v>0.28626432060279999</v>
      </c>
      <c r="D495">
        <f>INDEX(final_elemfixed!$D$2:$D$549,MATCH(final_twistvert!E495,final_elemfixed!$E$2:$E$549,0))</f>
        <v>-1.3582949754467331</v>
      </c>
      <c r="E495">
        <v>493</v>
      </c>
      <c r="F495">
        <f t="shared" si="56"/>
        <v>493</v>
      </c>
      <c r="G495">
        <f t="shared" si="57"/>
        <v>1.3881327391766336</v>
      </c>
      <c r="H495">
        <f t="shared" si="58"/>
        <v>-78.098922674735746</v>
      </c>
      <c r="I495">
        <f t="shared" si="59"/>
        <v>281.90107732526428</v>
      </c>
      <c r="J495">
        <f t="shared" si="60"/>
        <v>286.90107732526428</v>
      </c>
      <c r="K495">
        <f t="shared" si="61"/>
        <v>0.40355820589281821</v>
      </c>
      <c r="L495">
        <f t="shared" si="62"/>
        <v>-1.3281766735004021</v>
      </c>
      <c r="M495">
        <f t="shared" si="63"/>
        <v>493</v>
      </c>
    </row>
    <row r="496" spans="3:13" x14ac:dyDescent="0.3">
      <c r="C496">
        <f>INDEX(final_elemfixed!$C$2:$C$549,MATCH(final_twistvert!E496,final_elemfixed!$E$2:$E$549,0))</f>
        <v>0.19981748645926856</v>
      </c>
      <c r="D496">
        <f>INDEX(final_elemfixed!$D$2:$D$549,MATCH(final_twistvert!E496,final_elemfixed!$E$2:$E$549,0))</f>
        <v>-0.90210205001090926</v>
      </c>
      <c r="E496">
        <v>494</v>
      </c>
      <c r="F496">
        <f t="shared" si="56"/>
        <v>494</v>
      </c>
      <c r="G496">
        <f t="shared" si="57"/>
        <v>0.9239670646342244</v>
      </c>
      <c r="H496">
        <f t="shared" si="58"/>
        <v>-77.510517328675277</v>
      </c>
      <c r="I496">
        <f t="shared" si="59"/>
        <v>282.48948267132471</v>
      </c>
      <c r="J496">
        <f t="shared" si="60"/>
        <v>287.48948267132471</v>
      </c>
      <c r="K496">
        <f t="shared" si="61"/>
        <v>0.27768049479962831</v>
      </c>
      <c r="L496">
        <f t="shared" si="62"/>
        <v>-0.88125403791223489</v>
      </c>
      <c r="M496">
        <f t="shared" si="63"/>
        <v>494</v>
      </c>
    </row>
    <row r="497" spans="3:13" x14ac:dyDescent="0.3">
      <c r="C497">
        <f>INDEX(final_elemfixed!$C$2:$C$549,MATCH(final_twistvert!E497,final_elemfixed!$E$2:$E$549,0))</f>
        <v>0.16698161781431103</v>
      </c>
      <c r="D497">
        <f>INDEX(final_elemfixed!$D$2:$D$549,MATCH(final_twistvert!E497,final_elemfixed!$E$2:$E$549,0))</f>
        <v>-0.74588088751599424</v>
      </c>
      <c r="E497">
        <v>495</v>
      </c>
      <c r="F497">
        <f t="shared" si="56"/>
        <v>495</v>
      </c>
      <c r="G497">
        <f t="shared" si="57"/>
        <v>0.76434361320647659</v>
      </c>
      <c r="H497">
        <f t="shared" si="58"/>
        <v>-77.381163464982777</v>
      </c>
      <c r="I497">
        <f t="shared" si="59"/>
        <v>282.61883653501724</v>
      </c>
      <c r="J497">
        <f t="shared" si="60"/>
        <v>287.61883653501724</v>
      </c>
      <c r="K497">
        <f t="shared" si="61"/>
        <v>0.23135400509813772</v>
      </c>
      <c r="L497">
        <f t="shared" si="62"/>
        <v>-0.72848917862558726</v>
      </c>
      <c r="M497">
        <f t="shared" si="63"/>
        <v>495</v>
      </c>
    </row>
    <row r="498" spans="3:13" x14ac:dyDescent="0.3">
      <c r="C498">
        <f>INDEX(final_elemfixed!$C$2:$C$549,MATCH(final_twistvert!E498,final_elemfixed!$E$2:$E$549,0))</f>
        <v>0.13414574916935448</v>
      </c>
      <c r="D498">
        <f>INDEX(final_elemfixed!$D$2:$D$549,MATCH(final_twistvert!E498,final_elemfixed!$E$2:$E$549,0))</f>
        <v>-0.58965972503522124</v>
      </c>
      <c r="E498">
        <v>496</v>
      </c>
      <c r="F498">
        <f t="shared" si="56"/>
        <v>496</v>
      </c>
      <c r="G498">
        <f t="shared" si="57"/>
        <v>0.60472611432682488</v>
      </c>
      <c r="H498">
        <f t="shared" si="58"/>
        <v>-77.183522182059662</v>
      </c>
      <c r="I498">
        <f t="shared" si="59"/>
        <v>282.81647781794032</v>
      </c>
      <c r="J498">
        <f t="shared" si="60"/>
        <v>287.81647781794032</v>
      </c>
      <c r="K498">
        <f t="shared" si="61"/>
        <v>0.18502751539788065</v>
      </c>
      <c r="L498">
        <f t="shared" si="62"/>
        <v>-0.5757243193530277</v>
      </c>
      <c r="M498">
        <f t="shared" si="63"/>
        <v>496</v>
      </c>
    </row>
    <row r="499" spans="3:13" x14ac:dyDescent="0.3">
      <c r="C499">
        <f>INDEX(final_elemfixed!$C$2:$C$549,MATCH(final_twistvert!E499,final_elemfixed!$E$2:$E$549,0))</f>
        <v>1.3585677990430169</v>
      </c>
      <c r="D499">
        <f>INDEX(final_elemfixed!$D$2:$D$549,MATCH(final_twistvert!E499,final_elemfixed!$E$2:$E$549,0))</f>
        <v>-0.28621592774911758</v>
      </c>
      <c r="E499">
        <v>497</v>
      </c>
      <c r="F499">
        <f t="shared" si="56"/>
        <v>497</v>
      </c>
      <c r="G499">
        <f t="shared" si="57"/>
        <v>1.3883897226261348</v>
      </c>
      <c r="H499">
        <f t="shared" si="58"/>
        <v>-11.896801361186352</v>
      </c>
      <c r="I499">
        <f t="shared" si="59"/>
        <v>348.10319863881364</v>
      </c>
      <c r="J499">
        <f t="shared" si="60"/>
        <v>353.10319863881364</v>
      </c>
      <c r="K499">
        <f t="shared" si="61"/>
        <v>1.3783434001740098</v>
      </c>
      <c r="L499">
        <f t="shared" si="62"/>
        <v>-0.16671980413443621</v>
      </c>
      <c r="M499">
        <f t="shared" si="63"/>
        <v>497</v>
      </c>
    </row>
    <row r="500" spans="3:13" x14ac:dyDescent="0.3">
      <c r="C500">
        <f>INDEX(final_elemfixed!$C$2:$C$549,MATCH(final_twistvert!E500,final_elemfixed!$E$2:$E$549,0))</f>
        <v>0.90227610276117909</v>
      </c>
      <c r="D500">
        <f>INDEX(final_elemfixed!$D$2:$D$549,MATCH(final_twistvert!E500,final_elemfixed!$E$2:$E$549,0))</f>
        <v>-0.20018579923313698</v>
      </c>
      <c r="E500">
        <v>498</v>
      </c>
      <c r="F500">
        <f t="shared" si="56"/>
        <v>498</v>
      </c>
      <c r="G500">
        <f t="shared" si="57"/>
        <v>0.92421670609685025</v>
      </c>
      <c r="H500">
        <f t="shared" si="58"/>
        <v>-12.509441985751247</v>
      </c>
      <c r="I500">
        <f t="shared" si="59"/>
        <v>347.49055801424873</v>
      </c>
      <c r="J500">
        <f t="shared" si="60"/>
        <v>352.49055801424873</v>
      </c>
      <c r="K500">
        <f t="shared" si="61"/>
        <v>0.91629001180526726</v>
      </c>
      <c r="L500">
        <f t="shared" si="62"/>
        <v>-0.12078548792969689</v>
      </c>
      <c r="M500">
        <f t="shared" si="63"/>
        <v>498</v>
      </c>
    </row>
    <row r="501" spans="3:13" x14ac:dyDescent="0.3">
      <c r="C501">
        <f>INDEX(final_elemfixed!$C$2:$C$549,MATCH(final_twistvert!E501,final_elemfixed!$E$2:$E$549,0))</f>
        <v>0.74598697180481144</v>
      </c>
      <c r="D501">
        <f>INDEX(final_elemfixed!$D$2:$D$549,MATCH(final_twistvert!E501,final_elemfixed!$E$2:$E$549,0))</f>
        <v>-0.16725856703218112</v>
      </c>
      <c r="E501">
        <v>499</v>
      </c>
      <c r="F501">
        <f t="shared" si="56"/>
        <v>499</v>
      </c>
      <c r="G501">
        <f t="shared" si="57"/>
        <v>0.76450767841021128</v>
      </c>
      <c r="H501">
        <f t="shared" si="58"/>
        <v>-12.637354158062458</v>
      </c>
      <c r="I501">
        <f t="shared" si="59"/>
        <v>347.36264584193754</v>
      </c>
      <c r="J501">
        <f t="shared" si="60"/>
        <v>352.36264584193754</v>
      </c>
      <c r="K501">
        <f t="shared" si="61"/>
        <v>0.75772581079806822</v>
      </c>
      <c r="L501">
        <f t="shared" si="62"/>
        <v>-0.10160504908015741</v>
      </c>
      <c r="M501">
        <f t="shared" si="63"/>
        <v>499</v>
      </c>
    </row>
    <row r="502" spans="3:13" x14ac:dyDescent="0.3">
      <c r="C502">
        <f>INDEX(final_elemfixed!$C$2:$C$549,MATCH(final_twistvert!E502,final_elemfixed!$E$2:$E$549,0))</f>
        <v>0.58969784084137267</v>
      </c>
      <c r="D502">
        <f>INDEX(final_elemfixed!$D$2:$D$549,MATCH(final_twistvert!E502,final_elemfixed!$E$2:$E$549,0))</f>
        <v>-0.13433133483829623</v>
      </c>
      <c r="E502">
        <v>500</v>
      </c>
      <c r="F502">
        <f t="shared" si="56"/>
        <v>500</v>
      </c>
      <c r="G502">
        <f t="shared" si="57"/>
        <v>0.60480447337335008</v>
      </c>
      <c r="H502">
        <f t="shared" si="58"/>
        <v>-12.832820136516737</v>
      </c>
      <c r="I502">
        <f t="shared" si="59"/>
        <v>347.16717986348328</v>
      </c>
      <c r="J502">
        <f t="shared" si="60"/>
        <v>352.16717986348328</v>
      </c>
      <c r="K502">
        <f t="shared" si="61"/>
        <v>0.59916160978444155</v>
      </c>
      <c r="L502">
        <f t="shared" si="62"/>
        <v>-8.2424610238277421E-2</v>
      </c>
      <c r="M502">
        <f t="shared" si="63"/>
        <v>500</v>
      </c>
    </row>
    <row r="503" spans="3:13" x14ac:dyDescent="0.3">
      <c r="C503">
        <f>INDEX(final_elemfixed!$C$2:$C$549,MATCH(final_twistvert!E503,final_elemfixed!$E$2:$E$549,0))</f>
        <v>-0.33445453236660239</v>
      </c>
      <c r="D503">
        <f>INDEX(final_elemfixed!$D$2:$D$549,MATCH(final_twistvert!E503,final_elemfixed!$E$2:$E$549,0))</f>
        <v>1.4908696226841616</v>
      </c>
      <c r="E503">
        <v>501</v>
      </c>
      <c r="F503">
        <f t="shared" si="56"/>
        <v>501</v>
      </c>
      <c r="G503">
        <f t="shared" si="57"/>
        <v>1.527924103502192</v>
      </c>
      <c r="H503">
        <f t="shared" si="58"/>
        <v>102.64412340537423</v>
      </c>
      <c r="I503">
        <f t="shared" si="59"/>
        <v>102.64412340537423</v>
      </c>
      <c r="J503">
        <f t="shared" si="60"/>
        <v>107.64412340537423</v>
      </c>
      <c r="K503">
        <f t="shared" si="61"/>
        <v>-0.46311968120132191</v>
      </c>
      <c r="L503">
        <f t="shared" si="62"/>
        <v>1.4560467804802713</v>
      </c>
      <c r="M503">
        <f t="shared" si="63"/>
        <v>501</v>
      </c>
    </row>
    <row r="504" spans="3:13" x14ac:dyDescent="0.3">
      <c r="C504">
        <f>INDEX(final_elemfixed!$C$2:$C$549,MATCH(final_twistvert!E504,final_elemfixed!$E$2:$E$549,0))</f>
        <v>-1.2270003245405358E-4</v>
      </c>
      <c r="D504">
        <f>INDEX(final_elemfixed!$D$2:$D$549,MATCH(final_twistvert!E504,final_elemfixed!$E$2:$E$549,0))</f>
        <v>1.3660307059764578</v>
      </c>
      <c r="E504">
        <v>502</v>
      </c>
      <c r="F504">
        <f t="shared" si="56"/>
        <v>502</v>
      </c>
      <c r="G504">
        <f t="shared" si="57"/>
        <v>1.3660307114870578</v>
      </c>
      <c r="H504">
        <f t="shared" si="58"/>
        <v>90.005146439209639</v>
      </c>
      <c r="I504">
        <f t="shared" si="59"/>
        <v>90.005146439209639</v>
      </c>
      <c r="J504">
        <f t="shared" si="60"/>
        <v>95.005146439209639</v>
      </c>
      <c r="K504">
        <f t="shared" si="61"/>
        <v>-0.119179653917272</v>
      </c>
      <c r="L504">
        <f t="shared" si="62"/>
        <v>1.3608218527118077</v>
      </c>
      <c r="M504">
        <f t="shared" si="63"/>
        <v>502</v>
      </c>
    </row>
    <row r="505" spans="3:13" x14ac:dyDescent="0.3">
      <c r="C505">
        <f>INDEX(final_elemfixed!$C$2:$C$549,MATCH(final_twistvert!E505,final_elemfixed!$E$2:$E$549,0))</f>
        <v>0.23765266693244619</v>
      </c>
      <c r="D505">
        <f>INDEX(final_elemfixed!$D$2:$D$549,MATCH(final_twistvert!E505,final_elemfixed!$E$2:$E$549,0))</f>
        <v>1.2571398809856458</v>
      </c>
      <c r="E505">
        <v>503</v>
      </c>
      <c r="F505">
        <f t="shared" si="56"/>
        <v>503</v>
      </c>
      <c r="G505">
        <f t="shared" si="57"/>
        <v>1.2794059052797544</v>
      </c>
      <c r="H505">
        <f t="shared" si="58"/>
        <v>79.29500019416767</v>
      </c>
      <c r="I505">
        <f t="shared" si="59"/>
        <v>79.29500019416767</v>
      </c>
      <c r="J505">
        <f t="shared" si="60"/>
        <v>84.29500019416767</v>
      </c>
      <c r="K505">
        <f t="shared" si="61"/>
        <v>0.12718136672045996</v>
      </c>
      <c r="L505">
        <f t="shared" si="62"/>
        <v>1.2730688789000475</v>
      </c>
      <c r="M505">
        <f t="shared" si="63"/>
        <v>503</v>
      </c>
    </row>
    <row r="506" spans="3:13" x14ac:dyDescent="0.3">
      <c r="C506">
        <f>INDEX(final_elemfixed!$C$2:$C$549,MATCH(final_twistvert!E506,final_elemfixed!$E$2:$E$549,0))</f>
        <v>0.4754280338761312</v>
      </c>
      <c r="D506">
        <f>INDEX(final_elemfixed!$D$2:$D$549,MATCH(final_twistvert!E506,final_elemfixed!$E$2:$E$549,0))</f>
        <v>1.1482490559877645</v>
      </c>
      <c r="E506">
        <v>504</v>
      </c>
      <c r="F506">
        <f t="shared" si="56"/>
        <v>504</v>
      </c>
      <c r="G506">
        <f t="shared" si="57"/>
        <v>1.2427822455974</v>
      </c>
      <c r="H506">
        <f t="shared" si="58"/>
        <v>67.508190641621169</v>
      </c>
      <c r="I506">
        <f t="shared" si="59"/>
        <v>67.508190641621169</v>
      </c>
      <c r="J506">
        <f t="shared" si="60"/>
        <v>72.508190641621169</v>
      </c>
      <c r="K506">
        <f t="shared" si="61"/>
        <v>0.37354238733767381</v>
      </c>
      <c r="L506">
        <f t="shared" si="62"/>
        <v>1.185315905079396</v>
      </c>
      <c r="M506">
        <f t="shared" si="63"/>
        <v>504</v>
      </c>
    </row>
    <row r="507" spans="3:13" x14ac:dyDescent="0.3">
      <c r="C507">
        <f>INDEX(final_elemfixed!$C$2:$C$549,MATCH(final_twistvert!E507,final_elemfixed!$E$2:$E$549,0))</f>
        <v>0.66197808561463878</v>
      </c>
      <c r="D507">
        <f>INDEX(final_elemfixed!$D$2:$D$549,MATCH(final_twistvert!E507,final_elemfixed!$E$2:$E$549,0))</f>
        <v>0.99838859667045554</v>
      </c>
      <c r="E507">
        <v>505</v>
      </c>
      <c r="F507">
        <f t="shared" si="56"/>
        <v>505</v>
      </c>
      <c r="G507">
        <f t="shared" si="57"/>
        <v>1.1979126745283328</v>
      </c>
      <c r="H507">
        <f t="shared" si="58"/>
        <v>56.453770318671033</v>
      </c>
      <c r="I507">
        <f t="shared" si="59"/>
        <v>56.453770318671033</v>
      </c>
      <c r="J507">
        <f t="shared" si="60"/>
        <v>61.453770318671033</v>
      </c>
      <c r="K507">
        <f t="shared" si="61"/>
        <v>0.57244375944862103</v>
      </c>
      <c r="L507">
        <f t="shared" si="62"/>
        <v>1.0522846183727828</v>
      </c>
      <c r="M507">
        <f t="shared" si="63"/>
        <v>505</v>
      </c>
    </row>
    <row r="508" spans="3:13" x14ac:dyDescent="0.3">
      <c r="C508">
        <f>INDEX(final_elemfixed!$C$2:$C$549,MATCH(final_twistvert!E508,final_elemfixed!$E$2:$E$549,0))</f>
        <v>0.8485281374238568</v>
      </c>
      <c r="D508">
        <f>INDEX(final_elemfixed!$D$2:$D$549,MATCH(final_twistvert!E508,final_elemfixed!$E$2:$E$549,0))</f>
        <v>0.84852813742385724</v>
      </c>
      <c r="E508">
        <v>506</v>
      </c>
      <c r="F508">
        <f t="shared" si="56"/>
        <v>506</v>
      </c>
      <c r="G508">
        <f t="shared" si="57"/>
        <v>1.2</v>
      </c>
      <c r="H508">
        <f t="shared" si="58"/>
        <v>45.000000000000014</v>
      </c>
      <c r="I508">
        <f t="shared" si="59"/>
        <v>45.000000000000014</v>
      </c>
      <c r="J508">
        <f t="shared" si="60"/>
        <v>50.000000000000014</v>
      </c>
      <c r="K508">
        <f t="shared" si="61"/>
        <v>0.77134513162384699</v>
      </c>
      <c r="L508">
        <f t="shared" si="62"/>
        <v>0.91925333174277368</v>
      </c>
      <c r="M508">
        <f t="shared" si="63"/>
        <v>506</v>
      </c>
    </row>
    <row r="509" spans="3:13" x14ac:dyDescent="0.3">
      <c r="C509">
        <f>INDEX(final_elemfixed!$C$2:$C$549,MATCH(final_twistvert!E509,final_elemfixed!$E$2:$E$549,0))</f>
        <v>0.992670054623362</v>
      </c>
      <c r="D509">
        <f>INDEX(final_elemfixed!$D$2:$D$549,MATCH(final_twistvert!E509,final_elemfixed!$E$2:$E$549,0))</f>
        <v>0.65957814110109247</v>
      </c>
      <c r="E509">
        <v>507</v>
      </c>
      <c r="F509">
        <f t="shared" si="56"/>
        <v>507</v>
      </c>
      <c r="G509">
        <f t="shared" si="57"/>
        <v>1.1918209435835239</v>
      </c>
      <c r="H509">
        <f t="shared" si="58"/>
        <v>33.601991433983173</v>
      </c>
      <c r="I509">
        <f t="shared" si="59"/>
        <v>33.601991433983173</v>
      </c>
      <c r="J509">
        <f t="shared" si="60"/>
        <v>38.601991433983173</v>
      </c>
      <c r="K509">
        <f t="shared" si="61"/>
        <v>0.93140662258245133</v>
      </c>
      <c r="L509">
        <f t="shared" si="62"/>
        <v>0.74358514305617507</v>
      </c>
      <c r="M509">
        <f t="shared" si="63"/>
        <v>507</v>
      </c>
    </row>
    <row r="510" spans="3:13" x14ac:dyDescent="0.3">
      <c r="C510">
        <f>INDEX(final_elemfixed!$C$2:$C$549,MATCH(final_twistvert!E510,final_elemfixed!$E$2:$E$549,0))</f>
        <v>1.1368119718935783</v>
      </c>
      <c r="D510">
        <f>INDEX(final_elemfixed!$D$2:$D$549,MATCH(final_twistvert!E510,final_elemfixed!$E$2:$E$549,0))</f>
        <v>0.47062814484903887</v>
      </c>
      <c r="E510">
        <v>508</v>
      </c>
      <c r="F510">
        <f t="shared" si="56"/>
        <v>508</v>
      </c>
      <c r="G510">
        <f t="shared" si="57"/>
        <v>1.230378929502864</v>
      </c>
      <c r="H510">
        <f t="shared" si="58"/>
        <v>22.489038133612496</v>
      </c>
      <c r="I510">
        <f t="shared" si="59"/>
        <v>22.489038133612496</v>
      </c>
      <c r="J510">
        <f t="shared" si="60"/>
        <v>27.489038133612496</v>
      </c>
      <c r="K510">
        <f t="shared" si="61"/>
        <v>1.0914681136053346</v>
      </c>
      <c r="L510">
        <f t="shared" si="62"/>
        <v>0.56791695444618118</v>
      </c>
      <c r="M510">
        <f t="shared" si="63"/>
        <v>508</v>
      </c>
    </row>
    <row r="511" spans="3:13" x14ac:dyDescent="0.3">
      <c r="C511">
        <f>INDEX(final_elemfixed!$C$2:$C$549,MATCH(final_twistvert!E511,final_elemfixed!$E$2:$E$549,0))</f>
        <v>1.2358103929206452</v>
      </c>
      <c r="D511">
        <f>INDEX(final_elemfixed!$D$2:$D$549,MATCH(final_twistvert!E511,final_elemfixed!$E$2:$E$549,0))</f>
        <v>0.23536490475417074</v>
      </c>
      <c r="E511">
        <v>509</v>
      </c>
      <c r="F511">
        <f t="shared" si="56"/>
        <v>509</v>
      </c>
      <c r="G511">
        <f t="shared" si="57"/>
        <v>1.2580238334946676</v>
      </c>
      <c r="H511">
        <f t="shared" si="58"/>
        <v>10.783065236921892</v>
      </c>
      <c r="I511">
        <f t="shared" si="59"/>
        <v>10.783065236921892</v>
      </c>
      <c r="J511">
        <f t="shared" si="60"/>
        <v>15.783065236921892</v>
      </c>
      <c r="K511">
        <f t="shared" si="61"/>
        <v>1.2105943581836418</v>
      </c>
      <c r="L511">
        <f t="shared" si="62"/>
        <v>0.34217724292324769</v>
      </c>
      <c r="M511">
        <f t="shared" si="63"/>
        <v>509</v>
      </c>
    </row>
    <row r="512" spans="3:13" x14ac:dyDescent="0.3">
      <c r="C512">
        <f>INDEX(final_elemfixed!$C$2:$C$549,MATCH(final_twistvert!E512,final_elemfixed!$E$2:$E$549,0))</f>
        <v>-1.4970384740105196</v>
      </c>
      <c r="D512">
        <f>INDEX(final_elemfixed!$D$2:$D$549,MATCH(final_twistvert!E512,final_elemfixed!$E$2:$E$549,0))</f>
        <v>0.33697711939653729</v>
      </c>
      <c r="E512">
        <v>510</v>
      </c>
      <c r="F512">
        <f t="shared" si="56"/>
        <v>510</v>
      </c>
      <c r="G512">
        <f t="shared" si="57"/>
        <v>1.53449593406582</v>
      </c>
      <c r="H512">
        <f t="shared" si="58"/>
        <v>167.3143904750402</v>
      </c>
      <c r="I512">
        <f t="shared" si="59"/>
        <v>167.3143904750402</v>
      </c>
      <c r="J512">
        <f t="shared" si="60"/>
        <v>172.3143904750402</v>
      </c>
      <c r="K512">
        <f t="shared" si="61"/>
        <v>-1.5207112817786084</v>
      </c>
      <c r="L512">
        <f t="shared" si="62"/>
        <v>0.20521931959685205</v>
      </c>
      <c r="M512">
        <f t="shared" si="63"/>
        <v>510</v>
      </c>
    </row>
    <row r="513" spans="3:13" x14ac:dyDescent="0.3">
      <c r="C513">
        <f>INDEX(final_elemfixed!$C$2:$C$549,MATCH(final_twistvert!E513,final_elemfixed!$E$2:$E$549,0))</f>
        <v>-1.3670074843688822</v>
      </c>
      <c r="D513">
        <f>INDEX(final_elemfixed!$D$2:$D$549,MATCH(final_twistvert!E513,final_elemfixed!$E$2:$E$549,0))</f>
        <v>1.6747871073230557E-16</v>
      </c>
      <c r="E513">
        <v>511</v>
      </c>
      <c r="F513">
        <f t="shared" si="56"/>
        <v>511</v>
      </c>
      <c r="G513">
        <f t="shared" si="57"/>
        <v>1.3670074843688822</v>
      </c>
      <c r="H513">
        <f t="shared" si="58"/>
        <v>180</v>
      </c>
      <c r="I513">
        <f t="shared" si="59"/>
        <v>180</v>
      </c>
      <c r="J513">
        <f t="shared" si="60"/>
        <v>185</v>
      </c>
      <c r="K513">
        <f t="shared" si="61"/>
        <v>-1.3618056081800152</v>
      </c>
      <c r="L513">
        <f t="shared" si="62"/>
        <v>-0.11914255264177734</v>
      </c>
      <c r="M513">
        <f t="shared" si="63"/>
        <v>511</v>
      </c>
    </row>
    <row r="514" spans="3:13" x14ac:dyDescent="0.3">
      <c r="C514">
        <f>INDEX(final_elemfixed!$C$2:$C$549,MATCH(final_twistvert!E514,final_elemfixed!$E$2:$E$549,0))</f>
        <v>-1.2577164809785302</v>
      </c>
      <c r="D514">
        <f>INDEX(final_elemfixed!$D$2:$D$549,MATCH(final_twistvert!E514,final_elemfixed!$E$2:$E$549,0))</f>
        <v>-0.23754672994104128</v>
      </c>
      <c r="E514">
        <v>512</v>
      </c>
      <c r="F514">
        <f t="shared" si="56"/>
        <v>512</v>
      </c>
      <c r="G514">
        <f t="shared" si="57"/>
        <v>1.27995280984523</v>
      </c>
      <c r="H514">
        <f t="shared" si="58"/>
        <v>-169.30445426295495</v>
      </c>
      <c r="I514">
        <f t="shared" si="59"/>
        <v>190.69554573704505</v>
      </c>
      <c r="J514">
        <f t="shared" si="60"/>
        <v>195.69554573704505</v>
      </c>
      <c r="K514">
        <f t="shared" si="61"/>
        <v>-1.2322269283681306</v>
      </c>
      <c r="L514">
        <f t="shared" si="62"/>
        <v>-0.34626000698195158</v>
      </c>
      <c r="M514">
        <f t="shared" si="63"/>
        <v>512</v>
      </c>
    </row>
    <row r="515" spans="3:13" x14ac:dyDescent="0.3">
      <c r="C515">
        <f>INDEX(final_elemfixed!$C$2:$C$549,MATCH(final_twistvert!E515,final_elemfixed!$E$2:$E$549,0))</f>
        <v>-1.148425477609391</v>
      </c>
      <c r="D515">
        <f>INDEX(final_elemfixed!$D$2:$D$549,MATCH(final_twistvert!E515,final_elemfixed!$E$2:$E$549,0))</f>
        <v>-0.47509345990329671</v>
      </c>
      <c r="E515">
        <v>513</v>
      </c>
      <c r="F515">
        <f t="shared" si="56"/>
        <v>513</v>
      </c>
      <c r="G515">
        <f t="shared" si="57"/>
        <v>1.2428173129085558</v>
      </c>
      <c r="H515">
        <f t="shared" si="58"/>
        <v>-157.52555315464883</v>
      </c>
      <c r="I515">
        <f t="shared" si="59"/>
        <v>202.47444684535117</v>
      </c>
      <c r="J515">
        <f t="shared" si="60"/>
        <v>207.47444684535117</v>
      </c>
      <c r="K515">
        <f t="shared" si="61"/>
        <v>-1.1026482485755293</v>
      </c>
      <c r="L515">
        <f t="shared" si="62"/>
        <v>-0.57337746134510792</v>
      </c>
      <c r="M515">
        <f t="shared" si="63"/>
        <v>513</v>
      </c>
    </row>
    <row r="516" spans="3:13" x14ac:dyDescent="0.3">
      <c r="C516">
        <f>INDEX(final_elemfixed!$C$2:$C$549,MATCH(final_twistvert!E516,final_elemfixed!$E$2:$E$549,0))</f>
        <v>-0.99847680755551471</v>
      </c>
      <c r="D516">
        <f>INDEX(final_elemfixed!$D$2:$D$549,MATCH(final_twistvert!E516,final_elemfixed!$E$2:$E$549,0))</f>
        <v>-0.6618107986953965</v>
      </c>
      <c r="E516">
        <v>514</v>
      </c>
      <c r="F516">
        <f t="shared" ref="F516:F550" si="64">IF(AND(ABS(C516)&lt;4,ABS(D516)&lt;4),E516,"")</f>
        <v>514</v>
      </c>
      <c r="G516">
        <f t="shared" ref="G516:G550" si="65">IF(F516="","",SQRT(C516^2+D516^2))</f>
        <v>1.1978937634431908</v>
      </c>
      <c r="H516">
        <f t="shared" ref="H516:H550" si="66">IF(F516="","",DEGREES(ATAN2(C516,D516)))</f>
        <v>-146.46277056352915</v>
      </c>
      <c r="I516">
        <f t="shared" ref="I516:I550" si="67">IF(F516="","",IF(H516&lt;0,360+H516,IF(H516&lt;0.000001,0,H516)))</f>
        <v>213.53722943647085</v>
      </c>
      <c r="J516">
        <f t="shared" ref="J516:J550" si="68">IF(F516="","",I516+$A$2)</f>
        <v>218.53722943647085</v>
      </c>
      <c r="K516">
        <f t="shared" ref="K516:K550" si="69">IF(F516="",C516,G516*COS(RADIANS(J516)))</f>
        <v>-0.93699669013565778</v>
      </c>
      <c r="L516">
        <f t="shared" ref="L516:L550" si="70">IF(F516="",D516,G516*SIN(RADIANS(J516)))</f>
        <v>-0.7463153965790289</v>
      </c>
      <c r="M516">
        <f t="shared" ref="M516:M550" si="71">E516</f>
        <v>514</v>
      </c>
    </row>
    <row r="517" spans="3:13" x14ac:dyDescent="0.3">
      <c r="C517">
        <f>INDEX(final_elemfixed!$C$2:$C$549,MATCH(final_twistvert!E517,final_elemfixed!$E$2:$E$549,0))</f>
        <v>-0.84852813742385724</v>
      </c>
      <c r="D517">
        <f>INDEX(final_elemfixed!$D$2:$D$549,MATCH(final_twistvert!E517,final_elemfixed!$E$2:$E$549,0))</f>
        <v>-0.84852813742385691</v>
      </c>
      <c r="E517">
        <v>515</v>
      </c>
      <c r="F517">
        <f t="shared" si="64"/>
        <v>515</v>
      </c>
      <c r="G517">
        <f t="shared" si="65"/>
        <v>1.2000000000000002</v>
      </c>
      <c r="H517">
        <f t="shared" si="66"/>
        <v>-135</v>
      </c>
      <c r="I517">
        <f t="shared" si="67"/>
        <v>225</v>
      </c>
      <c r="J517">
        <f t="shared" si="68"/>
        <v>230</v>
      </c>
      <c r="K517">
        <f t="shared" si="69"/>
        <v>-0.77134513162384744</v>
      </c>
      <c r="L517">
        <f t="shared" si="70"/>
        <v>-0.91925333174277357</v>
      </c>
      <c r="M517">
        <f t="shared" si="71"/>
        <v>515</v>
      </c>
    </row>
    <row r="518" spans="3:13" x14ac:dyDescent="0.3">
      <c r="C518">
        <f>INDEX(final_elemfixed!$C$2:$C$549,MATCH(final_twistvert!E518,final_elemfixed!$E$2:$E$549,0))</f>
        <v>-0.65936684210216467</v>
      </c>
      <c r="D518">
        <f>INDEX(final_elemfixed!$D$2:$D$549,MATCH(final_twistvert!E518,final_elemfixed!$E$2:$E$549,0))</f>
        <v>-0.9928059204608225</v>
      </c>
      <c r="E518">
        <v>516</v>
      </c>
      <c r="F518">
        <f t="shared" si="64"/>
        <v>516</v>
      </c>
      <c r="G518">
        <f t="shared" si="65"/>
        <v>1.1918171957837502</v>
      </c>
      <c r="H518">
        <f t="shared" si="66"/>
        <v>-123.58991602022606</v>
      </c>
      <c r="I518">
        <f t="shared" si="67"/>
        <v>236.41008397977396</v>
      </c>
      <c r="J518">
        <f t="shared" si="68"/>
        <v>241.41008397977396</v>
      </c>
      <c r="K518">
        <f t="shared" si="69"/>
        <v>-0.57032901479763731</v>
      </c>
      <c r="L518">
        <f t="shared" si="70"/>
        <v>-1.0464956010637592</v>
      </c>
      <c r="M518">
        <f t="shared" si="71"/>
        <v>516</v>
      </c>
    </row>
    <row r="519" spans="3:13" x14ac:dyDescent="0.3">
      <c r="C519">
        <f>INDEX(final_elemfixed!$C$2:$C$549,MATCH(final_twistvert!E519,final_elemfixed!$E$2:$E$549,0))</f>
        <v>-0.47020554670976156</v>
      </c>
      <c r="D519">
        <f>INDEX(final_elemfixed!$D$2:$D$549,MATCH(final_twistvert!E519,final_elemfixed!$E$2:$E$549,0))</f>
        <v>-1.137083703427078</v>
      </c>
      <c r="E519">
        <v>517</v>
      </c>
      <c r="F519">
        <f t="shared" si="64"/>
        <v>517</v>
      </c>
      <c r="G519">
        <f t="shared" si="65"/>
        <v>1.2304684493135387</v>
      </c>
      <c r="H519">
        <f t="shared" si="66"/>
        <v>-112.46601680028711</v>
      </c>
      <c r="I519">
        <f t="shared" si="67"/>
        <v>247.53398319971291</v>
      </c>
      <c r="J519">
        <f t="shared" si="68"/>
        <v>252.53398319971291</v>
      </c>
      <c r="K519">
        <f t="shared" si="69"/>
        <v>-0.36931289790715033</v>
      </c>
      <c r="L519">
        <f t="shared" si="70"/>
        <v>-1.1737378703081396</v>
      </c>
      <c r="M519">
        <f t="shared" si="71"/>
        <v>517</v>
      </c>
    </row>
    <row r="520" spans="3:13" x14ac:dyDescent="0.3">
      <c r="C520">
        <f>INDEX(final_elemfixed!$C$2:$C$549,MATCH(final_twistvert!E520,final_elemfixed!$E$2:$E$549,0))</f>
        <v>-0.23501986840111649</v>
      </c>
      <c r="D520">
        <f>INDEX(final_elemfixed!$D$2:$D$549,MATCH(final_twistvert!E520,final_elemfixed!$E$2:$E$549,0))</f>
        <v>-1.2359098915351008</v>
      </c>
      <c r="E520">
        <v>518</v>
      </c>
      <c r="F520">
        <f t="shared" si="64"/>
        <v>518</v>
      </c>
      <c r="G520">
        <f t="shared" si="65"/>
        <v>1.2580570728458955</v>
      </c>
      <c r="H520">
        <f t="shared" si="66"/>
        <v>-100.76678089363666</v>
      </c>
      <c r="I520">
        <f t="shared" si="67"/>
        <v>259.23321910636332</v>
      </c>
      <c r="J520">
        <f t="shared" si="68"/>
        <v>264.23321910636332</v>
      </c>
      <c r="K520">
        <f t="shared" si="69"/>
        <v>-0.12640890228149282</v>
      </c>
      <c r="L520">
        <f t="shared" si="70"/>
        <v>-1.2516902124573679</v>
      </c>
      <c r="M520">
        <f t="shared" si="71"/>
        <v>518</v>
      </c>
    </row>
    <row r="521" spans="3:13" x14ac:dyDescent="0.3">
      <c r="C521">
        <f>INDEX(final_elemfixed!$C$2:$C$549,MATCH(final_twistvert!E521,final_elemfixed!$E$2:$E$549,0))</f>
        <v>-2.4696019296685292</v>
      </c>
      <c r="D521">
        <f>INDEX(final_elemfixed!$D$2:$D$549,MATCH(final_twistvert!E521,final_elemfixed!$E$2:$E$549,0))</f>
        <v>0.51652672017529844</v>
      </c>
      <c r="E521">
        <v>519</v>
      </c>
      <c r="F521">
        <f t="shared" si="64"/>
        <v>519</v>
      </c>
      <c r="G521">
        <f t="shared" si="65"/>
        <v>2.5230405354804697</v>
      </c>
      <c r="H521">
        <f t="shared" si="66"/>
        <v>168.18666259318047</v>
      </c>
      <c r="I521">
        <f t="shared" si="67"/>
        <v>168.18666259318047</v>
      </c>
      <c r="J521">
        <f t="shared" si="68"/>
        <v>173.18666259318047</v>
      </c>
      <c r="K521">
        <f t="shared" si="69"/>
        <v>-2.5052226186788227</v>
      </c>
      <c r="L521">
        <f t="shared" si="70"/>
        <v>0.29932118959004067</v>
      </c>
      <c r="M521">
        <f t="shared" si="71"/>
        <v>519</v>
      </c>
    </row>
    <row r="522" spans="3:13" x14ac:dyDescent="0.3">
      <c r="C522">
        <f>INDEX(final_elemfixed!$C$2:$C$549,MATCH(final_twistvert!E522,final_elemfixed!$E$2:$E$549,0))</f>
        <v>-2.4158054957888142</v>
      </c>
      <c r="D522">
        <f>INDEX(final_elemfixed!$D$2:$D$549,MATCH(final_twistvert!E522,final_elemfixed!$E$2:$E$549,0))</f>
        <v>2.9597203705254186E-16</v>
      </c>
      <c r="E522">
        <v>520</v>
      </c>
      <c r="F522">
        <f t="shared" si="64"/>
        <v>520</v>
      </c>
      <c r="G522">
        <f t="shared" si="65"/>
        <v>2.4158054957888142</v>
      </c>
      <c r="H522">
        <f t="shared" si="66"/>
        <v>180</v>
      </c>
      <c r="I522">
        <f t="shared" si="67"/>
        <v>180</v>
      </c>
      <c r="J522">
        <f t="shared" si="68"/>
        <v>185</v>
      </c>
      <c r="K522">
        <f t="shared" si="69"/>
        <v>-2.4066126265257175</v>
      </c>
      <c r="L522">
        <f t="shared" si="70"/>
        <v>-0.21055132231934814</v>
      </c>
      <c r="M522">
        <f t="shared" si="71"/>
        <v>520</v>
      </c>
    </row>
    <row r="523" spans="3:13" x14ac:dyDescent="0.3">
      <c r="C523">
        <f>INDEX(final_elemfixed!$C$2:$C$549,MATCH(final_twistvert!E523,final_elemfixed!$E$2:$E$549,0))</f>
        <v>-2.3300926384629412</v>
      </c>
      <c r="D523">
        <f>INDEX(final_elemfixed!$D$2:$D$549,MATCH(final_twistvert!E523,final_elemfixed!$E$2:$E$549,0))</f>
        <v>-0.45844010547606201</v>
      </c>
      <c r="E523">
        <v>521</v>
      </c>
      <c r="F523">
        <f t="shared" si="64"/>
        <v>521</v>
      </c>
      <c r="G523">
        <f t="shared" si="65"/>
        <v>2.3747629427225139</v>
      </c>
      <c r="H523">
        <f t="shared" si="66"/>
        <v>-168.86936129866268</v>
      </c>
      <c r="I523">
        <f t="shared" si="67"/>
        <v>191.13063870133732</v>
      </c>
      <c r="J523">
        <f t="shared" si="68"/>
        <v>196.13063870133732</v>
      </c>
      <c r="K523">
        <f t="shared" si="69"/>
        <v>-2.2812702446013073</v>
      </c>
      <c r="L523">
        <f t="shared" si="70"/>
        <v>-0.65977655704396154</v>
      </c>
      <c r="M523">
        <f t="shared" si="71"/>
        <v>521</v>
      </c>
    </row>
    <row r="524" spans="3:13" x14ac:dyDescent="0.3">
      <c r="C524">
        <f>INDEX(final_elemfixed!$C$2:$C$549,MATCH(final_twistvert!E524,final_elemfixed!$E$2:$E$549,0))</f>
        <v>-2.1878432388019524</v>
      </c>
      <c r="D524">
        <f>INDEX(final_elemfixed!$D$2:$D$549,MATCH(final_twistvert!E524,final_elemfixed!$E$2:$E$549,0))</f>
        <v>-0.90563439357125342</v>
      </c>
      <c r="E524">
        <v>522</v>
      </c>
      <c r="F524">
        <f t="shared" si="64"/>
        <v>522</v>
      </c>
      <c r="G524">
        <f t="shared" si="65"/>
        <v>2.3678749317458871</v>
      </c>
      <c r="H524">
        <f t="shared" si="66"/>
        <v>-157.51341198441338</v>
      </c>
      <c r="I524">
        <f t="shared" si="67"/>
        <v>202.48658801558662</v>
      </c>
      <c r="J524">
        <f t="shared" si="68"/>
        <v>207.48658801558662</v>
      </c>
      <c r="K524">
        <f t="shared" si="69"/>
        <v>-2.1005865965208503</v>
      </c>
      <c r="L524">
        <f t="shared" si="70"/>
        <v>-1.0928712837784418</v>
      </c>
      <c r="M524">
        <f t="shared" si="71"/>
        <v>522</v>
      </c>
    </row>
    <row r="525" spans="3:13" x14ac:dyDescent="0.3">
      <c r="C525">
        <f>INDEX(final_elemfixed!$C$2:$C$549,MATCH(final_twistvert!E525,final_elemfixed!$E$2:$E$549,0))</f>
        <v>-1.9487367704955836</v>
      </c>
      <c r="D525">
        <f>INDEX(final_elemfixed!$D$2:$D$549,MATCH(final_twistvert!E525,final_elemfixed!$E$2:$E$549,0))</f>
        <v>-1.2996803540659971</v>
      </c>
      <c r="E525">
        <v>523</v>
      </c>
      <c r="F525">
        <f t="shared" si="64"/>
        <v>523</v>
      </c>
      <c r="G525">
        <f t="shared" si="65"/>
        <v>2.3423799912539112</v>
      </c>
      <c r="H525">
        <f t="shared" si="66"/>
        <v>-146.2992982198995</v>
      </c>
      <c r="I525">
        <f t="shared" si="67"/>
        <v>213.7007017801005</v>
      </c>
      <c r="J525">
        <f t="shared" si="68"/>
        <v>218.7007017801005</v>
      </c>
      <c r="K525">
        <f t="shared" si="69"/>
        <v>-1.8280466321509694</v>
      </c>
      <c r="L525">
        <f t="shared" si="70"/>
        <v>-1.4645782785867649</v>
      </c>
      <c r="M525">
        <f t="shared" si="71"/>
        <v>523</v>
      </c>
    </row>
    <row r="526" spans="3:13" x14ac:dyDescent="0.3">
      <c r="C526">
        <f>INDEX(final_elemfixed!$C$2:$C$549,MATCH(final_twistvert!E526,final_elemfixed!$E$2:$E$549,0))</f>
        <v>-1.6617009357883872</v>
      </c>
      <c r="D526">
        <f>INDEX(final_elemfixed!$D$2:$D$549,MATCH(final_twistvert!E526,final_elemfixed!$E$2:$E$549,0))</f>
        <v>-1.6617009357883865</v>
      </c>
      <c r="E526">
        <v>524</v>
      </c>
      <c r="F526">
        <f t="shared" si="64"/>
        <v>524</v>
      </c>
      <c r="G526">
        <f t="shared" si="65"/>
        <v>2.35</v>
      </c>
      <c r="H526">
        <f t="shared" si="66"/>
        <v>-135</v>
      </c>
      <c r="I526">
        <f t="shared" si="67"/>
        <v>225</v>
      </c>
      <c r="J526">
        <f t="shared" si="68"/>
        <v>230</v>
      </c>
      <c r="K526">
        <f t="shared" si="69"/>
        <v>-1.5105508827633678</v>
      </c>
      <c r="L526">
        <f t="shared" si="70"/>
        <v>-1.8002044413295981</v>
      </c>
      <c r="M526">
        <f t="shared" si="71"/>
        <v>524</v>
      </c>
    </row>
    <row r="527" spans="3:13" x14ac:dyDescent="0.3">
      <c r="C527">
        <f>INDEX(final_elemfixed!$C$2:$C$549,MATCH(final_twistvert!E527,final_elemfixed!$E$2:$E$549,0))</f>
        <v>-1.299795227621396</v>
      </c>
      <c r="D527">
        <f>INDEX(final_elemfixed!$D$2:$D$549,MATCH(final_twistvert!E527,final_elemfixed!$E$2:$E$549,0))</f>
        <v>-1.9486726935114471</v>
      </c>
      <c r="E527">
        <v>525</v>
      </c>
      <c r="F527">
        <f t="shared" si="64"/>
        <v>525</v>
      </c>
      <c r="G527">
        <f t="shared" si="65"/>
        <v>2.3423904243709064</v>
      </c>
      <c r="H527">
        <f t="shared" si="66"/>
        <v>-123.70390907900641</v>
      </c>
      <c r="I527">
        <f t="shared" si="67"/>
        <v>236.29609092099361</v>
      </c>
      <c r="J527">
        <f t="shared" si="68"/>
        <v>241.29609092099361</v>
      </c>
      <c r="K527">
        <f t="shared" si="69"/>
        <v>-1.1250110983863186</v>
      </c>
      <c r="L527">
        <f t="shared" si="70"/>
        <v>-2.0545420240754684</v>
      </c>
      <c r="M527">
        <f t="shared" si="71"/>
        <v>525</v>
      </c>
    </row>
    <row r="528" spans="3:13" x14ac:dyDescent="0.3">
      <c r="C528">
        <f>INDEX(final_elemfixed!$C$2:$C$549,MATCH(final_twistvert!E528,final_elemfixed!$E$2:$E$549,0))</f>
        <v>-0.90586414075275667</v>
      </c>
      <c r="D528">
        <f>INDEX(final_elemfixed!$D$2:$D$549,MATCH(final_twistvert!E528,final_elemfixed!$E$2:$E$549,0))</f>
        <v>-2.1877150849043936</v>
      </c>
      <c r="E528">
        <v>526</v>
      </c>
      <c r="F528">
        <f t="shared" si="64"/>
        <v>526</v>
      </c>
      <c r="G528">
        <f t="shared" si="65"/>
        <v>2.3678444066745534</v>
      </c>
      <c r="H528">
        <f t="shared" si="66"/>
        <v>-112.49291066100993</v>
      </c>
      <c r="I528">
        <f t="shared" si="67"/>
        <v>247.50708933899006</v>
      </c>
      <c r="J528">
        <f t="shared" si="68"/>
        <v>252.50708933899006</v>
      </c>
      <c r="K528">
        <f t="shared" si="69"/>
        <v>-0.71174512106423271</v>
      </c>
      <c r="L528">
        <f t="shared" si="70"/>
        <v>-2.2583414305328655</v>
      </c>
      <c r="M528">
        <f t="shared" si="71"/>
        <v>526</v>
      </c>
    </row>
    <row r="529" spans="3:13" x14ac:dyDescent="0.3">
      <c r="C529">
        <f>INDEX(final_elemfixed!$C$2:$C$549,MATCH(final_twistvert!E529,final_elemfixed!$E$2:$E$549,0))</f>
        <v>-0.45828197525729664</v>
      </c>
      <c r="D529">
        <f>INDEX(final_elemfixed!$D$2:$D$549,MATCH(final_twistvert!E529,final_elemfixed!$E$2:$E$549,0))</f>
        <v>-2.33012669138202</v>
      </c>
      <c r="E529">
        <v>527</v>
      </c>
      <c r="F529">
        <f t="shared" si="64"/>
        <v>527</v>
      </c>
      <c r="G529">
        <f t="shared" si="65"/>
        <v>2.3747658340848363</v>
      </c>
      <c r="H529">
        <f t="shared" si="66"/>
        <v>-101.12673666641933</v>
      </c>
      <c r="I529">
        <f t="shared" si="67"/>
        <v>258.87326333358067</v>
      </c>
      <c r="J529">
        <f t="shared" si="68"/>
        <v>263.87326333358067</v>
      </c>
      <c r="K529">
        <f t="shared" si="69"/>
        <v>-0.25345415149878847</v>
      </c>
      <c r="L529">
        <f t="shared" si="70"/>
        <v>-2.361201761778243</v>
      </c>
      <c r="M529">
        <f t="shared" si="71"/>
        <v>527</v>
      </c>
    </row>
    <row r="530" spans="3:13" x14ac:dyDescent="0.3">
      <c r="C530">
        <f>INDEX(final_elemfixed!$C$2:$C$549,MATCH(final_twistvert!E530,final_elemfixed!$E$2:$E$549,0))</f>
        <v>5.4600770388693392E-4</v>
      </c>
      <c r="D530">
        <f>INDEX(final_elemfixed!$D$2:$D$549,MATCH(final_twistvert!E530,final_elemfixed!$E$2:$E$549,0))</f>
        <v>-2.4160017553265418</v>
      </c>
      <c r="E530">
        <v>528</v>
      </c>
      <c r="F530">
        <f t="shared" si="64"/>
        <v>528</v>
      </c>
      <c r="G530">
        <f t="shared" si="65"/>
        <v>2.4160018170244291</v>
      </c>
      <c r="H530">
        <f t="shared" si="66"/>
        <v>-89.987051360201718</v>
      </c>
      <c r="I530">
        <f t="shared" si="67"/>
        <v>270.01294863979831</v>
      </c>
      <c r="J530">
        <f t="shared" si="68"/>
        <v>275.01294863979831</v>
      </c>
      <c r="K530">
        <f t="shared" si="69"/>
        <v>0.21111235744486195</v>
      </c>
      <c r="L530">
        <f t="shared" si="70"/>
        <v>-2.4067605515296728</v>
      </c>
      <c r="M530">
        <f t="shared" si="71"/>
        <v>528</v>
      </c>
    </row>
    <row r="531" spans="3:13" x14ac:dyDescent="0.3">
      <c r="C531">
        <f>INDEX(final_elemfixed!$C$2:$C$549,MATCH(final_twistvert!E531,final_elemfixed!$E$2:$E$549,0))</f>
        <v>0.47899106041898376</v>
      </c>
      <c r="D531">
        <f>INDEX(final_elemfixed!$D$2:$D$549,MATCH(final_twistvert!E531,final_elemfixed!$E$2:$E$549,0))</f>
        <v>-2.3784218710615246</v>
      </c>
      <c r="E531">
        <v>529</v>
      </c>
      <c r="F531">
        <f t="shared" si="64"/>
        <v>529</v>
      </c>
      <c r="G531">
        <f t="shared" si="65"/>
        <v>2.4261745676486486</v>
      </c>
      <c r="H531">
        <f t="shared" si="66"/>
        <v>-78.613494284856671</v>
      </c>
      <c r="I531">
        <f t="shared" si="67"/>
        <v>281.38650571514336</v>
      </c>
      <c r="J531">
        <f t="shared" si="68"/>
        <v>286.38650571514336</v>
      </c>
      <c r="K531">
        <f t="shared" si="69"/>
        <v>0.68446147956237646</v>
      </c>
      <c r="L531">
        <f t="shared" si="70"/>
        <v>-2.3276244361366354</v>
      </c>
      <c r="M531">
        <f t="shared" si="71"/>
        <v>529</v>
      </c>
    </row>
    <row r="532" spans="3:13" x14ac:dyDescent="0.3">
      <c r="C532">
        <f>INDEX(final_elemfixed!$C$2:$C$549,MATCH(final_twistvert!E532,final_elemfixed!$E$2:$E$549,0))</f>
        <v>2.2525471325946635</v>
      </c>
      <c r="D532">
        <f>INDEX(final_elemfixed!$D$2:$D$549,MATCH(final_twistvert!E532,final_elemfixed!$E$2:$E$549,0))</f>
        <v>-1.634958216296617</v>
      </c>
      <c r="E532">
        <v>530</v>
      </c>
      <c r="F532">
        <f t="shared" si="64"/>
        <v>530</v>
      </c>
      <c r="G532">
        <f t="shared" si="65"/>
        <v>2.7833535444848283</v>
      </c>
      <c r="H532">
        <f t="shared" si="66"/>
        <v>-35.973136311915518</v>
      </c>
      <c r="I532">
        <f t="shared" si="67"/>
        <v>324.02686368808446</v>
      </c>
      <c r="J532">
        <f t="shared" si="68"/>
        <v>329.02686368808446</v>
      </c>
      <c r="K532">
        <f t="shared" si="69"/>
        <v>2.3864715083952857</v>
      </c>
      <c r="L532">
        <f t="shared" si="70"/>
        <v>-1.4324142882608322</v>
      </c>
      <c r="M532">
        <f t="shared" si="71"/>
        <v>530</v>
      </c>
    </row>
    <row r="533" spans="3:13" x14ac:dyDescent="0.3">
      <c r="C533">
        <f>INDEX(final_elemfixed!$C$2:$C$549,MATCH(final_twistvert!E533,final_elemfixed!$E$2:$E$549,0))</f>
        <v>2.010685428358113</v>
      </c>
      <c r="D533">
        <f>INDEX(final_elemfixed!$D$2:$D$549,MATCH(final_twistvert!E533,final_elemfixed!$E$2:$E$549,0))</f>
        <v>-1.6032057336131327</v>
      </c>
      <c r="E533">
        <v>531</v>
      </c>
      <c r="F533">
        <f t="shared" si="64"/>
        <v>531</v>
      </c>
      <c r="G533">
        <f t="shared" si="65"/>
        <v>2.5715996026017875</v>
      </c>
      <c r="H533">
        <f t="shared" si="66"/>
        <v>-38.566857921885493</v>
      </c>
      <c r="I533">
        <f t="shared" si="67"/>
        <v>321.43314207811449</v>
      </c>
      <c r="J533">
        <f t="shared" si="68"/>
        <v>326.43314207811449</v>
      </c>
      <c r="K533">
        <f t="shared" si="69"/>
        <v>2.1427627497510384</v>
      </c>
      <c r="L533">
        <f t="shared" si="70"/>
        <v>-1.421862269835247</v>
      </c>
      <c r="M533">
        <f t="shared" si="71"/>
        <v>531</v>
      </c>
    </row>
    <row r="534" spans="3:13" x14ac:dyDescent="0.3">
      <c r="C534">
        <f>INDEX(final_elemfixed!$C$2:$C$549,MATCH(final_twistvert!E534,final_elemfixed!$E$2:$E$549,0))</f>
        <v>1.6349582162966163</v>
      </c>
      <c r="D534">
        <f>INDEX(final_elemfixed!$D$2:$D$549,MATCH(final_twistvert!E534,final_elemfixed!$E$2:$E$549,0))</f>
        <v>-2.2525471325946644</v>
      </c>
      <c r="E534">
        <v>532</v>
      </c>
      <c r="F534">
        <f t="shared" si="64"/>
        <v>532</v>
      </c>
      <c r="G534">
        <f t="shared" si="65"/>
        <v>2.7833535444848287</v>
      </c>
      <c r="H534">
        <f t="shared" si="66"/>
        <v>-54.026863688084504</v>
      </c>
      <c r="I534">
        <f t="shared" si="67"/>
        <v>305.97313631191548</v>
      </c>
      <c r="J534">
        <f t="shared" si="68"/>
        <v>310.97313631191548</v>
      </c>
      <c r="K534">
        <f t="shared" si="69"/>
        <v>1.8250591250916222</v>
      </c>
      <c r="L534">
        <f t="shared" si="70"/>
        <v>-2.1014795129898514</v>
      </c>
      <c r="M534">
        <f t="shared" si="71"/>
        <v>532</v>
      </c>
    </row>
    <row r="535" spans="3:13" x14ac:dyDescent="0.3">
      <c r="C535">
        <f>INDEX(final_elemfixed!$C$2:$C$549,MATCH(final_twistvert!E535,final_elemfixed!$E$2:$E$549,0))</f>
        <v>1.6032057336131329</v>
      </c>
      <c r="D535">
        <f>INDEX(final_elemfixed!$D$2:$D$549,MATCH(final_twistvert!E535,final_elemfixed!$E$2:$E$549,0))</f>
        <v>-2.010685428358113</v>
      </c>
      <c r="E535">
        <v>533</v>
      </c>
      <c r="F535">
        <f t="shared" si="64"/>
        <v>533</v>
      </c>
      <c r="G535">
        <f t="shared" si="65"/>
        <v>2.5715996026017875</v>
      </c>
      <c r="H535">
        <f t="shared" si="66"/>
        <v>-51.433142078114507</v>
      </c>
      <c r="I535">
        <f t="shared" si="67"/>
        <v>308.56685792188551</v>
      </c>
      <c r="J535">
        <f t="shared" si="68"/>
        <v>313.56685792188551</v>
      </c>
      <c r="K535">
        <f t="shared" si="69"/>
        <v>1.7723478337161347</v>
      </c>
      <c r="L535">
        <f t="shared" si="70"/>
        <v>-1.8633055767703257</v>
      </c>
      <c r="M535">
        <f t="shared" si="71"/>
        <v>533</v>
      </c>
    </row>
    <row r="536" spans="3:13" x14ac:dyDescent="0.3">
      <c r="C536">
        <f>INDEX(final_elemfixed!$C$2:$C$549,MATCH(final_twistvert!E536,final_elemfixed!$E$2:$E$549,0))</f>
        <v>-0.51418863426806716</v>
      </c>
      <c r="D536">
        <f>INDEX(final_elemfixed!$D$2:$D$549,MATCH(final_twistvert!E536,final_elemfixed!$E$2:$E$549,0))</f>
        <v>2.463686633264524</v>
      </c>
      <c r="E536">
        <v>534</v>
      </c>
      <c r="F536">
        <f t="shared" si="64"/>
        <v>534</v>
      </c>
      <c r="G536">
        <f t="shared" si="65"/>
        <v>2.5167720950727235</v>
      </c>
      <c r="H536">
        <f t="shared" si="66"/>
        <v>101.7888060789364</v>
      </c>
      <c r="I536">
        <f t="shared" si="67"/>
        <v>101.7888060789364</v>
      </c>
      <c r="J536">
        <f t="shared" si="68"/>
        <v>106.7888060789364</v>
      </c>
      <c r="K536">
        <f t="shared" si="69"/>
        <v>-0.72695642969653074</v>
      </c>
      <c r="L536">
        <f t="shared" si="70"/>
        <v>2.4094970694855844</v>
      </c>
      <c r="M536">
        <f t="shared" si="71"/>
        <v>534</v>
      </c>
    </row>
    <row r="537" spans="3:13" x14ac:dyDescent="0.3">
      <c r="C537">
        <f>INDEX(final_elemfixed!$C$2:$C$549,MATCH(final_twistvert!E537,final_elemfixed!$E$2:$E$549,0))</f>
        <v>1.4795285891312761E-16</v>
      </c>
      <c r="D537">
        <f>INDEX(final_elemfixed!$D$2:$D$549,MATCH(final_twistvert!E537,final_elemfixed!$E$2:$E$549,0))</f>
        <v>2.4152641799505505</v>
      </c>
      <c r="E537">
        <v>535</v>
      </c>
      <c r="F537">
        <f t="shared" si="64"/>
        <v>535</v>
      </c>
      <c r="G537">
        <f t="shared" si="65"/>
        <v>2.4152641799505505</v>
      </c>
      <c r="H537">
        <f t="shared" si="66"/>
        <v>90</v>
      </c>
      <c r="I537">
        <f t="shared" si="67"/>
        <v>90</v>
      </c>
      <c r="J537">
        <f t="shared" si="68"/>
        <v>95</v>
      </c>
      <c r="K537">
        <f t="shared" si="69"/>
        <v>-0.21050414353540392</v>
      </c>
      <c r="L537">
        <f t="shared" si="70"/>
        <v>2.406073370557646</v>
      </c>
      <c r="M537">
        <f t="shared" si="71"/>
        <v>535</v>
      </c>
    </row>
    <row r="538" spans="3:13" x14ac:dyDescent="0.3">
      <c r="C538">
        <f>INDEX(final_elemfixed!$C$2:$C$549,MATCH(final_twistvert!E538,final_elemfixed!$E$2:$E$549,0))</f>
        <v>0.45860674056306105</v>
      </c>
      <c r="D538">
        <f>INDEX(final_elemfixed!$D$2:$D$549,MATCH(final_twistvert!E538,final_elemfixed!$E$2:$E$549,0))</f>
        <v>2.3297321957309785</v>
      </c>
      <c r="E538">
        <v>536</v>
      </c>
      <c r="F538">
        <f t="shared" si="64"/>
        <v>536</v>
      </c>
      <c r="G538">
        <f t="shared" si="65"/>
        <v>2.374441459862795</v>
      </c>
      <c r="H538">
        <f t="shared" si="66"/>
        <v>78.863736958904994</v>
      </c>
      <c r="I538">
        <f t="shared" si="67"/>
        <v>78.863736958904994</v>
      </c>
      <c r="J538">
        <f t="shared" si="68"/>
        <v>83.863736958904994</v>
      </c>
      <c r="K538">
        <f t="shared" si="69"/>
        <v>0.25381206353599178</v>
      </c>
      <c r="L538">
        <f t="shared" si="70"/>
        <v>2.3608370724636978</v>
      </c>
      <c r="M538">
        <f t="shared" si="71"/>
        <v>536</v>
      </c>
    </row>
    <row r="539" spans="3:13" x14ac:dyDescent="0.3">
      <c r="C539">
        <f>INDEX(final_elemfixed!$C$2:$C$549,MATCH(final_twistvert!E539,final_elemfixed!$E$2:$E$549,0))</f>
        <v>0.9059676635048336</v>
      </c>
      <c r="D539">
        <f>INDEX(final_elemfixed!$D$2:$D$549,MATCH(final_twistvert!E539,final_elemfixed!$E$2:$E$549,0))</f>
        <v>2.1876636689924438</v>
      </c>
      <c r="E539">
        <v>537</v>
      </c>
      <c r="F539">
        <f t="shared" si="64"/>
        <v>537</v>
      </c>
      <c r="G539">
        <f t="shared" si="65"/>
        <v>2.3678365095474576</v>
      </c>
      <c r="H539">
        <f t="shared" si="66"/>
        <v>67.50429893882918</v>
      </c>
      <c r="I539">
        <f t="shared" si="67"/>
        <v>67.50429893882918</v>
      </c>
      <c r="J539">
        <f t="shared" si="68"/>
        <v>72.50429893882918</v>
      </c>
      <c r="K539">
        <f t="shared" si="69"/>
        <v>0.71185273107297842</v>
      </c>
      <c r="L539">
        <f t="shared" si="70"/>
        <v>2.2582992328763321</v>
      </c>
      <c r="M539">
        <f t="shared" si="71"/>
        <v>537</v>
      </c>
    </row>
    <row r="540" spans="3:13" x14ac:dyDescent="0.3">
      <c r="C540">
        <f>INDEX(final_elemfixed!$C$2:$C$549,MATCH(final_twistvert!E540,final_elemfixed!$E$2:$E$549,0))</f>
        <v>1.2998469890327882</v>
      </c>
      <c r="D540">
        <f>INDEX(final_elemfixed!$D$2:$D$549,MATCH(final_twistvert!E540,final_elemfixed!$E$2:$E$549,0))</f>
        <v>1.9486469855908291</v>
      </c>
      <c r="E540">
        <v>538</v>
      </c>
      <c r="F540">
        <f t="shared" si="64"/>
        <v>538</v>
      </c>
      <c r="G540">
        <f t="shared" si="65"/>
        <v>2.3423977607037259</v>
      </c>
      <c r="H540">
        <f t="shared" si="66"/>
        <v>56.294688696546288</v>
      </c>
      <c r="I540">
        <f t="shared" si="67"/>
        <v>56.294688696546288</v>
      </c>
      <c r="J540">
        <f t="shared" si="68"/>
        <v>61.294688696546288</v>
      </c>
      <c r="K540">
        <f t="shared" si="69"/>
        <v>1.1250649034228288</v>
      </c>
      <c r="L540">
        <f t="shared" si="70"/>
        <v>2.0545209252855057</v>
      </c>
      <c r="M540">
        <f t="shared" si="71"/>
        <v>538</v>
      </c>
    </row>
    <row r="541" spans="3:13" x14ac:dyDescent="0.3">
      <c r="C541">
        <f>INDEX(final_elemfixed!$C$2:$C$549,MATCH(final_twistvert!E541,final_elemfixed!$E$2:$E$549,0))</f>
        <v>1.661700935788387</v>
      </c>
      <c r="D541">
        <f>INDEX(final_elemfixed!$D$2:$D$549,MATCH(final_twistvert!E541,final_elemfixed!$E$2:$E$549,0))</f>
        <v>1.6617009357883865</v>
      </c>
      <c r="E541">
        <v>539</v>
      </c>
      <c r="F541">
        <f t="shared" si="64"/>
        <v>539</v>
      </c>
      <c r="G541">
        <f t="shared" si="65"/>
        <v>2.35</v>
      </c>
      <c r="H541">
        <f t="shared" si="66"/>
        <v>44.999999999999993</v>
      </c>
      <c r="I541">
        <f t="shared" si="67"/>
        <v>44.999999999999993</v>
      </c>
      <c r="J541">
        <f t="shared" si="68"/>
        <v>49.999999999999993</v>
      </c>
      <c r="K541">
        <f t="shared" si="69"/>
        <v>1.5105508827633678</v>
      </c>
      <c r="L541">
        <f t="shared" si="70"/>
        <v>1.8002044413295981</v>
      </c>
      <c r="M541">
        <f t="shared" si="71"/>
        <v>539</v>
      </c>
    </row>
    <row r="542" spans="3:13" x14ac:dyDescent="0.3">
      <c r="C542">
        <f>INDEX(final_elemfixed!$C$2:$C$549,MATCH(final_twistvert!E542,final_elemfixed!$E$2:$E$549,0))</f>
        <v>1.9486336747511506</v>
      </c>
      <c r="D542">
        <f>INDEX(final_elemfixed!$D$2:$D$549,MATCH(final_twistvert!E542,final_elemfixed!$E$2:$E$549,0))</f>
        <v>1.2998716816046374</v>
      </c>
      <c r="E542">
        <v>540</v>
      </c>
      <c r="F542">
        <f t="shared" si="64"/>
        <v>540</v>
      </c>
      <c r="G542">
        <f t="shared" si="65"/>
        <v>2.3424003899871262</v>
      </c>
      <c r="H542">
        <f t="shared" si="66"/>
        <v>33.705994437332222</v>
      </c>
      <c r="I542">
        <f t="shared" si="67"/>
        <v>33.705994437332222</v>
      </c>
      <c r="J542">
        <f t="shared" si="68"/>
        <v>38.705994437332222</v>
      </c>
      <c r="K542">
        <f t="shared" si="69"/>
        <v>1.8279272534232314</v>
      </c>
      <c r="L542">
        <f t="shared" si="70"/>
        <v>1.4647598926801766</v>
      </c>
      <c r="M542">
        <f t="shared" si="71"/>
        <v>540</v>
      </c>
    </row>
    <row r="543" spans="3:13" x14ac:dyDescent="0.3">
      <c r="C543">
        <f>INDEX(final_elemfixed!$C$2:$C$549,MATCH(final_twistvert!E543,final_elemfixed!$E$2:$E$549,0))</f>
        <v>2.1876370473130868</v>
      </c>
      <c r="D543">
        <f>INDEX(final_elemfixed!$D$2:$D$549,MATCH(final_twistvert!E543,final_elemfixed!$E$2:$E$549,0))</f>
        <v>0.90601704864853272</v>
      </c>
      <c r="E543">
        <v>541</v>
      </c>
      <c r="F543">
        <f t="shared" si="64"/>
        <v>541</v>
      </c>
      <c r="G543">
        <f t="shared" si="65"/>
        <v>2.367830809669162</v>
      </c>
      <c r="H543">
        <f t="shared" si="66"/>
        <v>22.497051604950457</v>
      </c>
      <c r="I543">
        <f t="shared" si="67"/>
        <v>22.497051604950457</v>
      </c>
      <c r="J543">
        <f t="shared" si="68"/>
        <v>27.497051604950457</v>
      </c>
      <c r="K543">
        <f t="shared" si="69"/>
        <v>2.1003478390653743</v>
      </c>
      <c r="L543">
        <f t="shared" si="70"/>
        <v>1.0932345119652653</v>
      </c>
      <c r="M543">
        <f t="shared" si="71"/>
        <v>541</v>
      </c>
    </row>
    <row r="544" spans="3:13" x14ac:dyDescent="0.3">
      <c r="C544">
        <f>INDEX(final_elemfixed!$C$2:$C$549,MATCH(final_twistvert!E544,final_elemfixed!$E$2:$E$549,0))</f>
        <v>2.330038259476594</v>
      </c>
      <c r="D544">
        <f>INDEX(final_elemfixed!$D$2:$D$549,MATCH(final_twistvert!E544,final_elemfixed!$E$2:$E$549,0))</f>
        <v>0.45866626049854964</v>
      </c>
      <c r="E544">
        <v>542</v>
      </c>
      <c r="F544">
        <f t="shared" si="64"/>
        <v>542</v>
      </c>
      <c r="G544">
        <f t="shared" si="65"/>
        <v>2.3747532564762257</v>
      </c>
      <c r="H544">
        <f t="shared" si="66"/>
        <v>11.136245793700772</v>
      </c>
      <c r="I544">
        <f t="shared" si="67"/>
        <v>11.136245793700772</v>
      </c>
      <c r="J544">
        <f t="shared" si="68"/>
        <v>16.136245793700773</v>
      </c>
      <c r="K544">
        <f t="shared" si="69"/>
        <v>2.2811963618344597</v>
      </c>
      <c r="L544">
        <f t="shared" si="70"/>
        <v>0.65999711203736577</v>
      </c>
      <c r="M544">
        <f t="shared" si="71"/>
        <v>542</v>
      </c>
    </row>
    <row r="545" spans="3:13" x14ac:dyDescent="0.3">
      <c r="C545">
        <f>INDEX(final_elemfixed!$C$2:$C$549,MATCH(final_twistvert!E545,final_elemfixed!$E$2:$E$549,0))</f>
        <v>2.4159029292342753</v>
      </c>
      <c r="D545">
        <f>INDEX(final_elemfixed!$D$2:$D$549,MATCH(final_twistvert!E545,final_elemfixed!$E$2:$E$549,0))</f>
        <v>6.9654896983612719E-5</v>
      </c>
      <c r="E545">
        <v>543</v>
      </c>
      <c r="F545">
        <f t="shared" si="64"/>
        <v>543</v>
      </c>
      <c r="G545">
        <f t="shared" si="65"/>
        <v>2.4159029302384143</v>
      </c>
      <c r="H545">
        <f t="shared" si="66"/>
        <v>1.651942042116161E-3</v>
      </c>
      <c r="I545">
        <f t="shared" si="67"/>
        <v>1.651942042116161E-3</v>
      </c>
      <c r="J545">
        <f t="shared" si="68"/>
        <v>5.0016519420421162</v>
      </c>
      <c r="K545">
        <f t="shared" si="69"/>
        <v>2.40670361838322</v>
      </c>
      <c r="L545">
        <f t="shared" si="70"/>
        <v>0.21062920404272753</v>
      </c>
      <c r="M545">
        <f t="shared" si="71"/>
        <v>543</v>
      </c>
    </row>
    <row r="546" spans="3:13" x14ac:dyDescent="0.3">
      <c r="C546">
        <f>INDEX(final_elemfixed!$C$2:$C$549,MATCH(final_twistvert!E546,final_elemfixed!$E$2:$E$549,0))</f>
        <v>2.3786076682473176</v>
      </c>
      <c r="D546">
        <f>INDEX(final_elemfixed!$D$2:$D$549,MATCH(final_twistvert!E546,final_elemfixed!$E$2:$E$549,0))</f>
        <v>-0.47875851117129753</v>
      </c>
      <c r="E546">
        <v>544</v>
      </c>
      <c r="F546">
        <f t="shared" si="64"/>
        <v>544</v>
      </c>
      <c r="G546">
        <f t="shared" si="65"/>
        <v>2.4263108109770064</v>
      </c>
      <c r="H546">
        <f t="shared" si="66"/>
        <v>-11.380256093610567</v>
      </c>
      <c r="I546">
        <f t="shared" si="67"/>
        <v>348.61974390638943</v>
      </c>
      <c r="J546">
        <f t="shared" si="68"/>
        <v>353.61974390638943</v>
      </c>
      <c r="K546">
        <f t="shared" si="69"/>
        <v>2.4112829015862447</v>
      </c>
      <c r="L546">
        <f t="shared" si="70"/>
        <v>-0.26962737246377377</v>
      </c>
      <c r="M546">
        <f t="shared" si="71"/>
        <v>544</v>
      </c>
    </row>
    <row r="547" spans="3:13" x14ac:dyDescent="0.3">
      <c r="C547">
        <f>INDEX(final_elemfixed!$C$2:$C$549,MATCH(final_twistvert!E547,final_elemfixed!$E$2:$E$549,0))</f>
        <v>-1.3740759332057226</v>
      </c>
      <c r="D547">
        <f>INDEX(final_elemfixed!$D$2:$D$549,MATCH(final_twistvert!E547,final_elemfixed!$E$2:$E$549,0))</f>
        <v>2.2279682497478097</v>
      </c>
      <c r="E547">
        <v>545</v>
      </c>
      <c r="F547">
        <f t="shared" si="64"/>
        <v>545</v>
      </c>
      <c r="G547">
        <f t="shared" si="65"/>
        <v>2.6176186108941648</v>
      </c>
      <c r="H547">
        <f t="shared" si="66"/>
        <v>121.66377263528808</v>
      </c>
      <c r="I547">
        <f t="shared" si="67"/>
        <v>121.66377263528808</v>
      </c>
      <c r="J547">
        <f t="shared" si="68"/>
        <v>126.66377263528808</v>
      </c>
      <c r="K547">
        <f t="shared" si="69"/>
        <v>-1.5630273870599785</v>
      </c>
      <c r="L547">
        <f t="shared" si="70"/>
        <v>2.0997315493652877</v>
      </c>
      <c r="M547">
        <f t="shared" si="71"/>
        <v>545</v>
      </c>
    </row>
    <row r="548" spans="3:13" x14ac:dyDescent="0.3">
      <c r="C548">
        <f>INDEX(final_elemfixed!$C$2:$C$549,MATCH(final_twistvert!E548,final_elemfixed!$E$2:$E$549,0))</f>
        <v>-2.237048294192054</v>
      </c>
      <c r="D548">
        <f>INDEX(final_elemfixed!$D$2:$D$549,MATCH(final_twistvert!E548,final_elemfixed!$E$2:$E$549,0))</f>
        <v>1.3745199368673382</v>
      </c>
      <c r="E548">
        <v>546</v>
      </c>
      <c r="F548">
        <f t="shared" si="64"/>
        <v>546</v>
      </c>
      <c r="G548">
        <f t="shared" si="65"/>
        <v>2.6255837688775747</v>
      </c>
      <c r="H548">
        <f t="shared" si="66"/>
        <v>148.43199395202384</v>
      </c>
      <c r="I548">
        <f t="shared" si="67"/>
        <v>148.43199395202384</v>
      </c>
      <c r="J548">
        <f t="shared" si="68"/>
        <v>153.43199395202384</v>
      </c>
      <c r="K548">
        <f t="shared" si="69"/>
        <v>-2.3483329560684445</v>
      </c>
      <c r="L548">
        <f t="shared" si="70"/>
        <v>1.1743178678859532</v>
      </c>
      <c r="M548">
        <f t="shared" si="71"/>
        <v>546</v>
      </c>
    </row>
    <row r="549" spans="3:13" x14ac:dyDescent="0.3">
      <c r="C549">
        <f>INDEX(final_elemfixed!$C$2:$C$549,MATCH(final_twistvert!E549,final_elemfixed!$E$2:$E$549,0))</f>
        <v>-0.86101358059155697</v>
      </c>
      <c r="D549">
        <f>INDEX(final_elemfixed!$D$2:$D$549,MATCH(final_twistvert!E549,final_elemfixed!$E$2:$E$549,0))</f>
        <v>1.5412632596186078</v>
      </c>
      <c r="E549">
        <v>547</v>
      </c>
      <c r="F549">
        <f t="shared" si="64"/>
        <v>547</v>
      </c>
      <c r="G549">
        <f t="shared" si="65"/>
        <v>1.7654565475857142</v>
      </c>
      <c r="H549">
        <f t="shared" si="66"/>
        <v>119.18953672652374</v>
      </c>
      <c r="I549">
        <f t="shared" si="67"/>
        <v>119.18953672652374</v>
      </c>
      <c r="J549">
        <f t="shared" si="68"/>
        <v>124.18953672652374</v>
      </c>
      <c r="K549">
        <f t="shared" si="69"/>
        <v>-0.99206710813203525</v>
      </c>
      <c r="L549">
        <f t="shared" si="70"/>
        <v>1.4603560094633807</v>
      </c>
      <c r="M549">
        <f t="shared" si="71"/>
        <v>547</v>
      </c>
    </row>
    <row r="550" spans="3:13" x14ac:dyDescent="0.3">
      <c r="C550">
        <f>INDEX(final_elemfixed!$C$2:$C$549,MATCH(final_twistvert!E550,final_elemfixed!$E$2:$E$549,0))</f>
        <v>-1.5503791612285225</v>
      </c>
      <c r="D550">
        <f>INDEX(final_elemfixed!$D$2:$D$549,MATCH(final_twistvert!E550,final_elemfixed!$E$2:$E$549,0))</f>
        <v>0.86170340165957404</v>
      </c>
      <c r="E550">
        <v>548</v>
      </c>
      <c r="F550">
        <f t="shared" si="64"/>
        <v>548</v>
      </c>
      <c r="G550">
        <f t="shared" si="65"/>
        <v>1.7737554216980813</v>
      </c>
      <c r="H550">
        <f t="shared" si="66"/>
        <v>150.93461938109112</v>
      </c>
      <c r="I550">
        <f t="shared" si="67"/>
        <v>150.93461938109112</v>
      </c>
      <c r="J550">
        <f t="shared" si="68"/>
        <v>155.93461938109112</v>
      </c>
      <c r="K550">
        <f t="shared" si="69"/>
        <v>-1.6195819004476055</v>
      </c>
      <c r="L550">
        <f t="shared" si="70"/>
        <v>0.72329991272352656</v>
      </c>
      <c r="M550">
        <f t="shared" si="71"/>
        <v>548</v>
      </c>
    </row>
  </sheetData>
  <sheetProtection selectLockedCells="1" selectUn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00"/>
  <sheetViews>
    <sheetView topLeftCell="I14" zoomScaleNormal="100" workbookViewId="0">
      <selection activeCell="S28" sqref="R28:S30"/>
    </sheetView>
  </sheetViews>
  <sheetFormatPr defaultColWidth="9.109375" defaultRowHeight="14.4" zeroHeight="1" x14ac:dyDescent="0.3"/>
  <cols>
    <col min="1" max="1" width="63.5546875" style="5" customWidth="1"/>
    <col min="2" max="2" width="9.109375" style="5" customWidth="1"/>
    <col min="3" max="4" width="23.33203125" style="10" bestFit="1" customWidth="1"/>
    <col min="5" max="12" width="8.6640625" style="10" customWidth="1"/>
    <col min="13" max="27" width="9.109375" style="5" customWidth="1"/>
    <col min="28" max="16384" width="9.109375" style="5"/>
  </cols>
  <sheetData>
    <row r="1" spans="1:12" ht="50.25" customHeight="1" thickBot="1" x14ac:dyDescent="0.35">
      <c r="A1" s="8" t="s">
        <v>72</v>
      </c>
      <c r="C1" s="12">
        <f>raw_vertexdata!B2</f>
        <v>548</v>
      </c>
      <c r="D1" s="13"/>
      <c r="E1" s="13"/>
      <c r="F1" s="13"/>
      <c r="G1" s="13"/>
      <c r="H1" s="13"/>
      <c r="I1" s="13"/>
      <c r="J1" s="13"/>
      <c r="K1" s="13"/>
      <c r="L1" s="14"/>
    </row>
    <row r="2" spans="1:12" ht="15" customHeight="1" x14ac:dyDescent="0.3">
      <c r="A2" s="25">
        <v>40</v>
      </c>
      <c r="C2" s="15">
        <f>INDEX(final_twistvert!K:K,MATCH(SUMMARY!E2,final_twistvert!M:M))</f>
        <v>0.32383732147009664</v>
      </c>
      <c r="D2" s="16">
        <f>INDEX(final_twistvert!L:L,MATCH(SUMMARY!E2,final_twistvert!M:M,0))</f>
        <v>-0.23635523946609127</v>
      </c>
      <c r="E2" s="17">
        <f>raw_vertexdata!D3</f>
        <v>1</v>
      </c>
      <c r="F2" s="18"/>
      <c r="G2" s="18"/>
      <c r="H2" s="18"/>
      <c r="I2" s="18"/>
      <c r="J2" s="18"/>
      <c r="K2" s="18"/>
      <c r="L2" s="19"/>
    </row>
    <row r="3" spans="1:12" ht="15" customHeight="1" x14ac:dyDescent="0.3">
      <c r="A3" s="26"/>
      <c r="C3" s="15">
        <f>INDEX(final_twistvert!K:K,MATCH(SUMMARY!E3,final_twistvert!M:M))</f>
        <v>0.22872851338059508</v>
      </c>
      <c r="D3" s="16">
        <f>INDEX(final_twistvert!L:L,MATCH(SUMMARY!E3,final_twistvert!M:M,0))</f>
        <v>-0.11634292916504609</v>
      </c>
      <c r="E3" s="17">
        <f>raw_vertexdata!D4</f>
        <v>2</v>
      </c>
      <c r="F3" s="18"/>
      <c r="G3" s="18"/>
      <c r="H3" s="18"/>
      <c r="I3" s="18"/>
      <c r="J3" s="18"/>
      <c r="K3" s="18"/>
      <c r="L3" s="19"/>
    </row>
    <row r="4" spans="1:12" ht="15" customHeight="1" x14ac:dyDescent="0.3">
      <c r="A4" s="26"/>
      <c r="C4" s="15">
        <f>INDEX(final_twistvert!K:K,MATCH(SUMMARY!E4,final_twistvert!M:M))</f>
        <v>5.9072181330192965E-2</v>
      </c>
      <c r="D4" s="16">
        <f>INDEX(final_twistvert!L:L,MATCH(SUMMARY!E4,final_twistvert!M:M,0))</f>
        <v>7.0399484322634057E-2</v>
      </c>
      <c r="E4" s="17">
        <f>raw_vertexdata!D5</f>
        <v>3</v>
      </c>
      <c r="F4" s="18"/>
      <c r="G4" s="18"/>
      <c r="H4" s="18"/>
      <c r="I4" s="18"/>
      <c r="J4" s="18"/>
      <c r="K4" s="18"/>
      <c r="L4" s="19"/>
    </row>
    <row r="5" spans="1:12" ht="15" customHeight="1" thickBot="1" x14ac:dyDescent="0.35">
      <c r="A5" s="27"/>
      <c r="C5" s="15">
        <f>INDEX(final_twistvert!K:K,MATCH(SUMMARY!E5,final_twistvert!M:M))</f>
        <v>-0.1732480232832779</v>
      </c>
      <c r="D5" s="16">
        <f>INDEX(final_twistvert!L:L,MATCH(SUMMARY!E5,final_twistvert!M:M,0))</f>
        <v>0.26024819390043186</v>
      </c>
      <c r="E5" s="17">
        <f>raw_vertexdata!D6</f>
        <v>4</v>
      </c>
      <c r="F5" s="18"/>
      <c r="G5" s="18"/>
      <c r="H5" s="18"/>
      <c r="I5" s="18"/>
      <c r="J5" s="18"/>
      <c r="K5" s="18"/>
      <c r="L5" s="19"/>
    </row>
    <row r="6" spans="1:12" ht="15" customHeight="1" x14ac:dyDescent="0.3">
      <c r="A6" s="9">
        <f>-A2</f>
        <v>-40</v>
      </c>
      <c r="C6" s="15">
        <f>INDEX(final_twistvert!K:K,MATCH(SUMMARY!E6,final_twistvert!M:M))</f>
        <v>-0.26405807376924817</v>
      </c>
      <c r="D6" s="16">
        <f>INDEX(final_twistvert!L:L,MATCH(SUMMARY!E6,final_twistvert!M:M,0))</f>
        <v>0.30759737267615656</v>
      </c>
      <c r="E6" s="17">
        <f>raw_vertexdata!D7</f>
        <v>5</v>
      </c>
      <c r="F6" s="18"/>
      <c r="G6" s="18"/>
      <c r="H6" s="18"/>
      <c r="I6" s="18"/>
      <c r="J6" s="18"/>
      <c r="K6" s="18"/>
      <c r="L6" s="19"/>
    </row>
    <row r="7" spans="1:12" ht="15" customHeight="1" x14ac:dyDescent="0.3">
      <c r="A7" s="28" t="s">
        <v>73</v>
      </c>
      <c r="C7" s="15">
        <f>INDEX(final_twistvert!K:K,MATCH(SUMMARY!E7,final_twistvert!M:M))</f>
        <v>-0.32480150288462628</v>
      </c>
      <c r="D7" s="16">
        <f>INDEX(final_twistvert!L:L,MATCH(SUMMARY!E7,final_twistvert!M:M,0))</f>
        <v>0.23520617280141298</v>
      </c>
      <c r="E7" s="17">
        <f>raw_vertexdata!D8</f>
        <v>6</v>
      </c>
      <c r="F7" s="18"/>
      <c r="G7" s="18"/>
      <c r="H7" s="18"/>
      <c r="I7" s="18"/>
      <c r="J7" s="18"/>
      <c r="K7" s="18"/>
      <c r="L7" s="19"/>
    </row>
    <row r="8" spans="1:12" ht="15" customHeight="1" x14ac:dyDescent="0.3">
      <c r="A8" s="28"/>
      <c r="C8" s="15">
        <f>INDEX(final_twistvert!K:K,MATCH(SUMMARY!E8,final_twistvert!M:M))</f>
        <v>-0.24742571344110456</v>
      </c>
      <c r="D8" s="16">
        <f>INDEX(final_twistvert!L:L,MATCH(SUMMARY!E8,final_twistvert!M:M,0))</f>
        <v>0.17184666516450181</v>
      </c>
      <c r="E8" s="17">
        <f>raw_vertexdata!D9</f>
        <v>7</v>
      </c>
      <c r="F8" s="18"/>
      <c r="G8" s="18"/>
      <c r="H8" s="18"/>
      <c r="I8" s="18"/>
      <c r="J8" s="18"/>
      <c r="K8" s="18"/>
      <c r="L8" s="19"/>
    </row>
    <row r="9" spans="1:12" ht="15" customHeight="1" x14ac:dyDescent="0.3">
      <c r="A9" s="28"/>
      <c r="C9" s="15">
        <f>INDEX(final_twistvert!K:K,MATCH(SUMMARY!E9,final_twistvert!M:M))</f>
        <v>-8.9990265356115536E-3</v>
      </c>
      <c r="D9" s="16">
        <f>INDEX(final_twistvert!L:L,MATCH(SUMMARY!E9,final_twistvert!M:M,0))</f>
        <v>-1.0724622203665692E-2</v>
      </c>
      <c r="E9" s="17">
        <f>raw_vertexdata!D10</f>
        <v>8</v>
      </c>
      <c r="F9" s="18"/>
      <c r="G9" s="18"/>
      <c r="H9" s="18"/>
      <c r="I9" s="18"/>
      <c r="J9" s="18"/>
      <c r="K9" s="18"/>
      <c r="L9" s="19"/>
    </row>
    <row r="10" spans="1:12" ht="15" customHeight="1" x14ac:dyDescent="0.3">
      <c r="A10" s="28"/>
      <c r="C10" s="15">
        <f>INDEX(final_twistvert!K:K,MATCH(SUMMARY!E10,final_twistvert!M:M))</f>
        <v>8.482916436390793E-2</v>
      </c>
      <c r="D10" s="16">
        <f>INDEX(final_twistvert!L:L,MATCH(SUMMARY!E10,final_twistvert!M:M,0))</f>
        <v>-8.3385200985345478E-2</v>
      </c>
      <c r="E10" s="17">
        <f>raw_vertexdata!D11</f>
        <v>9</v>
      </c>
      <c r="F10" s="18"/>
      <c r="G10" s="18"/>
      <c r="H10" s="18"/>
      <c r="I10" s="18"/>
      <c r="J10" s="18"/>
      <c r="K10" s="18"/>
      <c r="L10" s="19"/>
    </row>
    <row r="11" spans="1:12" ht="15" customHeight="1" x14ac:dyDescent="0.3">
      <c r="A11" s="28"/>
      <c r="C11" s="15">
        <f>INDEX(final_twistvert!K:K,MATCH(SUMMARY!E11,final_twistvert!M:M))</f>
        <v>0.1881686152093745</v>
      </c>
      <c r="D11" s="16">
        <f>INDEX(final_twistvert!L:L,MATCH(SUMMARY!E11,final_twistvert!M:M,0))</f>
        <v>-0.16468033352585351</v>
      </c>
      <c r="E11" s="17">
        <f>raw_vertexdata!D12</f>
        <v>10</v>
      </c>
      <c r="F11" s="18"/>
      <c r="G11" s="18"/>
      <c r="H11" s="18"/>
      <c r="I11" s="18"/>
      <c r="J11" s="18"/>
      <c r="K11" s="18"/>
      <c r="L11" s="19"/>
    </row>
    <row r="12" spans="1:12" ht="15" customHeight="1" x14ac:dyDescent="0.3">
      <c r="A12" s="28"/>
      <c r="C12" s="15">
        <f>INDEX(final_twistvert!K:K,MATCH(SUMMARY!E12,final_twistvert!M:M))</f>
        <v>0.30500364450628087</v>
      </c>
      <c r="D12" s="16">
        <f>INDEX(final_twistvert!L:L,MATCH(SUMMARY!E12,final_twistvert!M:M,0))</f>
        <v>-0.25880034164947752</v>
      </c>
      <c r="E12" s="17">
        <f>raw_vertexdata!D13</f>
        <v>11</v>
      </c>
      <c r="F12" s="18"/>
      <c r="G12" s="18"/>
      <c r="H12" s="18"/>
      <c r="I12" s="18"/>
      <c r="J12" s="18"/>
      <c r="K12" s="18"/>
      <c r="L12" s="19"/>
    </row>
    <row r="13" spans="1:12" ht="15" customHeight="1" x14ac:dyDescent="0.3">
      <c r="A13" s="28"/>
      <c r="C13" s="15">
        <f>INDEX(final_twistvert!K:K,MATCH(SUMMARY!E13,final_twistvert!M:M))</f>
        <v>0.3830222215594889</v>
      </c>
      <c r="D13" s="16">
        <f>INDEX(final_twistvert!L:L,MATCH(SUMMARY!E13,final_twistvert!M:M,0))</f>
        <v>-0.32139380484326979</v>
      </c>
      <c r="E13" s="17">
        <f>raw_vertexdata!D14</f>
        <v>12</v>
      </c>
      <c r="F13" s="18"/>
      <c r="G13" s="18"/>
      <c r="H13" s="18"/>
      <c r="I13" s="18"/>
      <c r="J13" s="18"/>
      <c r="K13" s="18"/>
      <c r="L13" s="19"/>
    </row>
    <row r="14" spans="1:12" ht="15" customHeight="1" x14ac:dyDescent="0.3">
      <c r="A14" s="28"/>
      <c r="C14" s="15">
        <f>INDEX(final_twistvert!K:K,MATCH(SUMMARY!E14,final_twistvert!M:M))</f>
        <v>-0.34208061051314076</v>
      </c>
      <c r="D14" s="16">
        <f>INDEX(final_twistvert!L:L,MATCH(SUMMARY!E14,final_twistvert!M:M,0))</f>
        <v>0.3312930212228396</v>
      </c>
      <c r="E14" s="17">
        <f>raw_vertexdata!D15</f>
        <v>13</v>
      </c>
      <c r="F14" s="18"/>
      <c r="G14" s="18"/>
      <c r="H14" s="18"/>
      <c r="I14" s="18"/>
      <c r="J14" s="18"/>
      <c r="K14" s="18"/>
      <c r="L14" s="19"/>
    </row>
    <row r="15" spans="1:12" ht="15" customHeight="1" x14ac:dyDescent="0.3">
      <c r="A15" s="28"/>
      <c r="C15" s="15">
        <f>INDEX(final_twistvert!K:K,MATCH(SUMMARY!E15,final_twistvert!M:M))</f>
        <v>-0.38302222155948895</v>
      </c>
      <c r="D15" s="16">
        <f>INDEX(final_twistvert!L:L,MATCH(SUMMARY!E15,final_twistvert!M:M,0))</f>
        <v>0.32139380484326974</v>
      </c>
      <c r="E15" s="17">
        <f>raw_vertexdata!D16</f>
        <v>14</v>
      </c>
      <c r="F15" s="18"/>
      <c r="G15" s="18"/>
      <c r="H15" s="18"/>
      <c r="I15" s="18"/>
      <c r="J15" s="18"/>
      <c r="K15" s="18"/>
      <c r="L15" s="19"/>
    </row>
    <row r="16" spans="1:12" ht="15" customHeight="1" x14ac:dyDescent="0.3">
      <c r="A16" s="28"/>
      <c r="C16" s="15">
        <f>INDEX(final_twistvert!K:K,MATCH(SUMMARY!E16,final_twistvert!M:M))</f>
        <v>-0.37640546887040199</v>
      </c>
      <c r="D16" s="16">
        <f>INDEX(final_twistvert!L:L,MATCH(SUMMARY!E16,final_twistvert!M:M,0))</f>
        <v>0.29038624796028617</v>
      </c>
      <c r="E16" s="17">
        <f>raw_vertexdata!D17</f>
        <v>15</v>
      </c>
      <c r="F16" s="18"/>
      <c r="G16" s="18"/>
      <c r="H16" s="18"/>
      <c r="I16" s="18"/>
      <c r="J16" s="18"/>
      <c r="K16" s="18"/>
      <c r="L16" s="19"/>
    </row>
    <row r="17" spans="1:12" ht="15" customHeight="1" x14ac:dyDescent="0.3">
      <c r="A17" s="28"/>
      <c r="C17" s="15">
        <f>INDEX(final_twistvert!K:K,MATCH(SUMMARY!E17,final_twistvert!M:M))</f>
        <v>0.14069971888183963</v>
      </c>
      <c r="D17" s="16">
        <f>INDEX(final_twistvert!L:L,MATCH(SUMMARY!E17,final_twistvert!M:M,0))</f>
        <v>-1.5112741278416464E-2</v>
      </c>
      <c r="E17" s="17">
        <f>raw_vertexdata!D18</f>
        <v>16</v>
      </c>
      <c r="F17" s="18"/>
      <c r="G17" s="18"/>
      <c r="H17" s="18"/>
      <c r="I17" s="18"/>
      <c r="J17" s="18"/>
      <c r="K17" s="18"/>
      <c r="L17" s="19"/>
    </row>
    <row r="18" spans="1:12" ht="15" customHeight="1" x14ac:dyDescent="0.3">
      <c r="A18" s="28"/>
      <c r="C18" s="15">
        <f>INDEX(final_twistvert!K:K,MATCH(SUMMARY!E18,final_twistvert!M:M))</f>
        <v>-0.68943999880708018</v>
      </c>
      <c r="D18" s="16">
        <f>INDEX(final_twistvert!L:L,MATCH(SUMMARY!E18,final_twistvert!M:M,0))</f>
        <v>0.57850884871788555</v>
      </c>
      <c r="E18" s="17">
        <f>raw_vertexdata!D19</f>
        <v>17</v>
      </c>
      <c r="F18" s="18"/>
      <c r="G18" s="18"/>
      <c r="H18" s="18"/>
      <c r="I18" s="18"/>
      <c r="J18" s="18"/>
      <c r="K18" s="18"/>
      <c r="L18" s="19"/>
    </row>
    <row r="19" spans="1:12" ht="15" customHeight="1" x14ac:dyDescent="0.3">
      <c r="A19" s="28"/>
      <c r="C19" s="15">
        <f>INDEX(final_twistvert!K:K,MATCH(SUMMARY!E19,final_twistvert!M:M))</f>
        <v>-1.072462220366569</v>
      </c>
      <c r="D19" s="16">
        <f>INDEX(final_twistvert!L:L,MATCH(SUMMARY!E19,final_twistvert!M:M,0))</f>
        <v>0.89990265356115517</v>
      </c>
      <c r="E19" s="17">
        <f>raw_vertexdata!D20</f>
        <v>18</v>
      </c>
      <c r="F19" s="18"/>
      <c r="G19" s="18"/>
      <c r="H19" s="18"/>
      <c r="I19" s="18"/>
      <c r="J19" s="18"/>
      <c r="K19" s="18"/>
      <c r="L19" s="19"/>
    </row>
    <row r="20" spans="1:12" ht="15" customHeight="1" x14ac:dyDescent="0.3">
      <c r="A20" s="28"/>
      <c r="C20" s="15">
        <f>INDEX(final_twistvert!K:K,MATCH(SUMMARY!E20,final_twistvert!M:M))</f>
        <v>-2.2981333293569337</v>
      </c>
      <c r="D20" s="16">
        <f>INDEX(final_twistvert!L:L,MATCH(SUMMARY!E20,final_twistvert!M:M,0))</f>
        <v>1.9283628290596184</v>
      </c>
      <c r="E20" s="17">
        <f>raw_vertexdata!D21</f>
        <v>19</v>
      </c>
      <c r="F20" s="18"/>
      <c r="G20" s="18"/>
      <c r="H20" s="18"/>
      <c r="I20" s="18"/>
      <c r="J20" s="18"/>
      <c r="K20" s="18"/>
      <c r="L20" s="19"/>
    </row>
    <row r="21" spans="1:12" ht="15" customHeight="1" x14ac:dyDescent="0.3">
      <c r="A21" s="28"/>
      <c r="C21" s="15">
        <f>INDEX(final_twistvert!K:K,MATCH(SUMMARY!E21,final_twistvert!M:M))</f>
        <v>0.5362311101832844</v>
      </c>
      <c r="D21" s="16">
        <f>INDEX(final_twistvert!L:L,MATCH(SUMMARY!E21,final_twistvert!M:M,0))</f>
        <v>-0.4499513267805777</v>
      </c>
      <c r="E21" s="17">
        <f>raw_vertexdata!D22</f>
        <v>20</v>
      </c>
      <c r="F21" s="18"/>
      <c r="G21" s="18"/>
      <c r="H21" s="18"/>
      <c r="I21" s="18"/>
      <c r="J21" s="18"/>
      <c r="K21" s="18"/>
      <c r="L21" s="19"/>
    </row>
    <row r="22" spans="1:12" ht="15" customHeight="1" x14ac:dyDescent="0.3">
      <c r="A22" s="28"/>
      <c r="C22" s="15">
        <f>INDEX(final_twistvert!K:K,MATCH(SUMMARY!E22,final_twistvert!M:M))</f>
        <v>0.91925333174277335</v>
      </c>
      <c r="D22" s="16">
        <f>INDEX(final_twistvert!L:L,MATCH(SUMMARY!E22,final_twistvert!M:M,0))</f>
        <v>-0.77134513162384744</v>
      </c>
      <c r="E22" s="17">
        <f>raw_vertexdata!D23</f>
        <v>21</v>
      </c>
      <c r="F22" s="18"/>
      <c r="G22" s="18"/>
      <c r="H22" s="18"/>
      <c r="I22" s="18"/>
      <c r="J22" s="18"/>
      <c r="K22" s="18"/>
      <c r="L22" s="19"/>
    </row>
    <row r="23" spans="1:12" ht="15" customHeight="1" x14ac:dyDescent="0.3">
      <c r="A23" s="28"/>
      <c r="C23" s="15">
        <f>INDEX(final_twistvert!K:K,MATCH(SUMMARY!E23,final_twistvert!M:M))</f>
        <v>2.2981333293569333</v>
      </c>
      <c r="D23" s="16">
        <f>INDEX(final_twistvert!L:L,MATCH(SUMMARY!E23,final_twistvert!M:M,0))</f>
        <v>-1.9283628290596186</v>
      </c>
      <c r="E23" s="17">
        <f>raw_vertexdata!D24</f>
        <v>22</v>
      </c>
      <c r="F23" s="18"/>
      <c r="G23" s="18"/>
      <c r="H23" s="18"/>
      <c r="I23" s="18"/>
      <c r="J23" s="18"/>
      <c r="K23" s="18"/>
      <c r="L23" s="19"/>
    </row>
    <row r="24" spans="1:12" ht="15" customHeight="1" x14ac:dyDescent="0.3">
      <c r="A24" s="28"/>
      <c r="C24" s="15">
        <f>INDEX(final_twistvert!K:K,MATCH(SUMMARY!E24,final_twistvert!M:M))</f>
        <v>0.1928362829059618</v>
      </c>
      <c r="D24" s="16">
        <f>INDEX(final_twistvert!L:L,MATCH(SUMMARY!E24,final_twistvert!M:M,0))</f>
        <v>0.22981333293569339</v>
      </c>
      <c r="E24" s="17">
        <f>raw_vertexdata!D25</f>
        <v>23</v>
      </c>
      <c r="F24" s="18"/>
      <c r="G24" s="18"/>
      <c r="H24" s="18"/>
      <c r="I24" s="18"/>
      <c r="J24" s="18"/>
      <c r="K24" s="18"/>
      <c r="L24" s="19"/>
    </row>
    <row r="25" spans="1:12" ht="15" customHeight="1" x14ac:dyDescent="0.3">
      <c r="A25" s="28"/>
      <c r="C25" s="15">
        <f>INDEX(final_twistvert!K:K,MATCH(SUMMARY!E25,final_twistvert!M:M))</f>
        <v>0.44995132678057759</v>
      </c>
      <c r="D25" s="16">
        <f>INDEX(final_twistvert!L:L,MATCH(SUMMARY!E25,final_twistvert!M:M,0))</f>
        <v>0.53623111018328451</v>
      </c>
      <c r="E25" s="17">
        <f>raw_vertexdata!D26</f>
        <v>24</v>
      </c>
      <c r="F25" s="18"/>
      <c r="G25" s="18"/>
      <c r="H25" s="18"/>
      <c r="I25" s="18"/>
      <c r="J25" s="18"/>
      <c r="K25" s="18"/>
      <c r="L25" s="19"/>
    </row>
    <row r="26" spans="1:12" ht="15" customHeight="1" x14ac:dyDescent="0.3">
      <c r="A26" s="28"/>
      <c r="C26" s="15">
        <f>INDEX(final_twistvert!K:K,MATCH(SUMMARY!E26,final_twistvert!M:M))</f>
        <v>1.0927389364671172</v>
      </c>
      <c r="D26" s="16">
        <f>INDEX(final_twistvert!L:L,MATCH(SUMMARY!E26,final_twistvert!M:M,0))</f>
        <v>1.3022755533022623</v>
      </c>
      <c r="E26" s="17">
        <f>raw_vertexdata!D27</f>
        <v>25</v>
      </c>
      <c r="F26" s="18"/>
      <c r="G26" s="18"/>
      <c r="H26" s="18"/>
      <c r="I26" s="18"/>
      <c r="J26" s="18"/>
      <c r="K26" s="18"/>
      <c r="L26" s="19"/>
    </row>
    <row r="27" spans="1:12" ht="15" customHeight="1" x14ac:dyDescent="0.3">
      <c r="A27" s="28"/>
      <c r="C27" s="15">
        <f>INDEX(final_twistvert!K:K,MATCH(SUMMARY!E27,final_twistvert!M:M))</f>
        <v>1.9283628290596184</v>
      </c>
      <c r="D27" s="16">
        <f>INDEX(final_twistvert!L:L,MATCH(SUMMARY!E27,final_twistvert!M:M,0))</f>
        <v>2.2981333293569337</v>
      </c>
      <c r="E27" s="17">
        <f>raw_vertexdata!D28</f>
        <v>26</v>
      </c>
      <c r="F27" s="18"/>
      <c r="G27" s="18"/>
      <c r="H27" s="18"/>
      <c r="I27" s="18"/>
      <c r="J27" s="18"/>
      <c r="K27" s="18"/>
      <c r="L27" s="19"/>
    </row>
    <row r="28" spans="1:12" ht="15" customHeight="1" x14ac:dyDescent="0.3">
      <c r="A28" s="28"/>
      <c r="C28" s="15">
        <f>INDEX(final_twistvert!K:K,MATCH(SUMMARY!E28,final_twistvert!M:M))</f>
        <v>-0.19283628290596186</v>
      </c>
      <c r="D28" s="16">
        <f>INDEX(final_twistvert!L:L,MATCH(SUMMARY!E28,final_twistvert!M:M,0))</f>
        <v>-0.22981333293569339</v>
      </c>
      <c r="E28" s="17">
        <f>raw_vertexdata!D29</f>
        <v>27</v>
      </c>
      <c r="F28" s="18"/>
      <c r="G28" s="18"/>
      <c r="H28" s="18"/>
      <c r="I28" s="18"/>
      <c r="J28" s="18"/>
      <c r="K28" s="18"/>
      <c r="L28" s="19"/>
    </row>
    <row r="29" spans="1:12" ht="15" customHeight="1" x14ac:dyDescent="0.3">
      <c r="A29" s="28"/>
      <c r="C29" s="15">
        <f>INDEX(final_twistvert!K:K,MATCH(SUMMARY!E29,final_twistvert!M:M))</f>
        <v>-0.44995132678057759</v>
      </c>
      <c r="D29" s="16">
        <f>INDEX(final_twistvert!L:L,MATCH(SUMMARY!E29,final_twistvert!M:M,0))</f>
        <v>-0.53623111018328451</v>
      </c>
      <c r="E29" s="17">
        <f>raw_vertexdata!D30</f>
        <v>28</v>
      </c>
      <c r="F29" s="18"/>
      <c r="G29" s="18"/>
      <c r="H29" s="18"/>
      <c r="I29" s="18"/>
      <c r="J29" s="18"/>
      <c r="K29" s="18"/>
      <c r="L29" s="19"/>
    </row>
    <row r="30" spans="1:12" ht="15" customHeight="1" x14ac:dyDescent="0.3">
      <c r="A30" s="28"/>
      <c r="C30" s="15">
        <f>INDEX(final_twistvert!K:K,MATCH(SUMMARY!E30,final_twistvert!M:M))</f>
        <v>-1.0927389364671172</v>
      </c>
      <c r="D30" s="16">
        <f>INDEX(final_twistvert!L:L,MATCH(SUMMARY!E30,final_twistvert!M:M,0))</f>
        <v>-1.3022755533022625</v>
      </c>
      <c r="E30" s="17">
        <f>raw_vertexdata!D31</f>
        <v>29</v>
      </c>
      <c r="F30" s="18"/>
      <c r="G30" s="18"/>
      <c r="H30" s="18"/>
      <c r="I30" s="18"/>
      <c r="J30" s="18"/>
      <c r="K30" s="18"/>
      <c r="L30" s="19"/>
    </row>
    <row r="31" spans="1:12" ht="15" customHeight="1" x14ac:dyDescent="0.3">
      <c r="A31" s="28"/>
      <c r="C31" s="15">
        <f>INDEX(final_twistvert!K:K,MATCH(SUMMARY!E31,final_twistvert!M:M))</f>
        <v>-1.9283628290596184</v>
      </c>
      <c r="D31" s="16">
        <f>INDEX(final_twistvert!L:L,MATCH(SUMMARY!E31,final_twistvert!M:M,0))</f>
        <v>-2.2981333293569337</v>
      </c>
      <c r="E31" s="17">
        <f>raw_vertexdata!D32</f>
        <v>30</v>
      </c>
      <c r="F31" s="18"/>
      <c r="G31" s="18"/>
      <c r="H31" s="18"/>
      <c r="I31" s="18"/>
      <c r="J31" s="18"/>
      <c r="K31" s="18"/>
      <c r="L31" s="19"/>
    </row>
    <row r="32" spans="1:12" ht="15" customHeight="1" x14ac:dyDescent="0.3">
      <c r="A32" s="28"/>
      <c r="C32" s="15">
        <f>INDEX(final_twistvert!K:K,MATCH(SUMMARY!E32,final_twistvert!M:M))</f>
        <v>-0.28933001881058651</v>
      </c>
      <c r="D32" s="16">
        <f>INDEX(final_twistvert!L:L,MATCH(SUMMARY!E32,final_twistvert!M:M,0))</f>
        <v>0.55645194103393913</v>
      </c>
      <c r="E32" s="17">
        <f>raw_vertexdata!D33</f>
        <v>31</v>
      </c>
      <c r="F32" s="18"/>
      <c r="G32" s="18"/>
      <c r="H32" s="18"/>
      <c r="I32" s="18"/>
      <c r="J32" s="18"/>
      <c r="K32" s="18"/>
      <c r="L32" s="19"/>
    </row>
    <row r="33" spans="1:12" ht="15" customHeight="1" x14ac:dyDescent="0.3">
      <c r="A33" s="28"/>
      <c r="C33" s="15">
        <f>INDEX(final_twistvert!K:K,MATCH(SUMMARY!E33,final_twistvert!M:M))</f>
        <v>-0.54480884112278372</v>
      </c>
      <c r="D33" s="16">
        <f>INDEX(final_twistvert!L:L,MATCH(SUMMARY!E33,final_twistvert!M:M,0))</f>
        <v>1.0484169119632514</v>
      </c>
      <c r="E33" s="17">
        <f>raw_vertexdata!D34</f>
        <v>32</v>
      </c>
      <c r="F33" s="18"/>
      <c r="G33" s="18"/>
      <c r="H33" s="18"/>
      <c r="I33" s="18"/>
      <c r="J33" s="18"/>
      <c r="K33" s="18"/>
      <c r="L33" s="19"/>
    </row>
    <row r="34" spans="1:12" ht="15" customHeight="1" x14ac:dyDescent="0.3">
      <c r="A34" s="28"/>
      <c r="C34" s="15">
        <f>INDEX(final_twistvert!K:K,MATCH(SUMMARY!E34,final_twistvert!M:M))</f>
        <v>-1.3852458396761216</v>
      </c>
      <c r="D34" s="16">
        <f>INDEX(final_twistvert!L:L,MATCH(SUMMARY!E34,final_twistvert!M:M,0))</f>
        <v>2.6610324995165242</v>
      </c>
      <c r="E34" s="17">
        <f>raw_vertexdata!D35</f>
        <v>33</v>
      </c>
      <c r="F34" s="18"/>
      <c r="G34" s="18"/>
      <c r="H34" s="18"/>
      <c r="I34" s="18"/>
      <c r="J34" s="18"/>
      <c r="K34" s="18"/>
      <c r="L34" s="19"/>
    </row>
    <row r="35" spans="1:12" ht="15" customHeight="1" x14ac:dyDescent="0.3">
      <c r="A35" s="28"/>
      <c r="C35" s="15">
        <f>INDEX(final_twistvert!K:K,MATCH(SUMMARY!E35,final_twistvert!M:M))</f>
        <v>0.24423218512885939</v>
      </c>
      <c r="D35" s="16">
        <f>INDEX(final_twistvert!L:L,MATCH(SUMMARY!E35,final_twistvert!M:M,0))</f>
        <v>-0.47002069291373683</v>
      </c>
      <c r="E35" s="17">
        <f>raw_vertexdata!D36</f>
        <v>34</v>
      </c>
      <c r="F35" s="18"/>
      <c r="G35" s="18"/>
      <c r="H35" s="18"/>
      <c r="I35" s="18"/>
      <c r="J35" s="18"/>
      <c r="K35" s="18"/>
      <c r="L35" s="19"/>
    </row>
    <row r="36" spans="1:12" ht="15" customHeight="1" x14ac:dyDescent="0.3">
      <c r="A36" s="28"/>
      <c r="C36" s="15">
        <f>INDEX(final_twistvert!K:K,MATCH(SUMMARY!E36,final_twistvert!M:M))</f>
        <v>0.48312828940090263</v>
      </c>
      <c r="D36" s="16">
        <f>INDEX(final_twistvert!L:L,MATCH(SUMMARY!E36,final_twistvert!M:M,0))</f>
        <v>-0.92815997555055973</v>
      </c>
      <c r="E36" s="17">
        <f>raw_vertexdata!D37</f>
        <v>35</v>
      </c>
      <c r="F36" s="18"/>
      <c r="G36" s="18"/>
      <c r="H36" s="18"/>
      <c r="I36" s="18"/>
      <c r="J36" s="18"/>
      <c r="K36" s="18"/>
      <c r="L36" s="19"/>
    </row>
    <row r="37" spans="1:12" ht="15" customHeight="1" x14ac:dyDescent="0.3">
      <c r="A37" s="28"/>
      <c r="C37" s="15">
        <f>INDEX(final_twistvert!K:K,MATCH(SUMMARY!E37,final_twistvert!M:M))</f>
        <v>0.89811434746715502</v>
      </c>
      <c r="D37" s="16">
        <f>INDEX(final_twistvert!L:L,MATCH(SUMMARY!E37,final_twistvert!M:M,0))</f>
        <v>-1.7252616094733988</v>
      </c>
      <c r="E37" s="17">
        <f>raw_vertexdata!D38</f>
        <v>36</v>
      </c>
      <c r="F37" s="18"/>
      <c r="G37" s="18"/>
      <c r="H37" s="18"/>
      <c r="I37" s="18"/>
      <c r="J37" s="18"/>
      <c r="K37" s="18"/>
      <c r="L37" s="19"/>
    </row>
    <row r="38" spans="1:12" ht="15" customHeight="1" x14ac:dyDescent="0.3">
      <c r="A38" s="28"/>
      <c r="C38" s="15">
        <f>INDEX(final_twistvert!K:K,MATCH(SUMMARY!E38,final_twistvert!M:M))</f>
        <v>1.3852458396761238</v>
      </c>
      <c r="D38" s="16">
        <f>INDEX(final_twistvert!L:L,MATCH(SUMMARY!E38,final_twistvert!M:M,0))</f>
        <v>-2.6610324995165238</v>
      </c>
      <c r="E38" s="17">
        <f>raw_vertexdata!D39</f>
        <v>37</v>
      </c>
      <c r="F38" s="18"/>
      <c r="G38" s="18"/>
      <c r="H38" s="18"/>
      <c r="I38" s="18"/>
      <c r="J38" s="18"/>
      <c r="K38" s="18"/>
      <c r="L38" s="19"/>
    </row>
    <row r="39" spans="1:12" ht="15" customHeight="1" x14ac:dyDescent="0.3">
      <c r="A39" s="28"/>
      <c r="C39" s="15">
        <f>INDEX(final_twistvert!K:K,MATCH(SUMMARY!E39,final_twistvert!M:M))</f>
        <v>-3.582918320092518E-2</v>
      </c>
      <c r="D39" s="16">
        <f>INDEX(final_twistvert!L:L,MATCH(SUMMARY!E39,final_twistvert!M:M,0))</f>
        <v>0.4103440860909971</v>
      </c>
      <c r="E39" s="17">
        <f>raw_vertexdata!D40</f>
        <v>38</v>
      </c>
      <c r="F39" s="18"/>
      <c r="G39" s="18"/>
      <c r="H39" s="18"/>
      <c r="I39" s="18"/>
      <c r="J39" s="18"/>
      <c r="K39" s="18"/>
      <c r="L39" s="19"/>
    </row>
    <row r="40" spans="1:12" ht="15" customHeight="1" x14ac:dyDescent="0.3">
      <c r="A40" s="28"/>
      <c r="C40" s="15">
        <f>INDEX(final_twistvert!K:K,MATCH(SUMMARY!E40,final_twistvert!M:M))</f>
        <v>-7.8818248990466841E-2</v>
      </c>
      <c r="D40" s="16">
        <f>INDEX(final_twistvert!L:L,MATCH(SUMMARY!E40,final_twistvert!M:M,0))</f>
        <v>0.89808105847901698</v>
      </c>
      <c r="E40" s="17">
        <f>raw_vertexdata!D41</f>
        <v>39</v>
      </c>
      <c r="F40" s="18"/>
      <c r="G40" s="18"/>
      <c r="H40" s="18"/>
      <c r="I40" s="18"/>
      <c r="J40" s="18"/>
      <c r="K40" s="18"/>
      <c r="L40" s="19"/>
    </row>
    <row r="41" spans="1:12" ht="15" customHeight="1" x14ac:dyDescent="0.3">
      <c r="A41" s="28"/>
      <c r="C41" s="15">
        <f>INDEX(final_twistvert!K:K,MATCH(SUMMARY!E41,final_twistvert!M:M))</f>
        <v>-0.15954105883518443</v>
      </c>
      <c r="D41" s="16">
        <f>INDEX(final_twistvert!L:L,MATCH(SUMMARY!E41,final_twistvert!M:M,0))</f>
        <v>1.8235626469240815</v>
      </c>
      <c r="E41" s="17">
        <f>raw_vertexdata!D42</f>
        <v>40</v>
      </c>
      <c r="F41" s="18"/>
      <c r="G41" s="18"/>
      <c r="H41" s="18"/>
      <c r="I41" s="18"/>
      <c r="J41" s="18"/>
      <c r="K41" s="18"/>
      <c r="L41" s="19"/>
    </row>
    <row r="42" spans="1:12" ht="15" customHeight="1" x14ac:dyDescent="0.3">
      <c r="A42" s="7"/>
      <c r="C42" s="15">
        <f>INDEX(final_twistvert!K:K,MATCH(SUMMARY!E42,final_twistvert!M:M))</f>
        <v>-0.26146722824794905</v>
      </c>
      <c r="D42" s="16">
        <f>INDEX(final_twistvert!L:L,MATCH(SUMMARY!E42,final_twistvert!M:M,0))</f>
        <v>2.9885840943320932</v>
      </c>
      <c r="E42" s="17">
        <f>raw_vertexdata!D43</f>
        <v>41</v>
      </c>
      <c r="F42" s="18"/>
      <c r="G42" s="18"/>
      <c r="H42" s="18"/>
      <c r="I42" s="18"/>
      <c r="J42" s="18"/>
      <c r="K42" s="18"/>
      <c r="L42" s="19"/>
    </row>
    <row r="43" spans="1:12" ht="15" customHeight="1" x14ac:dyDescent="0.3">
      <c r="A43" s="7"/>
      <c r="C43" s="15">
        <f>INDEX(final_twistvert!K:K,MATCH(SUMMARY!E43,final_twistvert!M:M))</f>
        <v>3.3169866271581354E-2</v>
      </c>
      <c r="D43" s="16">
        <f>INDEX(final_twistvert!L:L,MATCH(SUMMARY!E43,final_twistvert!M:M,0))</f>
        <v>-0.37589822722545135</v>
      </c>
      <c r="E43" s="17">
        <f>raw_vertexdata!D44</f>
        <v>42</v>
      </c>
      <c r="F43" s="18"/>
      <c r="G43" s="18"/>
      <c r="H43" s="18"/>
      <c r="I43" s="18"/>
      <c r="J43" s="18"/>
      <c r="K43" s="18"/>
      <c r="L43" s="19"/>
    </row>
    <row r="44" spans="1:12" ht="15" customHeight="1" x14ac:dyDescent="0.3">
      <c r="A44" s="7"/>
      <c r="C44" s="15">
        <f>INDEX(final_twistvert!K:K,MATCH(SUMMARY!E44,final_twistvert!M:M))</f>
        <v>7.2232700184266002E-2</v>
      </c>
      <c r="D44" s="16">
        <f>INDEX(final_twistvert!L:L,MATCH(SUMMARY!E44,final_twistvert!M:M,0))</f>
        <v>-0.83434810027514261</v>
      </c>
      <c r="E44" s="17">
        <f>raw_vertexdata!D45</f>
        <v>43</v>
      </c>
      <c r="F44" s="18"/>
      <c r="G44" s="18"/>
      <c r="H44" s="18"/>
      <c r="I44" s="18"/>
      <c r="J44" s="18"/>
      <c r="K44" s="18"/>
      <c r="L44" s="19"/>
    </row>
    <row r="45" spans="1:12" ht="15" customHeight="1" x14ac:dyDescent="0.3">
      <c r="A45" s="7"/>
      <c r="C45" s="15">
        <f>INDEX(final_twistvert!K:K,MATCH(SUMMARY!E45,final_twistvert!M:M))</f>
        <v>0.16075748657749578</v>
      </c>
      <c r="D45" s="16">
        <f>INDEX(final_twistvert!L:L,MATCH(SUMMARY!E45,final_twistvert!M:M,0))</f>
        <v>-1.8249370088038581</v>
      </c>
      <c r="E45" s="17">
        <f>raw_vertexdata!D46</f>
        <v>44</v>
      </c>
      <c r="F45" s="18"/>
      <c r="G45" s="18"/>
      <c r="H45" s="18"/>
      <c r="I45" s="18"/>
      <c r="J45" s="18"/>
      <c r="K45" s="18"/>
      <c r="L45" s="19"/>
    </row>
    <row r="46" spans="1:12" ht="15" customHeight="1" x14ac:dyDescent="0.3">
      <c r="A46" s="7"/>
      <c r="C46" s="15">
        <f>INDEX(final_twistvert!K:K,MATCH(SUMMARY!E46,final_twistvert!M:M))</f>
        <v>0.26146722824794799</v>
      </c>
      <c r="D46" s="16">
        <f>INDEX(final_twistvert!L:L,MATCH(SUMMARY!E46,final_twistvert!M:M,0))</f>
        <v>-2.9885840943320932</v>
      </c>
      <c r="E46" s="17">
        <f>raw_vertexdata!D47</f>
        <v>45</v>
      </c>
      <c r="F46" s="18"/>
      <c r="G46" s="18"/>
      <c r="H46" s="18"/>
      <c r="I46" s="18"/>
      <c r="J46" s="18"/>
      <c r="K46" s="18"/>
      <c r="L46" s="19"/>
    </row>
    <row r="47" spans="1:12" ht="15" customHeight="1" x14ac:dyDescent="0.3">
      <c r="A47" s="7"/>
      <c r="C47" s="15">
        <f>INDEX(final_twistvert!K:K,MATCH(SUMMARY!E47,final_twistvert!M:M))</f>
        <v>9.7805692350057954E-2</v>
      </c>
      <c r="D47" s="16">
        <f>INDEX(final_twistvert!L:L,MATCH(SUMMARY!E47,final_twistvert!M:M,0))</f>
        <v>0.30910189008941463</v>
      </c>
      <c r="E47" s="17">
        <f>raw_vertexdata!D48</f>
        <v>46</v>
      </c>
      <c r="F47" s="18"/>
      <c r="G47" s="18"/>
      <c r="H47" s="18"/>
      <c r="I47" s="18"/>
      <c r="J47" s="18"/>
      <c r="K47" s="18"/>
      <c r="L47" s="19"/>
    </row>
    <row r="48" spans="1:12" ht="15" customHeight="1" x14ac:dyDescent="0.3">
      <c r="A48" s="7"/>
      <c r="C48" s="15">
        <f>INDEX(final_twistvert!K:K,MATCH(SUMMARY!E48,final_twistvert!M:M))</f>
        <v>0.22549671102448202</v>
      </c>
      <c r="D48" s="16">
        <f>INDEX(final_twistvert!L:L,MATCH(SUMMARY!E48,final_twistvert!M:M,0))</f>
        <v>0.71518419662148203</v>
      </c>
      <c r="E48" s="17">
        <f>raw_vertexdata!D49</f>
        <v>47</v>
      </c>
      <c r="F48" s="18"/>
      <c r="G48" s="18"/>
      <c r="H48" s="18"/>
      <c r="I48" s="18"/>
      <c r="J48" s="18"/>
      <c r="K48" s="18"/>
      <c r="L48" s="19"/>
    </row>
    <row r="49" spans="1:12" ht="15" customHeight="1" x14ac:dyDescent="0.3">
      <c r="A49" s="7"/>
      <c r="C49" s="15">
        <f>INDEX(final_twistvert!K:K,MATCH(SUMMARY!E49,final_twistvert!M:M))</f>
        <v>0.52158806365852628</v>
      </c>
      <c r="D49" s="16">
        <f>INDEX(final_twistvert!L:L,MATCH(SUMMARY!E49,final_twistvert!M:M,0))</f>
        <v>1.655447613530882</v>
      </c>
      <c r="E49" s="17">
        <f>raw_vertexdata!D50</f>
        <v>48</v>
      </c>
      <c r="F49" s="18"/>
      <c r="G49" s="18"/>
      <c r="H49" s="18"/>
      <c r="I49" s="18"/>
      <c r="J49" s="18"/>
      <c r="K49" s="18"/>
      <c r="L49" s="19"/>
    </row>
    <row r="50" spans="1:12" ht="15" customHeight="1" x14ac:dyDescent="0.3">
      <c r="A50" s="7"/>
      <c r="C50" s="15">
        <f>INDEX(final_twistvert!K:K,MATCH(SUMMARY!E50,final_twistvert!M:M))</f>
        <v>0.90211739848743044</v>
      </c>
      <c r="D50" s="16">
        <f>INDEX(final_twistvert!L:L,MATCH(SUMMARY!E50,final_twistvert!M:M,0))</f>
        <v>2.8611508522217828</v>
      </c>
      <c r="E50" s="17">
        <f>raw_vertexdata!D51</f>
        <v>49</v>
      </c>
      <c r="F50" s="18"/>
      <c r="G50" s="18"/>
      <c r="H50" s="18"/>
      <c r="I50" s="18"/>
      <c r="J50" s="18"/>
      <c r="K50" s="18"/>
      <c r="L50" s="19"/>
    </row>
    <row r="51" spans="1:12" ht="15" customHeight="1" x14ac:dyDescent="0.3">
      <c r="A51" s="7"/>
      <c r="C51" s="15">
        <f>INDEX(final_twistvert!K:K,MATCH(SUMMARY!E51,final_twistvert!M:M))</f>
        <v>-9.3697996477258003E-2</v>
      </c>
      <c r="D51" s="16">
        <f>INDEX(final_twistvert!L:L,MATCH(SUMMARY!E51,final_twistvert!M:M,0))</f>
        <v>-0.29769690407707339</v>
      </c>
      <c r="E51" s="17">
        <f>raw_vertexdata!D52</f>
        <v>50</v>
      </c>
      <c r="F51" s="18"/>
      <c r="G51" s="18"/>
      <c r="H51" s="18"/>
      <c r="I51" s="18"/>
      <c r="J51" s="18"/>
      <c r="K51" s="18"/>
      <c r="L51" s="19"/>
    </row>
    <row r="52" spans="1:12" ht="15" customHeight="1" x14ac:dyDescent="0.3">
      <c r="A52" s="7"/>
      <c r="C52" s="15">
        <f>INDEX(final_twistvert!K:K,MATCH(SUMMARY!E52,final_twistvert!M:M))</f>
        <v>-0.21725295222591928</v>
      </c>
      <c r="D52" s="16">
        <f>INDEX(final_twistvert!L:L,MATCH(SUMMARY!E52,final_twistvert!M:M,0))</f>
        <v>-0.69194373181952773</v>
      </c>
      <c r="E52" s="17">
        <f>raw_vertexdata!D53</f>
        <v>51</v>
      </c>
      <c r="F52" s="18"/>
      <c r="G52" s="18"/>
      <c r="H52" s="18"/>
      <c r="I52" s="18"/>
      <c r="J52" s="18"/>
      <c r="K52" s="18"/>
      <c r="L52" s="19"/>
    </row>
    <row r="53" spans="1:12" ht="15" customHeight="1" x14ac:dyDescent="0.3">
      <c r="A53" s="6"/>
      <c r="C53" s="15">
        <f>INDEX(final_twistvert!K:K,MATCH(SUMMARY!E53,final_twistvert!M:M))</f>
        <v>-0.52137284357675717</v>
      </c>
      <c r="D53" s="16">
        <f>INDEX(final_twistvert!L:L,MATCH(SUMMARY!E53,final_twistvert!M:M,0))</f>
        <v>-1.6555320087673429</v>
      </c>
      <c r="E53" s="17">
        <f>raw_vertexdata!D54</f>
        <v>52</v>
      </c>
      <c r="F53" s="18"/>
      <c r="G53" s="18"/>
      <c r="H53" s="18"/>
      <c r="I53" s="18"/>
      <c r="J53" s="18"/>
      <c r="K53" s="18"/>
      <c r="L53" s="19"/>
    </row>
    <row r="54" spans="1:12" ht="15" customHeight="1" x14ac:dyDescent="0.3">
      <c r="A54" s="6"/>
      <c r="C54" s="15">
        <f>INDEX(final_twistvert!K:K,MATCH(SUMMARY!E54,final_twistvert!M:M))</f>
        <v>-0.90211739848743089</v>
      </c>
      <c r="D54" s="16">
        <f>INDEX(final_twistvert!L:L,MATCH(SUMMARY!E54,final_twistvert!M:M,0))</f>
        <v>-2.8611508522217828</v>
      </c>
      <c r="E54" s="17">
        <f>raw_vertexdata!D55</f>
        <v>53</v>
      </c>
      <c r="F54" s="18"/>
      <c r="G54" s="18"/>
      <c r="H54" s="18"/>
      <c r="I54" s="18"/>
      <c r="J54" s="18"/>
      <c r="K54" s="18"/>
      <c r="L54" s="19"/>
    </row>
    <row r="55" spans="1:12" ht="15" customHeight="1" x14ac:dyDescent="0.3">
      <c r="A55" s="6"/>
      <c r="C55" s="15">
        <f>INDEX(final_twistvert!K:K,MATCH(SUMMARY!E55,final_twistvert!M:M))</f>
        <v>-0.59783978519567793</v>
      </c>
      <c r="D55" s="16">
        <f>INDEX(final_twistvert!L:L,MATCH(SUMMARY!E55,final_twistvert!M:M,0))</f>
        <v>0.18849816021577331</v>
      </c>
      <c r="E55" s="17">
        <f>raw_vertexdata!D56</f>
        <v>54</v>
      </c>
      <c r="F55" s="18"/>
      <c r="G55" s="18"/>
      <c r="H55" s="18"/>
      <c r="I55" s="18"/>
      <c r="J55" s="18"/>
      <c r="K55" s="18"/>
      <c r="L55" s="19"/>
    </row>
    <row r="56" spans="1:12" ht="15" customHeight="1" x14ac:dyDescent="0.3">
      <c r="A56" s="6"/>
      <c r="C56" s="15">
        <f>INDEX(final_twistvert!K:K,MATCH(SUMMARY!E56,final_twistvert!M:M))</f>
        <v>-1.1273226238212264</v>
      </c>
      <c r="D56" s="16">
        <f>INDEX(final_twistvert!L:L,MATCH(SUMMARY!E56,final_twistvert!M:M,0))</f>
        <v>0.35544345795784887</v>
      </c>
      <c r="E56" s="17">
        <f>raw_vertexdata!D57</f>
        <v>55</v>
      </c>
      <c r="F56" s="18"/>
      <c r="G56" s="18"/>
      <c r="H56" s="18"/>
      <c r="I56" s="18"/>
      <c r="J56" s="18"/>
      <c r="K56" s="18"/>
      <c r="L56" s="19"/>
    </row>
    <row r="57" spans="1:12" ht="15" customHeight="1" x14ac:dyDescent="0.3">
      <c r="A57" s="6"/>
      <c r="C57" s="15">
        <f>INDEX(final_twistvert!K:K,MATCH(SUMMARY!E57,final_twistvert!M:M))</f>
        <v>-2.8611508522217828</v>
      </c>
      <c r="D57" s="16">
        <f>INDEX(final_twistvert!L:L,MATCH(SUMMARY!E57,final_twistvert!M:M,0))</f>
        <v>0.90211739848743067</v>
      </c>
      <c r="E57" s="17">
        <f>raw_vertexdata!D58</f>
        <v>56</v>
      </c>
      <c r="F57" s="18"/>
      <c r="G57" s="18"/>
      <c r="H57" s="18"/>
      <c r="I57" s="18"/>
      <c r="J57" s="18"/>
      <c r="K57" s="18"/>
      <c r="L57" s="19"/>
    </row>
    <row r="58" spans="1:12" ht="15" customHeight="1" x14ac:dyDescent="0.3">
      <c r="A58" s="6"/>
      <c r="C58" s="15">
        <f>INDEX(final_twistvert!K:K,MATCH(SUMMARY!E58,final_twistvert!M:M))</f>
        <v>-0.41014036761676592</v>
      </c>
      <c r="D58" s="16">
        <f>INDEX(final_twistvert!L:L,MATCH(SUMMARY!E58,final_twistvert!M:M,0))</f>
        <v>-3.5882632620821919E-2</v>
      </c>
      <c r="E58" s="17">
        <f>raw_vertexdata!D59</f>
        <v>57</v>
      </c>
      <c r="F58" s="18"/>
      <c r="G58" s="18"/>
      <c r="H58" s="18"/>
      <c r="I58" s="18"/>
      <c r="J58" s="18"/>
      <c r="K58" s="18"/>
      <c r="L58" s="19"/>
    </row>
    <row r="59" spans="1:12" ht="15" customHeight="1" x14ac:dyDescent="0.3">
      <c r="A59" s="6"/>
      <c r="C59" s="15">
        <f>INDEX(final_twistvert!K:K,MATCH(SUMMARY!E59,final_twistvert!M:M))</f>
        <v>-0.8989700576970423</v>
      </c>
      <c r="D59" s="16">
        <f>INDEX(final_twistvert!L:L,MATCH(SUMMARY!E59,final_twistvert!M:M,0))</f>
        <v>-7.8649688897736811E-2</v>
      </c>
      <c r="E59" s="17">
        <f>raw_vertexdata!D60</f>
        <v>58</v>
      </c>
      <c r="F59" s="18"/>
      <c r="G59" s="18"/>
      <c r="H59" s="18"/>
      <c r="I59" s="18"/>
      <c r="J59" s="18"/>
      <c r="K59" s="18"/>
      <c r="L59" s="19"/>
    </row>
    <row r="60" spans="1:12" ht="15" customHeight="1" x14ac:dyDescent="0.3">
      <c r="A60" s="6"/>
      <c r="C60" s="15">
        <f>INDEX(final_twistvert!K:K,MATCH(SUMMARY!E60,final_twistvert!M:M))</f>
        <v>-1.8246411587193414</v>
      </c>
      <c r="D60" s="16">
        <f>INDEX(final_twistvert!L:L,MATCH(SUMMARY!E60,final_twistvert!M:M,0))</f>
        <v>-0.15963541639074813</v>
      </c>
      <c r="E60" s="17">
        <f>raw_vertexdata!D61</f>
        <v>59</v>
      </c>
      <c r="F60" s="18"/>
      <c r="G60" s="18"/>
      <c r="H60" s="18"/>
      <c r="I60" s="18"/>
      <c r="J60" s="18"/>
      <c r="K60" s="18"/>
      <c r="L60" s="19"/>
    </row>
    <row r="61" spans="1:12" ht="15" customHeight="1" x14ac:dyDescent="0.3">
      <c r="A61" s="6"/>
      <c r="C61" s="15">
        <f>INDEX(final_twistvert!K:K,MATCH(SUMMARY!E61,final_twistvert!M:M))</f>
        <v>-2.9885840943320932</v>
      </c>
      <c r="D61" s="16">
        <f>INDEX(final_twistvert!L:L,MATCH(SUMMARY!E61,final_twistvert!M:M,0))</f>
        <v>-0.26146722824794816</v>
      </c>
      <c r="E61" s="17">
        <f>raw_vertexdata!D62</f>
        <v>60</v>
      </c>
      <c r="F61" s="18"/>
      <c r="G61" s="18"/>
      <c r="H61" s="18"/>
      <c r="I61" s="18"/>
      <c r="J61" s="18"/>
      <c r="K61" s="18"/>
      <c r="L61" s="19"/>
    </row>
    <row r="62" spans="1:12" ht="15" customHeight="1" x14ac:dyDescent="0.3">
      <c r="A62" s="6"/>
      <c r="C62" s="15">
        <f>INDEX(final_twistvert!K:K,MATCH(SUMMARY!E62,final_twistvert!M:M))</f>
        <v>-0.28794178640341345</v>
      </c>
      <c r="D62" s="16">
        <f>INDEX(final_twistvert!L:L,MATCH(SUMMARY!E62,final_twistvert!M:M,0))</f>
        <v>-0.14989300648323331</v>
      </c>
      <c r="E62" s="17">
        <f>raw_vertexdata!D63</f>
        <v>61</v>
      </c>
      <c r="F62" s="18"/>
      <c r="G62" s="18"/>
      <c r="H62" s="18"/>
      <c r="I62" s="18"/>
      <c r="J62" s="18"/>
      <c r="K62" s="18"/>
      <c r="L62" s="19"/>
    </row>
    <row r="63" spans="1:12" ht="15" customHeight="1" x14ac:dyDescent="0.3">
      <c r="A63" s="6"/>
      <c r="C63" s="15">
        <f>INDEX(final_twistvert!K:K,MATCH(SUMMARY!E63,final_twistvert!M:M))</f>
        <v>-0.66515580371067662</v>
      </c>
      <c r="D63" s="16">
        <f>INDEX(final_twistvert!L:L,MATCH(SUMMARY!E63,final_twistvert!M:M,0))</f>
        <v>-0.34625819489495069</v>
      </c>
      <c r="E63" s="17">
        <f>raw_vertexdata!D64</f>
        <v>62</v>
      </c>
      <c r="F63" s="18"/>
      <c r="G63" s="18"/>
      <c r="H63" s="18"/>
      <c r="I63" s="18"/>
      <c r="J63" s="18"/>
      <c r="K63" s="18"/>
      <c r="L63" s="19"/>
    </row>
    <row r="64" spans="1:12" ht="15" customHeight="1" x14ac:dyDescent="0.3">
      <c r="A64" s="6"/>
      <c r="C64" s="15">
        <f>INDEX(final_twistvert!K:K,MATCH(SUMMARY!E64,final_twistvert!M:M))</f>
        <v>-1.5401406934608981</v>
      </c>
      <c r="D64" s="16">
        <f>INDEX(final_twistvert!L:L,MATCH(SUMMARY!E64,final_twistvert!M:M,0))</f>
        <v>-0.80049672780415804</v>
      </c>
      <c r="E64" s="17">
        <f>raw_vertexdata!D65</f>
        <v>63</v>
      </c>
      <c r="F64" s="18"/>
      <c r="G64" s="18"/>
      <c r="H64" s="18"/>
      <c r="I64" s="18"/>
      <c r="J64" s="18"/>
      <c r="K64" s="18"/>
      <c r="L64" s="19"/>
    </row>
    <row r="65" spans="1:12" ht="15" customHeight="1" x14ac:dyDescent="0.3">
      <c r="A65" s="6"/>
      <c r="C65" s="15">
        <f>INDEX(final_twistvert!K:K,MATCH(SUMMARY!E65,final_twistvert!M:M))</f>
        <v>-2.6610324995165238</v>
      </c>
      <c r="D65" s="16">
        <f>INDEX(final_twistvert!L:L,MATCH(SUMMARY!E65,final_twistvert!M:M,0))</f>
        <v>-1.3852458396761225</v>
      </c>
      <c r="E65" s="17">
        <f>raw_vertexdata!D66</f>
        <v>64</v>
      </c>
      <c r="F65" s="18"/>
      <c r="G65" s="18"/>
      <c r="H65" s="18"/>
      <c r="I65" s="18"/>
      <c r="J65" s="18"/>
      <c r="K65" s="18"/>
      <c r="L65" s="19"/>
    </row>
    <row r="66" spans="1:12" ht="15" customHeight="1" x14ac:dyDescent="0.3">
      <c r="A66" s="6"/>
      <c r="C66" s="15">
        <f>INDEX(final_twistvert!K:K,MATCH(SUMMARY!E66,final_twistvert!M:M))</f>
        <v>0.27662960265234632</v>
      </c>
      <c r="D66" s="16">
        <f>INDEX(final_twistvert!L:L,MATCH(SUMMARY!E66,final_twistvert!M:M,0))</f>
        <v>0.14400425635021261</v>
      </c>
      <c r="E66" s="17">
        <f>raw_vertexdata!D67</f>
        <v>65</v>
      </c>
      <c r="F66" s="18"/>
      <c r="G66" s="18"/>
      <c r="H66" s="18"/>
      <c r="I66" s="18"/>
      <c r="J66" s="18"/>
      <c r="K66" s="18"/>
      <c r="L66" s="19"/>
    </row>
    <row r="67" spans="1:12" ht="15" customHeight="1" x14ac:dyDescent="0.3">
      <c r="A67" s="6"/>
      <c r="C67" s="15">
        <f>INDEX(final_twistvert!K:K,MATCH(SUMMARY!E67,final_twistvert!M:M))</f>
        <v>0.64327304856826784</v>
      </c>
      <c r="D67" s="16">
        <f>INDEX(final_twistvert!L:L,MATCH(SUMMARY!E67,final_twistvert!M:M,0))</f>
        <v>0.33461072463548786</v>
      </c>
      <c r="E67" s="17">
        <f>raw_vertexdata!D68</f>
        <v>66</v>
      </c>
      <c r="F67" s="18"/>
      <c r="G67" s="18"/>
      <c r="H67" s="18"/>
      <c r="I67" s="18"/>
      <c r="J67" s="18"/>
      <c r="K67" s="18"/>
      <c r="L67" s="19"/>
    </row>
    <row r="68" spans="1:12" ht="15" customHeight="1" x14ac:dyDescent="0.3">
      <c r="A68" s="6"/>
      <c r="C68" s="15">
        <f>INDEX(final_twistvert!K:K,MATCH(SUMMARY!E68,final_twistvert!M:M))</f>
        <v>1.5396631785576063</v>
      </c>
      <c r="D68" s="16">
        <f>INDEX(final_twistvert!L:L,MATCH(SUMMARY!E68,final_twistvert!M:M,0))</f>
        <v>0.80122318417137717</v>
      </c>
      <c r="E68" s="17">
        <f>raw_vertexdata!D69</f>
        <v>67</v>
      </c>
      <c r="F68" s="18"/>
      <c r="G68" s="18"/>
      <c r="H68" s="18"/>
      <c r="I68" s="18"/>
      <c r="J68" s="18"/>
      <c r="K68" s="18"/>
      <c r="L68" s="19"/>
    </row>
    <row r="69" spans="1:12" ht="15" customHeight="1" x14ac:dyDescent="0.3">
      <c r="A69" s="6"/>
      <c r="C69" s="15">
        <f>INDEX(final_twistvert!K:K,MATCH(SUMMARY!E69,final_twistvert!M:M))</f>
        <v>2.6610324995165247</v>
      </c>
      <c r="D69" s="16">
        <f>INDEX(final_twistvert!L:L,MATCH(SUMMARY!E69,final_twistvert!M:M,0))</f>
        <v>1.3852458396761229</v>
      </c>
      <c r="E69" s="17">
        <f>raw_vertexdata!D70</f>
        <v>68</v>
      </c>
      <c r="F69" s="18"/>
      <c r="G69" s="18"/>
      <c r="H69" s="18"/>
      <c r="I69" s="18"/>
      <c r="J69" s="18"/>
      <c r="K69" s="18"/>
      <c r="L69" s="19"/>
    </row>
    <row r="70" spans="1:12" ht="15" customHeight="1" x14ac:dyDescent="0.3">
      <c r="A70" s="6"/>
      <c r="C70" s="15">
        <f>INDEX(final_twistvert!K:K,MATCH(SUMMARY!E70,final_twistvert!M:M))</f>
        <v>0.37575975876570972</v>
      </c>
      <c r="D70" s="16">
        <f>INDEX(final_twistvert!L:L,MATCH(SUMMARY!E70,final_twistvert!M:M,0))</f>
        <v>3.2874719101235544E-2</v>
      </c>
      <c r="E70" s="17">
        <f>raw_vertexdata!D71</f>
        <v>69</v>
      </c>
      <c r="F70" s="18"/>
      <c r="G70" s="18"/>
      <c r="H70" s="18"/>
      <c r="I70" s="18"/>
      <c r="J70" s="18"/>
      <c r="K70" s="18"/>
      <c r="L70" s="19"/>
    </row>
    <row r="71" spans="1:12" ht="15" customHeight="1" x14ac:dyDescent="0.3">
      <c r="A71" s="6"/>
      <c r="C71" s="15">
        <f>INDEX(final_twistvert!K:K,MATCH(SUMMARY!E71,final_twistvert!M:M))</f>
        <v>0.83461806299859431</v>
      </c>
      <c r="D71" s="16">
        <f>INDEX(final_twistvert!L:L,MATCH(SUMMARY!E71,final_twistvert!M:M,0))</f>
        <v>7.3083882948066295E-2</v>
      </c>
      <c r="E71" s="17">
        <f>raw_vertexdata!D72</f>
        <v>70</v>
      </c>
      <c r="F71" s="18"/>
      <c r="G71" s="18"/>
      <c r="H71" s="18"/>
      <c r="I71" s="18"/>
      <c r="J71" s="18"/>
      <c r="K71" s="18"/>
      <c r="L71" s="19"/>
    </row>
    <row r="72" spans="1:12" ht="15" customHeight="1" x14ac:dyDescent="0.3">
      <c r="A72" s="6"/>
      <c r="C72" s="15">
        <f>INDEX(final_twistvert!K:K,MATCH(SUMMARY!E72,final_twistvert!M:M))</f>
        <v>1.8248231425109511</v>
      </c>
      <c r="D72" s="16">
        <f>INDEX(final_twistvert!L:L,MATCH(SUMMARY!E72,final_twistvert!M:M,0))</f>
        <v>0.15979117977322754</v>
      </c>
      <c r="E72" s="17">
        <f>raw_vertexdata!D73</f>
        <v>71</v>
      </c>
      <c r="F72" s="18"/>
      <c r="G72" s="18"/>
      <c r="H72" s="18"/>
      <c r="I72" s="18"/>
      <c r="J72" s="18"/>
      <c r="K72" s="18"/>
      <c r="L72" s="19"/>
    </row>
    <row r="73" spans="1:12" ht="15" customHeight="1" x14ac:dyDescent="0.3">
      <c r="A73" s="6"/>
      <c r="C73" s="15">
        <f>INDEX(final_twistvert!K:K,MATCH(SUMMARY!E73,final_twistvert!M:M))</f>
        <v>2.9885840943320932</v>
      </c>
      <c r="D73" s="16">
        <f>INDEX(final_twistvert!L:L,MATCH(SUMMARY!E73,final_twistvert!M:M,0))</f>
        <v>0.26146722824794882</v>
      </c>
      <c r="E73" s="17">
        <f>raw_vertexdata!D74</f>
        <v>72</v>
      </c>
      <c r="F73" s="18"/>
      <c r="G73" s="18"/>
      <c r="H73" s="18"/>
      <c r="I73" s="18"/>
      <c r="J73" s="18"/>
      <c r="K73" s="18"/>
      <c r="L73" s="19"/>
    </row>
    <row r="74" spans="1:12" ht="15" customHeight="1" x14ac:dyDescent="0.3">
      <c r="A74" s="6"/>
      <c r="C74" s="15">
        <f>INDEX(final_twistvert!K:K,MATCH(SUMMARY!E74,final_twistvert!M:M))</f>
        <v>0.5054350587823474</v>
      </c>
      <c r="D74" s="16">
        <f>INDEX(final_twistvert!L:L,MATCH(SUMMARY!E74,final_twistvert!M:M,0))</f>
        <v>-0.15936306188637164</v>
      </c>
      <c r="E74" s="17">
        <f>raw_vertexdata!D75</f>
        <v>73</v>
      </c>
      <c r="F74" s="18"/>
      <c r="G74" s="18"/>
      <c r="H74" s="18"/>
      <c r="I74" s="18"/>
      <c r="J74" s="18"/>
      <c r="K74" s="18"/>
      <c r="L74" s="19"/>
    </row>
    <row r="75" spans="1:12" ht="15" customHeight="1" x14ac:dyDescent="0.3">
      <c r="A75" s="6"/>
      <c r="C75" s="15">
        <f>INDEX(final_twistvert!K:K,MATCH(SUMMARY!E75,final_twistvert!M:M))</f>
        <v>0.99796196061960063</v>
      </c>
      <c r="D75" s="16">
        <f>INDEX(final_twistvert!L:L,MATCH(SUMMARY!E75,final_twistvert!M:M,0))</f>
        <v>-0.31465485881388777</v>
      </c>
      <c r="E75" s="17">
        <f>raw_vertexdata!D76</f>
        <v>74</v>
      </c>
      <c r="F75" s="18"/>
      <c r="G75" s="18"/>
      <c r="H75" s="18"/>
      <c r="I75" s="18"/>
      <c r="J75" s="18"/>
      <c r="K75" s="18"/>
      <c r="L75" s="19"/>
    </row>
    <row r="76" spans="1:12" ht="15" customHeight="1" x14ac:dyDescent="0.3">
      <c r="A76" s="6"/>
      <c r="C76" s="15">
        <f>INDEX(final_twistvert!K:K,MATCH(SUMMARY!E76,final_twistvert!M:M))</f>
        <v>1.8559704345809809</v>
      </c>
      <c r="D76" s="16">
        <f>INDEX(final_twistvert!L:L,MATCH(SUMMARY!E76,final_twistvert!M:M,0))</f>
        <v>-0.58509942044391727</v>
      </c>
      <c r="E76" s="17">
        <f>raw_vertexdata!D77</f>
        <v>75</v>
      </c>
      <c r="F76" s="18"/>
      <c r="G76" s="18"/>
      <c r="H76" s="18"/>
      <c r="I76" s="18"/>
      <c r="J76" s="18"/>
      <c r="K76" s="18"/>
      <c r="L76" s="19"/>
    </row>
    <row r="77" spans="1:12" ht="15" customHeight="1" x14ac:dyDescent="0.3">
      <c r="A77" s="6"/>
      <c r="C77" s="15">
        <f>INDEX(final_twistvert!K:K,MATCH(SUMMARY!E77,final_twistvert!M:M))</f>
        <v>2.8611508522217828</v>
      </c>
      <c r="D77" s="16">
        <f>INDEX(final_twistvert!L:L,MATCH(SUMMARY!E77,final_twistvert!M:M,0))</f>
        <v>-0.902117398487431</v>
      </c>
      <c r="E77" s="17">
        <f>raw_vertexdata!D78</f>
        <v>76</v>
      </c>
      <c r="F77" s="18"/>
      <c r="G77" s="18"/>
      <c r="H77" s="18"/>
      <c r="I77" s="18"/>
      <c r="J77" s="18"/>
      <c r="K77" s="18"/>
      <c r="L77" s="19"/>
    </row>
    <row r="78" spans="1:12" ht="15" customHeight="1" x14ac:dyDescent="0.3">
      <c r="A78" s="6"/>
      <c r="C78" s="15">
        <f>INDEX(final_twistvert!K:K,MATCH(SUMMARY!E78,final_twistvert!M:M))</f>
        <v>0.3919776639913421</v>
      </c>
      <c r="D78" s="16">
        <f>INDEX(final_twistvert!L:L,MATCH(SUMMARY!E78,final_twistvert!M:M,0))</f>
        <v>-0.45986600447513981</v>
      </c>
      <c r="E78" s="17">
        <f>raw_vertexdata!D79</f>
        <v>77</v>
      </c>
      <c r="F78" s="18"/>
      <c r="G78" s="18"/>
      <c r="H78" s="18"/>
      <c r="I78" s="18"/>
      <c r="J78" s="18"/>
      <c r="K78" s="18"/>
      <c r="L78" s="19"/>
    </row>
    <row r="79" spans="1:12" ht="15" customHeight="1" x14ac:dyDescent="0.3">
      <c r="A79" s="6"/>
      <c r="C79" s="15">
        <f>INDEX(final_twistvert!K:K,MATCH(SUMMARY!E79,final_twistvert!M:M))</f>
        <v>0.52067888896180214</v>
      </c>
      <c r="D79" s="16">
        <f>INDEX(final_twistvert!L:L,MATCH(SUMMARY!E79,final_twistvert!M:M,0))</f>
        <v>-0.30320222179841033</v>
      </c>
      <c r="E79" s="17">
        <f>raw_vertexdata!D80</f>
        <v>78</v>
      </c>
      <c r="F79" s="18"/>
      <c r="G79" s="18"/>
      <c r="H79" s="18"/>
      <c r="I79" s="18"/>
      <c r="J79" s="18"/>
      <c r="K79" s="18"/>
      <c r="L79" s="19"/>
    </row>
    <row r="80" spans="1:12" ht="15" customHeight="1" x14ac:dyDescent="0.3">
      <c r="A80" s="6"/>
      <c r="C80" s="15">
        <f>INDEX(final_twistvert!K:K,MATCH(SUMMARY!E80,final_twistvert!M:M))</f>
        <v>-3.0300659354273632E-2</v>
      </c>
      <c r="D80" s="16">
        <f>INDEX(final_twistvert!L:L,MATCH(SUMMARY!E80,final_twistvert!M:M,0))</f>
        <v>0.15324180614939492</v>
      </c>
      <c r="E80" s="17">
        <f>raw_vertexdata!D81</f>
        <v>79</v>
      </c>
      <c r="F80" s="18"/>
      <c r="G80" s="18"/>
      <c r="H80" s="18"/>
      <c r="I80" s="18"/>
      <c r="J80" s="18"/>
      <c r="K80" s="18"/>
      <c r="L80" s="19"/>
    </row>
    <row r="81" spans="1:12" ht="15" customHeight="1" x14ac:dyDescent="0.3">
      <c r="A81" s="6"/>
      <c r="C81" s="15">
        <f>INDEX(final_twistvert!K:K,MATCH(SUMMARY!E81,final_twistvert!M:M))</f>
        <v>-0.10870965488894162</v>
      </c>
      <c r="D81" s="16">
        <f>INDEX(final_twistvert!L:L,MATCH(SUMMARY!E81,final_twistvert!M:M,0))</f>
        <v>6.6171021839836697E-2</v>
      </c>
      <c r="E81" s="17">
        <f>raw_vertexdata!D82</f>
        <v>80</v>
      </c>
      <c r="F81" s="18"/>
      <c r="G81" s="18"/>
      <c r="H81" s="18"/>
      <c r="I81" s="18"/>
      <c r="J81" s="18"/>
      <c r="K81" s="18"/>
      <c r="L81" s="19"/>
    </row>
    <row r="82" spans="1:12" ht="15" customHeight="1" x14ac:dyDescent="0.3">
      <c r="A82" s="6"/>
      <c r="C82" s="15">
        <f>INDEX(final_twistvert!K:K,MATCH(SUMMARY!E82,final_twistvert!M:M))</f>
        <v>-4</v>
      </c>
      <c r="D82" s="16">
        <f>INDEX(final_twistvert!L:L,MATCH(SUMMARY!E82,final_twistvert!M:M,0))</f>
        <v>0</v>
      </c>
      <c r="E82" s="17">
        <f>raw_vertexdata!D83</f>
        <v>81</v>
      </c>
      <c r="F82" s="18"/>
      <c r="G82" s="18"/>
      <c r="H82" s="18"/>
      <c r="I82" s="18"/>
      <c r="J82" s="18"/>
      <c r="K82" s="18"/>
      <c r="L82" s="19"/>
    </row>
    <row r="83" spans="1:12" ht="15" customHeight="1" x14ac:dyDescent="0.3">
      <c r="A83" s="6"/>
      <c r="C83" s="15">
        <f>INDEX(final_twistvert!K:K,MATCH(SUMMARY!E83,final_twistvert!M:M))</f>
        <v>-20</v>
      </c>
      <c r="D83" s="16">
        <f>INDEX(final_twistvert!L:L,MATCH(SUMMARY!E83,final_twistvert!M:M,0))</f>
        <v>0</v>
      </c>
      <c r="E83" s="17">
        <f>raw_vertexdata!D84</f>
        <v>82</v>
      </c>
      <c r="F83" s="18"/>
      <c r="G83" s="18"/>
      <c r="H83" s="18"/>
      <c r="I83" s="18"/>
      <c r="J83" s="18"/>
      <c r="K83" s="18"/>
      <c r="L83" s="19"/>
    </row>
    <row r="84" spans="1:12" ht="15" customHeight="1" x14ac:dyDescent="0.3">
      <c r="A84" s="6"/>
      <c r="C84" s="15">
        <f>INDEX(final_twistvert!K:K,MATCH(SUMMARY!E84,final_twistvert!M:M))</f>
        <v>4</v>
      </c>
      <c r="D84" s="16">
        <f>INDEX(final_twistvert!L:L,MATCH(SUMMARY!E84,final_twistvert!M:M,0))</f>
        <v>0</v>
      </c>
      <c r="E84" s="17">
        <f>raw_vertexdata!D85</f>
        <v>83</v>
      </c>
      <c r="F84" s="18"/>
      <c r="G84" s="18"/>
      <c r="H84" s="18"/>
      <c r="I84" s="18"/>
      <c r="J84" s="18"/>
      <c r="K84" s="18"/>
      <c r="L84" s="19"/>
    </row>
    <row r="85" spans="1:12" ht="15" customHeight="1" x14ac:dyDescent="0.3">
      <c r="A85" s="6"/>
      <c r="C85" s="15">
        <f>INDEX(final_twistvert!K:K,MATCH(SUMMARY!E85,final_twistvert!M:M))</f>
        <v>20</v>
      </c>
      <c r="D85" s="16">
        <f>INDEX(final_twistvert!L:L,MATCH(SUMMARY!E85,final_twistvert!M:M,0))</f>
        <v>0</v>
      </c>
      <c r="E85" s="17">
        <f>raw_vertexdata!D86</f>
        <v>84</v>
      </c>
      <c r="F85" s="18"/>
      <c r="G85" s="18"/>
      <c r="H85" s="18"/>
      <c r="I85" s="18"/>
      <c r="J85" s="18"/>
      <c r="K85" s="18"/>
      <c r="L85" s="19"/>
    </row>
    <row r="86" spans="1:12" ht="15" customHeight="1" x14ac:dyDescent="0.3">
      <c r="A86" s="6"/>
      <c r="C86" s="15">
        <f>INDEX(final_twistvert!K:K,MATCH(SUMMARY!E86,final_twistvert!M:M))</f>
        <v>0</v>
      </c>
      <c r="D86" s="16">
        <f>INDEX(final_twistvert!L:L,MATCH(SUMMARY!E86,final_twistvert!M:M,0))</f>
        <v>4</v>
      </c>
      <c r="E86" s="17">
        <f>raw_vertexdata!D87</f>
        <v>85</v>
      </c>
      <c r="F86" s="18"/>
      <c r="G86" s="18"/>
      <c r="H86" s="18"/>
      <c r="I86" s="18"/>
      <c r="J86" s="18"/>
      <c r="K86" s="18"/>
      <c r="L86" s="19"/>
    </row>
    <row r="87" spans="1:12" ht="15" customHeight="1" x14ac:dyDescent="0.3">
      <c r="A87" s="6"/>
      <c r="C87" s="15">
        <f>INDEX(final_twistvert!K:K,MATCH(SUMMARY!E87,final_twistvert!M:M))</f>
        <v>2</v>
      </c>
      <c r="D87" s="16">
        <f>INDEX(final_twistvert!L:L,MATCH(SUMMARY!E87,final_twistvert!M:M,0))</f>
        <v>4</v>
      </c>
      <c r="E87" s="17">
        <f>raw_vertexdata!D88</f>
        <v>86</v>
      </c>
      <c r="F87" s="18"/>
      <c r="G87" s="18"/>
      <c r="H87" s="18"/>
      <c r="I87" s="18"/>
      <c r="J87" s="18"/>
      <c r="K87" s="18"/>
      <c r="L87" s="19"/>
    </row>
    <row r="88" spans="1:12" ht="15" customHeight="1" x14ac:dyDescent="0.3">
      <c r="A88" s="6"/>
      <c r="C88" s="15">
        <f>INDEX(final_twistvert!K:K,MATCH(SUMMARY!E88,final_twistvert!M:M))</f>
        <v>4</v>
      </c>
      <c r="D88" s="16">
        <f>INDEX(final_twistvert!L:L,MATCH(SUMMARY!E88,final_twistvert!M:M,0))</f>
        <v>4</v>
      </c>
      <c r="E88" s="17">
        <f>raw_vertexdata!D89</f>
        <v>87</v>
      </c>
      <c r="F88" s="18"/>
      <c r="G88" s="18"/>
      <c r="H88" s="18"/>
      <c r="I88" s="18"/>
      <c r="J88" s="18"/>
      <c r="K88" s="18"/>
      <c r="L88" s="19"/>
    </row>
    <row r="89" spans="1:12" ht="15" customHeight="1" x14ac:dyDescent="0.3">
      <c r="A89" s="6"/>
      <c r="C89" s="15">
        <f>INDEX(final_twistvert!K:K,MATCH(SUMMARY!E89,final_twistvert!M:M))</f>
        <v>20</v>
      </c>
      <c r="D89" s="16">
        <f>INDEX(final_twistvert!L:L,MATCH(SUMMARY!E89,final_twistvert!M:M,0))</f>
        <v>4</v>
      </c>
      <c r="E89" s="17">
        <f>raw_vertexdata!D90</f>
        <v>88</v>
      </c>
      <c r="F89" s="18"/>
      <c r="G89" s="18"/>
      <c r="H89" s="18"/>
      <c r="I89" s="18"/>
      <c r="J89" s="18"/>
      <c r="K89" s="18"/>
      <c r="L89" s="19"/>
    </row>
    <row r="90" spans="1:12" ht="15" customHeight="1" x14ac:dyDescent="0.3">
      <c r="A90" s="6"/>
      <c r="C90" s="15">
        <f>INDEX(final_twistvert!K:K,MATCH(SUMMARY!E90,final_twistvert!M:M))</f>
        <v>-2</v>
      </c>
      <c r="D90" s="16">
        <f>INDEX(final_twistvert!L:L,MATCH(SUMMARY!E90,final_twistvert!M:M,0))</f>
        <v>4</v>
      </c>
      <c r="E90" s="17">
        <f>raw_vertexdata!D91</f>
        <v>89</v>
      </c>
      <c r="F90" s="18"/>
      <c r="G90" s="18"/>
      <c r="H90" s="18"/>
      <c r="I90" s="18"/>
      <c r="J90" s="18"/>
      <c r="K90" s="18"/>
      <c r="L90" s="19"/>
    </row>
    <row r="91" spans="1:12" ht="15" customHeight="1" x14ac:dyDescent="0.3">
      <c r="A91" s="6"/>
      <c r="C91" s="15">
        <f>INDEX(final_twistvert!K:K,MATCH(SUMMARY!E91,final_twistvert!M:M))</f>
        <v>-4</v>
      </c>
      <c r="D91" s="16">
        <f>INDEX(final_twistvert!L:L,MATCH(SUMMARY!E91,final_twistvert!M:M,0))</f>
        <v>4</v>
      </c>
      <c r="E91" s="17">
        <f>raw_vertexdata!D92</f>
        <v>90</v>
      </c>
      <c r="F91" s="18"/>
      <c r="G91" s="18"/>
      <c r="H91" s="18"/>
      <c r="I91" s="18"/>
      <c r="J91" s="18"/>
      <c r="K91" s="18"/>
      <c r="L91" s="19"/>
    </row>
    <row r="92" spans="1:12" ht="15" customHeight="1" x14ac:dyDescent="0.3">
      <c r="A92" s="6"/>
      <c r="C92" s="15">
        <f>INDEX(final_twistvert!K:K,MATCH(SUMMARY!E92,final_twistvert!M:M))</f>
        <v>-20</v>
      </c>
      <c r="D92" s="16">
        <f>INDEX(final_twistvert!L:L,MATCH(SUMMARY!E92,final_twistvert!M:M,0))</f>
        <v>4</v>
      </c>
      <c r="E92" s="17">
        <f>raw_vertexdata!D93</f>
        <v>91</v>
      </c>
      <c r="F92" s="18"/>
      <c r="G92" s="18"/>
      <c r="H92" s="18"/>
      <c r="I92" s="18"/>
      <c r="J92" s="18"/>
      <c r="K92" s="18"/>
      <c r="L92" s="19"/>
    </row>
    <row r="93" spans="1:12" ht="15" customHeight="1" x14ac:dyDescent="0.3">
      <c r="A93" s="6"/>
      <c r="C93" s="15">
        <f>INDEX(final_twistvert!K:K,MATCH(SUMMARY!E93,final_twistvert!M:M))</f>
        <v>-4</v>
      </c>
      <c r="D93" s="16">
        <f>INDEX(final_twistvert!L:L,MATCH(SUMMARY!E93,final_twistvert!M:M,0))</f>
        <v>2</v>
      </c>
      <c r="E93" s="17">
        <f>raw_vertexdata!D94</f>
        <v>92</v>
      </c>
      <c r="F93" s="18"/>
      <c r="G93" s="18"/>
      <c r="H93" s="18"/>
      <c r="I93" s="18"/>
      <c r="J93" s="18"/>
      <c r="K93" s="18"/>
      <c r="L93" s="19"/>
    </row>
    <row r="94" spans="1:12" ht="15" customHeight="1" x14ac:dyDescent="0.3">
      <c r="A94" s="6"/>
      <c r="C94" s="15">
        <f>INDEX(final_twistvert!K:K,MATCH(SUMMARY!E94,final_twistvert!M:M))</f>
        <v>-20</v>
      </c>
      <c r="D94" s="16">
        <f>INDEX(final_twistvert!L:L,MATCH(SUMMARY!E94,final_twistvert!M:M,0))</f>
        <v>2</v>
      </c>
      <c r="E94" s="17">
        <f>raw_vertexdata!D95</f>
        <v>93</v>
      </c>
      <c r="F94" s="18"/>
      <c r="G94" s="18"/>
      <c r="H94" s="18"/>
      <c r="I94" s="18"/>
      <c r="J94" s="18"/>
      <c r="K94" s="18"/>
      <c r="L94" s="19"/>
    </row>
    <row r="95" spans="1:12" ht="15" customHeight="1" x14ac:dyDescent="0.3">
      <c r="A95" s="6"/>
      <c r="C95" s="15">
        <f>INDEX(final_twistvert!K:K,MATCH(SUMMARY!E95,final_twistvert!M:M))</f>
        <v>-4</v>
      </c>
      <c r="D95" s="16">
        <f>INDEX(final_twistvert!L:L,MATCH(SUMMARY!E95,final_twistvert!M:M,0))</f>
        <v>-2</v>
      </c>
      <c r="E95" s="17">
        <f>raw_vertexdata!D96</f>
        <v>94</v>
      </c>
      <c r="F95" s="18"/>
      <c r="G95" s="18"/>
      <c r="H95" s="18"/>
      <c r="I95" s="18"/>
      <c r="J95" s="18"/>
      <c r="K95" s="18"/>
      <c r="L95" s="19"/>
    </row>
    <row r="96" spans="1:12" ht="15" customHeight="1" x14ac:dyDescent="0.3">
      <c r="A96" s="6"/>
      <c r="C96" s="15">
        <f>INDEX(final_twistvert!K:K,MATCH(SUMMARY!E96,final_twistvert!M:M))</f>
        <v>-20</v>
      </c>
      <c r="D96" s="16">
        <f>INDEX(final_twistvert!L:L,MATCH(SUMMARY!E96,final_twistvert!M:M,0))</f>
        <v>-2</v>
      </c>
      <c r="E96" s="17">
        <f>raw_vertexdata!D97</f>
        <v>95</v>
      </c>
      <c r="F96" s="18"/>
      <c r="G96" s="18"/>
      <c r="H96" s="18"/>
      <c r="I96" s="18"/>
      <c r="J96" s="18"/>
      <c r="K96" s="18"/>
      <c r="L96" s="19"/>
    </row>
    <row r="97" spans="1:12" ht="15" customHeight="1" x14ac:dyDescent="0.3">
      <c r="A97" s="6"/>
      <c r="C97" s="15">
        <f>INDEX(final_twistvert!K:K,MATCH(SUMMARY!E97,final_twistvert!M:M))</f>
        <v>0</v>
      </c>
      <c r="D97" s="16">
        <f>INDEX(final_twistvert!L:L,MATCH(SUMMARY!E97,final_twistvert!M:M,0))</f>
        <v>-4</v>
      </c>
      <c r="E97" s="17">
        <f>raw_vertexdata!D98</f>
        <v>96</v>
      </c>
      <c r="F97" s="18"/>
      <c r="G97" s="18"/>
      <c r="H97" s="18"/>
      <c r="I97" s="18"/>
      <c r="J97" s="18"/>
      <c r="K97" s="18"/>
      <c r="L97" s="19"/>
    </row>
    <row r="98" spans="1:12" ht="15" customHeight="1" x14ac:dyDescent="0.3">
      <c r="A98" s="6"/>
      <c r="C98" s="15">
        <f>INDEX(final_twistvert!K:K,MATCH(SUMMARY!E98,final_twistvert!M:M))</f>
        <v>-2</v>
      </c>
      <c r="D98" s="16">
        <f>INDEX(final_twistvert!L:L,MATCH(SUMMARY!E98,final_twistvert!M:M,0))</f>
        <v>-4</v>
      </c>
      <c r="E98" s="17">
        <f>raw_vertexdata!D99</f>
        <v>97</v>
      </c>
      <c r="F98" s="18"/>
      <c r="G98" s="18"/>
      <c r="H98" s="18"/>
      <c r="I98" s="18"/>
      <c r="J98" s="18"/>
      <c r="K98" s="18"/>
      <c r="L98" s="19"/>
    </row>
    <row r="99" spans="1:12" ht="15" customHeight="1" x14ac:dyDescent="0.3">
      <c r="A99" s="6"/>
      <c r="C99" s="15">
        <f>INDEX(final_twistvert!K:K,MATCH(SUMMARY!E99,final_twistvert!M:M))</f>
        <v>-4</v>
      </c>
      <c r="D99" s="16">
        <f>INDEX(final_twistvert!L:L,MATCH(SUMMARY!E99,final_twistvert!M:M,0))</f>
        <v>-4</v>
      </c>
      <c r="E99" s="17">
        <f>raw_vertexdata!D100</f>
        <v>98</v>
      </c>
      <c r="F99" s="18"/>
      <c r="G99" s="18"/>
      <c r="H99" s="18"/>
      <c r="I99" s="18"/>
      <c r="J99" s="18"/>
      <c r="K99" s="18"/>
      <c r="L99" s="19"/>
    </row>
    <row r="100" spans="1:12" ht="15" customHeight="1" x14ac:dyDescent="0.3">
      <c r="A100" s="6"/>
      <c r="C100" s="15">
        <f>INDEX(final_twistvert!K:K,MATCH(SUMMARY!E100,final_twistvert!M:M))</f>
        <v>-20</v>
      </c>
      <c r="D100" s="16">
        <f>INDEX(final_twistvert!L:L,MATCH(SUMMARY!E100,final_twistvert!M:M,0))</f>
        <v>-4</v>
      </c>
      <c r="E100" s="17">
        <f>raw_vertexdata!D101</f>
        <v>99</v>
      </c>
      <c r="F100" s="18"/>
      <c r="G100" s="18"/>
      <c r="H100" s="18"/>
      <c r="I100" s="18"/>
      <c r="J100" s="18"/>
      <c r="K100" s="18"/>
      <c r="L100" s="19"/>
    </row>
    <row r="101" spans="1:12" ht="15" customHeight="1" x14ac:dyDescent="0.3">
      <c r="A101" s="6"/>
      <c r="C101" s="15">
        <f>INDEX(final_twistvert!K:K,MATCH(SUMMARY!E101,final_twistvert!M:M))</f>
        <v>4</v>
      </c>
      <c r="D101" s="16">
        <f>INDEX(final_twistvert!L:L,MATCH(SUMMARY!E101,final_twistvert!M:M,0))</f>
        <v>-4</v>
      </c>
      <c r="E101" s="17">
        <f>raw_vertexdata!D102</f>
        <v>100</v>
      </c>
      <c r="F101" s="18"/>
      <c r="G101" s="18"/>
      <c r="H101" s="18"/>
      <c r="I101" s="18"/>
      <c r="J101" s="18"/>
      <c r="K101" s="18"/>
      <c r="L101" s="19"/>
    </row>
    <row r="102" spans="1:12" ht="15" customHeight="1" x14ac:dyDescent="0.3">
      <c r="A102" s="6"/>
      <c r="C102" s="15">
        <f>INDEX(final_twistvert!K:K,MATCH(SUMMARY!E102,final_twistvert!M:M))</f>
        <v>20</v>
      </c>
      <c r="D102" s="16">
        <f>INDEX(final_twistvert!L:L,MATCH(SUMMARY!E102,final_twistvert!M:M,0))</f>
        <v>-4</v>
      </c>
      <c r="E102" s="17">
        <f>raw_vertexdata!D103</f>
        <v>101</v>
      </c>
      <c r="F102" s="18"/>
      <c r="G102" s="18"/>
      <c r="H102" s="18"/>
      <c r="I102" s="18"/>
      <c r="J102" s="18"/>
      <c r="K102" s="18"/>
      <c r="L102" s="19"/>
    </row>
    <row r="103" spans="1:12" ht="15" customHeight="1" x14ac:dyDescent="0.3">
      <c r="A103" s="6"/>
      <c r="C103" s="15">
        <f>INDEX(final_twistvert!K:K,MATCH(SUMMARY!E103,final_twistvert!M:M))</f>
        <v>0</v>
      </c>
      <c r="D103" s="16">
        <f>INDEX(final_twistvert!L:L,MATCH(SUMMARY!E103,final_twistvert!M:M,0))</f>
        <v>20</v>
      </c>
      <c r="E103" s="17">
        <f>raw_vertexdata!D104</f>
        <v>102</v>
      </c>
      <c r="F103" s="18"/>
      <c r="G103" s="18"/>
      <c r="H103" s="18"/>
      <c r="I103" s="18"/>
      <c r="J103" s="18"/>
      <c r="K103" s="18"/>
      <c r="L103" s="19"/>
    </row>
    <row r="104" spans="1:12" ht="15" customHeight="1" x14ac:dyDescent="0.3">
      <c r="A104" s="6"/>
      <c r="C104" s="15">
        <f>INDEX(final_twistvert!K:K,MATCH(SUMMARY!E104,final_twistvert!M:M))</f>
        <v>2</v>
      </c>
      <c r="D104" s="16">
        <f>INDEX(final_twistvert!L:L,MATCH(SUMMARY!E104,final_twistvert!M:M,0))</f>
        <v>20</v>
      </c>
      <c r="E104" s="17">
        <f>raw_vertexdata!D105</f>
        <v>103</v>
      </c>
      <c r="F104" s="18"/>
      <c r="G104" s="18"/>
      <c r="H104" s="18"/>
      <c r="I104" s="18"/>
      <c r="J104" s="18"/>
      <c r="K104" s="18"/>
      <c r="L104" s="19"/>
    </row>
    <row r="105" spans="1:12" ht="15" customHeight="1" x14ac:dyDescent="0.3">
      <c r="A105" s="6"/>
      <c r="C105" s="15">
        <f>INDEX(final_twistvert!K:K,MATCH(SUMMARY!E105,final_twistvert!M:M))</f>
        <v>4</v>
      </c>
      <c r="D105" s="16">
        <f>INDEX(final_twistvert!L:L,MATCH(SUMMARY!E105,final_twistvert!M:M,0))</f>
        <v>20</v>
      </c>
      <c r="E105" s="17">
        <f>raw_vertexdata!D106</f>
        <v>104</v>
      </c>
      <c r="F105" s="18"/>
      <c r="G105" s="18"/>
      <c r="H105" s="18"/>
      <c r="I105" s="18"/>
      <c r="J105" s="18"/>
      <c r="K105" s="18"/>
      <c r="L105" s="19"/>
    </row>
    <row r="106" spans="1:12" ht="15" customHeight="1" x14ac:dyDescent="0.3">
      <c r="A106" s="6"/>
      <c r="C106" s="15">
        <f>INDEX(final_twistvert!K:K,MATCH(SUMMARY!E106,final_twistvert!M:M))</f>
        <v>20</v>
      </c>
      <c r="D106" s="16">
        <f>INDEX(final_twistvert!L:L,MATCH(SUMMARY!E106,final_twistvert!M:M,0))</f>
        <v>20</v>
      </c>
      <c r="E106" s="17">
        <f>raw_vertexdata!D107</f>
        <v>105</v>
      </c>
      <c r="F106" s="18"/>
      <c r="G106" s="18"/>
      <c r="H106" s="18"/>
      <c r="I106" s="18"/>
      <c r="J106" s="18"/>
      <c r="K106" s="18"/>
      <c r="L106" s="19"/>
    </row>
    <row r="107" spans="1:12" ht="15" customHeight="1" x14ac:dyDescent="0.3">
      <c r="A107" s="6"/>
      <c r="C107" s="15">
        <f>INDEX(final_twistvert!K:K,MATCH(SUMMARY!E107,final_twistvert!M:M))</f>
        <v>-2</v>
      </c>
      <c r="D107" s="16">
        <f>INDEX(final_twistvert!L:L,MATCH(SUMMARY!E107,final_twistvert!M:M,0))</f>
        <v>20</v>
      </c>
      <c r="E107" s="17">
        <f>raw_vertexdata!D108</f>
        <v>106</v>
      </c>
      <c r="F107" s="18"/>
      <c r="G107" s="18"/>
      <c r="H107" s="18"/>
      <c r="I107" s="18"/>
      <c r="J107" s="18"/>
      <c r="K107" s="18"/>
      <c r="L107" s="19"/>
    </row>
    <row r="108" spans="1:12" ht="15" customHeight="1" x14ac:dyDescent="0.3">
      <c r="A108" s="6"/>
      <c r="C108" s="15">
        <f>INDEX(final_twistvert!K:K,MATCH(SUMMARY!E108,final_twistvert!M:M))</f>
        <v>-4</v>
      </c>
      <c r="D108" s="16">
        <f>INDEX(final_twistvert!L:L,MATCH(SUMMARY!E108,final_twistvert!M:M,0))</f>
        <v>20</v>
      </c>
      <c r="E108" s="17">
        <f>raw_vertexdata!D109</f>
        <v>107</v>
      </c>
      <c r="F108" s="18"/>
      <c r="G108" s="18"/>
      <c r="H108" s="18"/>
      <c r="I108" s="18"/>
      <c r="J108" s="18"/>
      <c r="K108" s="18"/>
      <c r="L108" s="19"/>
    </row>
    <row r="109" spans="1:12" ht="15" customHeight="1" x14ac:dyDescent="0.3">
      <c r="A109" s="6"/>
      <c r="C109" s="15">
        <f>INDEX(final_twistvert!K:K,MATCH(SUMMARY!E109,final_twistvert!M:M))</f>
        <v>-20</v>
      </c>
      <c r="D109" s="16">
        <f>INDEX(final_twistvert!L:L,MATCH(SUMMARY!E109,final_twistvert!M:M,0))</f>
        <v>20</v>
      </c>
      <c r="E109" s="17">
        <f>raw_vertexdata!D110</f>
        <v>108</v>
      </c>
      <c r="F109" s="18"/>
      <c r="G109" s="18"/>
      <c r="H109" s="18"/>
      <c r="I109" s="18"/>
      <c r="J109" s="18"/>
      <c r="K109" s="18"/>
      <c r="L109" s="19"/>
    </row>
    <row r="110" spans="1:12" ht="15" customHeight="1" x14ac:dyDescent="0.3">
      <c r="A110" s="6"/>
      <c r="C110" s="15">
        <f>INDEX(final_twistvert!K:K,MATCH(SUMMARY!E110,final_twistvert!M:M))</f>
        <v>0</v>
      </c>
      <c r="D110" s="16">
        <f>INDEX(final_twistvert!L:L,MATCH(SUMMARY!E110,final_twistvert!M:M,0))</f>
        <v>-20</v>
      </c>
      <c r="E110" s="17">
        <f>raw_vertexdata!D111</f>
        <v>109</v>
      </c>
      <c r="F110" s="18"/>
      <c r="G110" s="18"/>
      <c r="H110" s="18"/>
      <c r="I110" s="18"/>
      <c r="J110" s="18"/>
      <c r="K110" s="18"/>
      <c r="L110" s="19"/>
    </row>
    <row r="111" spans="1:12" ht="15" customHeight="1" x14ac:dyDescent="0.3">
      <c r="A111" s="6"/>
      <c r="C111" s="15">
        <f>INDEX(final_twistvert!K:K,MATCH(SUMMARY!E111,final_twistvert!M:M))</f>
        <v>2</v>
      </c>
      <c r="D111" s="16">
        <f>INDEX(final_twistvert!L:L,MATCH(SUMMARY!E111,final_twistvert!M:M,0))</f>
        <v>-20</v>
      </c>
      <c r="E111" s="17">
        <f>raw_vertexdata!D112</f>
        <v>110</v>
      </c>
      <c r="F111" s="18"/>
      <c r="G111" s="18"/>
      <c r="H111" s="18"/>
      <c r="I111" s="18"/>
      <c r="J111" s="18"/>
      <c r="K111" s="18"/>
      <c r="L111" s="19"/>
    </row>
    <row r="112" spans="1:12" ht="15" customHeight="1" x14ac:dyDescent="0.3">
      <c r="A112" s="6"/>
      <c r="C112" s="15">
        <f>INDEX(final_twistvert!K:K,MATCH(SUMMARY!E112,final_twistvert!M:M))</f>
        <v>4</v>
      </c>
      <c r="D112" s="16">
        <f>INDEX(final_twistvert!L:L,MATCH(SUMMARY!E112,final_twistvert!M:M,0))</f>
        <v>-20</v>
      </c>
      <c r="E112" s="17">
        <f>raw_vertexdata!D113</f>
        <v>111</v>
      </c>
      <c r="F112" s="18"/>
      <c r="G112" s="18"/>
      <c r="H112" s="18"/>
      <c r="I112" s="18"/>
      <c r="J112" s="18"/>
      <c r="K112" s="18"/>
      <c r="L112" s="19"/>
    </row>
    <row r="113" spans="1:12" ht="15" customHeight="1" x14ac:dyDescent="0.3">
      <c r="A113" s="6"/>
      <c r="C113" s="15">
        <f>INDEX(final_twistvert!K:K,MATCH(SUMMARY!E113,final_twistvert!M:M))</f>
        <v>20</v>
      </c>
      <c r="D113" s="16">
        <f>INDEX(final_twistvert!L:L,MATCH(SUMMARY!E113,final_twistvert!M:M,0))</f>
        <v>-20</v>
      </c>
      <c r="E113" s="17">
        <f>raw_vertexdata!D114</f>
        <v>112</v>
      </c>
      <c r="F113" s="18"/>
      <c r="G113" s="18"/>
      <c r="H113" s="18"/>
      <c r="I113" s="18"/>
      <c r="J113" s="18"/>
      <c r="K113" s="18"/>
      <c r="L113" s="19"/>
    </row>
    <row r="114" spans="1:12" ht="15" customHeight="1" x14ac:dyDescent="0.3">
      <c r="A114" s="6"/>
      <c r="C114" s="15">
        <f>INDEX(final_twistvert!K:K,MATCH(SUMMARY!E114,final_twistvert!M:M))</f>
        <v>-2</v>
      </c>
      <c r="D114" s="16">
        <f>INDEX(final_twistvert!L:L,MATCH(SUMMARY!E114,final_twistvert!M:M,0))</f>
        <v>-20</v>
      </c>
      <c r="E114" s="17">
        <f>raw_vertexdata!D115</f>
        <v>113</v>
      </c>
      <c r="F114" s="18"/>
      <c r="G114" s="18"/>
      <c r="H114" s="18"/>
      <c r="I114" s="18"/>
      <c r="J114" s="18"/>
      <c r="K114" s="18"/>
      <c r="L114" s="19"/>
    </row>
    <row r="115" spans="1:12" ht="15" customHeight="1" x14ac:dyDescent="0.3">
      <c r="A115" s="6"/>
      <c r="C115" s="15">
        <f>INDEX(final_twistvert!K:K,MATCH(SUMMARY!E115,final_twistvert!M:M))</f>
        <v>-4</v>
      </c>
      <c r="D115" s="16">
        <f>INDEX(final_twistvert!L:L,MATCH(SUMMARY!E115,final_twistvert!M:M,0))</f>
        <v>-20</v>
      </c>
      <c r="E115" s="17">
        <f>raw_vertexdata!D116</f>
        <v>114</v>
      </c>
      <c r="F115" s="18"/>
      <c r="G115" s="18"/>
      <c r="H115" s="18"/>
      <c r="I115" s="18"/>
      <c r="J115" s="18"/>
      <c r="K115" s="18"/>
      <c r="L115" s="19"/>
    </row>
    <row r="116" spans="1:12" ht="15" customHeight="1" x14ac:dyDescent="0.3">
      <c r="A116" s="6"/>
      <c r="C116" s="15">
        <f>INDEX(final_twistvert!K:K,MATCH(SUMMARY!E116,final_twistvert!M:M))</f>
        <v>-20</v>
      </c>
      <c r="D116" s="16">
        <f>INDEX(final_twistvert!L:L,MATCH(SUMMARY!E116,final_twistvert!M:M,0))</f>
        <v>-20</v>
      </c>
      <c r="E116" s="17">
        <f>raw_vertexdata!D117</f>
        <v>115</v>
      </c>
      <c r="F116" s="18"/>
      <c r="G116" s="18"/>
      <c r="H116" s="18"/>
      <c r="I116" s="18"/>
      <c r="J116" s="18"/>
      <c r="K116" s="18"/>
      <c r="L116" s="19"/>
    </row>
    <row r="117" spans="1:12" ht="15" customHeight="1" x14ac:dyDescent="0.3">
      <c r="A117" s="6"/>
      <c r="C117" s="15">
        <f>INDEX(final_twistvert!K:K,MATCH(SUMMARY!E117,final_twistvert!M:M))</f>
        <v>2</v>
      </c>
      <c r="D117" s="16">
        <f>INDEX(final_twistvert!L:L,MATCH(SUMMARY!E117,final_twistvert!M:M,0))</f>
        <v>-4</v>
      </c>
      <c r="E117" s="17">
        <f>raw_vertexdata!D118</f>
        <v>116</v>
      </c>
      <c r="F117" s="18"/>
      <c r="G117" s="18"/>
      <c r="H117" s="18"/>
      <c r="I117" s="18"/>
      <c r="J117" s="18"/>
      <c r="K117" s="18"/>
      <c r="L117" s="19"/>
    </row>
    <row r="118" spans="1:12" ht="15" customHeight="1" x14ac:dyDescent="0.3">
      <c r="A118" s="6"/>
      <c r="C118" s="15">
        <f>INDEX(final_twistvert!K:K,MATCH(SUMMARY!E118,final_twistvert!M:M))</f>
        <v>-1.4631448863572478</v>
      </c>
      <c r="D118" s="16">
        <f>INDEX(final_twistvert!L:L,MATCH(SUMMARY!E118,final_twistvert!M:M,0))</f>
        <v>1.2277243345012903</v>
      </c>
      <c r="E118" s="17">
        <f>raw_vertexdata!D119</f>
        <v>117</v>
      </c>
      <c r="F118" s="18"/>
      <c r="G118" s="18"/>
      <c r="H118" s="18"/>
      <c r="I118" s="18"/>
      <c r="J118" s="18"/>
      <c r="K118" s="18"/>
      <c r="L118" s="19"/>
    </row>
    <row r="119" spans="1:12" ht="15" customHeight="1" x14ac:dyDescent="0.3">
      <c r="A119" s="6"/>
      <c r="C119" s="15">
        <f>INDEX(final_twistvert!K:K,MATCH(SUMMARY!E119,final_twistvert!M:M))</f>
        <v>-0.4574185140130515</v>
      </c>
      <c r="D119" s="16">
        <f>INDEX(final_twistvert!L:L,MATCH(SUMMARY!E119,final_twistvert!M:M,0))</f>
        <v>0.5924544271882789</v>
      </c>
      <c r="E119" s="17">
        <f>raw_vertexdata!D120</f>
        <v>118</v>
      </c>
      <c r="F119" s="18"/>
      <c r="G119" s="18"/>
      <c r="H119" s="18"/>
      <c r="I119" s="18"/>
      <c r="J119" s="18"/>
      <c r="K119" s="18"/>
      <c r="L119" s="19"/>
    </row>
    <row r="120" spans="1:12" ht="15" customHeight="1" x14ac:dyDescent="0.3">
      <c r="A120" s="6"/>
      <c r="C120" s="15">
        <f>INDEX(final_twistvert!K:K,MATCH(SUMMARY!E120,final_twistvert!M:M))</f>
        <v>-0.66253342833295015</v>
      </c>
      <c r="D120" s="16">
        <f>INDEX(final_twistvert!L:L,MATCH(SUMMARY!E120,final_twistvert!M:M,0))</f>
        <v>0.34769249442123779</v>
      </c>
      <c r="E120" s="17">
        <f>raw_vertexdata!D121</f>
        <v>119</v>
      </c>
      <c r="F120" s="18"/>
      <c r="G120" s="18"/>
      <c r="H120" s="18"/>
      <c r="I120" s="18"/>
      <c r="J120" s="18"/>
      <c r="K120" s="18"/>
      <c r="L120" s="19"/>
    </row>
    <row r="121" spans="1:12" ht="15" customHeight="1" x14ac:dyDescent="0.3">
      <c r="A121" s="6"/>
      <c r="C121" s="15">
        <f>INDEX(final_twistvert!K:K,MATCH(SUMMARY!E121,final_twistvert!M:M))</f>
        <v>-0.92689087631662248</v>
      </c>
      <c r="D121" s="16">
        <f>INDEX(final_twistvert!L:L,MATCH(SUMMARY!E121,final_twistvert!M:M,0))</f>
        <v>1.0733878270560258</v>
      </c>
      <c r="E121" s="17">
        <f>raw_vertexdata!D122</f>
        <v>120</v>
      </c>
      <c r="F121" s="18"/>
      <c r="G121" s="18"/>
      <c r="H121" s="18"/>
      <c r="I121" s="18"/>
      <c r="J121" s="18"/>
      <c r="K121" s="18"/>
      <c r="L121" s="19"/>
    </row>
    <row r="122" spans="1:12" ht="15" customHeight="1" x14ac:dyDescent="0.3">
      <c r="A122" s="6"/>
      <c r="C122" s="15">
        <f>INDEX(final_twistvert!K:K,MATCH(SUMMARY!E122,final_twistvert!M:M))</f>
        <v>-1.2180336879276925</v>
      </c>
      <c r="D122" s="16">
        <f>INDEX(final_twistvert!L:L,MATCH(SUMMARY!E122,final_twistvert!M:M,0))</f>
        <v>0.72641733489383697</v>
      </c>
      <c r="E122" s="17">
        <f>raw_vertexdata!D123</f>
        <v>121</v>
      </c>
      <c r="F122" s="18"/>
      <c r="G122" s="18"/>
      <c r="H122" s="18"/>
      <c r="I122" s="18"/>
      <c r="J122" s="18"/>
      <c r="K122" s="18"/>
      <c r="L122" s="19"/>
    </row>
    <row r="123" spans="1:12" ht="15" customHeight="1" x14ac:dyDescent="0.3">
      <c r="A123" s="6"/>
      <c r="C123" s="15">
        <f>INDEX(final_twistvert!K:K,MATCH(SUMMARY!E123,final_twistvert!M:M))</f>
        <v>-1.0693105759769543</v>
      </c>
      <c r="D123" s="16">
        <f>INDEX(final_twistvert!L:L,MATCH(SUMMARY!E123,final_twistvert!M:M,0))</f>
        <v>2.0541265046294028</v>
      </c>
      <c r="E123" s="17">
        <f>raw_vertexdata!D124</f>
        <v>122</v>
      </c>
      <c r="F123" s="18"/>
      <c r="G123" s="18"/>
      <c r="H123" s="18"/>
      <c r="I123" s="18"/>
      <c r="J123" s="18"/>
      <c r="K123" s="18"/>
      <c r="L123" s="19"/>
    </row>
    <row r="124" spans="1:12" ht="15" customHeight="1" x14ac:dyDescent="0.3">
      <c r="A124" s="6"/>
      <c r="C124" s="15">
        <f>INDEX(final_twistvert!K:K,MATCH(SUMMARY!E124,final_twistvert!M:M))</f>
        <v>-2.2319112868259334</v>
      </c>
      <c r="D124" s="16">
        <f>INDEX(final_twistvert!L:L,MATCH(SUMMARY!E124,final_twistvert!M:M,0))</f>
        <v>0.70371892562312233</v>
      </c>
      <c r="E124" s="17">
        <f>raw_vertexdata!D125</f>
        <v>123</v>
      </c>
      <c r="F124" s="18"/>
      <c r="G124" s="18"/>
      <c r="H124" s="18"/>
      <c r="I124" s="18"/>
      <c r="J124" s="18"/>
      <c r="K124" s="18"/>
      <c r="L124" s="19"/>
    </row>
    <row r="125" spans="1:12" ht="15" customHeight="1" x14ac:dyDescent="0.3">
      <c r="A125" s="6"/>
      <c r="C125" s="15">
        <f>INDEX(final_twistvert!K:K,MATCH(SUMMARY!E125,final_twistvert!M:M))</f>
        <v>-1.4272581390287482</v>
      </c>
      <c r="D125" s="16">
        <f>INDEX(final_twistvert!L:L,MATCH(SUMMARY!E125,final_twistvert!M:M,0))</f>
        <v>1.6654927941482256</v>
      </c>
      <c r="E125" s="17">
        <f>raw_vertexdata!D126</f>
        <v>124</v>
      </c>
      <c r="F125" s="18"/>
      <c r="G125" s="18"/>
      <c r="H125" s="18"/>
      <c r="I125" s="18"/>
      <c r="J125" s="18"/>
      <c r="K125" s="18"/>
      <c r="L125" s="19"/>
    </row>
    <row r="126" spans="1:12" ht="15" customHeight="1" x14ac:dyDescent="0.3">
      <c r="A126" s="6"/>
      <c r="C126" s="15">
        <f>INDEX(final_twistvert!K:K,MATCH(SUMMARY!E126,final_twistvert!M:M))</f>
        <v>-1.9010600031389651</v>
      </c>
      <c r="D126" s="16">
        <f>INDEX(final_twistvert!L:L,MATCH(SUMMARY!E126,final_twistvert!M:M,0))</f>
        <v>1.1076199323550189</v>
      </c>
      <c r="E126" s="17">
        <f>raw_vertexdata!D127</f>
        <v>125</v>
      </c>
      <c r="F126" s="18"/>
      <c r="G126" s="18"/>
      <c r="H126" s="18"/>
      <c r="I126" s="18"/>
      <c r="J126" s="18"/>
      <c r="K126" s="18"/>
      <c r="L126" s="19"/>
    </row>
    <row r="127" spans="1:12" ht="15" customHeight="1" x14ac:dyDescent="0.3">
      <c r="A127" s="6"/>
      <c r="C127" s="15">
        <f>INDEX(final_twistvert!K:K,MATCH(SUMMARY!E127,final_twistvert!M:M))</f>
        <v>4</v>
      </c>
      <c r="D127" s="16">
        <f>INDEX(final_twistvert!L:L,MATCH(SUMMARY!E127,final_twistvert!M:M,0))</f>
        <v>2</v>
      </c>
      <c r="E127" s="17">
        <f>raw_vertexdata!D128</f>
        <v>126</v>
      </c>
      <c r="F127" s="18"/>
      <c r="G127" s="18"/>
      <c r="H127" s="18"/>
      <c r="I127" s="18"/>
      <c r="J127" s="18"/>
      <c r="K127" s="18"/>
      <c r="L127" s="19"/>
    </row>
    <row r="128" spans="1:12" ht="15" customHeight="1" x14ac:dyDescent="0.3">
      <c r="A128" s="6"/>
      <c r="C128" s="15">
        <f>INDEX(final_twistvert!K:K,MATCH(SUMMARY!E128,final_twistvert!M:M))</f>
        <v>20</v>
      </c>
      <c r="D128" s="16">
        <f>INDEX(final_twistvert!L:L,MATCH(SUMMARY!E128,final_twistvert!M:M,0))</f>
        <v>2</v>
      </c>
      <c r="E128" s="17">
        <f>raw_vertexdata!D129</f>
        <v>127</v>
      </c>
      <c r="F128" s="18"/>
      <c r="G128" s="18"/>
      <c r="H128" s="18"/>
      <c r="I128" s="18"/>
      <c r="J128" s="18"/>
      <c r="K128" s="18"/>
      <c r="L128" s="19"/>
    </row>
    <row r="129" spans="1:12" ht="15" customHeight="1" x14ac:dyDescent="0.3">
      <c r="A129" s="6"/>
      <c r="C129" s="15">
        <f>INDEX(final_twistvert!K:K,MATCH(SUMMARY!E129,final_twistvert!M:M))</f>
        <v>20</v>
      </c>
      <c r="D129" s="16">
        <f>INDEX(final_twistvert!L:L,MATCH(SUMMARY!E129,final_twistvert!M:M,0))</f>
        <v>-2</v>
      </c>
      <c r="E129" s="17">
        <f>raw_vertexdata!D130</f>
        <v>128</v>
      </c>
      <c r="F129" s="18"/>
      <c r="G129" s="18"/>
      <c r="H129" s="18"/>
      <c r="I129" s="18"/>
      <c r="J129" s="18"/>
      <c r="K129" s="18"/>
      <c r="L129" s="19"/>
    </row>
    <row r="130" spans="1:12" ht="15" customHeight="1" x14ac:dyDescent="0.3">
      <c r="A130" s="6"/>
      <c r="C130" s="15">
        <f>INDEX(final_twistvert!K:K,MATCH(SUMMARY!E130,final_twistvert!M:M))</f>
        <v>4</v>
      </c>
      <c r="D130" s="16">
        <f>INDEX(final_twistvert!L:L,MATCH(SUMMARY!E130,final_twistvert!M:M,0))</f>
        <v>-2.0000000199999999</v>
      </c>
      <c r="E130" s="17">
        <f>raw_vertexdata!D131</f>
        <v>129</v>
      </c>
      <c r="F130" s="18"/>
      <c r="G130" s="18"/>
      <c r="H130" s="18"/>
      <c r="I130" s="18"/>
      <c r="J130" s="18"/>
      <c r="K130" s="18"/>
      <c r="L130" s="19"/>
    </row>
    <row r="131" spans="1:12" ht="15" customHeight="1" x14ac:dyDescent="0.3">
      <c r="A131" s="6"/>
      <c r="C131" s="15">
        <f>INDEX(final_twistvert!K:K,MATCH(SUMMARY!E131,final_twistvert!M:M))</f>
        <v>0.99101460023864085</v>
      </c>
      <c r="D131" s="16">
        <f>INDEX(final_twistvert!L:L,MATCH(SUMMARY!E131,final_twistvert!M:M,0))</f>
        <v>-0.55986730408961982</v>
      </c>
      <c r="E131" s="17">
        <f>raw_vertexdata!D132</f>
        <v>130</v>
      </c>
      <c r="F131" s="18"/>
      <c r="G131" s="18"/>
      <c r="H131" s="18"/>
      <c r="I131" s="18"/>
      <c r="J131" s="18"/>
      <c r="K131" s="18"/>
      <c r="L131" s="19"/>
    </row>
    <row r="132" spans="1:12" ht="15" customHeight="1" x14ac:dyDescent="0.3">
      <c r="A132" s="6"/>
      <c r="C132" s="15">
        <f>INDEX(final_twistvert!K:K,MATCH(SUMMARY!E132,final_twistvert!M:M))</f>
        <v>0.72325698008340111</v>
      </c>
      <c r="D132" s="16">
        <f>INDEX(final_twistvert!L:L,MATCH(SUMMARY!E132,final_twistvert!M:M,0))</f>
        <v>-0.87879278341342648</v>
      </c>
      <c r="E132" s="17">
        <f>raw_vertexdata!D133</f>
        <v>131</v>
      </c>
      <c r="F132" s="18"/>
      <c r="G132" s="18"/>
      <c r="H132" s="18"/>
      <c r="I132" s="18"/>
      <c r="J132" s="18"/>
      <c r="K132" s="18"/>
      <c r="L132" s="19"/>
    </row>
    <row r="133" spans="1:12" ht="15" customHeight="1" x14ac:dyDescent="0.3">
      <c r="A133" s="6"/>
      <c r="C133" s="15">
        <f>INDEX(final_twistvert!K:K,MATCH(SUMMARY!E133,final_twistvert!M:M))</f>
        <v>1.2804057480443163</v>
      </c>
      <c r="D133" s="16">
        <f>INDEX(final_twistvert!L:L,MATCH(SUMMARY!E133,final_twistvert!M:M,0))</f>
        <v>-1.0743879909412559</v>
      </c>
      <c r="E133" s="17">
        <f>raw_vertexdata!D134</f>
        <v>132</v>
      </c>
      <c r="F133" s="18"/>
      <c r="G133" s="18"/>
      <c r="H133" s="18"/>
      <c r="I133" s="18"/>
      <c r="J133" s="18"/>
      <c r="K133" s="18"/>
      <c r="L133" s="19"/>
    </row>
    <row r="134" spans="1:12" ht="15" customHeight="1" x14ac:dyDescent="0.3">
      <c r="A134" s="6"/>
      <c r="C134" s="15">
        <f>INDEX(final_twistvert!K:K,MATCH(SUMMARY!E134,final_twistvert!M:M))</f>
        <v>1.5474097751003351</v>
      </c>
      <c r="D134" s="16">
        <f>INDEX(final_twistvert!L:L,MATCH(SUMMARY!E134,final_twistvert!M:M,0))</f>
        <v>-1.2984309715668099</v>
      </c>
      <c r="E134" s="17">
        <f>raw_vertexdata!D135</f>
        <v>133</v>
      </c>
      <c r="F134" s="18"/>
      <c r="G134" s="18"/>
      <c r="H134" s="18"/>
      <c r="I134" s="18"/>
      <c r="J134" s="18"/>
      <c r="K134" s="18"/>
      <c r="L134" s="19"/>
    </row>
    <row r="135" spans="1:12" ht="15" customHeight="1" x14ac:dyDescent="0.3">
      <c r="A135" s="6"/>
      <c r="C135" s="15">
        <f>INDEX(final_twistvert!K:K,MATCH(SUMMARY!E135,final_twistvert!M:M))</f>
        <v>1.8829968742629308</v>
      </c>
      <c r="D135" s="16">
        <f>INDEX(final_twistvert!L:L,MATCH(SUMMARY!E135,final_twistvert!M:M,0))</f>
        <v>-1.2156514784744155</v>
      </c>
      <c r="E135" s="17">
        <f>raw_vertexdata!D136</f>
        <v>134</v>
      </c>
      <c r="F135" s="18"/>
      <c r="G135" s="18"/>
      <c r="H135" s="18"/>
      <c r="I135" s="18"/>
      <c r="J135" s="18"/>
      <c r="K135" s="18"/>
      <c r="L135" s="19"/>
    </row>
    <row r="136" spans="1:12" ht="15" customHeight="1" x14ac:dyDescent="0.3">
      <c r="A136" s="6"/>
      <c r="C136" s="15">
        <f>INDEX(final_twistvert!K:K,MATCH(SUMMARY!E136,final_twistvert!M:M))</f>
        <v>1.9151111077974445</v>
      </c>
      <c r="D136" s="16">
        <f>INDEX(final_twistvert!L:L,MATCH(SUMMARY!E136,final_twistvert!M:M,0))</f>
        <v>-1.606969024216349</v>
      </c>
      <c r="E136" s="17">
        <f>raw_vertexdata!D137</f>
        <v>135</v>
      </c>
      <c r="F136" s="18"/>
      <c r="G136" s="18"/>
      <c r="H136" s="18"/>
      <c r="I136" s="18"/>
      <c r="J136" s="18"/>
      <c r="K136" s="18"/>
      <c r="L136" s="19"/>
    </row>
    <row r="137" spans="1:12" ht="15" customHeight="1" x14ac:dyDescent="0.3">
      <c r="A137" s="6"/>
      <c r="C137" s="15">
        <f>INDEX(final_twistvert!K:K,MATCH(SUMMARY!E137,final_twistvert!M:M))</f>
        <v>1.5241619767306407</v>
      </c>
      <c r="D137" s="16">
        <f>INDEX(final_twistvert!L:L,MATCH(SUMMARY!E137,final_twistvert!M:M,0))</f>
        <v>-1.6432942567566975</v>
      </c>
      <c r="E137" s="17">
        <f>raw_vertexdata!D138</f>
        <v>136</v>
      </c>
      <c r="F137" s="18"/>
      <c r="G137" s="18"/>
      <c r="H137" s="18"/>
      <c r="I137" s="18"/>
      <c r="J137" s="18"/>
      <c r="K137" s="18"/>
      <c r="L137" s="19"/>
    </row>
    <row r="138" spans="1:12" ht="15" customHeight="1" x14ac:dyDescent="0.3">
      <c r="A138" s="6"/>
      <c r="C138" s="15">
        <f>INDEX(final_twistvert!K:K,MATCH(SUMMARY!E138,final_twistvert!M:M))</f>
        <v>1.1240293838576942</v>
      </c>
      <c r="D138" s="16">
        <f>INDEX(final_twistvert!L:L,MATCH(SUMMARY!E138,final_twistvert!M:M,0))</f>
        <v>-1.2613488848808834</v>
      </c>
      <c r="E138" s="17">
        <f>raw_vertexdata!D139</f>
        <v>137</v>
      </c>
      <c r="F138" s="18"/>
      <c r="G138" s="18"/>
      <c r="H138" s="18"/>
      <c r="I138" s="18"/>
      <c r="J138" s="18"/>
      <c r="K138" s="18"/>
      <c r="L138" s="19"/>
    </row>
    <row r="139" spans="1:12" ht="15" customHeight="1" x14ac:dyDescent="0.3">
      <c r="A139" s="6"/>
      <c r="C139" s="15">
        <f>INDEX(final_twistvert!K:K,MATCH(SUMMARY!E139,final_twistvert!M:M))</f>
        <v>1.4370057372858738</v>
      </c>
      <c r="D139" s="16">
        <f>INDEX(final_twistvert!L:L,MATCH(SUMMARY!E139,final_twistvert!M:M,0))</f>
        <v>-0.88775939131798753</v>
      </c>
      <c r="E139" s="17">
        <f>raw_vertexdata!D140</f>
        <v>138</v>
      </c>
      <c r="F139" s="18"/>
      <c r="G139" s="18"/>
      <c r="H139" s="18"/>
      <c r="I139" s="18"/>
      <c r="J139" s="18"/>
      <c r="K139" s="18"/>
      <c r="L139" s="19"/>
    </row>
    <row r="140" spans="1:12" ht="15" customHeight="1" x14ac:dyDescent="0.3">
      <c r="A140" s="6"/>
      <c r="C140" s="15">
        <f>INDEX(final_twistvert!K:K,MATCH(SUMMARY!E140,final_twistvert!M:M))</f>
        <v>-0.81711407268577785</v>
      </c>
      <c r="D140" s="16">
        <f>INDEX(final_twistvert!L:L,MATCH(SUMMARY!E140,final_twistvert!M:M,0))</f>
        <v>0.68564011702040173</v>
      </c>
      <c r="E140" s="17">
        <f>raw_vertexdata!D141</f>
        <v>139</v>
      </c>
      <c r="F140" s="18"/>
      <c r="G140" s="18"/>
      <c r="H140" s="18"/>
      <c r="I140" s="18"/>
      <c r="J140" s="18"/>
      <c r="K140" s="18"/>
      <c r="L140" s="19"/>
    </row>
    <row r="141" spans="1:12" ht="15" customHeight="1" x14ac:dyDescent="0.3">
      <c r="A141" s="6"/>
      <c r="C141" s="15">
        <f>INDEX(final_twistvert!K:K,MATCH(SUMMARY!E141,final_twistvert!M:M))</f>
        <v>-0.94478814648787135</v>
      </c>
      <c r="D141" s="16">
        <f>INDEX(final_twistvert!L:L,MATCH(SUMMARY!E141,final_twistvert!M:M,0))</f>
        <v>0.79277138525863911</v>
      </c>
      <c r="E141" s="17">
        <f>raw_vertexdata!D142</f>
        <v>140</v>
      </c>
      <c r="F141" s="18"/>
      <c r="G141" s="18"/>
      <c r="H141" s="18"/>
      <c r="I141" s="18"/>
      <c r="J141" s="18"/>
      <c r="K141" s="18"/>
      <c r="L141" s="19"/>
    </row>
    <row r="142" spans="1:12" ht="15" customHeight="1" x14ac:dyDescent="0.3">
      <c r="A142" s="6"/>
      <c r="C142" s="15">
        <f>INDEX(final_twistvert!K:K,MATCH(SUMMARY!E142,final_twistvert!M:M))</f>
        <v>0.50240410268358837</v>
      </c>
      <c r="D142" s="16">
        <f>INDEX(final_twistvert!L:L,MATCH(SUMMARY!E142,final_twistvert!M:M,0))</f>
        <v>-0.59950826411694991</v>
      </c>
      <c r="E142" s="17">
        <f>raw_vertexdata!D143</f>
        <v>141</v>
      </c>
      <c r="F142" s="18"/>
      <c r="G142" s="18"/>
      <c r="H142" s="18"/>
      <c r="I142" s="18"/>
      <c r="J142" s="18"/>
      <c r="K142" s="18"/>
      <c r="L142" s="19"/>
    </row>
    <row r="143" spans="1:12" ht="15" customHeight="1" x14ac:dyDescent="0.3">
      <c r="A143" s="6"/>
      <c r="C143" s="15">
        <f>INDEX(final_twistvert!K:K,MATCH(SUMMARY!E143,final_twistvert!M:M))</f>
        <v>0.6128305413834948</v>
      </c>
      <c r="D143" s="16">
        <f>INDEX(final_twistvert!L:L,MATCH(SUMMARY!E143,final_twistvert!M:M,0))</f>
        <v>-0.73915052376518819</v>
      </c>
      <c r="E143" s="17">
        <f>raw_vertexdata!D144</f>
        <v>142</v>
      </c>
      <c r="F143" s="18"/>
      <c r="G143" s="18"/>
      <c r="H143" s="18"/>
      <c r="I143" s="18"/>
      <c r="J143" s="18"/>
      <c r="K143" s="18"/>
      <c r="L143" s="19"/>
    </row>
    <row r="144" spans="1:12" ht="15" customHeight="1" x14ac:dyDescent="0.3">
      <c r="A144" s="6"/>
      <c r="C144" s="15">
        <f>INDEX(final_twistvert!K:K,MATCH(SUMMARY!E144,final_twistvert!M:M))</f>
        <v>0.67745745940018209</v>
      </c>
      <c r="D144" s="16">
        <f>INDEX(final_twistvert!L:L,MATCH(SUMMARY!E144,final_twistvert!M:M,0))</f>
        <v>-0.38875724923952709</v>
      </c>
      <c r="E144" s="17">
        <f>raw_vertexdata!D145</f>
        <v>143</v>
      </c>
      <c r="F144" s="18"/>
      <c r="G144" s="18"/>
      <c r="H144" s="18"/>
      <c r="I144" s="18"/>
      <c r="J144" s="18"/>
      <c r="K144" s="18"/>
      <c r="L144" s="19"/>
    </row>
    <row r="145" spans="1:12" ht="15" customHeight="1" x14ac:dyDescent="0.3">
      <c r="A145" s="6"/>
      <c r="C145" s="15">
        <f>INDEX(final_twistvert!K:K,MATCH(SUMMARY!E145,final_twistvert!M:M))</f>
        <v>0.83423602983856271</v>
      </c>
      <c r="D145" s="16">
        <f>INDEX(final_twistvert!L:L,MATCH(SUMMARY!E145,final_twistvert!M:M,0))</f>
        <v>-0.4743122766806433</v>
      </c>
      <c r="E145" s="17">
        <f>raw_vertexdata!D146</f>
        <v>144</v>
      </c>
      <c r="F145" s="18"/>
      <c r="G145" s="18"/>
      <c r="H145" s="18"/>
      <c r="I145" s="18"/>
      <c r="J145" s="18"/>
      <c r="K145" s="18"/>
      <c r="L145" s="19"/>
    </row>
    <row r="146" spans="1:12" ht="15" customHeight="1" x14ac:dyDescent="0.3">
      <c r="A146" s="6"/>
      <c r="C146" s="15">
        <f>INDEX(final_twistvert!K:K,MATCH(SUMMARY!E146,final_twistvert!M:M))</f>
        <v>0.32386421989304554</v>
      </c>
      <c r="D146" s="16">
        <f>INDEX(final_twistvert!L:L,MATCH(SUMMARY!E146,final_twistvert!M:M,0))</f>
        <v>-0.62273378712304717</v>
      </c>
      <c r="E146" s="17">
        <f>raw_vertexdata!D147</f>
        <v>145</v>
      </c>
      <c r="F146" s="18"/>
      <c r="G146" s="18"/>
      <c r="H146" s="18"/>
      <c r="I146" s="18"/>
      <c r="J146" s="18"/>
      <c r="K146" s="18"/>
      <c r="L146" s="19"/>
    </row>
    <row r="147" spans="1:12" ht="15" customHeight="1" x14ac:dyDescent="0.3">
      <c r="A147" s="6"/>
      <c r="C147" s="15">
        <f>INDEX(final_twistvert!K:K,MATCH(SUMMARY!E147,final_twistvert!M:M))</f>
        <v>0.40349625465080435</v>
      </c>
      <c r="D147" s="16">
        <f>INDEX(final_twistvert!L:L,MATCH(SUMMARY!E147,final_twistvert!M:M,0))</f>
        <v>-0.77544688134001727</v>
      </c>
      <c r="E147" s="17">
        <f>raw_vertexdata!D148</f>
        <v>146</v>
      </c>
      <c r="F147" s="18"/>
      <c r="G147" s="18"/>
      <c r="H147" s="18"/>
      <c r="I147" s="18"/>
      <c r="J147" s="18"/>
      <c r="K147" s="18"/>
      <c r="L147" s="19"/>
    </row>
    <row r="148" spans="1:12" ht="15" customHeight="1" x14ac:dyDescent="0.3">
      <c r="A148" s="6"/>
      <c r="C148" s="15">
        <f>INDEX(final_twistvert!K:K,MATCH(SUMMARY!E148,final_twistvert!M:M))</f>
        <v>0.6639051840390009</v>
      </c>
      <c r="D148" s="16">
        <f>INDEX(final_twistvert!L:L,MATCH(SUMMARY!E148,final_twistvert!M:M,0))</f>
        <v>-0.5570825950638103</v>
      </c>
      <c r="E148" s="17">
        <f>raw_vertexdata!D149</f>
        <v>147</v>
      </c>
      <c r="F148" s="18"/>
      <c r="G148" s="18"/>
      <c r="H148" s="18"/>
      <c r="I148" s="18"/>
      <c r="J148" s="18"/>
      <c r="K148" s="18"/>
      <c r="L148" s="19"/>
    </row>
    <row r="149" spans="1:12" ht="15" customHeight="1" x14ac:dyDescent="0.3">
      <c r="A149" s="6"/>
      <c r="C149" s="15">
        <f>INDEX(final_twistvert!K:K,MATCH(SUMMARY!E149,final_twistvert!M:M))</f>
        <v>0.79157925786407568</v>
      </c>
      <c r="D149" s="16">
        <f>INDEX(final_twistvert!L:L,MATCH(SUMMARY!E149,final_twistvert!M:M,0))</f>
        <v>-0.66421386332133137</v>
      </c>
      <c r="E149" s="17">
        <f>raw_vertexdata!D150</f>
        <v>148</v>
      </c>
      <c r="F149" s="18"/>
      <c r="G149" s="18"/>
      <c r="H149" s="18"/>
      <c r="I149" s="18"/>
      <c r="J149" s="18"/>
      <c r="K149" s="18"/>
      <c r="L149" s="19"/>
    </row>
    <row r="150" spans="1:12" ht="15" customHeight="1" x14ac:dyDescent="0.3">
      <c r="A150" s="6"/>
      <c r="C150" s="15">
        <f>INDEX(final_twistvert!K:K,MATCH(SUMMARY!E150,final_twistvert!M:M))</f>
        <v>0.66961069272850948</v>
      </c>
      <c r="D150" s="16">
        <f>INDEX(final_twistvert!L:L,MATCH(SUMMARY!E150,final_twistvert!M:M,0))</f>
        <v>-0.21112699420023975</v>
      </c>
      <c r="E150" s="17">
        <f>raw_vertexdata!D151</f>
        <v>149</v>
      </c>
      <c r="F150" s="18"/>
      <c r="G150" s="18"/>
      <c r="H150" s="18"/>
      <c r="I150" s="18"/>
      <c r="J150" s="18"/>
      <c r="K150" s="18"/>
      <c r="L150" s="19"/>
    </row>
    <row r="151" spans="1:12" ht="15" customHeight="1" x14ac:dyDescent="0.3">
      <c r="A151" s="6"/>
      <c r="C151" s="15">
        <f>INDEX(final_twistvert!K:K,MATCH(SUMMARY!E151,final_twistvert!M:M))</f>
        <v>0.83378632667343866</v>
      </c>
      <c r="D151" s="16">
        <f>INDEX(final_twistvert!L:L,MATCH(SUMMARY!E151,final_twistvert!M:M,0))</f>
        <v>-0.26289092650001933</v>
      </c>
      <c r="E151" s="17">
        <f>raw_vertexdata!D152</f>
        <v>150</v>
      </c>
      <c r="F151" s="18"/>
      <c r="G151" s="18"/>
      <c r="H151" s="18"/>
      <c r="I151" s="18"/>
      <c r="J151" s="18"/>
      <c r="K151" s="18"/>
      <c r="L151" s="19"/>
    </row>
    <row r="152" spans="1:12" ht="15" customHeight="1" x14ac:dyDescent="0.3">
      <c r="A152" s="6"/>
      <c r="C152" s="15">
        <f>INDEX(final_twistvert!K:K,MATCH(SUMMARY!E152,final_twistvert!M:M))</f>
        <v>0.52871252684803416</v>
      </c>
      <c r="D152" s="16">
        <f>INDEX(final_twistvert!L:L,MATCH(SUMMARY!E152,final_twistvert!M:M,0))</f>
        <v>4.62777737172567E-2</v>
      </c>
      <c r="E152" s="17">
        <f>raw_vertexdata!D153</f>
        <v>151</v>
      </c>
      <c r="F152" s="18"/>
      <c r="G152" s="18"/>
      <c r="H152" s="18"/>
      <c r="I152" s="18"/>
      <c r="J152" s="18"/>
      <c r="K152" s="18"/>
      <c r="L152" s="19"/>
    </row>
    <row r="153" spans="1:12" ht="15" customHeight="1" x14ac:dyDescent="0.3">
      <c r="A153" s="6"/>
      <c r="C153" s="15">
        <f>INDEX(final_twistvert!K:K,MATCH(SUMMARY!E153,final_twistvert!M:M))</f>
        <v>0.68166529491627026</v>
      </c>
      <c r="D153" s="16">
        <f>INDEX(final_twistvert!L:L,MATCH(SUMMARY!E153,final_twistvert!M:M,0))</f>
        <v>5.9680828332045223E-2</v>
      </c>
      <c r="E153" s="17">
        <f>raw_vertexdata!D154</f>
        <v>152</v>
      </c>
      <c r="F153" s="18"/>
      <c r="G153" s="18"/>
      <c r="H153" s="18"/>
      <c r="I153" s="18"/>
      <c r="J153" s="18"/>
      <c r="K153" s="18"/>
      <c r="L153" s="19"/>
    </row>
    <row r="154" spans="1:12" ht="15" customHeight="1" x14ac:dyDescent="0.3">
      <c r="A154" s="6"/>
      <c r="C154" s="15">
        <f>INDEX(final_twistvert!K:K,MATCH(SUMMARY!E154,final_twistvert!M:M))</f>
        <v>4.6190810909142933E-2</v>
      </c>
      <c r="D154" s="16">
        <f>INDEX(final_twistvert!L:L,MATCH(SUMMARY!E154,final_twistvert!M:M,0))</f>
        <v>-0.52871485157534837</v>
      </c>
      <c r="E154" s="17">
        <f>raw_vertexdata!D155</f>
        <v>153</v>
      </c>
      <c r="F154" s="18"/>
      <c r="G154" s="18"/>
      <c r="H154" s="18"/>
      <c r="I154" s="18"/>
      <c r="J154" s="18"/>
      <c r="K154" s="18"/>
      <c r="L154" s="19"/>
    </row>
    <row r="155" spans="1:12" ht="15" customHeight="1" x14ac:dyDescent="0.3">
      <c r="A155" s="6"/>
      <c r="C155" s="15">
        <f>INDEX(final_twistvert!K:K,MATCH(SUMMARY!E155,final_twistvert!M:M))</f>
        <v>5.9211755546704929E-2</v>
      </c>
      <c r="D155" s="16">
        <f>INDEX(final_twistvert!L:L,MATCH(SUMMARY!E155,final_twistvert!M:M,0))</f>
        <v>-0.68153147592524554</v>
      </c>
      <c r="E155" s="17">
        <f>raw_vertexdata!D156</f>
        <v>154</v>
      </c>
      <c r="F155" s="18"/>
      <c r="G155" s="18"/>
      <c r="H155" s="18"/>
      <c r="I155" s="18"/>
      <c r="J155" s="18"/>
      <c r="K155" s="18"/>
      <c r="L155" s="19"/>
    </row>
    <row r="156" spans="1:12" ht="15" customHeight="1" x14ac:dyDescent="0.3">
      <c r="A156" s="6"/>
      <c r="C156" s="15">
        <f>INDEX(final_twistvert!K:K,MATCH(SUMMARY!E156,final_twistvert!M:M))</f>
        <v>-0.8477001815205728</v>
      </c>
      <c r="D156" s="16">
        <f>INDEX(final_twistvert!L:L,MATCH(SUMMARY!E156,final_twistvert!M:M,0))</f>
        <v>0.4739341078988375</v>
      </c>
      <c r="E156" s="17">
        <f>raw_vertexdata!D157</f>
        <v>155</v>
      </c>
      <c r="F156" s="18"/>
      <c r="G156" s="18"/>
      <c r="H156" s="18"/>
      <c r="I156" s="18"/>
      <c r="J156" s="18"/>
      <c r="K156" s="18"/>
      <c r="L156" s="19"/>
    </row>
    <row r="157" spans="1:12" ht="15" customHeight="1" x14ac:dyDescent="0.3">
      <c r="A157" s="6"/>
      <c r="C157" s="15">
        <f>INDEX(final_twistvert!K:K,MATCH(SUMMARY!E157,final_twistvert!M:M))</f>
        <v>-1.0328669347400699</v>
      </c>
      <c r="D157" s="16">
        <f>INDEX(final_twistvert!L:L,MATCH(SUMMARY!E157,final_twistvert!M:M,0))</f>
        <v>0.60017572141623721</v>
      </c>
      <c r="E157" s="17">
        <f>raw_vertexdata!D158</f>
        <v>156</v>
      </c>
      <c r="F157" s="18"/>
      <c r="G157" s="18"/>
      <c r="H157" s="18"/>
      <c r="I157" s="18"/>
      <c r="J157" s="18"/>
      <c r="K157" s="18"/>
      <c r="L157" s="19"/>
    </row>
    <row r="158" spans="1:12" ht="15" customHeight="1" x14ac:dyDescent="0.3">
      <c r="A158" s="6"/>
      <c r="C158" s="15">
        <f>INDEX(final_twistvert!K:K,MATCH(SUMMARY!E158,final_twistvert!M:M))</f>
        <v>-0.61390930144461098</v>
      </c>
      <c r="D158" s="16">
        <f>INDEX(final_twistvert!L:L,MATCH(SUMMARY!E158,final_twistvert!M:M,0))</f>
        <v>0.75276556047068899</v>
      </c>
      <c r="E158" s="17">
        <f>raw_vertexdata!D159</f>
        <v>157</v>
      </c>
      <c r="F158" s="18"/>
      <c r="G158" s="18"/>
      <c r="H158" s="18"/>
      <c r="I158" s="18"/>
      <c r="J158" s="18"/>
      <c r="K158" s="18"/>
      <c r="L158" s="19"/>
    </row>
    <row r="159" spans="1:12" ht="15" customHeight="1" x14ac:dyDescent="0.3">
      <c r="A159" s="6"/>
      <c r="C159" s="15">
        <f>INDEX(final_twistvert!K:K,MATCH(SUMMARY!E159,final_twistvert!M:M))</f>
        <v>-0.77040008886974187</v>
      </c>
      <c r="D159" s="16">
        <f>INDEX(final_twistvert!L:L,MATCH(SUMMARY!E159,final_twistvert!M:M,0))</f>
        <v>0.91307669376076028</v>
      </c>
      <c r="E159" s="17">
        <f>raw_vertexdata!D160</f>
        <v>158</v>
      </c>
      <c r="F159" s="18"/>
      <c r="G159" s="18"/>
      <c r="H159" s="18"/>
      <c r="I159" s="18"/>
      <c r="J159" s="18"/>
      <c r="K159" s="18"/>
      <c r="L159" s="19"/>
    </row>
    <row r="160" spans="1:12" ht="15" customHeight="1" x14ac:dyDescent="0.3">
      <c r="A160" s="6"/>
      <c r="C160" s="15">
        <f>INDEX(final_twistvert!K:K,MATCH(SUMMARY!E160,final_twistvert!M:M))</f>
        <v>0.36376860249319676</v>
      </c>
      <c r="D160" s="16">
        <f>INDEX(final_twistvert!L:L,MATCH(SUMMARY!E160,final_twistvert!M:M,0))</f>
        <v>-0.29271920816999897</v>
      </c>
      <c r="E160" s="17">
        <f>raw_vertexdata!D161</f>
        <v>159</v>
      </c>
      <c r="F160" s="18"/>
      <c r="G160" s="18"/>
      <c r="H160" s="18"/>
      <c r="I160" s="18"/>
      <c r="J160" s="18"/>
      <c r="K160" s="18"/>
      <c r="L160" s="19"/>
    </row>
    <row r="161" spans="1:12" ht="15" customHeight="1" x14ac:dyDescent="0.3">
      <c r="A161" s="6"/>
      <c r="C161" s="15">
        <f>INDEX(final_twistvert!K:K,MATCH(SUMMARY!E161,final_twistvert!M:M))</f>
        <v>0.34403846554367329</v>
      </c>
      <c r="D161" s="16">
        <f>INDEX(final_twistvert!L:L,MATCH(SUMMARY!E161,final_twistvert!M:M,0))</f>
        <v>-0.26437038037176674</v>
      </c>
      <c r="E161" s="17">
        <f>raw_vertexdata!D162</f>
        <v>160</v>
      </c>
      <c r="F161" s="18"/>
      <c r="G161" s="18"/>
      <c r="H161" s="18"/>
      <c r="I161" s="18"/>
      <c r="J161" s="18"/>
      <c r="K161" s="18"/>
      <c r="L161" s="19"/>
    </row>
    <row r="162" spans="1:12" ht="15" customHeight="1" x14ac:dyDescent="0.3">
      <c r="A162" s="6"/>
      <c r="C162" s="15">
        <f>INDEX(final_twistvert!K:K,MATCH(SUMMARY!E162,final_twistvert!M:M))</f>
        <v>0.35700490733947654</v>
      </c>
      <c r="D162" s="16">
        <f>INDEX(final_twistvert!L:L,MATCH(SUMMARY!E162,final_twistvert!M:M,0))</f>
        <v>-0.30054318229717714</v>
      </c>
      <c r="E162" s="17">
        <f>raw_vertexdata!D163</f>
        <v>161</v>
      </c>
      <c r="F162" s="18"/>
      <c r="G162" s="18"/>
      <c r="H162" s="18"/>
      <c r="I162" s="18"/>
      <c r="J162" s="18"/>
      <c r="K162" s="18"/>
      <c r="L162" s="19"/>
    </row>
    <row r="163" spans="1:12" ht="15" customHeight="1" x14ac:dyDescent="0.3">
      <c r="A163" s="6"/>
      <c r="C163" s="15">
        <f>INDEX(final_twistvert!K:K,MATCH(SUMMARY!E163,final_twistvert!M:M))</f>
        <v>0.33099871252563362</v>
      </c>
      <c r="D163" s="16">
        <f>INDEX(final_twistvert!L:L,MATCH(SUMMARY!E163,final_twistvert!M:M,0))</f>
        <v>-0.27967869259003075</v>
      </c>
      <c r="E163" s="17">
        <f>raw_vertexdata!D164</f>
        <v>162</v>
      </c>
      <c r="F163" s="18"/>
      <c r="G163" s="18"/>
      <c r="H163" s="18"/>
      <c r="I163" s="18"/>
      <c r="J163" s="18"/>
      <c r="K163" s="18"/>
      <c r="L163" s="19"/>
    </row>
    <row r="164" spans="1:12" ht="15" customHeight="1" x14ac:dyDescent="0.3">
      <c r="A164" s="6"/>
      <c r="C164" s="15">
        <f>INDEX(final_twistvert!K:K,MATCH(SUMMARY!E164,final_twistvert!M:M))</f>
        <v>0.5155976122353173</v>
      </c>
      <c r="D164" s="16">
        <f>INDEX(final_twistvert!L:L,MATCH(SUMMARY!E164,final_twistvert!M:M,0))</f>
        <v>-0.25525583516106393</v>
      </c>
      <c r="E164" s="17">
        <f>raw_vertexdata!D165</f>
        <v>163</v>
      </c>
      <c r="F164" s="18"/>
      <c r="G164" s="18"/>
      <c r="H164" s="18"/>
      <c r="I164" s="18"/>
      <c r="J164" s="18"/>
      <c r="K164" s="18"/>
      <c r="L164" s="19"/>
    </row>
    <row r="165" spans="1:12" ht="15" customHeight="1" x14ac:dyDescent="0.3">
      <c r="A165" s="6"/>
      <c r="C165" s="15">
        <f>INDEX(final_twistvert!K:K,MATCH(SUMMARY!E165,final_twistvert!M:M))</f>
        <v>0.51051633550883246</v>
      </c>
      <c r="D165" s="16">
        <f>INDEX(final_twistvert!L:L,MATCH(SUMMARY!E165,final_twistvert!M:M,0))</f>
        <v>-0.20730944852371763</v>
      </c>
      <c r="E165" s="17">
        <f>raw_vertexdata!D166</f>
        <v>164</v>
      </c>
      <c r="F165" s="18"/>
      <c r="G165" s="18"/>
      <c r="H165" s="18"/>
      <c r="I165" s="18"/>
      <c r="J165" s="18"/>
      <c r="K165" s="18"/>
      <c r="L165" s="19"/>
    </row>
    <row r="166" spans="1:12" ht="15" customHeight="1" x14ac:dyDescent="0.3">
      <c r="A166" s="6"/>
      <c r="C166" s="15">
        <f>INDEX(final_twistvert!K:K,MATCH(SUMMARY!E166,final_twistvert!M:M))</f>
        <v>2.209048200272608</v>
      </c>
      <c r="D166" s="16">
        <f>INDEX(final_twistvert!L:L,MATCH(SUMMARY!E166,final_twistvert!M:M,0))</f>
        <v>-1.1111401185027325</v>
      </c>
      <c r="E166" s="17">
        <f>raw_vertexdata!D167</f>
        <v>165</v>
      </c>
      <c r="F166" s="18"/>
      <c r="G166" s="18"/>
      <c r="H166" s="18"/>
      <c r="I166" s="18"/>
      <c r="J166" s="18"/>
      <c r="K166" s="18"/>
      <c r="L166" s="19"/>
    </row>
    <row r="167" spans="1:12" ht="15" customHeight="1" x14ac:dyDescent="0.3">
      <c r="A167" s="6"/>
      <c r="C167" s="15">
        <f>INDEX(final_twistvert!K:K,MATCH(SUMMARY!E167,final_twistvert!M:M))</f>
        <v>2.5350995262822837</v>
      </c>
      <c r="D167" s="16">
        <f>INDEX(final_twistvert!L:L,MATCH(SUMMARY!E167,final_twistvert!M:M,0))</f>
        <v>-1.0066287585310509</v>
      </c>
      <c r="E167" s="17">
        <f>raw_vertexdata!D168</f>
        <v>166</v>
      </c>
      <c r="F167" s="18"/>
      <c r="G167" s="18"/>
      <c r="H167" s="18"/>
      <c r="I167" s="18"/>
      <c r="J167" s="18"/>
      <c r="K167" s="18"/>
      <c r="L167" s="19"/>
    </row>
    <row r="168" spans="1:12" ht="15" customHeight="1" x14ac:dyDescent="0.3">
      <c r="A168" s="6"/>
      <c r="C168" s="15">
        <f>INDEX(final_twistvert!K:K,MATCH(SUMMARY!E168,final_twistvert!M:M))</f>
        <v>2.042785181676142</v>
      </c>
      <c r="D168" s="16">
        <f>INDEX(final_twistvert!L:L,MATCH(SUMMARY!E168,final_twistvert!M:M,0))</f>
        <v>-1.7141002925188651</v>
      </c>
      <c r="E168" s="17">
        <f>raw_vertexdata!D169</f>
        <v>167</v>
      </c>
      <c r="F168" s="18"/>
      <c r="G168" s="18"/>
      <c r="H168" s="18"/>
      <c r="I168" s="18"/>
      <c r="J168" s="18"/>
      <c r="K168" s="18"/>
      <c r="L168" s="19"/>
    </row>
    <row r="169" spans="1:12" ht="15" customHeight="1" x14ac:dyDescent="0.3">
      <c r="A169" s="6"/>
      <c r="C169" s="15">
        <f>INDEX(final_twistvert!K:K,MATCH(SUMMARY!E169,final_twistvert!M:M))</f>
        <v>2.1704592554782356</v>
      </c>
      <c r="D169" s="16">
        <f>INDEX(final_twistvert!L:L,MATCH(SUMMARY!E169,final_twistvert!M:M,0))</f>
        <v>-1.8212315607571026</v>
      </c>
      <c r="E169" s="17">
        <f>raw_vertexdata!D170</f>
        <v>168</v>
      </c>
      <c r="F169" s="18"/>
      <c r="G169" s="18"/>
      <c r="H169" s="18"/>
      <c r="I169" s="18"/>
      <c r="J169" s="18"/>
      <c r="K169" s="18"/>
      <c r="L169" s="19"/>
    </row>
    <row r="170" spans="1:12" ht="15" customHeight="1" x14ac:dyDescent="0.3">
      <c r="A170" s="6"/>
      <c r="C170" s="15">
        <f>INDEX(final_twistvert!K:K,MATCH(SUMMARY!E170,final_twistvert!M:M))</f>
        <v>1.4778565977401457</v>
      </c>
      <c r="D170" s="16">
        <f>INDEX(final_twistvert!L:L,MATCH(SUMMARY!E170,final_twistvert!M:M,0))</f>
        <v>-1.9825403376955122</v>
      </c>
      <c r="E170" s="17">
        <f>raw_vertexdata!D171</f>
        <v>169</v>
      </c>
      <c r="F170" s="18"/>
      <c r="G170" s="18"/>
      <c r="H170" s="18"/>
      <c r="I170" s="18"/>
      <c r="J170" s="18"/>
      <c r="K170" s="18"/>
      <c r="L170" s="19"/>
    </row>
    <row r="171" spans="1:12" ht="15" customHeight="1" x14ac:dyDescent="0.3">
      <c r="A171" s="6"/>
      <c r="C171" s="15">
        <f>INDEX(final_twistvert!K:K,MATCH(SUMMARY!E171,final_twistvert!M:M))</f>
        <v>1.4315512187496502</v>
      </c>
      <c r="D171" s="16">
        <f>INDEX(final_twistvert!L:L,MATCH(SUMMARY!E171,final_twistvert!M:M,0))</f>
        <v>-2.3217864186343271</v>
      </c>
      <c r="E171" s="17">
        <f>raw_vertexdata!D172</f>
        <v>170</v>
      </c>
      <c r="F171" s="18"/>
      <c r="G171" s="18"/>
      <c r="H171" s="18"/>
      <c r="I171" s="18"/>
      <c r="J171" s="18"/>
      <c r="K171" s="18"/>
      <c r="L171" s="19"/>
    </row>
    <row r="172" spans="1:12" ht="15" customHeight="1" x14ac:dyDescent="0.3">
      <c r="A172" s="6"/>
      <c r="C172" s="15">
        <f>INDEX(final_twistvert!K:K,MATCH(SUMMARY!E172,final_twistvert!M:M))</f>
        <v>0.29348067808557365</v>
      </c>
      <c r="D172" s="16">
        <f>INDEX(final_twistvert!L:L,MATCH(SUMMARY!E172,final_twistvert!M:M,0))</f>
        <v>-0.46663579676968053</v>
      </c>
      <c r="E172" s="17">
        <f>raw_vertexdata!D173</f>
        <v>171</v>
      </c>
      <c r="F172" s="18"/>
      <c r="G172" s="18"/>
      <c r="H172" s="18"/>
      <c r="I172" s="18"/>
      <c r="J172" s="18"/>
      <c r="K172" s="18"/>
      <c r="L172" s="19"/>
    </row>
    <row r="173" spans="1:12" ht="15" customHeight="1" x14ac:dyDescent="0.3">
      <c r="A173" s="6"/>
      <c r="C173" s="15">
        <f>INDEX(final_twistvert!K:K,MATCH(SUMMARY!E173,final_twistvert!M:M))</f>
        <v>0.34272917103462763</v>
      </c>
      <c r="D173" s="16">
        <f>INDEX(final_twistvert!L:L,MATCH(SUMMARY!E173,final_twistvert!M:M,0))</f>
        <v>-0.46325090061919638</v>
      </c>
      <c r="E173" s="17">
        <f>raw_vertexdata!D174</f>
        <v>172</v>
      </c>
      <c r="F173" s="18"/>
      <c r="G173" s="18"/>
      <c r="H173" s="18"/>
      <c r="I173" s="18"/>
      <c r="J173" s="18"/>
      <c r="K173" s="18"/>
      <c r="L173" s="19"/>
    </row>
    <row r="174" spans="1:12" ht="15" customHeight="1" x14ac:dyDescent="0.3">
      <c r="A174" s="6"/>
      <c r="C174" s="15">
        <f>INDEX(final_twistvert!K:K,MATCH(SUMMARY!E174,final_twistvert!M:M))</f>
        <v>-0.67598671356747075</v>
      </c>
      <c r="D174" s="16">
        <f>INDEX(final_twistvert!L:L,MATCH(SUMMARY!E174,final_twistvert!M:M,0))</f>
        <v>0.46310067156481544</v>
      </c>
      <c r="E174" s="17">
        <f>raw_vertexdata!D175</f>
        <v>173</v>
      </c>
      <c r="F174" s="18"/>
      <c r="G174" s="18"/>
      <c r="H174" s="18"/>
      <c r="I174" s="18"/>
      <c r="J174" s="18"/>
      <c r="K174" s="18"/>
      <c r="L174" s="19"/>
    </row>
    <row r="175" spans="1:12" ht="15" customHeight="1" x14ac:dyDescent="0.3">
      <c r="A175" s="6"/>
      <c r="C175" s="15">
        <f>INDEX(final_twistvert!K:K,MATCH(SUMMARY!E175,final_twistvert!M:M))</f>
        <v>-0.38397228498983915</v>
      </c>
      <c r="D175" s="16">
        <f>INDEX(final_twistvert!L:L,MATCH(SUMMARY!E175,final_twistvert!M:M,0))</f>
        <v>0.30498131105457477</v>
      </c>
      <c r="E175" s="17">
        <f>raw_vertexdata!D176</f>
        <v>174</v>
      </c>
      <c r="F175" s="18"/>
      <c r="G175" s="18"/>
      <c r="H175" s="18"/>
      <c r="I175" s="18"/>
      <c r="J175" s="18"/>
      <c r="K175" s="18"/>
      <c r="L175" s="19"/>
    </row>
    <row r="176" spans="1:12" ht="15" customHeight="1" x14ac:dyDescent="0.3">
      <c r="A176" s="6"/>
      <c r="C176" s="15">
        <f>INDEX(final_twistvert!K:K,MATCH(SUMMARY!E176,final_twistvert!M:M))</f>
        <v>-0.36390470890624321</v>
      </c>
      <c r="D176" s="16">
        <f>INDEX(final_twistvert!L:L,MATCH(SUMMARY!E176,final_twistvert!M:M,0))</f>
        <v>0.33194042074269825</v>
      </c>
      <c r="E176" s="17">
        <f>raw_vertexdata!D177</f>
        <v>175</v>
      </c>
      <c r="F176" s="18"/>
      <c r="G176" s="18"/>
      <c r="H176" s="18"/>
      <c r="I176" s="18"/>
      <c r="J176" s="18"/>
      <c r="K176" s="18"/>
      <c r="L176" s="19"/>
    </row>
    <row r="177" spans="1:12" ht="15" customHeight="1" x14ac:dyDescent="0.3">
      <c r="A177" s="6"/>
      <c r="C177" s="15">
        <f>INDEX(final_twistvert!K:K,MATCH(SUMMARY!E177,final_twistvert!M:M))</f>
        <v>-0.57342925640942299</v>
      </c>
      <c r="D177" s="16">
        <f>INDEX(final_twistvert!L:L,MATCH(SUMMARY!E177,final_twistvert!M:M,0))</f>
        <v>0.58548163795384822</v>
      </c>
      <c r="E177" s="17">
        <f>raw_vertexdata!D178</f>
        <v>176</v>
      </c>
      <c r="F177" s="18"/>
      <c r="G177" s="18"/>
      <c r="H177" s="18"/>
      <c r="I177" s="18"/>
      <c r="J177" s="18"/>
      <c r="K177" s="18"/>
      <c r="L177" s="19"/>
    </row>
    <row r="178" spans="1:12" ht="15" customHeight="1" x14ac:dyDescent="0.3">
      <c r="A178" s="6"/>
      <c r="C178" s="15">
        <f>INDEX(final_twistvert!K:K,MATCH(SUMMARY!E178,final_twistvert!M:M))</f>
        <v>-1.4452015126929989</v>
      </c>
      <c r="D178" s="16">
        <f>INDEX(final_twistvert!L:L,MATCH(SUMMARY!E178,final_twistvert!M:M,0))</f>
        <v>1.4466085643247577</v>
      </c>
      <c r="E178" s="17">
        <f>raw_vertexdata!D179</f>
        <v>177</v>
      </c>
      <c r="F178" s="18"/>
      <c r="G178" s="18"/>
      <c r="H178" s="18"/>
      <c r="I178" s="18"/>
      <c r="J178" s="18"/>
      <c r="K178" s="18"/>
      <c r="L178" s="19"/>
    </row>
    <row r="179" spans="1:12" ht="15" customHeight="1" x14ac:dyDescent="0.3">
      <c r="A179" s="6"/>
      <c r="C179" s="15">
        <f>INDEX(final_twistvert!K:K,MATCH(SUMMARY!E179,final_twistvert!M:M))</f>
        <v>-1.6821024447481059</v>
      </c>
      <c r="D179" s="16">
        <f>INDEX(final_twistvert!L:L,MATCH(SUMMARY!E179,final_twistvert!M:M,0))</f>
        <v>1.1676721334281546</v>
      </c>
      <c r="E179" s="17">
        <f>raw_vertexdata!D180</f>
        <v>178</v>
      </c>
      <c r="F179" s="18"/>
      <c r="G179" s="18"/>
      <c r="H179" s="18"/>
      <c r="I179" s="18"/>
      <c r="J179" s="18"/>
      <c r="K179" s="18"/>
      <c r="L179" s="19"/>
    </row>
    <row r="180" spans="1:12" ht="15" customHeight="1" x14ac:dyDescent="0.3">
      <c r="A180" s="6"/>
      <c r="C180" s="15">
        <f>INDEX(final_twistvert!K:K,MATCH(SUMMARY!E180,final_twistvert!M:M))</f>
        <v>-2.0995966662479497</v>
      </c>
      <c r="D180" s="16">
        <f>INDEX(final_twistvert!L:L,MATCH(SUMMARY!E180,final_twistvert!M:M,0))</f>
        <v>1.5179913807073186</v>
      </c>
      <c r="E180" s="17">
        <f>raw_vertexdata!D181</f>
        <v>179</v>
      </c>
      <c r="F180" s="18"/>
      <c r="G180" s="18"/>
      <c r="H180" s="18"/>
      <c r="I180" s="18"/>
      <c r="J180" s="18"/>
      <c r="K180" s="18"/>
      <c r="L180" s="19"/>
    </row>
    <row r="181" spans="1:12" ht="15" customHeight="1" x14ac:dyDescent="0.3">
      <c r="A181" s="6"/>
      <c r="C181" s="15">
        <f>INDEX(final_twistvert!K:K,MATCH(SUMMARY!E181,final_twistvert!M:M))</f>
        <v>-1.8626957341928407</v>
      </c>
      <c r="D181" s="16">
        <f>INDEX(final_twistvert!L:L,MATCH(SUMMARY!E181,final_twistvert!M:M,0))</f>
        <v>1.7969278116039227</v>
      </c>
      <c r="E181" s="17">
        <f>raw_vertexdata!D182</f>
        <v>180</v>
      </c>
      <c r="F181" s="18"/>
      <c r="G181" s="18"/>
      <c r="H181" s="18"/>
      <c r="I181" s="18"/>
      <c r="J181" s="18"/>
      <c r="K181" s="18"/>
      <c r="L181" s="19"/>
    </row>
    <row r="182" spans="1:12" ht="15" customHeight="1" x14ac:dyDescent="0.3">
      <c r="A182" s="6"/>
      <c r="C182" s="15">
        <f>INDEX(final_twistvert!K:K,MATCH(SUMMARY!E182,final_twistvert!M:M))</f>
        <v>-1.2272782078937656</v>
      </c>
      <c r="D182" s="16">
        <f>INDEX(final_twistvert!L:L,MATCH(SUMMARY!E182,final_twistvert!M:M,0))</f>
        <v>2.3575795020706307</v>
      </c>
      <c r="E182" s="17">
        <f>raw_vertexdata!D183</f>
        <v>181</v>
      </c>
      <c r="F182" s="18"/>
      <c r="G182" s="18"/>
      <c r="H182" s="18"/>
      <c r="I182" s="18"/>
      <c r="J182" s="18"/>
      <c r="K182" s="18"/>
      <c r="L182" s="19"/>
    </row>
    <row r="183" spans="1:12" ht="15" customHeight="1" x14ac:dyDescent="0.3">
      <c r="A183" s="6"/>
      <c r="C183" s="15">
        <f>INDEX(final_twistvert!K:K,MATCH(SUMMARY!E183,final_twistvert!M:M))</f>
        <v>2.3585606433981678</v>
      </c>
      <c r="D183" s="16">
        <f>INDEX(final_twistvert!L:L,MATCH(SUMMARY!E183,final_twistvert!M:M,0))</f>
        <v>-0.74360840946950502</v>
      </c>
      <c r="E183" s="17">
        <f>raw_vertexdata!D184</f>
        <v>182</v>
      </c>
      <c r="F183" s="18"/>
      <c r="G183" s="18"/>
      <c r="H183" s="18"/>
      <c r="I183" s="18"/>
      <c r="J183" s="18"/>
      <c r="K183" s="18"/>
      <c r="L183" s="19"/>
    </row>
    <row r="184" spans="1:12" ht="15" customHeight="1" x14ac:dyDescent="0.3">
      <c r="A184" s="6"/>
      <c r="C184" s="15">
        <f>INDEX(final_twistvert!K:K,MATCH(SUMMARY!E184,final_twistvert!M:M))</f>
        <v>1.3240956803356834</v>
      </c>
      <c r="D184" s="16">
        <f>INDEX(final_twistvert!L:L,MATCH(SUMMARY!E184,final_twistvert!M:M,0))</f>
        <v>-1.4523215708470998</v>
      </c>
      <c r="E184" s="17">
        <f>raw_vertexdata!D185</f>
        <v>183</v>
      </c>
      <c r="F184" s="18"/>
      <c r="G184" s="18"/>
      <c r="H184" s="18"/>
      <c r="I184" s="18"/>
      <c r="J184" s="18"/>
      <c r="K184" s="18"/>
      <c r="L184" s="19"/>
    </row>
    <row r="185" spans="1:12" ht="15" customHeight="1" x14ac:dyDescent="0.3">
      <c r="A185" s="6"/>
      <c r="C185" s="15">
        <f>INDEX(final_twistvert!K:K,MATCH(SUMMARY!E185,final_twistvert!M:M))</f>
        <v>1.4139077615723257</v>
      </c>
      <c r="D185" s="16">
        <f>INDEX(final_twistvert!L:L,MATCH(SUMMARY!E185,final_twistvert!M:M,0))</f>
        <v>-1.1864094812540329</v>
      </c>
      <c r="E185" s="17">
        <f>raw_vertexdata!D186</f>
        <v>184</v>
      </c>
      <c r="F185" s="18"/>
      <c r="G185" s="18"/>
      <c r="H185" s="18"/>
      <c r="I185" s="18"/>
      <c r="J185" s="18"/>
      <c r="K185" s="18"/>
      <c r="L185" s="19"/>
    </row>
    <row r="186" spans="1:12" ht="15" customHeight="1" x14ac:dyDescent="0.3">
      <c r="A186" s="6"/>
      <c r="C186" s="15">
        <f>INDEX(final_twistvert!K:K,MATCH(SUMMARY!E186,final_twistvert!M:M))</f>
        <v>1.6600013057393153</v>
      </c>
      <c r="D186" s="16">
        <f>INDEX(final_twistvert!L:L,MATCH(SUMMARY!E186,final_twistvert!M:M,0))</f>
        <v>-1.0517054348602304</v>
      </c>
      <c r="E186" s="17">
        <f>raw_vertexdata!D187</f>
        <v>185</v>
      </c>
      <c r="F186" s="18"/>
      <c r="G186" s="18"/>
      <c r="H186" s="18"/>
      <c r="I186" s="18"/>
      <c r="J186" s="18"/>
      <c r="K186" s="18"/>
      <c r="L186" s="19"/>
    </row>
    <row r="187" spans="1:12" ht="15" customHeight="1" x14ac:dyDescent="0.3">
      <c r="A187" s="6"/>
      <c r="C187" s="15">
        <f>INDEX(final_twistvert!K:K,MATCH(SUMMARY!E187,final_twistvert!M:M))</f>
        <v>1.1416800936131573</v>
      </c>
      <c r="D187" s="16">
        <f>INDEX(final_twistvert!L:L,MATCH(SUMMARY!E187,final_twistvert!M:M,0))</f>
        <v>-2.1931470545232701</v>
      </c>
      <c r="E187" s="17">
        <f>raw_vertexdata!D188</f>
        <v>186</v>
      </c>
      <c r="F187" s="18"/>
      <c r="G187" s="18"/>
      <c r="H187" s="18"/>
      <c r="I187" s="18"/>
      <c r="J187" s="18"/>
      <c r="K187" s="18"/>
      <c r="L187" s="19"/>
    </row>
    <row r="188" spans="1:12" ht="15" customHeight="1" x14ac:dyDescent="0.3">
      <c r="A188" s="6"/>
      <c r="C188" s="15">
        <f>INDEX(final_twistvert!K:K,MATCH(SUMMARY!E188,final_twistvert!M:M))</f>
        <v>-2.5465310694917198</v>
      </c>
      <c r="D188" s="16">
        <f>INDEX(final_twistvert!L:L,MATCH(SUMMARY!E188,final_twistvert!M:M,0))</f>
        <v>0.80291816209357658</v>
      </c>
      <c r="E188" s="17">
        <f>raw_vertexdata!D189</f>
        <v>187</v>
      </c>
      <c r="F188" s="18"/>
      <c r="G188" s="18"/>
      <c r="H188" s="18"/>
      <c r="I188" s="18"/>
      <c r="J188" s="18"/>
      <c r="K188" s="18"/>
      <c r="L188" s="19"/>
    </row>
    <row r="189" spans="1:12" ht="15" customHeight="1" x14ac:dyDescent="0.3">
      <c r="A189" s="6"/>
      <c r="C189" s="15">
        <f>INDEX(final_twistvert!K:K,MATCH(SUMMARY!E189,final_twistvert!M:M))</f>
        <v>1.2140101687622571</v>
      </c>
      <c r="D189" s="16">
        <f>INDEX(final_twistvert!L:L,MATCH(SUMMARY!E189,final_twistvert!M:M,0))</f>
        <v>-0.72381334770380434</v>
      </c>
      <c r="E189" s="17">
        <f>raw_vertexdata!D190</f>
        <v>188</v>
      </c>
      <c r="F189" s="18"/>
      <c r="G189" s="18"/>
      <c r="H189" s="18"/>
      <c r="I189" s="18"/>
      <c r="J189" s="18"/>
      <c r="K189" s="18"/>
      <c r="L189" s="19"/>
    </row>
    <row r="190" spans="1:12" ht="15" customHeight="1" x14ac:dyDescent="0.3">
      <c r="A190" s="6"/>
      <c r="C190" s="15">
        <f>INDEX(final_twistvert!K:K,MATCH(SUMMARY!E190,final_twistvert!M:M))</f>
        <v>0.92364318200884987</v>
      </c>
      <c r="D190" s="16">
        <f>INDEX(final_twistvert!L:L,MATCH(SUMMARY!E190,final_twistvert!M:M,0))</f>
        <v>-1.0700708341792942</v>
      </c>
      <c r="E190" s="17">
        <f>raw_vertexdata!D191</f>
        <v>189</v>
      </c>
      <c r="F190" s="18"/>
      <c r="G190" s="18"/>
      <c r="H190" s="18"/>
      <c r="I190" s="18"/>
      <c r="J190" s="18"/>
      <c r="K190" s="18"/>
      <c r="L190" s="19"/>
    </row>
    <row r="191" spans="1:12" ht="15" customHeight="1" x14ac:dyDescent="0.3">
      <c r="A191" s="6"/>
      <c r="C191" s="15">
        <f>INDEX(final_twistvert!K:K,MATCH(SUMMARY!E191,final_twistvert!M:M))</f>
        <v>1.0998295398935449</v>
      </c>
      <c r="D191" s="16">
        <f>INDEX(final_twistvert!L:L,MATCH(SUMMARY!E191,final_twistvert!M:M,0))</f>
        <v>-0.92286656128255173</v>
      </c>
      <c r="E191" s="17">
        <f>raw_vertexdata!D192</f>
        <v>190</v>
      </c>
      <c r="F191" s="18"/>
      <c r="G191" s="18"/>
      <c r="H191" s="18"/>
      <c r="I191" s="18"/>
      <c r="J191" s="18"/>
      <c r="K191" s="18"/>
      <c r="L191" s="19"/>
    </row>
    <row r="192" spans="1:12" ht="15" customHeight="1" x14ac:dyDescent="0.3">
      <c r="A192" s="6"/>
      <c r="C192" s="15">
        <f>INDEX(final_twistvert!K:K,MATCH(SUMMARY!E192,final_twistvert!M:M))</f>
        <v>1.4269661975811399</v>
      </c>
      <c r="D192" s="16">
        <f>INDEX(final_twistvert!L:L,MATCH(SUMMARY!E192,final_twistvert!M:M,0))</f>
        <v>-0.44987713961283243</v>
      </c>
      <c r="E192" s="17">
        <f>raw_vertexdata!D193</f>
        <v>191</v>
      </c>
      <c r="F192" s="18"/>
      <c r="G192" s="18"/>
      <c r="H192" s="18"/>
      <c r="I192" s="18"/>
      <c r="J192" s="18"/>
      <c r="K192" s="18"/>
      <c r="L192" s="19"/>
    </row>
    <row r="193" spans="1:12" ht="15" customHeight="1" x14ac:dyDescent="0.3">
      <c r="A193" s="6"/>
      <c r="C193" s="15">
        <f>INDEX(final_twistvert!K:K,MATCH(SUMMARY!E193,final_twistvert!M:M))</f>
        <v>0.69062131846911823</v>
      </c>
      <c r="D193" s="16">
        <f>INDEX(final_twistvert!L:L,MATCH(SUMMARY!E193,final_twistvert!M:M,0))</f>
        <v>-1.3267107925479484</v>
      </c>
      <c r="E193" s="17">
        <f>raw_vertexdata!D194</f>
        <v>192</v>
      </c>
      <c r="F193" s="18"/>
      <c r="G193" s="18"/>
      <c r="H193" s="18"/>
      <c r="I193" s="18"/>
      <c r="J193" s="18"/>
      <c r="K193" s="18"/>
      <c r="L193" s="19"/>
    </row>
    <row r="194" spans="1:12" ht="15" customHeight="1" x14ac:dyDescent="0.3">
      <c r="A194" s="6"/>
      <c r="C194" s="15">
        <f>INDEX(final_twistvert!K:K,MATCH(SUMMARY!E194,final_twistvert!M:M))</f>
        <v>1.329720602736238</v>
      </c>
      <c r="D194" s="16">
        <f>INDEX(final_twistvert!L:L,MATCH(SUMMARY!E194,final_twistvert!M:M,0))</f>
        <v>0.11643753136967258</v>
      </c>
      <c r="E194" s="17">
        <f>raw_vertexdata!D195</f>
        <v>193</v>
      </c>
      <c r="F194" s="18"/>
      <c r="G194" s="18"/>
      <c r="H194" s="18"/>
      <c r="I194" s="18"/>
      <c r="J194" s="18"/>
      <c r="K194" s="18"/>
      <c r="L194" s="19"/>
    </row>
    <row r="195" spans="1:12" ht="15" customHeight="1" x14ac:dyDescent="0.3">
      <c r="A195" s="6"/>
      <c r="C195" s="15">
        <f>INDEX(final_twistvert!K:K,MATCH(SUMMARY!E195,final_twistvert!M:M))</f>
        <v>-0.80705970858495735</v>
      </c>
      <c r="D195" s="16">
        <f>INDEX(final_twistvert!L:L,MATCH(SUMMARY!E195,final_twistvert!M:M,0))</f>
        <v>1.5512717083322971</v>
      </c>
      <c r="E195" s="17">
        <f>raw_vertexdata!D196</f>
        <v>194</v>
      </c>
      <c r="F195" s="18"/>
      <c r="G195" s="18"/>
      <c r="H195" s="18"/>
      <c r="I195" s="18"/>
      <c r="J195" s="18"/>
      <c r="K195" s="18"/>
      <c r="L195" s="19"/>
    </row>
    <row r="196" spans="1:12" ht="15" customHeight="1" x14ac:dyDescent="0.3">
      <c r="A196" s="6"/>
      <c r="C196" s="15">
        <f>INDEX(final_twistvert!K:K,MATCH(SUMMARY!E196,final_twistvert!M:M))</f>
        <v>-1.559546845495027</v>
      </c>
      <c r="D196" s="16">
        <f>INDEX(final_twistvert!L:L,MATCH(SUMMARY!E196,final_twistvert!M:M,0))</f>
        <v>0.91701863359228808</v>
      </c>
      <c r="E196" s="17">
        <f>raw_vertexdata!D197</f>
        <v>195</v>
      </c>
      <c r="F196" s="18"/>
      <c r="G196" s="18"/>
      <c r="H196" s="18"/>
      <c r="I196" s="18"/>
      <c r="J196" s="18"/>
      <c r="K196" s="18"/>
      <c r="L196" s="19"/>
    </row>
    <row r="197" spans="1:12" ht="15" customHeight="1" x14ac:dyDescent="0.3">
      <c r="A197" s="6"/>
      <c r="C197" s="15">
        <f>INDEX(final_twistvert!K:K,MATCH(SUMMARY!E197,final_twistvert!M:M))</f>
        <v>-1.1770745076726861</v>
      </c>
      <c r="D197" s="16">
        <f>INDEX(final_twistvert!L:L,MATCH(SUMMARY!E197,final_twistvert!M:M,0))</f>
        <v>1.3694403106021253</v>
      </c>
      <c r="E197" s="17">
        <f>raw_vertexdata!D198</f>
        <v>196</v>
      </c>
      <c r="F197" s="18"/>
      <c r="G197" s="18"/>
      <c r="H197" s="18"/>
      <c r="I197" s="18"/>
      <c r="J197" s="18"/>
      <c r="K197" s="18"/>
      <c r="L197" s="19"/>
    </row>
    <row r="198" spans="1:12" ht="15" customHeight="1" x14ac:dyDescent="0.3">
      <c r="A198" s="6"/>
      <c r="C198" s="15">
        <f>INDEX(final_twistvert!K:K,MATCH(SUMMARY!E198,final_twistvert!M:M))</f>
        <v>-1.67961695532358</v>
      </c>
      <c r="D198" s="16">
        <f>INDEX(final_twistvert!L:L,MATCH(SUMMARY!E198,final_twistvert!M:M,0))</f>
        <v>0.52958119179048579</v>
      </c>
      <c r="E198" s="17">
        <f>raw_vertexdata!D199</f>
        <v>197</v>
      </c>
      <c r="F198" s="18"/>
      <c r="G198" s="18"/>
      <c r="H198" s="18"/>
      <c r="I198" s="18"/>
      <c r="J198" s="18"/>
      <c r="K198" s="18"/>
      <c r="L198" s="19"/>
    </row>
    <row r="199" spans="1:12" ht="15" customHeight="1" x14ac:dyDescent="0.3">
      <c r="A199" s="6"/>
      <c r="C199" s="15">
        <f>INDEX(final_twistvert!K:K,MATCH(SUMMARY!E199,final_twistvert!M:M))</f>
        <v>-1.2678035533619085</v>
      </c>
      <c r="D199" s="16">
        <f>INDEX(final_twistvert!L:L,MATCH(SUMMARY!E199,final_twistvert!M:M,0))</f>
        <v>1.0638134940312229</v>
      </c>
      <c r="E199" s="17">
        <f>raw_vertexdata!D200</f>
        <v>198</v>
      </c>
      <c r="F199" s="18"/>
      <c r="G199" s="18"/>
      <c r="H199" s="18"/>
      <c r="I199" s="18"/>
      <c r="J199" s="18"/>
      <c r="K199" s="18"/>
      <c r="L199" s="19"/>
    </row>
    <row r="200" spans="1:12" ht="15" customHeight="1" x14ac:dyDescent="0.3">
      <c r="A200" s="6"/>
      <c r="C200" s="15">
        <f>INDEX(final_twistvert!K:K,MATCH(SUMMARY!E200,final_twistvert!M:M))</f>
        <v>0.11649509340844104</v>
      </c>
      <c r="D200" s="16">
        <f>INDEX(final_twistvert!L:L,MATCH(SUMMARY!E200,final_twistvert!M:M,0))</f>
        <v>-1.329642554529991</v>
      </c>
      <c r="E200" s="17">
        <f>raw_vertexdata!D201</f>
        <v>199</v>
      </c>
      <c r="F200" s="18"/>
      <c r="G200" s="18"/>
      <c r="H200" s="18"/>
      <c r="I200" s="18"/>
      <c r="J200" s="18"/>
      <c r="K200" s="18"/>
      <c r="L200" s="19"/>
    </row>
    <row r="201" spans="1:12" ht="15" customHeight="1" x14ac:dyDescent="0.3">
      <c r="A201" s="6"/>
      <c r="C201" s="15">
        <f>INDEX(final_twistvert!K:K,MATCH(SUMMARY!E201,final_twistvert!M:M))</f>
        <v>5.6112919338999996</v>
      </c>
      <c r="D201" s="16">
        <f>INDEX(final_twistvert!L:L,MATCH(SUMMARY!E201,final_twistvert!M:M,0))</f>
        <v>20</v>
      </c>
      <c r="E201" s="17">
        <f>raw_vertexdata!D202</f>
        <v>200</v>
      </c>
      <c r="F201" s="18"/>
      <c r="G201" s="18"/>
      <c r="H201" s="18"/>
      <c r="I201" s="18"/>
      <c r="J201" s="18"/>
      <c r="K201" s="18"/>
      <c r="L201" s="19"/>
    </row>
    <row r="202" spans="1:12" ht="15" customHeight="1" x14ac:dyDescent="0.3">
      <c r="A202" s="6"/>
      <c r="C202" s="15">
        <f>INDEX(final_twistvert!K:K,MATCH(SUMMARY!E202,final_twistvert!M:M))</f>
        <v>7.5448422544999998</v>
      </c>
      <c r="D202" s="16">
        <f>INDEX(final_twistvert!L:L,MATCH(SUMMARY!E202,final_twistvert!M:M,0))</f>
        <v>20</v>
      </c>
      <c r="E202" s="17">
        <f>raw_vertexdata!D203</f>
        <v>201</v>
      </c>
      <c r="F202" s="18"/>
      <c r="G202" s="18"/>
      <c r="H202" s="18"/>
      <c r="I202" s="18"/>
      <c r="J202" s="18"/>
      <c r="K202" s="18"/>
      <c r="L202" s="19"/>
    </row>
    <row r="203" spans="1:12" ht="15" customHeight="1" x14ac:dyDescent="0.3">
      <c r="A203" s="6"/>
      <c r="C203" s="15">
        <f>INDEX(final_twistvert!K:K,MATCH(SUMMARY!E203,final_twistvert!M:M))</f>
        <v>9.8651026392999999</v>
      </c>
      <c r="D203" s="16">
        <f>INDEX(final_twistvert!L:L,MATCH(SUMMARY!E203,final_twistvert!M:M,0))</f>
        <v>20</v>
      </c>
      <c r="E203" s="17">
        <f>raw_vertexdata!D204</f>
        <v>202</v>
      </c>
      <c r="F203" s="18"/>
      <c r="G203" s="18"/>
      <c r="H203" s="18"/>
      <c r="I203" s="18"/>
      <c r="J203" s="18"/>
      <c r="K203" s="18"/>
      <c r="L203" s="19"/>
    </row>
    <row r="204" spans="1:12" ht="15" customHeight="1" x14ac:dyDescent="0.3">
      <c r="A204" s="6"/>
      <c r="C204" s="15">
        <f>INDEX(final_twistvert!K:K,MATCH(SUMMARY!E204,final_twistvert!M:M))</f>
        <v>12.649415101000001</v>
      </c>
      <c r="D204" s="16">
        <f>INDEX(final_twistvert!L:L,MATCH(SUMMARY!E204,final_twistvert!M:M,0))</f>
        <v>20</v>
      </c>
      <c r="E204" s="17">
        <f>raw_vertexdata!D205</f>
        <v>203</v>
      </c>
      <c r="F204" s="18"/>
      <c r="G204" s="18"/>
      <c r="H204" s="18"/>
      <c r="I204" s="18"/>
      <c r="J204" s="18"/>
      <c r="K204" s="18"/>
      <c r="L204" s="19"/>
    </row>
    <row r="205" spans="1:12" ht="15" customHeight="1" x14ac:dyDescent="0.3">
      <c r="A205" s="6"/>
      <c r="C205" s="15">
        <f>INDEX(final_twistvert!K:K,MATCH(SUMMARY!E205,final_twistvert!M:M))</f>
        <v>15.990590055</v>
      </c>
      <c r="D205" s="16">
        <f>INDEX(final_twistvert!L:L,MATCH(SUMMARY!E205,final_twistvert!M:M,0))</f>
        <v>20</v>
      </c>
      <c r="E205" s="17">
        <f>raw_vertexdata!D206</f>
        <v>204</v>
      </c>
      <c r="F205" s="18"/>
      <c r="G205" s="18"/>
      <c r="H205" s="18"/>
      <c r="I205" s="18"/>
      <c r="J205" s="18"/>
      <c r="K205" s="18"/>
      <c r="L205" s="19"/>
    </row>
    <row r="206" spans="1:12" ht="15" customHeight="1" x14ac:dyDescent="0.3">
      <c r="A206" s="6"/>
      <c r="C206" s="15">
        <f>INDEX(final_twistvert!K:K,MATCH(SUMMARY!E206,final_twistvert!M:M))</f>
        <v>5.6112919338999996</v>
      </c>
      <c r="D206" s="16">
        <f>INDEX(final_twistvert!L:L,MATCH(SUMMARY!E206,final_twistvert!M:M,0))</f>
        <v>-20</v>
      </c>
      <c r="E206" s="17">
        <f>raw_vertexdata!D207</f>
        <v>205</v>
      </c>
      <c r="F206" s="18"/>
      <c r="G206" s="18"/>
      <c r="H206" s="18"/>
      <c r="I206" s="18"/>
      <c r="J206" s="18"/>
      <c r="K206" s="18"/>
      <c r="L206" s="19"/>
    </row>
    <row r="207" spans="1:12" ht="15" customHeight="1" x14ac:dyDescent="0.3">
      <c r="A207" s="6"/>
      <c r="C207" s="15">
        <f>INDEX(final_twistvert!K:K,MATCH(SUMMARY!E207,final_twistvert!M:M))</f>
        <v>7.5448422544999998</v>
      </c>
      <c r="D207" s="16">
        <f>INDEX(final_twistvert!L:L,MATCH(SUMMARY!E207,final_twistvert!M:M,0))</f>
        <v>-20</v>
      </c>
      <c r="E207" s="17">
        <f>raw_vertexdata!D208</f>
        <v>206</v>
      </c>
      <c r="F207" s="18"/>
      <c r="G207" s="18"/>
      <c r="H207" s="18"/>
      <c r="I207" s="18"/>
      <c r="J207" s="18"/>
      <c r="K207" s="18"/>
      <c r="L207" s="19"/>
    </row>
    <row r="208" spans="1:12" ht="15" customHeight="1" x14ac:dyDescent="0.3">
      <c r="A208" s="6"/>
      <c r="C208" s="15">
        <f>INDEX(final_twistvert!K:K,MATCH(SUMMARY!E208,final_twistvert!M:M))</f>
        <v>9.8651026392999999</v>
      </c>
      <c r="D208" s="16">
        <f>INDEX(final_twistvert!L:L,MATCH(SUMMARY!E208,final_twistvert!M:M,0))</f>
        <v>-20</v>
      </c>
      <c r="E208" s="17">
        <f>raw_vertexdata!D209</f>
        <v>207</v>
      </c>
      <c r="F208" s="18"/>
      <c r="G208" s="18"/>
      <c r="H208" s="18"/>
      <c r="I208" s="18"/>
      <c r="J208" s="18"/>
      <c r="K208" s="18"/>
      <c r="L208" s="19"/>
    </row>
    <row r="209" spans="1:12" ht="15" customHeight="1" x14ac:dyDescent="0.3">
      <c r="A209" s="6"/>
      <c r="C209" s="15">
        <f>INDEX(final_twistvert!K:K,MATCH(SUMMARY!E209,final_twistvert!M:M))</f>
        <v>12.649415101000001</v>
      </c>
      <c r="D209" s="16">
        <f>INDEX(final_twistvert!L:L,MATCH(SUMMARY!E209,final_twistvert!M:M,0))</f>
        <v>-20</v>
      </c>
      <c r="E209" s="17">
        <f>raw_vertexdata!D210</f>
        <v>208</v>
      </c>
      <c r="F209" s="18"/>
      <c r="G209" s="18"/>
      <c r="H209" s="18"/>
      <c r="I209" s="18"/>
      <c r="J209" s="18"/>
      <c r="K209" s="18"/>
      <c r="L209" s="19"/>
    </row>
    <row r="210" spans="1:12" ht="15" customHeight="1" x14ac:dyDescent="0.3">
      <c r="A210" s="6"/>
      <c r="C210" s="15">
        <f>INDEX(final_twistvert!K:K,MATCH(SUMMARY!E210,final_twistvert!M:M))</f>
        <v>15.990590055</v>
      </c>
      <c r="D210" s="16">
        <f>INDEX(final_twistvert!L:L,MATCH(SUMMARY!E210,final_twistvert!M:M,0))</f>
        <v>-20</v>
      </c>
      <c r="E210" s="17">
        <f>raw_vertexdata!D211</f>
        <v>209</v>
      </c>
      <c r="F210" s="18"/>
      <c r="G210" s="18"/>
      <c r="H210" s="18"/>
      <c r="I210" s="18"/>
      <c r="J210" s="18"/>
      <c r="K210" s="18"/>
      <c r="L210" s="19"/>
    </row>
    <row r="211" spans="1:12" ht="15" customHeight="1" x14ac:dyDescent="0.3">
      <c r="A211" s="6"/>
      <c r="C211" s="15">
        <f>INDEX(final_twistvert!K:K,MATCH(SUMMARY!E211,final_twistvert!M:M))</f>
        <v>5.6112919338999996</v>
      </c>
      <c r="D211" s="16">
        <f>INDEX(final_twistvert!L:L,MATCH(SUMMARY!E211,final_twistvert!M:M,0))</f>
        <v>-4</v>
      </c>
      <c r="E211" s="17">
        <f>raw_vertexdata!D212</f>
        <v>210</v>
      </c>
      <c r="F211" s="18"/>
      <c r="G211" s="18"/>
      <c r="H211" s="18"/>
      <c r="I211" s="18"/>
      <c r="J211" s="18"/>
      <c r="K211" s="18"/>
      <c r="L211" s="19"/>
    </row>
    <row r="212" spans="1:12" ht="15" customHeight="1" x14ac:dyDescent="0.3">
      <c r="A212" s="6"/>
      <c r="C212" s="15">
        <f>INDEX(final_twistvert!K:K,MATCH(SUMMARY!E212,final_twistvert!M:M))</f>
        <v>7.5448422544999998</v>
      </c>
      <c r="D212" s="16">
        <f>INDEX(final_twistvert!L:L,MATCH(SUMMARY!E212,final_twistvert!M:M,0))</f>
        <v>-4</v>
      </c>
      <c r="E212" s="17">
        <f>raw_vertexdata!D213</f>
        <v>211</v>
      </c>
      <c r="F212" s="18"/>
      <c r="G212" s="18"/>
      <c r="H212" s="18"/>
      <c r="I212" s="18"/>
      <c r="J212" s="18"/>
      <c r="K212" s="18"/>
      <c r="L212" s="19"/>
    </row>
    <row r="213" spans="1:12" ht="15" customHeight="1" x14ac:dyDescent="0.3">
      <c r="A213" s="6"/>
      <c r="C213" s="15">
        <f>INDEX(final_twistvert!K:K,MATCH(SUMMARY!E213,final_twistvert!M:M))</f>
        <v>9.8651026392999999</v>
      </c>
      <c r="D213" s="16">
        <f>INDEX(final_twistvert!L:L,MATCH(SUMMARY!E213,final_twistvert!M:M,0))</f>
        <v>-4</v>
      </c>
      <c r="E213" s="17">
        <f>raw_vertexdata!D214</f>
        <v>212</v>
      </c>
      <c r="F213" s="18"/>
      <c r="G213" s="18"/>
      <c r="H213" s="18"/>
      <c r="I213" s="18"/>
      <c r="J213" s="18"/>
      <c r="K213" s="18"/>
      <c r="L213" s="19"/>
    </row>
    <row r="214" spans="1:12" ht="15" customHeight="1" x14ac:dyDescent="0.3">
      <c r="A214" s="6"/>
      <c r="C214" s="15">
        <f>INDEX(final_twistvert!K:K,MATCH(SUMMARY!E214,final_twistvert!M:M))</f>
        <v>12.649415101000001</v>
      </c>
      <c r="D214" s="16">
        <f>INDEX(final_twistvert!L:L,MATCH(SUMMARY!E214,final_twistvert!M:M,0))</f>
        <v>-4</v>
      </c>
      <c r="E214" s="17">
        <f>raw_vertexdata!D215</f>
        <v>213</v>
      </c>
      <c r="F214" s="18"/>
      <c r="G214" s="18"/>
      <c r="H214" s="18"/>
      <c r="I214" s="18"/>
      <c r="J214" s="18"/>
      <c r="K214" s="18"/>
      <c r="L214" s="19"/>
    </row>
    <row r="215" spans="1:12" ht="15" customHeight="1" x14ac:dyDescent="0.3">
      <c r="A215" s="6"/>
      <c r="C215" s="15">
        <f>INDEX(final_twistvert!K:K,MATCH(SUMMARY!E215,final_twistvert!M:M))</f>
        <v>15.990590055</v>
      </c>
      <c r="D215" s="16">
        <f>INDEX(final_twistvert!L:L,MATCH(SUMMARY!E215,final_twistvert!M:M,0))</f>
        <v>-4</v>
      </c>
      <c r="E215" s="17">
        <f>raw_vertexdata!D216</f>
        <v>214</v>
      </c>
      <c r="F215" s="18"/>
      <c r="G215" s="18"/>
      <c r="H215" s="18"/>
      <c r="I215" s="18"/>
      <c r="J215" s="18"/>
      <c r="K215" s="18"/>
      <c r="L215" s="19"/>
    </row>
    <row r="216" spans="1:12" ht="15" customHeight="1" x14ac:dyDescent="0.3">
      <c r="A216" s="6"/>
      <c r="C216" s="15">
        <f>INDEX(final_twistvert!K:K,MATCH(SUMMARY!E216,final_twistvert!M:M))</f>
        <v>5.6112919338999996</v>
      </c>
      <c r="D216" s="16">
        <f>INDEX(final_twistvert!L:L,MATCH(SUMMARY!E216,final_twistvert!M:M,0))</f>
        <v>4</v>
      </c>
      <c r="E216" s="17">
        <f>raw_vertexdata!D217</f>
        <v>215</v>
      </c>
      <c r="F216" s="18"/>
      <c r="G216" s="18"/>
      <c r="H216" s="18"/>
      <c r="I216" s="18"/>
      <c r="J216" s="18"/>
      <c r="K216" s="18"/>
      <c r="L216" s="19"/>
    </row>
    <row r="217" spans="1:12" ht="15" customHeight="1" x14ac:dyDescent="0.3">
      <c r="A217" s="6"/>
      <c r="C217" s="15">
        <f>INDEX(final_twistvert!K:K,MATCH(SUMMARY!E217,final_twistvert!M:M))</f>
        <v>7.5448422544999998</v>
      </c>
      <c r="D217" s="16">
        <f>INDEX(final_twistvert!L:L,MATCH(SUMMARY!E217,final_twistvert!M:M,0))</f>
        <v>4</v>
      </c>
      <c r="E217" s="17">
        <f>raw_vertexdata!D218</f>
        <v>216</v>
      </c>
      <c r="F217" s="18"/>
      <c r="G217" s="18"/>
      <c r="H217" s="18"/>
      <c r="I217" s="18"/>
      <c r="J217" s="18"/>
      <c r="K217" s="18"/>
      <c r="L217" s="19"/>
    </row>
    <row r="218" spans="1:12" ht="15" customHeight="1" x14ac:dyDescent="0.3">
      <c r="A218" s="6"/>
      <c r="C218" s="15">
        <f>INDEX(final_twistvert!K:K,MATCH(SUMMARY!E218,final_twistvert!M:M))</f>
        <v>9.8651026392999999</v>
      </c>
      <c r="D218" s="16">
        <f>INDEX(final_twistvert!L:L,MATCH(SUMMARY!E218,final_twistvert!M:M,0))</f>
        <v>4</v>
      </c>
      <c r="E218" s="17">
        <f>raw_vertexdata!D219</f>
        <v>217</v>
      </c>
      <c r="F218" s="18"/>
      <c r="G218" s="18"/>
      <c r="H218" s="18"/>
      <c r="I218" s="18"/>
      <c r="J218" s="18"/>
      <c r="K218" s="18"/>
      <c r="L218" s="19"/>
    </row>
    <row r="219" spans="1:12" ht="15" customHeight="1" x14ac:dyDescent="0.3">
      <c r="A219" s="6"/>
      <c r="C219" s="15">
        <f>INDEX(final_twistvert!K:K,MATCH(SUMMARY!E219,final_twistvert!M:M))</f>
        <v>12.649415101000001</v>
      </c>
      <c r="D219" s="16">
        <f>INDEX(final_twistvert!L:L,MATCH(SUMMARY!E219,final_twistvert!M:M,0))</f>
        <v>4</v>
      </c>
      <c r="E219" s="17">
        <f>raw_vertexdata!D220</f>
        <v>218</v>
      </c>
      <c r="F219" s="18"/>
      <c r="G219" s="18"/>
      <c r="H219" s="18"/>
      <c r="I219" s="18"/>
      <c r="J219" s="18"/>
      <c r="K219" s="18"/>
      <c r="L219" s="19"/>
    </row>
    <row r="220" spans="1:12" ht="15" customHeight="1" x14ac:dyDescent="0.3">
      <c r="A220" s="6"/>
      <c r="C220" s="15">
        <f>INDEX(final_twistvert!K:K,MATCH(SUMMARY!E220,final_twistvert!M:M))</f>
        <v>15.990590055</v>
      </c>
      <c r="D220" s="16">
        <f>INDEX(final_twistvert!L:L,MATCH(SUMMARY!E220,final_twistvert!M:M,0))</f>
        <v>4</v>
      </c>
      <c r="E220" s="17">
        <f>raw_vertexdata!D221</f>
        <v>219</v>
      </c>
      <c r="F220" s="18"/>
      <c r="G220" s="18"/>
      <c r="H220" s="18"/>
      <c r="I220" s="18"/>
      <c r="J220" s="18"/>
      <c r="K220" s="18"/>
      <c r="L220" s="19"/>
    </row>
    <row r="221" spans="1:12" ht="15" customHeight="1" x14ac:dyDescent="0.3">
      <c r="A221" s="6"/>
      <c r="C221" s="15">
        <f>INDEX(final_twistvert!K:K,MATCH(SUMMARY!E221,final_twistvert!M:M))</f>
        <v>20</v>
      </c>
      <c r="D221" s="16">
        <f>INDEX(final_twistvert!L:L,MATCH(SUMMARY!E221,final_twistvert!M:M,0))</f>
        <v>3</v>
      </c>
      <c r="E221" s="17">
        <f>raw_vertexdata!D222</f>
        <v>220</v>
      </c>
      <c r="F221" s="18"/>
      <c r="G221" s="18"/>
      <c r="H221" s="18"/>
      <c r="I221" s="18"/>
      <c r="J221" s="18"/>
      <c r="K221" s="18"/>
      <c r="L221" s="19"/>
    </row>
    <row r="222" spans="1:12" ht="15" customHeight="1" x14ac:dyDescent="0.3">
      <c r="A222" s="6"/>
      <c r="C222" s="15">
        <f>INDEX(final_twistvert!K:K,MATCH(SUMMARY!E222,final_twistvert!M:M))</f>
        <v>20</v>
      </c>
      <c r="D222" s="16">
        <f>INDEX(final_twistvert!L:L,MATCH(SUMMARY!E222,final_twistvert!M:M,0))</f>
        <v>1</v>
      </c>
      <c r="E222" s="17">
        <f>raw_vertexdata!D223</f>
        <v>221</v>
      </c>
      <c r="F222" s="18"/>
      <c r="G222" s="18"/>
      <c r="H222" s="18"/>
      <c r="I222" s="18"/>
      <c r="J222" s="18"/>
      <c r="K222" s="18"/>
      <c r="L222" s="19"/>
    </row>
    <row r="223" spans="1:12" ht="15" customHeight="1" x14ac:dyDescent="0.3">
      <c r="A223" s="6"/>
      <c r="C223" s="15">
        <f>INDEX(final_twistvert!K:K,MATCH(SUMMARY!E223,final_twistvert!M:M))</f>
        <v>20</v>
      </c>
      <c r="D223" s="16">
        <f>INDEX(final_twistvert!L:L,MATCH(SUMMARY!E223,final_twistvert!M:M,0))</f>
        <v>-1</v>
      </c>
      <c r="E223" s="17">
        <f>raw_vertexdata!D224</f>
        <v>222</v>
      </c>
      <c r="F223" s="18"/>
      <c r="G223" s="18"/>
      <c r="H223" s="18"/>
      <c r="I223" s="18"/>
      <c r="J223" s="18"/>
      <c r="K223" s="18"/>
      <c r="L223" s="19"/>
    </row>
    <row r="224" spans="1:12" ht="15" customHeight="1" x14ac:dyDescent="0.3">
      <c r="A224" s="6"/>
      <c r="C224" s="15">
        <f>INDEX(final_twistvert!K:K,MATCH(SUMMARY!E224,final_twistvert!M:M))</f>
        <v>20</v>
      </c>
      <c r="D224" s="16">
        <f>INDEX(final_twistvert!L:L,MATCH(SUMMARY!E224,final_twistvert!M:M,0))</f>
        <v>-3</v>
      </c>
      <c r="E224" s="17">
        <f>raw_vertexdata!D225</f>
        <v>223</v>
      </c>
      <c r="F224" s="18"/>
      <c r="G224" s="18"/>
      <c r="H224" s="18"/>
      <c r="I224" s="18"/>
      <c r="J224" s="18"/>
      <c r="K224" s="18"/>
      <c r="L224" s="19"/>
    </row>
    <row r="225" spans="1:12" ht="15" customHeight="1" x14ac:dyDescent="0.3">
      <c r="A225" s="6"/>
      <c r="C225" s="15">
        <f>INDEX(final_twistvert!K:K,MATCH(SUMMARY!E225,final_twistvert!M:M))</f>
        <v>-3</v>
      </c>
      <c r="D225" s="16">
        <f>INDEX(final_twistvert!L:L,MATCH(SUMMARY!E225,final_twistvert!M:M,0))</f>
        <v>-20</v>
      </c>
      <c r="E225" s="17">
        <f>raw_vertexdata!D226</f>
        <v>224</v>
      </c>
      <c r="F225" s="18"/>
      <c r="G225" s="18"/>
      <c r="H225" s="18"/>
      <c r="I225" s="18"/>
      <c r="J225" s="18"/>
      <c r="K225" s="18"/>
      <c r="L225" s="19"/>
    </row>
    <row r="226" spans="1:12" ht="15" customHeight="1" x14ac:dyDescent="0.3">
      <c r="A226" s="6"/>
      <c r="C226" s="15">
        <f>INDEX(final_twistvert!K:K,MATCH(SUMMARY!E226,final_twistvert!M:M))</f>
        <v>-1</v>
      </c>
      <c r="D226" s="16">
        <f>INDEX(final_twistvert!L:L,MATCH(SUMMARY!E226,final_twistvert!M:M,0))</f>
        <v>-20</v>
      </c>
      <c r="E226" s="17">
        <f>raw_vertexdata!D227</f>
        <v>225</v>
      </c>
      <c r="F226" s="18"/>
      <c r="G226" s="18"/>
      <c r="H226" s="18"/>
      <c r="I226" s="18"/>
      <c r="J226" s="18"/>
      <c r="K226" s="18"/>
      <c r="L226" s="19"/>
    </row>
    <row r="227" spans="1:12" ht="15" customHeight="1" x14ac:dyDescent="0.3">
      <c r="A227" s="6"/>
      <c r="C227" s="15">
        <f>INDEX(final_twistvert!K:K,MATCH(SUMMARY!E227,final_twistvert!M:M))</f>
        <v>1</v>
      </c>
      <c r="D227" s="16">
        <f>INDEX(final_twistvert!L:L,MATCH(SUMMARY!E227,final_twistvert!M:M,0))</f>
        <v>-20</v>
      </c>
      <c r="E227" s="17">
        <f>raw_vertexdata!D228</f>
        <v>226</v>
      </c>
      <c r="F227" s="18"/>
      <c r="G227" s="18"/>
      <c r="H227" s="18"/>
      <c r="I227" s="18"/>
      <c r="J227" s="18"/>
      <c r="K227" s="18"/>
      <c r="L227" s="19"/>
    </row>
    <row r="228" spans="1:12" ht="15" customHeight="1" x14ac:dyDescent="0.3">
      <c r="A228" s="6"/>
      <c r="C228" s="15">
        <f>INDEX(final_twistvert!K:K,MATCH(SUMMARY!E228,final_twistvert!M:M))</f>
        <v>3</v>
      </c>
      <c r="D228" s="16">
        <f>INDEX(final_twistvert!L:L,MATCH(SUMMARY!E228,final_twistvert!M:M,0))</f>
        <v>-20</v>
      </c>
      <c r="E228" s="17">
        <f>raw_vertexdata!D229</f>
        <v>227</v>
      </c>
      <c r="F228" s="18"/>
      <c r="G228" s="18"/>
      <c r="H228" s="18"/>
      <c r="I228" s="18"/>
      <c r="J228" s="18"/>
      <c r="K228" s="18"/>
      <c r="L228" s="19"/>
    </row>
    <row r="229" spans="1:12" ht="15" customHeight="1" x14ac:dyDescent="0.3">
      <c r="A229" s="6"/>
      <c r="C229" s="15">
        <f>INDEX(final_twistvert!K:K,MATCH(SUMMARY!E229,final_twistvert!M:M))</f>
        <v>-3</v>
      </c>
      <c r="D229" s="16">
        <f>INDEX(final_twistvert!L:L,MATCH(SUMMARY!E229,final_twistvert!M:M,0))</f>
        <v>20</v>
      </c>
      <c r="E229" s="17">
        <f>raw_vertexdata!D230</f>
        <v>228</v>
      </c>
      <c r="F229" s="18"/>
      <c r="G229" s="18"/>
      <c r="H229" s="18"/>
      <c r="I229" s="18"/>
      <c r="J229" s="18"/>
      <c r="K229" s="18"/>
      <c r="L229" s="19"/>
    </row>
    <row r="230" spans="1:12" ht="15" customHeight="1" x14ac:dyDescent="0.3">
      <c r="A230" s="6"/>
      <c r="C230" s="15">
        <f>INDEX(final_twistvert!K:K,MATCH(SUMMARY!E230,final_twistvert!M:M))</f>
        <v>-1</v>
      </c>
      <c r="D230" s="16">
        <f>INDEX(final_twistvert!L:L,MATCH(SUMMARY!E230,final_twistvert!M:M,0))</f>
        <v>20</v>
      </c>
      <c r="E230" s="17">
        <f>raw_vertexdata!D231</f>
        <v>229</v>
      </c>
      <c r="F230" s="18"/>
      <c r="G230" s="18"/>
      <c r="H230" s="18"/>
      <c r="I230" s="18"/>
      <c r="J230" s="18"/>
      <c r="K230" s="18"/>
      <c r="L230" s="19"/>
    </row>
    <row r="231" spans="1:12" ht="15" customHeight="1" x14ac:dyDescent="0.3">
      <c r="A231" s="6"/>
      <c r="C231" s="15">
        <f>INDEX(final_twistvert!K:K,MATCH(SUMMARY!E231,final_twistvert!M:M))</f>
        <v>1</v>
      </c>
      <c r="D231" s="16">
        <f>INDEX(final_twistvert!L:L,MATCH(SUMMARY!E231,final_twistvert!M:M,0))</f>
        <v>20</v>
      </c>
      <c r="E231" s="17">
        <f>raw_vertexdata!D232</f>
        <v>230</v>
      </c>
      <c r="F231" s="18"/>
      <c r="G231" s="18"/>
      <c r="H231" s="18"/>
      <c r="I231" s="18"/>
      <c r="J231" s="18"/>
      <c r="K231" s="18"/>
      <c r="L231" s="19"/>
    </row>
    <row r="232" spans="1:12" ht="15" customHeight="1" x14ac:dyDescent="0.3">
      <c r="A232" s="6"/>
      <c r="C232" s="15">
        <f>INDEX(final_twistvert!K:K,MATCH(SUMMARY!E232,final_twistvert!M:M))</f>
        <v>3</v>
      </c>
      <c r="D232" s="16">
        <f>INDEX(final_twistvert!L:L,MATCH(SUMMARY!E232,final_twistvert!M:M,0))</f>
        <v>20</v>
      </c>
      <c r="E232" s="17">
        <f>raw_vertexdata!D233</f>
        <v>231</v>
      </c>
      <c r="F232" s="18"/>
      <c r="G232" s="18"/>
      <c r="H232" s="18"/>
      <c r="I232" s="18"/>
      <c r="J232" s="18"/>
      <c r="K232" s="18"/>
      <c r="L232" s="19"/>
    </row>
    <row r="233" spans="1:12" ht="15" customHeight="1" x14ac:dyDescent="0.3">
      <c r="A233" s="6"/>
      <c r="C233" s="15">
        <f>INDEX(final_twistvert!K:K,MATCH(SUMMARY!E233,final_twistvert!M:M))</f>
        <v>-3</v>
      </c>
      <c r="D233" s="16">
        <f>INDEX(final_twistvert!L:L,MATCH(SUMMARY!E233,final_twistvert!M:M,0))</f>
        <v>4</v>
      </c>
      <c r="E233" s="17">
        <f>raw_vertexdata!D234</f>
        <v>232</v>
      </c>
      <c r="F233" s="18"/>
      <c r="G233" s="18"/>
      <c r="H233" s="18"/>
      <c r="I233" s="18"/>
      <c r="J233" s="18"/>
      <c r="K233" s="18"/>
      <c r="L233" s="19"/>
    </row>
    <row r="234" spans="1:12" ht="15" customHeight="1" x14ac:dyDescent="0.3">
      <c r="A234" s="6"/>
      <c r="C234" s="15">
        <f>INDEX(final_twistvert!K:K,MATCH(SUMMARY!E234,final_twistvert!M:M))</f>
        <v>-1</v>
      </c>
      <c r="D234" s="16">
        <f>INDEX(final_twistvert!L:L,MATCH(SUMMARY!E234,final_twistvert!M:M,0))</f>
        <v>4</v>
      </c>
      <c r="E234" s="17">
        <f>raw_vertexdata!D235</f>
        <v>233</v>
      </c>
      <c r="F234" s="18"/>
      <c r="G234" s="18"/>
      <c r="H234" s="18"/>
      <c r="I234" s="18"/>
      <c r="J234" s="18"/>
      <c r="K234" s="18"/>
      <c r="L234" s="19"/>
    </row>
    <row r="235" spans="1:12" ht="15" customHeight="1" x14ac:dyDescent="0.3">
      <c r="A235" s="6"/>
      <c r="C235" s="15">
        <f>INDEX(final_twistvert!K:K,MATCH(SUMMARY!E235,final_twistvert!M:M))</f>
        <v>1</v>
      </c>
      <c r="D235" s="16">
        <f>INDEX(final_twistvert!L:L,MATCH(SUMMARY!E235,final_twistvert!M:M,0))</f>
        <v>4</v>
      </c>
      <c r="E235" s="17">
        <f>raw_vertexdata!D236</f>
        <v>234</v>
      </c>
      <c r="F235" s="18"/>
      <c r="G235" s="18"/>
      <c r="H235" s="18"/>
      <c r="I235" s="18"/>
      <c r="J235" s="18"/>
      <c r="K235" s="18"/>
      <c r="L235" s="19"/>
    </row>
    <row r="236" spans="1:12" ht="15" customHeight="1" x14ac:dyDescent="0.3">
      <c r="A236" s="6"/>
      <c r="C236" s="15">
        <f>INDEX(final_twistvert!K:K,MATCH(SUMMARY!E236,final_twistvert!M:M))</f>
        <v>3</v>
      </c>
      <c r="D236" s="16">
        <f>INDEX(final_twistvert!L:L,MATCH(SUMMARY!E236,final_twistvert!M:M,0))</f>
        <v>4</v>
      </c>
      <c r="E236" s="17">
        <f>raw_vertexdata!D237</f>
        <v>235</v>
      </c>
      <c r="F236" s="18"/>
      <c r="G236" s="18"/>
      <c r="H236" s="18"/>
      <c r="I236" s="18"/>
      <c r="J236" s="18"/>
      <c r="K236" s="18"/>
      <c r="L236" s="19"/>
    </row>
    <row r="237" spans="1:12" ht="15" customHeight="1" x14ac:dyDescent="0.3">
      <c r="A237" s="6"/>
      <c r="C237" s="15">
        <f>INDEX(final_twistvert!K:K,MATCH(SUMMARY!E237,final_twistvert!M:M))</f>
        <v>4</v>
      </c>
      <c r="D237" s="16">
        <f>INDEX(final_twistvert!L:L,MATCH(SUMMARY!E237,final_twistvert!M:M,0))</f>
        <v>3</v>
      </c>
      <c r="E237" s="17">
        <f>raw_vertexdata!D238</f>
        <v>236</v>
      </c>
      <c r="F237" s="18"/>
      <c r="G237" s="18"/>
      <c r="H237" s="18"/>
      <c r="I237" s="18"/>
      <c r="J237" s="18"/>
      <c r="K237" s="18"/>
      <c r="L237" s="19"/>
    </row>
    <row r="238" spans="1:12" ht="15" customHeight="1" x14ac:dyDescent="0.3">
      <c r="A238" s="6"/>
      <c r="C238" s="15">
        <f>INDEX(final_twistvert!K:K,MATCH(SUMMARY!E238,final_twistvert!M:M))</f>
        <v>4</v>
      </c>
      <c r="D238" s="16">
        <f>INDEX(final_twistvert!L:L,MATCH(SUMMARY!E238,final_twistvert!M:M,0))</f>
        <v>1</v>
      </c>
      <c r="E238" s="17">
        <f>raw_vertexdata!D239</f>
        <v>237</v>
      </c>
      <c r="F238" s="18"/>
      <c r="G238" s="18"/>
      <c r="H238" s="18"/>
      <c r="I238" s="18"/>
      <c r="J238" s="18"/>
      <c r="K238" s="18"/>
      <c r="L238" s="19"/>
    </row>
    <row r="239" spans="1:12" ht="15" customHeight="1" x14ac:dyDescent="0.3">
      <c r="A239" s="6"/>
      <c r="C239" s="15">
        <f>INDEX(final_twistvert!K:K,MATCH(SUMMARY!E239,final_twistvert!M:M))</f>
        <v>4</v>
      </c>
      <c r="D239" s="16">
        <f>INDEX(final_twistvert!L:L,MATCH(SUMMARY!E239,final_twistvert!M:M,0))</f>
        <v>-1.0000000099999999</v>
      </c>
      <c r="E239" s="17">
        <f>raw_vertexdata!D240</f>
        <v>238</v>
      </c>
      <c r="F239" s="18"/>
      <c r="G239" s="18"/>
      <c r="H239" s="18"/>
      <c r="I239" s="18"/>
      <c r="J239" s="18"/>
      <c r="K239" s="18"/>
      <c r="L239" s="19"/>
    </row>
    <row r="240" spans="1:12" ht="15" customHeight="1" x14ac:dyDescent="0.3">
      <c r="A240" s="6"/>
      <c r="C240" s="15">
        <f>INDEX(final_twistvert!K:K,MATCH(SUMMARY!E240,final_twistvert!M:M))</f>
        <v>4</v>
      </c>
      <c r="D240" s="16">
        <f>INDEX(final_twistvert!L:L,MATCH(SUMMARY!E240,final_twistvert!M:M,0))</f>
        <v>-3.0000000099999999</v>
      </c>
      <c r="E240" s="17">
        <f>raw_vertexdata!D241</f>
        <v>239</v>
      </c>
      <c r="F240" s="18"/>
      <c r="G240" s="18"/>
      <c r="H240" s="18"/>
      <c r="I240" s="18"/>
      <c r="J240" s="18"/>
      <c r="K240" s="18"/>
      <c r="L240" s="19"/>
    </row>
    <row r="241" spans="1:12" ht="15" customHeight="1" x14ac:dyDescent="0.3">
      <c r="A241" s="6"/>
      <c r="C241" s="15">
        <f>INDEX(final_twistvert!K:K,MATCH(SUMMARY!E241,final_twistvert!M:M))</f>
        <v>3</v>
      </c>
      <c r="D241" s="16">
        <f>INDEX(final_twistvert!L:L,MATCH(SUMMARY!E241,final_twistvert!M:M,0))</f>
        <v>-4</v>
      </c>
      <c r="E241" s="17">
        <f>raw_vertexdata!D242</f>
        <v>240</v>
      </c>
      <c r="F241" s="18"/>
      <c r="G241" s="18"/>
      <c r="H241" s="18"/>
      <c r="I241" s="18"/>
      <c r="J241" s="18"/>
      <c r="K241" s="18"/>
      <c r="L241" s="19"/>
    </row>
    <row r="242" spans="1:12" ht="15" customHeight="1" x14ac:dyDescent="0.3">
      <c r="A242" s="6"/>
      <c r="C242" s="15">
        <f>INDEX(final_twistvert!K:K,MATCH(SUMMARY!E242,final_twistvert!M:M))</f>
        <v>1</v>
      </c>
      <c r="D242" s="16">
        <f>INDEX(final_twistvert!L:L,MATCH(SUMMARY!E242,final_twistvert!M:M,0))</f>
        <v>-4</v>
      </c>
      <c r="E242" s="17">
        <f>raw_vertexdata!D243</f>
        <v>241</v>
      </c>
      <c r="F242" s="18"/>
      <c r="G242" s="18"/>
      <c r="H242" s="18"/>
      <c r="I242" s="18"/>
      <c r="J242" s="18"/>
      <c r="K242" s="18"/>
      <c r="L242" s="19"/>
    </row>
    <row r="243" spans="1:12" ht="15" customHeight="1" x14ac:dyDescent="0.3">
      <c r="A243" s="6"/>
      <c r="C243" s="15">
        <f>INDEX(final_twistvert!K:K,MATCH(SUMMARY!E243,final_twistvert!M:M))</f>
        <v>-1</v>
      </c>
      <c r="D243" s="16">
        <f>INDEX(final_twistvert!L:L,MATCH(SUMMARY!E243,final_twistvert!M:M,0))</f>
        <v>-4</v>
      </c>
      <c r="E243" s="17">
        <f>raw_vertexdata!D244</f>
        <v>242</v>
      </c>
      <c r="F243" s="18"/>
      <c r="G243" s="18"/>
      <c r="H243" s="18"/>
      <c r="I243" s="18"/>
      <c r="J243" s="18"/>
      <c r="K243" s="18"/>
      <c r="L243" s="19"/>
    </row>
    <row r="244" spans="1:12" ht="15" customHeight="1" x14ac:dyDescent="0.3">
      <c r="A244" s="6"/>
      <c r="C244" s="15">
        <f>INDEX(final_twistvert!K:K,MATCH(SUMMARY!E244,final_twistvert!M:M))</f>
        <v>-3</v>
      </c>
      <c r="D244" s="16">
        <f>INDEX(final_twistvert!L:L,MATCH(SUMMARY!E244,final_twistvert!M:M,0))</f>
        <v>-4</v>
      </c>
      <c r="E244" s="17">
        <f>raw_vertexdata!D245</f>
        <v>243</v>
      </c>
      <c r="F244" s="18"/>
      <c r="G244" s="18"/>
      <c r="H244" s="18"/>
      <c r="I244" s="18"/>
      <c r="J244" s="18"/>
      <c r="K244" s="18"/>
      <c r="L244" s="19"/>
    </row>
    <row r="245" spans="1:12" ht="15" customHeight="1" x14ac:dyDescent="0.3">
      <c r="A245" s="6"/>
      <c r="C245" s="15">
        <f>INDEX(final_twistvert!K:K,MATCH(SUMMARY!E245,final_twistvert!M:M))</f>
        <v>-4</v>
      </c>
      <c r="D245" s="16">
        <f>INDEX(final_twistvert!L:L,MATCH(SUMMARY!E245,final_twistvert!M:M,0))</f>
        <v>-3</v>
      </c>
      <c r="E245" s="17">
        <f>raw_vertexdata!D246</f>
        <v>244</v>
      </c>
      <c r="F245" s="18"/>
      <c r="G245" s="18"/>
      <c r="H245" s="18"/>
      <c r="I245" s="18"/>
      <c r="J245" s="18"/>
      <c r="K245" s="18"/>
      <c r="L245" s="19"/>
    </row>
    <row r="246" spans="1:12" ht="15" customHeight="1" x14ac:dyDescent="0.3">
      <c r="A246" s="6"/>
      <c r="C246" s="15">
        <f>INDEX(final_twistvert!K:K,MATCH(SUMMARY!E246,final_twistvert!M:M))</f>
        <v>-4</v>
      </c>
      <c r="D246" s="16">
        <f>INDEX(final_twistvert!L:L,MATCH(SUMMARY!E246,final_twistvert!M:M,0))</f>
        <v>-1</v>
      </c>
      <c r="E246" s="17">
        <f>raw_vertexdata!D247</f>
        <v>245</v>
      </c>
      <c r="F246" s="18"/>
      <c r="G246" s="18"/>
      <c r="H246" s="18"/>
      <c r="I246" s="18"/>
      <c r="J246" s="18"/>
      <c r="K246" s="18"/>
      <c r="L246" s="19"/>
    </row>
    <row r="247" spans="1:12" ht="15" customHeight="1" x14ac:dyDescent="0.3">
      <c r="A247" s="6"/>
      <c r="C247" s="15">
        <f>INDEX(final_twistvert!K:K,MATCH(SUMMARY!E247,final_twistvert!M:M))</f>
        <v>-4</v>
      </c>
      <c r="D247" s="16">
        <f>INDEX(final_twistvert!L:L,MATCH(SUMMARY!E247,final_twistvert!M:M,0))</f>
        <v>1</v>
      </c>
      <c r="E247" s="17">
        <f>raw_vertexdata!D248</f>
        <v>246</v>
      </c>
      <c r="F247" s="18"/>
      <c r="G247" s="18"/>
      <c r="H247" s="18"/>
      <c r="I247" s="18"/>
      <c r="J247" s="18"/>
      <c r="K247" s="18"/>
      <c r="L247" s="19"/>
    </row>
    <row r="248" spans="1:12" ht="15" customHeight="1" x14ac:dyDescent="0.3">
      <c r="A248" s="6"/>
      <c r="C248" s="15">
        <f>INDEX(final_twistvert!K:K,MATCH(SUMMARY!E248,final_twistvert!M:M))</f>
        <v>-4</v>
      </c>
      <c r="D248" s="16">
        <f>INDEX(final_twistvert!L:L,MATCH(SUMMARY!E248,final_twistvert!M:M,0))</f>
        <v>3</v>
      </c>
      <c r="E248" s="17">
        <f>raw_vertexdata!D249</f>
        <v>247</v>
      </c>
      <c r="F248" s="18"/>
      <c r="G248" s="18"/>
      <c r="H248" s="18"/>
      <c r="I248" s="18"/>
      <c r="J248" s="18"/>
      <c r="K248" s="18"/>
      <c r="L248" s="19"/>
    </row>
    <row r="249" spans="1:12" ht="15" customHeight="1" x14ac:dyDescent="0.3">
      <c r="A249" s="6"/>
      <c r="C249" s="15">
        <f>INDEX(final_twistvert!K:K,MATCH(SUMMARY!E249,final_twistvert!M:M))</f>
        <v>-2.6301802671161374</v>
      </c>
      <c r="D249" s="16">
        <f>INDEX(final_twistvert!L:L,MATCH(SUMMARY!E249,final_twistvert!M:M,0))</f>
        <v>1.4429663067506964</v>
      </c>
      <c r="E249" s="17">
        <f>raw_vertexdata!D250</f>
        <v>248</v>
      </c>
      <c r="F249" s="18"/>
      <c r="G249" s="18"/>
      <c r="H249" s="18"/>
      <c r="I249" s="18"/>
      <c r="J249" s="18"/>
      <c r="K249" s="18"/>
      <c r="L249" s="19"/>
    </row>
    <row r="250" spans="1:12" ht="15" customHeight="1" x14ac:dyDescent="0.3">
      <c r="A250" s="6"/>
      <c r="C250" s="15">
        <f>INDEX(final_twistvert!K:K,MATCH(SUMMARY!E250,final_twistvert!M:M))</f>
        <v>-2.9821690146875879</v>
      </c>
      <c r="D250" s="16">
        <f>INDEX(final_twistvert!L:L,MATCH(SUMMARY!E250,final_twistvert!M:M,0))</f>
        <v>0.32660062451942828</v>
      </c>
      <c r="E250" s="17">
        <f>raw_vertexdata!D251</f>
        <v>249</v>
      </c>
      <c r="F250" s="18"/>
      <c r="G250" s="18"/>
      <c r="H250" s="18"/>
      <c r="I250" s="18"/>
      <c r="J250" s="18"/>
      <c r="K250" s="18"/>
      <c r="L250" s="19"/>
    </row>
    <row r="251" spans="1:12" ht="15" customHeight="1" x14ac:dyDescent="0.3">
      <c r="A251" s="6"/>
      <c r="C251" s="15">
        <f>INDEX(final_twistvert!K:K,MATCH(SUMMARY!E251,final_twistvert!M:M))</f>
        <v>-2.8801495631844336</v>
      </c>
      <c r="D251" s="16">
        <f>INDEX(final_twistvert!L:L,MATCH(SUMMARY!E251,final_twistvert!M:M,0))</f>
        <v>-0.83948704206064684</v>
      </c>
      <c r="E251" s="17">
        <f>raw_vertexdata!D252</f>
        <v>250</v>
      </c>
      <c r="F251" s="18"/>
      <c r="G251" s="18"/>
      <c r="H251" s="18"/>
      <c r="I251" s="18"/>
      <c r="J251" s="18"/>
      <c r="K251" s="18"/>
      <c r="L251" s="19"/>
    </row>
    <row r="252" spans="1:12" ht="15" customHeight="1" x14ac:dyDescent="0.3">
      <c r="A252" s="6"/>
      <c r="C252" s="15">
        <f>INDEX(final_twistvert!K:K,MATCH(SUMMARY!E252,final_twistvert!M:M))</f>
        <v>-2.3396534492736558</v>
      </c>
      <c r="D252" s="16">
        <f>INDEX(final_twistvert!L:L,MATCH(SUMMARY!E252,final_twistvert!M:M,0))</f>
        <v>-1.8777704165437121</v>
      </c>
      <c r="E252" s="17">
        <f>raw_vertexdata!D253</f>
        <v>251</v>
      </c>
      <c r="F252" s="18"/>
      <c r="G252" s="18"/>
      <c r="H252" s="18"/>
      <c r="I252" s="18"/>
      <c r="J252" s="18"/>
      <c r="K252" s="18"/>
      <c r="L252" s="19"/>
    </row>
    <row r="253" spans="1:12" ht="15" customHeight="1" x14ac:dyDescent="0.3">
      <c r="A253" s="6"/>
      <c r="C253" s="15">
        <f>INDEX(final_twistvert!K:K,MATCH(SUMMARY!E253,final_twistvert!M:M))</f>
        <v>-1.4429663067506941</v>
      </c>
      <c r="D253" s="16">
        <f>INDEX(final_twistvert!L:L,MATCH(SUMMARY!E253,final_twistvert!M:M,0))</f>
        <v>-2.6301802671161387</v>
      </c>
      <c r="E253" s="17">
        <f>raw_vertexdata!D254</f>
        <v>252</v>
      </c>
      <c r="F253" s="18"/>
      <c r="G253" s="18"/>
      <c r="H253" s="18"/>
      <c r="I253" s="18"/>
      <c r="J253" s="18"/>
      <c r="K253" s="18"/>
      <c r="L253" s="19"/>
    </row>
    <row r="254" spans="1:12" ht="15" customHeight="1" x14ac:dyDescent="0.3">
      <c r="A254" s="6"/>
      <c r="C254" s="15">
        <f>INDEX(final_twistvert!K:K,MATCH(SUMMARY!E254,final_twistvert!M:M))</f>
        <v>-0.32660062451942978</v>
      </c>
      <c r="D254" s="16">
        <f>INDEX(final_twistvert!L:L,MATCH(SUMMARY!E254,final_twistvert!M:M,0))</f>
        <v>-2.9821690146875879</v>
      </c>
      <c r="E254" s="17">
        <f>raw_vertexdata!D255</f>
        <v>253</v>
      </c>
      <c r="F254" s="18"/>
      <c r="G254" s="18"/>
      <c r="H254" s="18"/>
      <c r="I254" s="18"/>
      <c r="J254" s="18"/>
      <c r="K254" s="18"/>
      <c r="L254" s="19"/>
    </row>
    <row r="255" spans="1:12" ht="15" customHeight="1" x14ac:dyDescent="0.3">
      <c r="A255" s="6"/>
      <c r="C255" s="15">
        <f>INDEX(final_twistvert!K:K,MATCH(SUMMARY!E255,final_twistvert!M:M))</f>
        <v>0.83948704206064917</v>
      </c>
      <c r="D255" s="16">
        <f>INDEX(final_twistvert!L:L,MATCH(SUMMARY!E255,final_twistvert!M:M,0))</f>
        <v>-2.8801495631844332</v>
      </c>
      <c r="E255" s="17">
        <f>raw_vertexdata!D256</f>
        <v>254</v>
      </c>
      <c r="F255" s="18"/>
      <c r="G255" s="18"/>
      <c r="H255" s="18"/>
      <c r="I255" s="18"/>
      <c r="J255" s="18"/>
      <c r="K255" s="18"/>
      <c r="L255" s="19"/>
    </row>
    <row r="256" spans="1:12" ht="15" customHeight="1" x14ac:dyDescent="0.3">
      <c r="A256" s="6"/>
      <c r="C256" s="15">
        <f>INDEX(final_twistvert!K:K,MATCH(SUMMARY!E256,final_twistvert!M:M))</f>
        <v>2.6301802671161369</v>
      </c>
      <c r="D256" s="16">
        <f>INDEX(final_twistvert!L:L,MATCH(SUMMARY!E256,final_twistvert!M:M,0))</f>
        <v>-1.4429663067506968</v>
      </c>
      <c r="E256" s="17">
        <f>raw_vertexdata!D257</f>
        <v>255</v>
      </c>
      <c r="F256" s="18"/>
      <c r="G256" s="18"/>
      <c r="H256" s="18"/>
      <c r="I256" s="18"/>
      <c r="J256" s="18"/>
      <c r="K256" s="18"/>
      <c r="L256" s="19"/>
    </row>
    <row r="257" spans="1:12" ht="15" customHeight="1" x14ac:dyDescent="0.3">
      <c r="A257" s="6"/>
      <c r="C257" s="15">
        <f>INDEX(final_twistvert!K:K,MATCH(SUMMARY!E257,final_twistvert!M:M))</f>
        <v>1.8777704165437139</v>
      </c>
      <c r="D257" s="16">
        <f>INDEX(final_twistvert!L:L,MATCH(SUMMARY!E257,final_twistvert!M:M,0))</f>
        <v>-2.339653449273654</v>
      </c>
      <c r="E257" s="17">
        <f>raw_vertexdata!D258</f>
        <v>256</v>
      </c>
      <c r="F257" s="18"/>
      <c r="G257" s="18"/>
      <c r="H257" s="18"/>
      <c r="I257" s="18"/>
      <c r="J257" s="18"/>
      <c r="K257" s="18"/>
      <c r="L257" s="19"/>
    </row>
    <row r="258" spans="1:12" ht="15" customHeight="1" x14ac:dyDescent="0.3">
      <c r="A258" s="6"/>
      <c r="C258" s="15">
        <f>INDEX(final_twistvert!K:K,MATCH(SUMMARY!E258,final_twistvert!M:M))</f>
        <v>2.9821690146875879</v>
      </c>
      <c r="D258" s="16">
        <f>INDEX(final_twistvert!L:L,MATCH(SUMMARY!E258,final_twistvert!M:M,0))</f>
        <v>-0.32660062451942995</v>
      </c>
      <c r="E258" s="17">
        <f>raw_vertexdata!D259</f>
        <v>257</v>
      </c>
      <c r="F258" s="18"/>
      <c r="G258" s="18"/>
      <c r="H258" s="18"/>
      <c r="I258" s="18"/>
      <c r="J258" s="18"/>
      <c r="K258" s="18"/>
      <c r="L258" s="19"/>
    </row>
    <row r="259" spans="1:12" ht="15" customHeight="1" x14ac:dyDescent="0.3">
      <c r="A259" s="6"/>
      <c r="C259" s="15">
        <f>INDEX(final_twistvert!K:K,MATCH(SUMMARY!E259,final_twistvert!M:M))</f>
        <v>2.8801495631844336</v>
      </c>
      <c r="D259" s="16">
        <f>INDEX(final_twistvert!L:L,MATCH(SUMMARY!E259,final_twistvert!M:M,0))</f>
        <v>0.83948704206064839</v>
      </c>
      <c r="E259" s="17">
        <f>raw_vertexdata!D260</f>
        <v>258</v>
      </c>
      <c r="F259" s="18"/>
      <c r="G259" s="18"/>
      <c r="H259" s="18"/>
      <c r="I259" s="18"/>
      <c r="J259" s="18"/>
      <c r="K259" s="18"/>
      <c r="L259" s="19"/>
    </row>
    <row r="260" spans="1:12" ht="15" customHeight="1" x14ac:dyDescent="0.3">
      <c r="A260" s="6"/>
      <c r="C260" s="15">
        <f>INDEX(final_twistvert!K:K,MATCH(SUMMARY!E260,final_twistvert!M:M))</f>
        <v>2.3396534492736532</v>
      </c>
      <c r="D260" s="16">
        <f>INDEX(final_twistvert!L:L,MATCH(SUMMARY!E260,final_twistvert!M:M,0))</f>
        <v>1.8777704165437152</v>
      </c>
      <c r="E260" s="17">
        <f>raw_vertexdata!D261</f>
        <v>259</v>
      </c>
      <c r="F260" s="18"/>
      <c r="G260" s="18"/>
      <c r="H260" s="18"/>
      <c r="I260" s="18"/>
      <c r="J260" s="18"/>
      <c r="K260" s="18"/>
      <c r="L260" s="19"/>
    </row>
    <row r="261" spans="1:12" ht="15" customHeight="1" x14ac:dyDescent="0.3">
      <c r="A261" s="6"/>
      <c r="C261" s="15">
        <f>INDEX(final_twistvert!K:K,MATCH(SUMMARY!E261,final_twistvert!M:M))</f>
        <v>1.4429663067506961</v>
      </c>
      <c r="D261" s="16">
        <f>INDEX(final_twistvert!L:L,MATCH(SUMMARY!E261,final_twistvert!M:M,0))</f>
        <v>2.6301802671161374</v>
      </c>
      <c r="E261" s="17">
        <f>raw_vertexdata!D262</f>
        <v>260</v>
      </c>
      <c r="F261" s="18"/>
      <c r="G261" s="18"/>
      <c r="H261" s="18"/>
      <c r="I261" s="18"/>
      <c r="J261" s="18"/>
      <c r="K261" s="18"/>
      <c r="L261" s="19"/>
    </row>
    <row r="262" spans="1:12" ht="15" customHeight="1" x14ac:dyDescent="0.3">
      <c r="A262" s="6"/>
      <c r="C262" s="15">
        <f>INDEX(final_twistvert!K:K,MATCH(SUMMARY!E262,final_twistvert!M:M))</f>
        <v>0.32660062451942873</v>
      </c>
      <c r="D262" s="16">
        <f>INDEX(final_twistvert!L:L,MATCH(SUMMARY!E262,final_twistvert!M:M,0))</f>
        <v>2.9821690146875879</v>
      </c>
      <c r="E262" s="17">
        <f>raw_vertexdata!D263</f>
        <v>261</v>
      </c>
      <c r="F262" s="18"/>
      <c r="G262" s="18"/>
      <c r="H262" s="18"/>
      <c r="I262" s="18"/>
      <c r="J262" s="18"/>
      <c r="K262" s="18"/>
      <c r="L262" s="19"/>
    </row>
    <row r="263" spans="1:12" ht="15" customHeight="1" x14ac:dyDescent="0.3">
      <c r="A263" s="6"/>
      <c r="C263" s="15">
        <f>INDEX(final_twistvert!K:K,MATCH(SUMMARY!E263,final_twistvert!M:M))</f>
        <v>-0.8394870420606465</v>
      </c>
      <c r="D263" s="16">
        <f>INDEX(final_twistvert!L:L,MATCH(SUMMARY!E263,final_twistvert!M:M,0))</f>
        <v>2.8801495631844345</v>
      </c>
      <c r="E263" s="17">
        <f>raw_vertexdata!D264</f>
        <v>262</v>
      </c>
      <c r="F263" s="18"/>
      <c r="G263" s="18"/>
      <c r="H263" s="18"/>
      <c r="I263" s="18"/>
      <c r="J263" s="18"/>
      <c r="K263" s="18"/>
      <c r="L263" s="19"/>
    </row>
    <row r="264" spans="1:12" ht="15" customHeight="1" x14ac:dyDescent="0.3">
      <c r="A264" s="6"/>
      <c r="C264" s="15">
        <f>INDEX(final_twistvert!K:K,MATCH(SUMMARY!E264,final_twistvert!M:M))</f>
        <v>-1.8777704165437132</v>
      </c>
      <c r="D264" s="16">
        <f>INDEX(final_twistvert!L:L,MATCH(SUMMARY!E264,final_twistvert!M:M,0))</f>
        <v>2.3396534492736545</v>
      </c>
      <c r="E264" s="17">
        <f>raw_vertexdata!D265</f>
        <v>263</v>
      </c>
      <c r="F264" s="18"/>
      <c r="G264" s="18"/>
      <c r="H264" s="18"/>
      <c r="I264" s="18"/>
      <c r="J264" s="18"/>
      <c r="K264" s="18"/>
      <c r="L264" s="19"/>
    </row>
    <row r="265" spans="1:12" ht="15" customHeight="1" x14ac:dyDescent="0.3">
      <c r="A265" s="6"/>
      <c r="C265" s="15">
        <f>INDEX(final_twistvert!K:K,MATCH(SUMMARY!E265,final_twistvert!M:M))</f>
        <v>-0.61442581740901803</v>
      </c>
      <c r="D265" s="16">
        <f>INDEX(final_twistvert!L:L,MATCH(SUMMARY!E265,final_twistvert!M:M,0))</f>
        <v>1.9388445758510142</v>
      </c>
      <c r="E265" s="17">
        <f>raw_vertexdata!D266</f>
        <v>264</v>
      </c>
      <c r="F265" s="18"/>
      <c r="G265" s="18"/>
      <c r="H265" s="18"/>
      <c r="I265" s="18"/>
      <c r="J265" s="18"/>
      <c r="K265" s="18"/>
      <c r="L265" s="19"/>
    </row>
    <row r="266" spans="1:12" ht="15" customHeight="1" x14ac:dyDescent="0.3">
      <c r="A266" s="6"/>
      <c r="C266" s="15">
        <f>INDEX(final_twistvert!K:K,MATCH(SUMMARY!E266,final_twistvert!M:M))</f>
        <v>-0.31181354506107073</v>
      </c>
      <c r="D266" s="16">
        <f>INDEX(final_twistvert!L:L,MATCH(SUMMARY!E266,final_twistvert!M:M,0))</f>
        <v>0.97324898523139192</v>
      </c>
      <c r="E266" s="17">
        <f>raw_vertexdata!D267</f>
        <v>265</v>
      </c>
      <c r="F266" s="18"/>
      <c r="G266" s="18"/>
      <c r="H266" s="18"/>
      <c r="I266" s="18"/>
      <c r="J266" s="18"/>
      <c r="K266" s="18"/>
      <c r="L266" s="19"/>
    </row>
    <row r="267" spans="1:12" ht="15" customHeight="1" x14ac:dyDescent="0.3">
      <c r="A267" s="6"/>
      <c r="C267" s="15">
        <f>INDEX(final_twistvert!K:K,MATCH(SUMMARY!E267,final_twistvert!M:M))</f>
        <v>0.18102350241167051</v>
      </c>
      <c r="D267" s="16">
        <f>INDEX(final_twistvert!L:L,MATCH(SUMMARY!E267,final_twistvert!M:M,0))</f>
        <v>1.7395051302274818</v>
      </c>
      <c r="E267" s="17">
        <f>raw_vertexdata!D268</f>
        <v>266</v>
      </c>
      <c r="F267" s="18"/>
      <c r="G267" s="18"/>
      <c r="H267" s="18"/>
      <c r="I267" s="18"/>
      <c r="J267" s="18"/>
      <c r="K267" s="18"/>
      <c r="L267" s="19"/>
    </row>
    <row r="268" spans="1:12" ht="15" customHeight="1" x14ac:dyDescent="0.3">
      <c r="A268" s="6"/>
      <c r="C268" s="15">
        <f>INDEX(final_twistvert!K:K,MATCH(SUMMARY!E268,final_twistvert!M:M))</f>
        <v>0.80716350003068182</v>
      </c>
      <c r="D268" s="16">
        <f>INDEX(final_twistvert!L:L,MATCH(SUMMARY!E268,final_twistvert!M:M,0))</f>
        <v>1.4788615833782701</v>
      </c>
      <c r="E268" s="17">
        <f>raw_vertexdata!D269</f>
        <v>267</v>
      </c>
      <c r="F268" s="18"/>
      <c r="G268" s="18"/>
      <c r="H268" s="18"/>
      <c r="I268" s="18"/>
      <c r="J268" s="18"/>
      <c r="K268" s="18"/>
      <c r="L268" s="19"/>
    </row>
    <row r="269" spans="1:12" ht="15" customHeight="1" x14ac:dyDescent="0.3">
      <c r="A269" s="6"/>
      <c r="C269" s="15">
        <f>INDEX(final_twistvert!K:K,MATCH(SUMMARY!E269,final_twistvert!M:M))</f>
        <v>1.3162010575161918</v>
      </c>
      <c r="D269" s="16">
        <f>INDEX(final_twistvert!L:L,MATCH(SUMMARY!E269,final_twistvert!M:M,0))</f>
        <v>1.0517493687336061</v>
      </c>
      <c r="E269" s="17">
        <f>raw_vertexdata!D270</f>
        <v>268</v>
      </c>
      <c r="F269" s="18"/>
      <c r="G269" s="18"/>
      <c r="H269" s="18"/>
      <c r="I269" s="18"/>
      <c r="J269" s="18"/>
      <c r="K269" s="18"/>
      <c r="L269" s="19"/>
    </row>
    <row r="270" spans="1:12" ht="15" customHeight="1" x14ac:dyDescent="0.3">
      <c r="A270" s="6"/>
      <c r="C270" s="15">
        <f>INDEX(final_twistvert!K:K,MATCH(SUMMARY!E270,final_twistvert!M:M))</f>
        <v>1.6822431605227881</v>
      </c>
      <c r="D270" s="16">
        <f>INDEX(final_twistvert!L:L,MATCH(SUMMARY!E270,final_twistvert!M:M,0))</f>
        <v>0.48050718198194409</v>
      </c>
      <c r="E270" s="17">
        <f>raw_vertexdata!D271</f>
        <v>269</v>
      </c>
      <c r="F270" s="18"/>
      <c r="G270" s="18"/>
      <c r="H270" s="18"/>
      <c r="I270" s="18"/>
      <c r="J270" s="18"/>
      <c r="K270" s="18"/>
      <c r="L270" s="19"/>
    </row>
    <row r="271" spans="1:12" ht="15" customHeight="1" x14ac:dyDescent="0.3">
      <c r="A271" s="6"/>
      <c r="C271" s="15">
        <f>INDEX(final_twistvert!K:K,MATCH(SUMMARY!E271,final_twistvert!M:M))</f>
        <v>1.8403967885491799</v>
      </c>
      <c r="D271" s="16">
        <f>INDEX(final_twistvert!L:L,MATCH(SUMMARY!E271,final_twistvert!M:M,0))</f>
        <v>-0.21265412033151559</v>
      </c>
      <c r="E271" s="17">
        <f>raw_vertexdata!D272</f>
        <v>270</v>
      </c>
      <c r="F271" s="18"/>
      <c r="G271" s="18"/>
      <c r="H271" s="18"/>
      <c r="I271" s="18"/>
      <c r="J271" s="18"/>
      <c r="K271" s="18"/>
      <c r="L271" s="19"/>
    </row>
    <row r="272" spans="1:12" ht="15" customHeight="1" x14ac:dyDescent="0.3">
      <c r="A272" s="6"/>
      <c r="C272" s="15">
        <f>INDEX(final_twistvert!K:K,MATCH(SUMMARY!E272,final_twistvert!M:M))</f>
        <v>-1.2482843574996381</v>
      </c>
      <c r="D272" s="16">
        <f>INDEX(final_twistvert!L:L,MATCH(SUMMARY!E272,final_twistvert!M:M,0))</f>
        <v>1.8598096493926444</v>
      </c>
      <c r="E272" s="17">
        <f>raw_vertexdata!D273</f>
        <v>271</v>
      </c>
      <c r="F272" s="18"/>
      <c r="G272" s="18"/>
      <c r="H272" s="18"/>
      <c r="I272" s="18"/>
      <c r="J272" s="18"/>
      <c r="K272" s="18"/>
      <c r="L272" s="19"/>
    </row>
    <row r="273" spans="1:12" ht="15" customHeight="1" x14ac:dyDescent="0.3">
      <c r="A273" s="6"/>
      <c r="C273" s="15">
        <f>INDEX(final_twistvert!K:K,MATCH(SUMMARY!E273,final_twistvert!M:M))</f>
        <v>-0.73584985868139996</v>
      </c>
      <c r="D273" s="16">
        <f>INDEX(final_twistvert!L:L,MATCH(SUMMARY!E273,final_twistvert!M:M,0))</f>
        <v>1.0609023694774999</v>
      </c>
      <c r="E273" s="17">
        <f>raw_vertexdata!D274</f>
        <v>272</v>
      </c>
      <c r="F273" s="18"/>
      <c r="G273" s="18"/>
      <c r="H273" s="18"/>
      <c r="I273" s="18"/>
      <c r="J273" s="18"/>
      <c r="K273" s="18"/>
      <c r="L273" s="19"/>
    </row>
    <row r="274" spans="1:12" ht="15" customHeight="1" x14ac:dyDescent="0.3">
      <c r="A274" s="6"/>
      <c r="C274" s="15">
        <f>INDEX(final_twistvert!K:K,MATCH(SUMMARY!E274,final_twistvert!M:M))</f>
        <v>7.3339231016391157E-2</v>
      </c>
      <c r="D274" s="16">
        <f>INDEX(final_twistvert!L:L,MATCH(SUMMARY!E274,final_twistvert!M:M,0))</f>
        <v>0.8066326275572937</v>
      </c>
      <c r="E274" s="17">
        <f>raw_vertexdata!D275</f>
        <v>273</v>
      </c>
      <c r="F274" s="18"/>
      <c r="G274" s="18"/>
      <c r="H274" s="18"/>
      <c r="I274" s="18"/>
      <c r="J274" s="18"/>
      <c r="K274" s="18"/>
      <c r="L274" s="19"/>
    </row>
    <row r="275" spans="1:12" ht="15" customHeight="1" x14ac:dyDescent="0.3">
      <c r="A275" s="6"/>
      <c r="C275" s="15">
        <f>INDEX(final_twistvert!K:K,MATCH(SUMMARY!E275,final_twistvert!M:M))</f>
        <v>0.33772401889869968</v>
      </c>
      <c r="D275" s="16">
        <f>INDEX(final_twistvert!L:L,MATCH(SUMMARY!E275,final_twistvert!M:M,0))</f>
        <v>0.62570765340559731</v>
      </c>
      <c r="E275" s="17">
        <f>raw_vertexdata!D276</f>
        <v>274</v>
      </c>
      <c r="F275" s="18"/>
      <c r="G275" s="18"/>
      <c r="H275" s="18"/>
      <c r="I275" s="18"/>
      <c r="J275" s="18"/>
      <c r="K275" s="18"/>
      <c r="L275" s="19"/>
    </row>
    <row r="276" spans="1:12" ht="15" customHeight="1" x14ac:dyDescent="0.3">
      <c r="A276" s="6"/>
      <c r="C276" s="15">
        <f>INDEX(final_twistvert!K:K,MATCH(SUMMARY!E276,final_twistvert!M:M))</f>
        <v>0.54661218767442266</v>
      </c>
      <c r="D276" s="16">
        <f>INDEX(final_twistvert!L:L,MATCH(SUMMARY!E276,final_twistvert!M:M,0))</f>
        <v>0.43542091740938627</v>
      </c>
      <c r="E276" s="17">
        <f>raw_vertexdata!D277</f>
        <v>275</v>
      </c>
      <c r="F276" s="18"/>
      <c r="G276" s="18"/>
      <c r="H276" s="18"/>
      <c r="I276" s="18"/>
      <c r="J276" s="18"/>
      <c r="K276" s="18"/>
      <c r="L276" s="19"/>
    </row>
    <row r="277" spans="1:12" ht="15" customHeight="1" x14ac:dyDescent="0.3">
      <c r="A277" s="6"/>
      <c r="C277" s="15">
        <f>INDEX(final_twistvert!K:K,MATCH(SUMMARY!E277,final_twistvert!M:M))</f>
        <v>0.73894555578664511</v>
      </c>
      <c r="D277" s="16">
        <f>INDEX(final_twistvert!L:L,MATCH(SUMMARY!E277,final_twistvert!M:M,0))</f>
        <v>0.20384730379560737</v>
      </c>
      <c r="E277" s="17">
        <f>raw_vertexdata!D278</f>
        <v>276</v>
      </c>
      <c r="F277" s="18"/>
      <c r="G277" s="18"/>
      <c r="H277" s="18"/>
      <c r="I277" s="18"/>
      <c r="J277" s="18"/>
      <c r="K277" s="18"/>
      <c r="L277" s="19"/>
    </row>
    <row r="278" spans="1:12" ht="15" customHeight="1" x14ac:dyDescent="0.3">
      <c r="A278" s="6"/>
      <c r="C278" s="15">
        <f>INDEX(final_twistvert!K:K,MATCH(SUMMARY!E278,final_twistvert!M:M))</f>
        <v>-2.0282762227343354</v>
      </c>
      <c r="D278" s="16">
        <f>INDEX(final_twistvert!L:L,MATCH(SUMMARY!E278,final_twistvert!M:M,0))</f>
        <v>0.27204175458404789</v>
      </c>
      <c r="E278" s="17">
        <f>raw_vertexdata!D279</f>
        <v>277</v>
      </c>
      <c r="F278" s="18"/>
      <c r="G278" s="18"/>
      <c r="H278" s="18"/>
      <c r="I278" s="18"/>
      <c r="J278" s="18"/>
      <c r="K278" s="18"/>
      <c r="L278" s="19"/>
    </row>
    <row r="279" spans="1:12" ht="15" customHeight="1" x14ac:dyDescent="0.3">
      <c r="A279" s="6"/>
      <c r="C279" s="15">
        <f>INDEX(final_twistvert!K:K,MATCH(SUMMARY!E279,final_twistvert!M:M))</f>
        <v>-1.0131463407667951</v>
      </c>
      <c r="D279" s="16">
        <f>INDEX(final_twistvert!L:L,MATCH(SUMMARY!E279,final_twistvert!M:M,0))</f>
        <v>0.13839688453648283</v>
      </c>
      <c r="E279" s="17">
        <f>raw_vertexdata!D280</f>
        <v>278</v>
      </c>
      <c r="F279" s="18"/>
      <c r="G279" s="18"/>
      <c r="H279" s="18"/>
      <c r="I279" s="18"/>
      <c r="J279" s="18"/>
      <c r="K279" s="18"/>
      <c r="L279" s="19"/>
    </row>
    <row r="280" spans="1:12" ht="15" customHeight="1" x14ac:dyDescent="0.3">
      <c r="A280" s="6"/>
      <c r="C280" s="15">
        <f>INDEX(final_twistvert!K:K,MATCH(SUMMARY!E280,final_twistvert!M:M))</f>
        <v>-0.50399007640943605</v>
      </c>
      <c r="D280" s="16">
        <f>INDEX(final_twistvert!L:L,MATCH(SUMMARY!E280,final_twistvert!M:M,0))</f>
        <v>7.6307763793645636E-2</v>
      </c>
      <c r="E280" s="17">
        <f>raw_vertexdata!D281</f>
        <v>279</v>
      </c>
      <c r="F280" s="18"/>
      <c r="G280" s="18"/>
      <c r="H280" s="18"/>
      <c r="I280" s="18"/>
      <c r="J280" s="18"/>
      <c r="K280" s="18"/>
      <c r="L280" s="19"/>
    </row>
    <row r="281" spans="1:12" ht="15" customHeight="1" x14ac:dyDescent="0.3">
      <c r="A281" s="6"/>
      <c r="C281" s="15">
        <f>INDEX(final_twistvert!K:K,MATCH(SUMMARY!E281,final_twistvert!M:M))</f>
        <v>-1.6823909260747991</v>
      </c>
      <c r="D281" s="16">
        <f>INDEX(final_twistvert!L:L,MATCH(SUMMARY!E281,final_twistvert!M:M,0))</f>
        <v>-0.48006607211030911</v>
      </c>
      <c r="E281" s="17">
        <f>raw_vertexdata!D282</f>
        <v>280</v>
      </c>
      <c r="F281" s="18"/>
      <c r="G281" s="18"/>
      <c r="H281" s="18"/>
      <c r="I281" s="18"/>
      <c r="J281" s="18"/>
      <c r="K281" s="18"/>
      <c r="L281" s="19"/>
    </row>
    <row r="282" spans="1:12" ht="15" customHeight="1" x14ac:dyDescent="0.3">
      <c r="A282" s="6"/>
      <c r="C282" s="15">
        <f>INDEX(final_twistvert!K:K,MATCH(SUMMARY!E282,final_twistvert!M:M))</f>
        <v>-0.78206293070002919</v>
      </c>
      <c r="D282" s="16">
        <f>INDEX(final_twistvert!L:L,MATCH(SUMMARY!E282,final_twistvert!M:M,0))</f>
        <v>-0.21245394189955788</v>
      </c>
      <c r="E282" s="17">
        <f>raw_vertexdata!D283</f>
        <v>281</v>
      </c>
      <c r="F282" s="18"/>
      <c r="G282" s="18"/>
      <c r="H282" s="18"/>
      <c r="I282" s="18"/>
      <c r="J282" s="18"/>
      <c r="K282" s="18"/>
      <c r="L282" s="19"/>
    </row>
    <row r="283" spans="1:12" ht="15" customHeight="1" x14ac:dyDescent="0.3">
      <c r="A283" s="6"/>
      <c r="C283" s="15">
        <f>INDEX(final_twistvert!K:K,MATCH(SUMMARY!E283,final_twistvert!M:M))</f>
        <v>-1.3164398149640075</v>
      </c>
      <c r="D283" s="16">
        <f>INDEX(final_twistvert!L:L,MATCH(SUMMARY!E283,final_twistvert!M:M,0))</f>
        <v>-1.0513861405532103</v>
      </c>
      <c r="E283" s="17">
        <f>raw_vertexdata!D284</f>
        <v>282</v>
      </c>
      <c r="F283" s="18"/>
      <c r="G283" s="18"/>
      <c r="H283" s="18"/>
      <c r="I283" s="18"/>
      <c r="J283" s="18"/>
      <c r="K283" s="18"/>
      <c r="L283" s="19"/>
    </row>
    <row r="284" spans="1:12" ht="15" customHeight="1" x14ac:dyDescent="0.3">
      <c r="A284" s="6"/>
      <c r="C284" s="15">
        <f>INDEX(final_twistvert!K:K,MATCH(SUMMARY!E284,final_twistvert!M:M))</f>
        <v>-0.55755356524179689</v>
      </c>
      <c r="D284" s="16">
        <f>INDEX(final_twistvert!L:L,MATCH(SUMMARY!E284,final_twistvert!M:M,0))</f>
        <v>-0.44124465254233181</v>
      </c>
      <c r="E284" s="17">
        <f>raw_vertexdata!D285</f>
        <v>283</v>
      </c>
      <c r="F284" s="18"/>
      <c r="G284" s="18"/>
      <c r="H284" s="18"/>
      <c r="I284" s="18"/>
      <c r="J284" s="18"/>
      <c r="K284" s="18"/>
      <c r="L284" s="19"/>
    </row>
    <row r="285" spans="1:12" ht="15" customHeight="1" x14ac:dyDescent="0.3">
      <c r="A285" s="6"/>
      <c r="C285" s="15">
        <f>INDEX(final_twistvert!K:K,MATCH(SUMMARY!E285,final_twistvert!M:M))</f>
        <v>-0.33360213950386491</v>
      </c>
      <c r="D285" s="16">
        <f>INDEX(final_twistvert!L:L,MATCH(SUMMARY!E285,final_twistvert!M:M,0))</f>
        <v>-0.61408742099436175</v>
      </c>
      <c r="E285" s="17">
        <f>raw_vertexdata!D286</f>
        <v>284</v>
      </c>
      <c r="F285" s="18"/>
      <c r="G285" s="18"/>
      <c r="H285" s="18"/>
      <c r="I285" s="18"/>
      <c r="J285" s="18"/>
      <c r="K285" s="18"/>
      <c r="L285" s="19"/>
    </row>
    <row r="286" spans="1:12" ht="15" customHeight="1" x14ac:dyDescent="0.3">
      <c r="A286" s="6"/>
      <c r="C286" s="15">
        <f>INDEX(final_twistvert!K:K,MATCH(SUMMARY!E286,final_twistvert!M:M))</f>
        <v>-7.2510126020827223E-2</v>
      </c>
      <c r="D286" s="16">
        <f>INDEX(final_twistvert!L:L,MATCH(SUMMARY!E286,final_twistvert!M:M,0))</f>
        <v>-0.76314591604733506</v>
      </c>
      <c r="E286" s="17">
        <f>raw_vertexdata!D287</f>
        <v>285</v>
      </c>
      <c r="F286" s="18"/>
      <c r="G286" s="18"/>
      <c r="H286" s="18"/>
      <c r="I286" s="18"/>
      <c r="J286" s="18"/>
      <c r="K286" s="18"/>
      <c r="L286" s="19"/>
    </row>
    <row r="287" spans="1:12" ht="15" customHeight="1" x14ac:dyDescent="0.3">
      <c r="A287" s="6"/>
      <c r="C287" s="15">
        <f>INDEX(final_twistvert!K:K,MATCH(SUMMARY!E287,final_twistvert!M:M))</f>
        <v>-0.1803076784598312</v>
      </c>
      <c r="D287" s="16">
        <f>INDEX(final_twistvert!L:L,MATCH(SUMMARY!E287,final_twistvert!M:M,0))</f>
        <v>-1.7402345087537263</v>
      </c>
      <c r="E287" s="17">
        <f>raw_vertexdata!D288</f>
        <v>286</v>
      </c>
      <c r="F287" s="18"/>
      <c r="G287" s="18"/>
      <c r="H287" s="18"/>
      <c r="I287" s="18"/>
      <c r="J287" s="18"/>
      <c r="K287" s="18"/>
      <c r="L287" s="19"/>
    </row>
    <row r="288" spans="1:12" ht="15" customHeight="1" x14ac:dyDescent="0.3">
      <c r="A288" s="6"/>
      <c r="C288" s="15">
        <f>INDEX(final_twistvert!K:K,MATCH(SUMMARY!E288,final_twistvert!M:M))</f>
        <v>-0.80705589002193723</v>
      </c>
      <c r="D288" s="16">
        <f>INDEX(final_twistvert!L:L,MATCH(SUMMARY!E288,final_twistvert!M:M,0))</f>
        <v>-1.4789037810348027</v>
      </c>
      <c r="E288" s="17">
        <f>raw_vertexdata!D289</f>
        <v>287</v>
      </c>
      <c r="F288" s="18"/>
      <c r="G288" s="18"/>
      <c r="H288" s="18"/>
      <c r="I288" s="18"/>
      <c r="J288" s="18"/>
      <c r="K288" s="18"/>
      <c r="L288" s="19"/>
    </row>
    <row r="289" spans="1:12" ht="15" customHeight="1" x14ac:dyDescent="0.3">
      <c r="A289" s="6"/>
      <c r="C289" s="15">
        <f>INDEX(final_twistvert!K:K,MATCH(SUMMARY!E289,final_twistvert!M:M))</f>
        <v>0.52943591706410864</v>
      </c>
      <c r="D289" s="16">
        <f>INDEX(final_twistvert!L:L,MATCH(SUMMARY!E289,final_twistvert!M:M,0))</f>
        <v>-1.7750993090888343</v>
      </c>
      <c r="E289" s="17">
        <f>raw_vertexdata!D290</f>
        <v>288</v>
      </c>
      <c r="F289" s="18"/>
      <c r="G289" s="18"/>
      <c r="H289" s="18"/>
      <c r="I289" s="18"/>
      <c r="J289" s="18"/>
      <c r="K289" s="18"/>
      <c r="L289" s="19"/>
    </row>
    <row r="290" spans="1:12" ht="15" customHeight="1" x14ac:dyDescent="0.3">
      <c r="A290" s="6"/>
      <c r="C290" s="15">
        <f>INDEX(final_twistvert!K:K,MATCH(SUMMARY!E290,final_twistvert!M:M))</f>
        <v>1.7196365422640421</v>
      </c>
      <c r="D290" s="16">
        <f>INDEX(final_twistvert!L:L,MATCH(SUMMARY!E290,final_twistvert!M:M,0))</f>
        <v>-1.6251316404865237</v>
      </c>
      <c r="E290" s="17">
        <f>raw_vertexdata!D291</f>
        <v>289</v>
      </c>
      <c r="F290" s="18"/>
      <c r="G290" s="18"/>
      <c r="H290" s="18"/>
      <c r="I290" s="18"/>
      <c r="J290" s="18"/>
      <c r="K290" s="18"/>
      <c r="L290" s="19"/>
    </row>
    <row r="291" spans="1:12" ht="15" customHeight="1" x14ac:dyDescent="0.3">
      <c r="A291" s="6"/>
      <c r="C291" s="15">
        <f>INDEX(final_twistvert!K:K,MATCH(SUMMARY!E291,final_twistvert!M:M))</f>
        <v>1.7152033246816329</v>
      </c>
      <c r="D291" s="16">
        <f>INDEX(final_twistvert!L:L,MATCH(SUMMARY!E291,final_twistvert!M:M,0))</f>
        <v>-1.2570412250206127</v>
      </c>
      <c r="E291" s="17">
        <f>raw_vertexdata!D292</f>
        <v>290</v>
      </c>
      <c r="F291" s="18"/>
      <c r="G291" s="18"/>
      <c r="H291" s="18"/>
      <c r="I291" s="18"/>
      <c r="J291" s="18"/>
      <c r="K291" s="18"/>
      <c r="L291" s="19"/>
    </row>
    <row r="292" spans="1:12" ht="15" customHeight="1" x14ac:dyDescent="0.3">
      <c r="A292" s="6"/>
      <c r="C292" s="15">
        <f>INDEX(final_twistvert!K:K,MATCH(SUMMARY!E292,final_twistvert!M:M))</f>
        <v>0.52845499957190067</v>
      </c>
      <c r="D292" s="16">
        <f>INDEX(final_twistvert!L:L,MATCH(SUMMARY!E292,final_twistvert!M:M,0))</f>
        <v>-0.37657677429025971</v>
      </c>
      <c r="E292" s="17">
        <f>raw_vertexdata!D293</f>
        <v>291</v>
      </c>
      <c r="F292" s="18"/>
      <c r="G292" s="18"/>
      <c r="H292" s="18"/>
      <c r="I292" s="18"/>
      <c r="J292" s="18"/>
      <c r="K292" s="18"/>
      <c r="L292" s="19"/>
    </row>
    <row r="293" spans="1:12" ht="15" customHeight="1" x14ac:dyDescent="0.3">
      <c r="A293" s="6"/>
      <c r="C293" s="15">
        <f>INDEX(final_twistvert!K:K,MATCH(SUMMARY!E293,final_twistvert!M:M))</f>
        <v>0.3874999427767008</v>
      </c>
      <c r="D293" s="16">
        <f>INDEX(final_twistvert!L:L,MATCH(SUMMARY!E293,final_twistvert!M:M,0))</f>
        <v>-0.390629904657673</v>
      </c>
      <c r="E293" s="17">
        <f>raw_vertexdata!D294</f>
        <v>292</v>
      </c>
      <c r="F293" s="18"/>
      <c r="G293" s="18"/>
      <c r="H293" s="18"/>
      <c r="I293" s="18"/>
      <c r="J293" s="18"/>
      <c r="K293" s="18"/>
      <c r="L293" s="19"/>
    </row>
    <row r="294" spans="1:12" ht="15" customHeight="1" x14ac:dyDescent="0.3">
      <c r="A294" s="6"/>
      <c r="C294" s="15">
        <f>INDEX(final_twistvert!K:K,MATCH(SUMMARY!E294,final_twistvert!M:M))</f>
        <v>-0.51946944859913158</v>
      </c>
      <c r="D294" s="16">
        <f>INDEX(final_twistvert!L:L,MATCH(SUMMARY!E294,final_twistvert!M:M,0))</f>
        <v>0.31903937118601577</v>
      </c>
      <c r="E294" s="17">
        <f>raw_vertexdata!D295</f>
        <v>293</v>
      </c>
      <c r="F294" s="18"/>
      <c r="G294" s="18"/>
      <c r="H294" s="18"/>
      <c r="I294" s="18"/>
      <c r="J294" s="18"/>
      <c r="K294" s="18"/>
      <c r="L294" s="19"/>
    </row>
    <row r="295" spans="1:12" ht="15" customHeight="1" x14ac:dyDescent="0.3">
      <c r="A295" s="6"/>
      <c r="C295" s="15">
        <f>INDEX(final_twistvert!K:K,MATCH(SUMMARY!E295,final_twistvert!M:M))</f>
        <v>-0.53623111018328451</v>
      </c>
      <c r="D295" s="16">
        <f>INDEX(final_twistvert!L:L,MATCH(SUMMARY!E295,final_twistvert!M:M,0))</f>
        <v>0.44995132678057759</v>
      </c>
      <c r="E295" s="17">
        <f>raw_vertexdata!D296</f>
        <v>294</v>
      </c>
      <c r="F295" s="18"/>
      <c r="G295" s="18"/>
      <c r="H295" s="18"/>
      <c r="I295" s="18"/>
      <c r="J295" s="18"/>
      <c r="K295" s="18"/>
      <c r="L295" s="19"/>
    </row>
    <row r="296" spans="1:12" ht="15" customHeight="1" x14ac:dyDescent="0.3">
      <c r="A296" s="6"/>
      <c r="C296" s="15">
        <f>INDEX(final_twistvert!K:K,MATCH(SUMMARY!E296,final_twistvert!M:M))</f>
        <v>-0.39974956226245345</v>
      </c>
      <c r="D296" s="16">
        <f>INDEX(final_twistvert!L:L,MATCH(SUMMARY!E296,final_twistvert!M:M,0))</f>
        <v>0.46187372420632516</v>
      </c>
      <c r="E296" s="17">
        <f>raw_vertexdata!D297</f>
        <v>295</v>
      </c>
      <c r="F296" s="18"/>
      <c r="G296" s="18"/>
      <c r="H296" s="18"/>
      <c r="I296" s="18"/>
      <c r="J296" s="18"/>
      <c r="K296" s="18"/>
      <c r="L296" s="19"/>
    </row>
    <row r="297" spans="1:12" ht="15" customHeight="1" x14ac:dyDescent="0.3">
      <c r="A297" s="6"/>
      <c r="C297" s="15">
        <f>INDEX(final_twistvert!K:K,MATCH(SUMMARY!E297,final_twistvert!M:M))</f>
        <v>0.45185055526000273</v>
      </c>
      <c r="D297" s="16">
        <f>INDEX(final_twistvert!L:L,MATCH(SUMMARY!E297,final_twistvert!M:M,0))</f>
        <v>-0.31229801332160601</v>
      </c>
      <c r="E297" s="17">
        <f>raw_vertexdata!D298</f>
        <v>296</v>
      </c>
      <c r="F297" s="18"/>
      <c r="G297" s="18"/>
      <c r="H297" s="18"/>
      <c r="I297" s="18"/>
      <c r="J297" s="18"/>
      <c r="K297" s="18"/>
      <c r="L297" s="19"/>
    </row>
    <row r="298" spans="1:12" ht="15" customHeight="1" x14ac:dyDescent="0.3">
      <c r="A298" s="6"/>
      <c r="C298" s="15">
        <f>INDEX(final_twistvert!K:K,MATCH(SUMMARY!E298,final_twistvert!M:M))</f>
        <v>0.46410438708859891</v>
      </c>
      <c r="D298" s="16">
        <f>INDEX(final_twistvert!L:L,MATCH(SUMMARY!E298,final_twistvert!M:M,0))</f>
        <v>-0.45490866562632659</v>
      </c>
      <c r="E298" s="17">
        <f>raw_vertexdata!D299</f>
        <v>297</v>
      </c>
      <c r="F298" s="18"/>
      <c r="G298" s="18"/>
      <c r="H298" s="18"/>
      <c r="I298" s="18"/>
      <c r="J298" s="18"/>
      <c r="K298" s="18"/>
      <c r="L298" s="19"/>
    </row>
    <row r="299" spans="1:12" ht="15" customHeight="1" x14ac:dyDescent="0.3">
      <c r="A299" s="6"/>
      <c r="C299" s="15">
        <f>INDEX(final_twistvert!K:K,MATCH(SUMMARY!E299,final_twistvert!M:M))</f>
        <v>1.535785875915489</v>
      </c>
      <c r="D299" s="16">
        <f>INDEX(final_twistvert!L:L,MATCH(SUMMARY!E299,final_twistvert!M:M,0))</f>
        <v>-1.4708626141617522</v>
      </c>
      <c r="E299" s="17">
        <f>raw_vertexdata!D300</f>
        <v>298</v>
      </c>
      <c r="F299" s="18"/>
      <c r="G299" s="18"/>
      <c r="H299" s="18"/>
      <c r="I299" s="18"/>
      <c r="J299" s="18"/>
      <c r="K299" s="18"/>
      <c r="L299" s="19"/>
    </row>
    <row r="300" spans="1:12" ht="15" customHeight="1" x14ac:dyDescent="0.3">
      <c r="A300" s="6"/>
      <c r="C300" s="15">
        <f>INDEX(final_twistvert!K:K,MATCH(SUMMARY!E300,final_twistvert!M:M))</f>
        <v>1.899053991030188</v>
      </c>
      <c r="D300" s="16">
        <f>INDEX(final_twistvert!L:L,MATCH(SUMMARY!E300,final_twistvert!M:M,0))</f>
        <v>-1.4113102513453817</v>
      </c>
      <c r="E300" s="17">
        <f>raw_vertexdata!D301</f>
        <v>299</v>
      </c>
      <c r="F300" s="18"/>
      <c r="G300" s="18"/>
      <c r="H300" s="18"/>
      <c r="I300" s="18"/>
      <c r="J300" s="18"/>
      <c r="K300" s="18"/>
      <c r="L300" s="19"/>
    </row>
    <row r="301" spans="1:12" ht="15" customHeight="1" x14ac:dyDescent="0.3">
      <c r="A301" s="6"/>
      <c r="C301" s="15">
        <f>INDEX(final_twistvert!K:K,MATCH(SUMMARY!E301,final_twistvert!M:M))</f>
        <v>-0.34904107701713388</v>
      </c>
      <c r="D301" s="16">
        <f>INDEX(final_twistvert!L:L,MATCH(SUMMARY!E301,final_twistvert!M:M,0))</f>
        <v>-9.2887819552643927E-2</v>
      </c>
      <c r="E301" s="17">
        <f>raw_vertexdata!D302</f>
        <v>300</v>
      </c>
      <c r="F301" s="18"/>
      <c r="G301" s="18"/>
      <c r="H301" s="18"/>
      <c r="I301" s="18"/>
      <c r="J301" s="18"/>
      <c r="K301" s="18"/>
      <c r="L301" s="19"/>
    </row>
    <row r="302" spans="1:12" ht="15" customHeight="1" x14ac:dyDescent="0.3">
      <c r="A302" s="6"/>
      <c r="C302" s="15">
        <f>INDEX(final_twistvert!K:K,MATCH(SUMMARY!E302,final_twistvert!M:M))</f>
        <v>-0.24038903465300582</v>
      </c>
      <c r="D302" s="16">
        <f>INDEX(final_twistvert!L:L,MATCH(SUMMARY!E302,final_twistvert!M:M,0))</f>
        <v>-0.18985316970434749</v>
      </c>
      <c r="E302" s="17">
        <f>raw_vertexdata!D303</f>
        <v>301</v>
      </c>
      <c r="F302" s="18"/>
      <c r="G302" s="18"/>
      <c r="H302" s="18"/>
      <c r="I302" s="18"/>
      <c r="J302" s="18"/>
      <c r="K302" s="18"/>
      <c r="L302" s="19"/>
    </row>
    <row r="303" spans="1:12" ht="15" customHeight="1" x14ac:dyDescent="0.3">
      <c r="A303" s="6"/>
      <c r="C303" s="15">
        <f>INDEX(final_twistvert!K:K,MATCH(SUMMARY!E303,final_twistvert!M:M))</f>
        <v>-0.14326713968916194</v>
      </c>
      <c r="D303" s="16">
        <f>INDEX(final_twistvert!L:L,MATCH(SUMMARY!E303,final_twistvert!M:M,0))</f>
        <v>-0.26375511850191047</v>
      </c>
      <c r="E303" s="17">
        <f>raw_vertexdata!D304</f>
        <v>302</v>
      </c>
      <c r="F303" s="18"/>
      <c r="G303" s="18"/>
      <c r="H303" s="18"/>
      <c r="I303" s="18"/>
      <c r="J303" s="18"/>
      <c r="K303" s="18"/>
      <c r="L303" s="19"/>
    </row>
    <row r="304" spans="1:12" ht="15" customHeight="1" x14ac:dyDescent="0.3">
      <c r="A304" s="6"/>
      <c r="C304" s="15">
        <f>INDEX(final_twistvert!K:K,MATCH(SUMMARY!E304,final_twistvert!M:M))</f>
        <v>-3.0264065106668611E-2</v>
      </c>
      <c r="D304" s="16">
        <f>INDEX(final_twistvert!L:L,MATCH(SUMMARY!E304,final_twistvert!M:M,0))</f>
        <v>-0.33679756564804847</v>
      </c>
      <c r="E304" s="17">
        <f>raw_vertexdata!D305</f>
        <v>303</v>
      </c>
      <c r="F304" s="18"/>
      <c r="G304" s="18"/>
      <c r="H304" s="18"/>
      <c r="I304" s="18"/>
      <c r="J304" s="18"/>
      <c r="K304" s="18"/>
      <c r="L304" s="19"/>
    </row>
    <row r="305" spans="1:12" ht="15" customHeight="1" x14ac:dyDescent="0.3">
      <c r="A305" s="6"/>
      <c r="C305" s="15">
        <f>INDEX(final_twistvert!K:K,MATCH(SUMMARY!E305,final_twistvert!M:M))</f>
        <v>0.13870102570405066</v>
      </c>
      <c r="D305" s="16">
        <f>INDEX(final_twistvert!L:L,MATCH(SUMMARY!E305,final_twistvert!M:M,0))</f>
        <v>-0.42295946007280805</v>
      </c>
      <c r="E305" s="17">
        <f>raw_vertexdata!D306</f>
        <v>304</v>
      </c>
      <c r="F305" s="18"/>
      <c r="G305" s="18"/>
      <c r="H305" s="18"/>
      <c r="I305" s="18"/>
      <c r="J305" s="18"/>
      <c r="K305" s="18"/>
      <c r="L305" s="19"/>
    </row>
    <row r="306" spans="1:12" ht="15" customHeight="1" x14ac:dyDescent="0.3">
      <c r="A306" s="6"/>
      <c r="C306" s="15">
        <f>INDEX(final_twistvert!K:K,MATCH(SUMMARY!E306,final_twistvert!M:M))</f>
        <v>-2.0664856450207516</v>
      </c>
      <c r="D306" s="16">
        <f>INDEX(final_twistvert!L:L,MATCH(SUMMARY!E306,final_twistvert!M:M,0))</f>
        <v>0.90566942902120962</v>
      </c>
      <c r="E306" s="17">
        <f>raw_vertexdata!D307</f>
        <v>305</v>
      </c>
      <c r="F306" s="18"/>
      <c r="G306" s="18"/>
      <c r="H306" s="18"/>
      <c r="I306" s="18"/>
      <c r="J306" s="18"/>
      <c r="K306" s="18"/>
      <c r="L306" s="19"/>
    </row>
    <row r="307" spans="1:12" ht="15" customHeight="1" x14ac:dyDescent="0.3">
      <c r="A307" s="6"/>
      <c r="C307" s="15">
        <f>INDEX(final_twistvert!K:K,MATCH(SUMMARY!E307,final_twistvert!M:M))</f>
        <v>-1.1726781558744594</v>
      </c>
      <c r="D307" s="16">
        <f>INDEX(final_twistvert!L:L,MATCH(SUMMARY!E307,final_twistvert!M:M,0))</f>
        <v>0.54093039642584284</v>
      </c>
      <c r="E307" s="17">
        <f>raw_vertexdata!D308</f>
        <v>306</v>
      </c>
      <c r="F307" s="18"/>
      <c r="G307" s="18"/>
      <c r="H307" s="18"/>
      <c r="I307" s="18"/>
      <c r="J307" s="18"/>
      <c r="K307" s="18"/>
      <c r="L307" s="19"/>
    </row>
    <row r="308" spans="1:12" ht="15" customHeight="1" x14ac:dyDescent="0.3">
      <c r="A308" s="6"/>
      <c r="C308" s="15">
        <f>INDEX(final_twistvert!K:K,MATCH(SUMMARY!E308,final_twistvert!M:M))</f>
        <v>-0.63018660676048399</v>
      </c>
      <c r="D308" s="16">
        <f>INDEX(final_twistvert!L:L,MATCH(SUMMARY!E308,final_twistvert!M:M,0))</f>
        <v>0.26809532731529162</v>
      </c>
      <c r="E308" s="17">
        <f>raw_vertexdata!D309</f>
        <v>307</v>
      </c>
      <c r="F308" s="18"/>
      <c r="G308" s="18"/>
      <c r="H308" s="18"/>
      <c r="I308" s="18"/>
      <c r="J308" s="18"/>
      <c r="K308" s="18"/>
      <c r="L308" s="19"/>
    </row>
    <row r="309" spans="1:12" ht="15" customHeight="1" x14ac:dyDescent="0.3">
      <c r="A309" s="6"/>
      <c r="C309" s="15">
        <f>INDEX(final_twistvert!K:K,MATCH(SUMMARY!E309,final_twistvert!M:M))</f>
        <v>-0.37337426641503269</v>
      </c>
      <c r="D309" s="16">
        <f>INDEX(final_twistvert!L:L,MATCH(SUMMARY!E309,final_twistvert!M:M,0))</f>
        <v>0.57445318410727886</v>
      </c>
      <c r="E309" s="17">
        <f>raw_vertexdata!D310</f>
        <v>308</v>
      </c>
      <c r="F309" s="18"/>
      <c r="G309" s="18"/>
      <c r="H309" s="18"/>
      <c r="I309" s="18"/>
      <c r="J309" s="18"/>
      <c r="K309" s="18"/>
      <c r="L309" s="19"/>
    </row>
    <row r="310" spans="1:12" ht="15" customHeight="1" x14ac:dyDescent="0.3">
      <c r="A310" s="6"/>
      <c r="C310" s="15">
        <f>INDEX(final_twistvert!K:K,MATCH(SUMMARY!E310,final_twistvert!M:M))</f>
        <v>-0.16257960100575566</v>
      </c>
      <c r="D310" s="16">
        <f>INDEX(final_twistvert!L:L,MATCH(SUMMARY!E310,final_twistvert!M:M,0))</f>
        <v>0.48339801356246814</v>
      </c>
      <c r="E310" s="17">
        <f>raw_vertexdata!D311</f>
        <v>309</v>
      </c>
      <c r="F310" s="18"/>
      <c r="G310" s="18"/>
      <c r="H310" s="18"/>
      <c r="I310" s="18"/>
      <c r="J310" s="18"/>
      <c r="K310" s="18"/>
      <c r="L310" s="19"/>
    </row>
    <row r="311" spans="1:12" ht="15" customHeight="1" x14ac:dyDescent="0.3">
      <c r="A311" s="6"/>
      <c r="C311" s="15">
        <f>INDEX(final_twistvert!K:K,MATCH(SUMMARY!E311,final_twistvert!M:M))</f>
        <v>3.0988254581610468E-2</v>
      </c>
      <c r="D311" s="16">
        <f>INDEX(final_twistvert!L:L,MATCH(SUMMARY!E311,final_twistvert!M:M,0))</f>
        <v>0.35972298809082215</v>
      </c>
      <c r="E311" s="17">
        <f>raw_vertexdata!D312</f>
        <v>310</v>
      </c>
      <c r="F311" s="18"/>
      <c r="G311" s="18"/>
      <c r="H311" s="18"/>
      <c r="I311" s="18"/>
      <c r="J311" s="18"/>
      <c r="K311" s="18"/>
      <c r="L311" s="19"/>
    </row>
    <row r="312" spans="1:12" ht="15" customHeight="1" x14ac:dyDescent="0.3">
      <c r="A312" s="6"/>
      <c r="C312" s="15">
        <f>INDEX(final_twistvert!K:K,MATCH(SUMMARY!E312,final_twistvert!M:M))</f>
        <v>0.14532098762877599</v>
      </c>
      <c r="D312" s="16">
        <f>INDEX(final_twistvert!L:L,MATCH(SUMMARY!E312,final_twistvert!M:M,0))</f>
        <v>0.26945761151191122</v>
      </c>
      <c r="E312" s="17">
        <f>raw_vertexdata!D313</f>
        <v>311</v>
      </c>
      <c r="F312" s="18"/>
      <c r="G312" s="18"/>
      <c r="H312" s="18"/>
      <c r="I312" s="18"/>
      <c r="J312" s="18"/>
      <c r="K312" s="18"/>
      <c r="L312" s="19"/>
    </row>
    <row r="313" spans="1:12" ht="15" customHeight="1" x14ac:dyDescent="0.3">
      <c r="A313" s="6"/>
      <c r="C313" s="15">
        <f>INDEX(final_twistvert!K:K,MATCH(SUMMARY!E313,final_twistvert!M:M))</f>
        <v>0.23473294277992013</v>
      </c>
      <c r="D313" s="16">
        <f>INDEX(final_twistvert!L:L,MATCH(SUMMARY!E313,final_twistvert!M:M,0))</f>
        <v>0.18690879464231033</v>
      </c>
      <c r="E313" s="17">
        <f>raw_vertexdata!D314</f>
        <v>312</v>
      </c>
      <c r="F313" s="18"/>
      <c r="G313" s="18"/>
      <c r="H313" s="18"/>
      <c r="I313" s="18"/>
      <c r="J313" s="18"/>
      <c r="K313" s="18"/>
      <c r="L313" s="19"/>
    </row>
    <row r="314" spans="1:12" ht="15" customHeight="1" x14ac:dyDescent="0.3">
      <c r="A314" s="6"/>
      <c r="C314" s="15">
        <f>INDEX(final_twistvert!K:K,MATCH(SUMMARY!E314,final_twistvert!M:M))</f>
        <v>0.2773948442505153</v>
      </c>
      <c r="D314" s="16">
        <f>INDEX(final_twistvert!L:L,MATCH(SUMMARY!E314,final_twistvert!M:M,0))</f>
        <v>-0.1754678910924258</v>
      </c>
      <c r="E314" s="17">
        <f>raw_vertexdata!D315</f>
        <v>313</v>
      </c>
      <c r="F314" s="18"/>
      <c r="G314" s="18"/>
      <c r="H314" s="18"/>
      <c r="I314" s="18"/>
      <c r="J314" s="18"/>
      <c r="K314" s="18"/>
      <c r="L314" s="19"/>
    </row>
    <row r="315" spans="1:12" ht="15" customHeight="1" x14ac:dyDescent="0.3">
      <c r="A315" s="6"/>
      <c r="C315" s="15">
        <f>INDEX(final_twistvert!K:K,MATCH(SUMMARY!E315,final_twistvert!M:M))</f>
        <v>0.18533839047639938</v>
      </c>
      <c r="D315" s="16">
        <f>INDEX(final_twistvert!L:L,MATCH(SUMMARY!E315,final_twistvert!M:M,0))</f>
        <v>-6.5184972279368966E-2</v>
      </c>
      <c r="E315" s="17">
        <f>raw_vertexdata!D316</f>
        <v>314</v>
      </c>
      <c r="F315" s="18"/>
      <c r="G315" s="18"/>
      <c r="H315" s="18"/>
      <c r="I315" s="18"/>
      <c r="J315" s="18"/>
      <c r="K315" s="18"/>
      <c r="L315" s="19"/>
    </row>
    <row r="316" spans="1:12" ht="15" customHeight="1" x14ac:dyDescent="0.3">
      <c r="A316" s="6"/>
      <c r="C316" s="15">
        <f>INDEX(final_twistvert!K:K,MATCH(SUMMARY!E316,final_twistvert!M:M))</f>
        <v>0.10035064240818767</v>
      </c>
      <c r="D316" s="16">
        <f>INDEX(final_twistvert!L:L,MATCH(SUMMARY!E316,final_twistvert!M:M,0))</f>
        <v>2.8086953569338373E-2</v>
      </c>
      <c r="E316" s="17">
        <f>raw_vertexdata!D317</f>
        <v>315</v>
      </c>
      <c r="F316" s="18"/>
      <c r="G316" s="18"/>
      <c r="H316" s="18"/>
      <c r="I316" s="18"/>
      <c r="J316" s="18"/>
      <c r="K316" s="18"/>
      <c r="L316" s="19"/>
    </row>
    <row r="317" spans="1:12" ht="15" customHeight="1" x14ac:dyDescent="0.3">
      <c r="A317" s="6"/>
      <c r="C317" s="15">
        <f>INDEX(final_twistvert!K:K,MATCH(SUMMARY!E317,final_twistvert!M:M))</f>
        <v>1.5267044202167799E-2</v>
      </c>
      <c r="D317" s="16">
        <f>INDEX(final_twistvert!L:L,MATCH(SUMMARY!E317,final_twistvert!M:M,0))</f>
        <v>0.11277140062994034</v>
      </c>
      <c r="E317" s="17">
        <f>raw_vertexdata!D318</f>
        <v>316</v>
      </c>
      <c r="F317" s="18"/>
      <c r="G317" s="18"/>
      <c r="H317" s="18"/>
      <c r="I317" s="18"/>
      <c r="J317" s="18"/>
      <c r="K317" s="18"/>
      <c r="L317" s="19"/>
    </row>
    <row r="318" spans="1:12" ht="15" customHeight="1" x14ac:dyDescent="0.3">
      <c r="A318" s="6"/>
      <c r="C318" s="15">
        <f>INDEX(final_twistvert!K:K,MATCH(SUMMARY!E318,final_twistvert!M:M))</f>
        <v>-0.10010548536022001</v>
      </c>
      <c r="D318" s="16">
        <f>INDEX(final_twistvert!L:L,MATCH(SUMMARY!E318,final_twistvert!M:M,0))</f>
        <v>0.20897438618890071</v>
      </c>
      <c r="E318" s="17">
        <f>raw_vertexdata!D319</f>
        <v>317</v>
      </c>
      <c r="F318" s="18"/>
      <c r="G318" s="18"/>
      <c r="H318" s="18"/>
      <c r="I318" s="18"/>
      <c r="J318" s="18"/>
      <c r="K318" s="18"/>
      <c r="L318" s="19"/>
    </row>
    <row r="319" spans="1:12" ht="15" customHeight="1" x14ac:dyDescent="0.3">
      <c r="A319" s="6"/>
      <c r="C319" s="15">
        <f>INDEX(final_twistvert!K:K,MATCH(SUMMARY!E319,final_twistvert!M:M))</f>
        <v>-0.21777267556922811</v>
      </c>
      <c r="D319" s="16">
        <f>INDEX(final_twistvert!L:L,MATCH(SUMMARY!E319,final_twistvert!M:M,0))</f>
        <v>0.28561123312032821</v>
      </c>
      <c r="E319" s="17">
        <f>raw_vertexdata!D320</f>
        <v>318</v>
      </c>
      <c r="F319" s="18"/>
      <c r="G319" s="18"/>
      <c r="H319" s="18"/>
      <c r="I319" s="18"/>
      <c r="J319" s="18"/>
      <c r="K319" s="18"/>
      <c r="L319" s="19"/>
    </row>
    <row r="320" spans="1:12" ht="15" customHeight="1" x14ac:dyDescent="0.3">
      <c r="A320" s="6"/>
      <c r="C320" s="15">
        <f>INDEX(final_twistvert!K:K,MATCH(SUMMARY!E320,final_twistvert!M:M))</f>
        <v>-0.30230649696213452</v>
      </c>
      <c r="D320" s="16">
        <f>INDEX(final_twistvert!L:L,MATCH(SUMMARY!E320,final_twistvert!M:M,0))</f>
        <v>0.32195701322605375</v>
      </c>
      <c r="E320" s="17">
        <f>raw_vertexdata!D321</f>
        <v>319</v>
      </c>
      <c r="F320" s="18"/>
      <c r="G320" s="18"/>
      <c r="H320" s="18"/>
      <c r="I320" s="18"/>
      <c r="J320" s="18"/>
      <c r="K320" s="18"/>
      <c r="L320" s="19"/>
    </row>
    <row r="321" spans="1:12" ht="15" customHeight="1" x14ac:dyDescent="0.3">
      <c r="A321" s="6"/>
      <c r="C321" s="15">
        <f>INDEX(final_twistvert!K:K,MATCH(SUMMARY!E321,final_twistvert!M:M))</f>
        <v>-0.35228272793942444</v>
      </c>
      <c r="D321" s="16">
        <f>INDEX(final_twistvert!L:L,MATCH(SUMMARY!E321,final_twistvert!M:M,0))</f>
        <v>0.26122579660036271</v>
      </c>
      <c r="E321" s="17">
        <f>raw_vertexdata!D322</f>
        <v>320</v>
      </c>
      <c r="F321" s="18"/>
      <c r="G321" s="18"/>
      <c r="H321" s="18"/>
      <c r="I321" s="18"/>
      <c r="J321" s="18"/>
      <c r="K321" s="18"/>
      <c r="L321" s="19"/>
    </row>
    <row r="322" spans="1:12" ht="15" customHeight="1" x14ac:dyDescent="0.3">
      <c r="A322" s="6"/>
      <c r="C322" s="15">
        <f>INDEX(final_twistvert!K:K,MATCH(SUMMARY!E322,final_twistvert!M:M))</f>
        <v>-0.2866204112615377</v>
      </c>
      <c r="D322" s="16">
        <f>INDEX(final_twistvert!L:L,MATCH(SUMMARY!E322,final_twistvert!M:M,0))</f>
        <v>0.20290750176753777</v>
      </c>
      <c r="E322" s="17">
        <f>raw_vertexdata!D323</f>
        <v>321</v>
      </c>
      <c r="F322" s="18"/>
      <c r="G322" s="18"/>
      <c r="H322" s="18"/>
      <c r="I322" s="18"/>
      <c r="J322" s="18"/>
      <c r="K322" s="18"/>
      <c r="L322" s="19"/>
    </row>
    <row r="323" spans="1:12" ht="15" customHeight="1" x14ac:dyDescent="0.3">
      <c r="A323" s="6"/>
      <c r="C323" s="15">
        <f>INDEX(final_twistvert!K:K,MATCH(SUMMARY!E323,final_twistvert!M:M))</f>
        <v>-0.17797708251554156</v>
      </c>
      <c r="D323" s="16">
        <f>INDEX(final_twistvert!L:L,MATCH(SUMMARY!E323,final_twistvert!M:M,0))</f>
        <v>0.11912777255271523</v>
      </c>
      <c r="E323" s="17">
        <f>raw_vertexdata!D324</f>
        <v>322</v>
      </c>
      <c r="F323" s="18"/>
      <c r="G323" s="18"/>
      <c r="H323" s="18"/>
      <c r="I323" s="18"/>
      <c r="J323" s="18"/>
      <c r="K323" s="18"/>
      <c r="L323" s="19"/>
    </row>
    <row r="324" spans="1:12" ht="15" customHeight="1" x14ac:dyDescent="0.3">
      <c r="A324" s="6"/>
      <c r="C324" s="15">
        <f>INDEX(final_twistvert!K:K,MATCH(SUMMARY!E324,final_twistvert!M:M))</f>
        <v>-5.8806736765616568E-2</v>
      </c>
      <c r="D324" s="16">
        <f>INDEX(final_twistvert!L:L,MATCH(SUMMARY!E324,final_twistvert!M:M,0))</f>
        <v>2.7784927885353014E-2</v>
      </c>
      <c r="E324" s="17">
        <f>raw_vertexdata!D325</f>
        <v>323</v>
      </c>
      <c r="F324" s="18"/>
      <c r="G324" s="18"/>
      <c r="H324" s="18"/>
      <c r="I324" s="18"/>
      <c r="J324" s="18"/>
      <c r="K324" s="18"/>
      <c r="L324" s="19"/>
    </row>
    <row r="325" spans="1:12" ht="15" customHeight="1" x14ac:dyDescent="0.3">
      <c r="A325" s="6"/>
      <c r="C325" s="15">
        <f>INDEX(final_twistvert!K:K,MATCH(SUMMARY!E325,final_twistvert!M:M))</f>
        <v>3.7980829461323695E-2</v>
      </c>
      <c r="D325" s="16">
        <f>INDEX(final_twistvert!L:L,MATCH(SUMMARY!E325,final_twistvert!M:M,0))</f>
        <v>-4.6969993565723261E-2</v>
      </c>
      <c r="E325" s="17">
        <f>raw_vertexdata!D326</f>
        <v>324</v>
      </c>
      <c r="F325" s="18"/>
      <c r="G325" s="18"/>
      <c r="H325" s="18"/>
      <c r="I325" s="18"/>
      <c r="J325" s="18"/>
      <c r="K325" s="18"/>
      <c r="L325" s="19"/>
    </row>
    <row r="326" spans="1:12" ht="15" customHeight="1" x14ac:dyDescent="0.3">
      <c r="A326" s="6"/>
      <c r="C326" s="15">
        <f>INDEX(final_twistvert!K:K,MATCH(SUMMARY!E326,final_twistvert!M:M))</f>
        <v>0.13658040731380708</v>
      </c>
      <c r="D326" s="16">
        <f>INDEX(final_twistvert!L:L,MATCH(SUMMARY!E326,final_twistvert!M:M,0))</f>
        <v>-0.12392914509845386</v>
      </c>
      <c r="E326" s="17">
        <f>raw_vertexdata!D327</f>
        <v>325</v>
      </c>
      <c r="F326" s="18"/>
      <c r="G326" s="18"/>
      <c r="H326" s="18"/>
      <c r="I326" s="18"/>
      <c r="J326" s="18"/>
      <c r="K326" s="18"/>
      <c r="L326" s="19"/>
    </row>
    <row r="327" spans="1:12" ht="15" customHeight="1" x14ac:dyDescent="0.3">
      <c r="A327" s="6"/>
      <c r="C327" s="15">
        <f>INDEX(final_twistvert!K:K,MATCH(SUMMARY!E327,final_twistvert!M:M))</f>
        <v>0.24655790678196549</v>
      </c>
      <c r="D327" s="16">
        <f>INDEX(final_twistvert!L:L,MATCH(SUMMARY!E327,final_twistvert!M:M,0))</f>
        <v>-0.21177537205331573</v>
      </c>
      <c r="E327" s="17">
        <f>raw_vertexdata!D328</f>
        <v>326</v>
      </c>
      <c r="F327" s="18"/>
      <c r="G327" s="18"/>
      <c r="H327" s="18"/>
      <c r="I327" s="18"/>
      <c r="J327" s="18"/>
      <c r="K327" s="18"/>
      <c r="L327" s="19"/>
    </row>
    <row r="328" spans="1:12" ht="15" customHeight="1" x14ac:dyDescent="0.3">
      <c r="A328" s="6"/>
      <c r="C328" s="15">
        <f>INDEX(final_twistvert!K:K,MATCH(SUMMARY!E328,final_twistvert!M:M))</f>
        <v>0.32619468071285823</v>
      </c>
      <c r="D328" s="16">
        <f>INDEX(final_twistvert!L:L,MATCH(SUMMARY!E328,final_twistvert!M:M,0))</f>
        <v>8.8439487722510132E-2</v>
      </c>
      <c r="E328" s="17">
        <f>raw_vertexdata!D329</f>
        <v>327</v>
      </c>
      <c r="F328" s="18"/>
      <c r="G328" s="18"/>
      <c r="H328" s="18"/>
      <c r="I328" s="18"/>
      <c r="J328" s="18"/>
      <c r="K328" s="18"/>
      <c r="L328" s="19"/>
    </row>
    <row r="329" spans="1:12" ht="15" customHeight="1" x14ac:dyDescent="0.3">
      <c r="A329" s="6"/>
      <c r="C329" s="15">
        <f>INDEX(final_twistvert!K:K,MATCH(SUMMARY!E329,final_twistvert!M:M))</f>
        <v>0.44059740877081466</v>
      </c>
      <c r="D329" s="16">
        <f>INDEX(final_twistvert!L:L,MATCH(SUMMARY!E329,final_twistvert!M:M,0))</f>
        <v>-6.3244171396398208E-2</v>
      </c>
      <c r="E329" s="17">
        <f>raw_vertexdata!D330</f>
        <v>328</v>
      </c>
      <c r="F329" s="18"/>
      <c r="G329" s="18"/>
      <c r="H329" s="18"/>
      <c r="I329" s="18"/>
      <c r="J329" s="18"/>
      <c r="K329" s="18"/>
      <c r="L329" s="19"/>
    </row>
    <row r="330" spans="1:12" ht="15" customHeight="1" x14ac:dyDescent="0.3">
      <c r="A330" s="6"/>
      <c r="C330" s="15">
        <f>INDEX(final_twistvert!K:K,MATCH(SUMMARY!E330,final_twistvert!M:M))</f>
        <v>-20</v>
      </c>
      <c r="D330" s="16">
        <f>INDEX(final_twistvert!L:L,MATCH(SUMMARY!E330,final_twistvert!M:M,0))</f>
        <v>3</v>
      </c>
      <c r="E330" s="17">
        <f>raw_vertexdata!D331</f>
        <v>329</v>
      </c>
      <c r="F330" s="18"/>
      <c r="G330" s="18"/>
      <c r="H330" s="18"/>
      <c r="I330" s="18"/>
      <c r="J330" s="18"/>
      <c r="K330" s="18"/>
      <c r="L330" s="19"/>
    </row>
    <row r="331" spans="1:12" ht="15" customHeight="1" x14ac:dyDescent="0.3">
      <c r="A331" s="6"/>
      <c r="C331" s="15">
        <f>INDEX(final_twistvert!K:K,MATCH(SUMMARY!E331,final_twistvert!M:M))</f>
        <v>-20</v>
      </c>
      <c r="D331" s="16">
        <f>INDEX(final_twistvert!L:L,MATCH(SUMMARY!E331,final_twistvert!M:M,0))</f>
        <v>1</v>
      </c>
      <c r="E331" s="17">
        <f>raw_vertexdata!D332</f>
        <v>330</v>
      </c>
      <c r="F331" s="18"/>
      <c r="G331" s="18"/>
      <c r="H331" s="18"/>
      <c r="I331" s="18"/>
      <c r="J331" s="18"/>
      <c r="K331" s="18"/>
      <c r="L331" s="19"/>
    </row>
    <row r="332" spans="1:12" ht="15" customHeight="1" x14ac:dyDescent="0.3">
      <c r="A332" s="6"/>
      <c r="C332" s="15">
        <f>INDEX(final_twistvert!K:K,MATCH(SUMMARY!E332,final_twistvert!M:M))</f>
        <v>-20</v>
      </c>
      <c r="D332" s="16">
        <f>INDEX(final_twistvert!L:L,MATCH(SUMMARY!E332,final_twistvert!M:M,0))</f>
        <v>-1</v>
      </c>
      <c r="E332" s="17">
        <f>raw_vertexdata!D333</f>
        <v>331</v>
      </c>
      <c r="F332" s="18"/>
      <c r="G332" s="18"/>
      <c r="H332" s="18"/>
      <c r="I332" s="18"/>
      <c r="J332" s="18"/>
      <c r="K332" s="18"/>
      <c r="L332" s="19"/>
    </row>
    <row r="333" spans="1:12" ht="15" customHeight="1" x14ac:dyDescent="0.3">
      <c r="A333" s="6"/>
      <c r="C333" s="15">
        <f>INDEX(final_twistvert!K:K,MATCH(SUMMARY!E333,final_twistvert!M:M))</f>
        <v>-20</v>
      </c>
      <c r="D333" s="16">
        <f>INDEX(final_twistvert!L:L,MATCH(SUMMARY!E333,final_twistvert!M:M,0))</f>
        <v>-3</v>
      </c>
      <c r="E333" s="17">
        <f>raw_vertexdata!D334</f>
        <v>332</v>
      </c>
      <c r="F333" s="18"/>
      <c r="G333" s="18"/>
      <c r="H333" s="18"/>
      <c r="I333" s="18"/>
      <c r="J333" s="18"/>
      <c r="K333" s="18"/>
      <c r="L333" s="19"/>
    </row>
    <row r="334" spans="1:12" ht="15" customHeight="1" x14ac:dyDescent="0.3">
      <c r="A334" s="6"/>
      <c r="C334" s="15">
        <f>INDEX(final_twistvert!K:K,MATCH(SUMMARY!E334,final_twistvert!M:M))</f>
        <v>0.45797747117063781</v>
      </c>
      <c r="D334" s="16">
        <f>INDEX(final_twistvert!L:L,MATCH(SUMMARY!E334,final_twistvert!M:M,0))</f>
        <v>-0.38360333947055314</v>
      </c>
      <c r="E334" s="17">
        <f>raw_vertexdata!D335</f>
        <v>333</v>
      </c>
      <c r="F334" s="18"/>
      <c r="G334" s="18"/>
      <c r="H334" s="18"/>
      <c r="I334" s="18"/>
      <c r="J334" s="18"/>
      <c r="K334" s="18"/>
      <c r="L334" s="19"/>
    </row>
    <row r="335" spans="1:12" ht="15" customHeight="1" x14ac:dyDescent="0.3">
      <c r="A335" s="6"/>
      <c r="C335" s="15">
        <f>INDEX(final_twistvert!K:K,MATCH(SUMMARY!E335,final_twistvert!M:M))</f>
        <v>-0.71551168701794632</v>
      </c>
      <c r="D335" s="16">
        <f>INDEX(final_twistvert!L:L,MATCH(SUMMARY!E335,final_twistvert!M:M,0))</f>
        <v>0.71920283870851032</v>
      </c>
      <c r="E335" s="17">
        <f>raw_vertexdata!D336</f>
        <v>334</v>
      </c>
      <c r="F335" s="18"/>
      <c r="G335" s="18"/>
      <c r="H335" s="18"/>
      <c r="I335" s="18"/>
      <c r="J335" s="18"/>
      <c r="K335" s="18"/>
      <c r="L335" s="19"/>
    </row>
    <row r="336" spans="1:12" ht="15" customHeight="1" x14ac:dyDescent="0.3">
      <c r="A336" s="6"/>
      <c r="C336" s="15">
        <f>INDEX(final_twistvert!K:K,MATCH(SUMMARY!E336,final_twistvert!M:M))</f>
        <v>-0.85759411768202054</v>
      </c>
      <c r="D336" s="16">
        <f>INDEX(final_twistvert!L:L,MATCH(SUMMARY!E336,final_twistvert!M:M,0))</f>
        <v>0.85292403950586937</v>
      </c>
      <c r="E336" s="17">
        <f>raw_vertexdata!D337</f>
        <v>335</v>
      </c>
      <c r="F336" s="18"/>
      <c r="G336" s="18"/>
      <c r="H336" s="18"/>
      <c r="I336" s="18"/>
      <c r="J336" s="18"/>
      <c r="K336" s="18"/>
      <c r="L336" s="19"/>
    </row>
    <row r="337" spans="1:12" ht="15" customHeight="1" x14ac:dyDescent="0.3">
      <c r="A337" s="6"/>
      <c r="C337" s="15">
        <f>INDEX(final_twistvert!K:K,MATCH(SUMMARY!E337,final_twistvert!M:M))</f>
        <v>-0.99967654834159536</v>
      </c>
      <c r="D337" s="16">
        <f>INDEX(final_twistvert!L:L,MATCH(SUMMARY!E337,final_twistvert!M:M,0))</f>
        <v>0.98664524030859091</v>
      </c>
      <c r="E337" s="17">
        <f>raw_vertexdata!D338</f>
        <v>336</v>
      </c>
      <c r="F337" s="18"/>
      <c r="G337" s="18"/>
      <c r="H337" s="18"/>
      <c r="I337" s="18"/>
      <c r="J337" s="18"/>
      <c r="K337" s="18"/>
      <c r="L337" s="19"/>
    </row>
    <row r="338" spans="1:12" ht="15" customHeight="1" x14ac:dyDescent="0.3">
      <c r="A338" s="6"/>
      <c r="C338" s="15">
        <f>INDEX(final_twistvert!K:K,MATCH(SUMMARY!E338,final_twistvert!M:M))</f>
        <v>-1.2224390305205113</v>
      </c>
      <c r="D338" s="16">
        <f>INDEX(final_twistvert!L:L,MATCH(SUMMARY!E338,final_twistvert!M:M,0))</f>
        <v>1.2166269023128435</v>
      </c>
      <c r="E338" s="17">
        <f>raw_vertexdata!D339</f>
        <v>337</v>
      </c>
      <c r="F338" s="18"/>
      <c r="G338" s="18"/>
      <c r="H338" s="18"/>
      <c r="I338" s="18"/>
      <c r="J338" s="18"/>
      <c r="K338" s="18"/>
      <c r="L338" s="19"/>
    </row>
    <row r="339" spans="1:12" ht="15" customHeight="1" x14ac:dyDescent="0.3">
      <c r="A339" s="6"/>
      <c r="C339" s="15">
        <f>INDEX(final_twistvert!K:K,MATCH(SUMMARY!E339,final_twistvert!M:M))</f>
        <v>-1.7723990895085835</v>
      </c>
      <c r="D339" s="16">
        <f>INDEX(final_twistvert!L:L,MATCH(SUMMARY!E339,final_twistvert!M:M,0))</f>
        <v>1.4822999725484065</v>
      </c>
      <c r="E339" s="17">
        <f>raw_vertexdata!D340</f>
        <v>338</v>
      </c>
      <c r="F339" s="18"/>
      <c r="G339" s="18"/>
      <c r="H339" s="18"/>
      <c r="I339" s="18"/>
      <c r="J339" s="18"/>
      <c r="K339" s="18"/>
      <c r="L339" s="19"/>
    </row>
    <row r="340" spans="1:12" ht="15" customHeight="1" x14ac:dyDescent="0.3">
      <c r="A340" s="6"/>
      <c r="C340" s="15">
        <f>INDEX(final_twistvert!K:K,MATCH(SUMMARY!E340,final_twistvert!M:M))</f>
        <v>-0.83240712712232634</v>
      </c>
      <c r="D340" s="16">
        <f>INDEX(final_twistvert!L:L,MATCH(SUMMARY!E340,final_twistvert!M:M,0))</f>
        <v>0.57978711247568948</v>
      </c>
      <c r="E340" s="17">
        <f>raw_vertexdata!D341</f>
        <v>339</v>
      </c>
      <c r="F340" s="18"/>
      <c r="G340" s="18"/>
      <c r="H340" s="18"/>
      <c r="I340" s="18"/>
      <c r="J340" s="18"/>
      <c r="K340" s="18"/>
      <c r="L340" s="19"/>
    </row>
    <row r="341" spans="1:12" ht="15" customHeight="1" x14ac:dyDescent="0.3">
      <c r="A341" s="6"/>
      <c r="C341" s="15">
        <f>INDEX(final_twistvert!K:K,MATCH(SUMMARY!E341,final_twistvert!M:M))</f>
        <v>-0.98882754057566824</v>
      </c>
      <c r="D341" s="16">
        <f>INDEX(final_twistvert!L:L,MATCH(SUMMARY!E341,final_twistvert!M:M,0))</f>
        <v>0.69647355330529914</v>
      </c>
      <c r="E341" s="17">
        <f>raw_vertexdata!D342</f>
        <v>340</v>
      </c>
      <c r="F341" s="18"/>
      <c r="G341" s="18"/>
      <c r="H341" s="18"/>
      <c r="I341" s="18"/>
      <c r="J341" s="18"/>
      <c r="K341" s="18"/>
      <c r="L341" s="19"/>
    </row>
    <row r="342" spans="1:12" ht="15" customHeight="1" x14ac:dyDescent="0.3">
      <c r="A342" s="6"/>
      <c r="C342" s="15">
        <f>INDEX(final_twistvert!K:K,MATCH(SUMMARY!E342,final_twistvert!M:M))</f>
        <v>-1.1452479541088283</v>
      </c>
      <c r="D342" s="16">
        <f>INDEX(final_twistvert!L:L,MATCH(SUMMARY!E342,final_twistvert!M:M,0))</f>
        <v>0.81315999419535689</v>
      </c>
      <c r="E342" s="17">
        <f>raw_vertexdata!D343</f>
        <v>341</v>
      </c>
      <c r="F342" s="18"/>
      <c r="G342" s="18"/>
      <c r="H342" s="18"/>
      <c r="I342" s="18"/>
      <c r="J342" s="18"/>
      <c r="K342" s="18"/>
      <c r="L342" s="19"/>
    </row>
    <row r="343" spans="1:12" ht="15" customHeight="1" x14ac:dyDescent="0.3">
      <c r="A343" s="6"/>
      <c r="C343" s="15">
        <f>INDEX(final_twistvert!K:K,MATCH(SUMMARY!E343,final_twistvert!M:M))</f>
        <v>-1.4136751994699834</v>
      </c>
      <c r="D343" s="16">
        <f>INDEX(final_twistvert!L:L,MATCH(SUMMARY!E343,final_twistvert!M:M,0))</f>
        <v>0.99041606384006486</v>
      </c>
      <c r="E343" s="17">
        <f>raw_vertexdata!D344</f>
        <v>342</v>
      </c>
      <c r="F343" s="18"/>
      <c r="G343" s="18"/>
      <c r="H343" s="18"/>
      <c r="I343" s="18"/>
      <c r="J343" s="18"/>
      <c r="K343" s="18"/>
      <c r="L343" s="19"/>
    </row>
    <row r="344" spans="1:12" ht="15" customHeight="1" x14ac:dyDescent="0.3">
      <c r="A344" s="6"/>
      <c r="C344" s="15">
        <f>INDEX(final_twistvert!K:K,MATCH(SUMMARY!E344,final_twistvert!M:M))</f>
        <v>1.7174199334728375</v>
      </c>
      <c r="D344" s="16">
        <f>INDEX(final_twistvert!L:L,MATCH(SUMMARY!E344,final_twistvert!M:M,0))</f>
        <v>-1.4410864327535677</v>
      </c>
      <c r="E344" s="17">
        <f>raw_vertexdata!D345</f>
        <v>343</v>
      </c>
      <c r="F344" s="18"/>
      <c r="G344" s="18"/>
      <c r="H344" s="18"/>
      <c r="I344" s="18"/>
      <c r="J344" s="18"/>
      <c r="K344" s="18"/>
      <c r="L344" s="19"/>
    </row>
    <row r="345" spans="1:12" ht="15" customHeight="1" x14ac:dyDescent="0.3">
      <c r="A345" s="6"/>
      <c r="C345" s="15">
        <f>INDEX(final_twistvert!K:K,MATCH(SUMMARY!E345,final_twistvert!M:M))</f>
        <v>0.38337751415441729</v>
      </c>
      <c r="D345" s="16">
        <f>INDEX(final_twistvert!L:L,MATCH(SUMMARY!E345,final_twistvert!M:M,0))</f>
        <v>-0.614991946123568</v>
      </c>
      <c r="E345" s="17">
        <f>raw_vertexdata!D346</f>
        <v>344</v>
      </c>
      <c r="F345" s="18"/>
      <c r="G345" s="18"/>
      <c r="H345" s="18"/>
      <c r="I345" s="18"/>
      <c r="J345" s="18"/>
      <c r="K345" s="18"/>
      <c r="L345" s="19"/>
    </row>
    <row r="346" spans="1:12" ht="15" customHeight="1" x14ac:dyDescent="0.3">
      <c r="A346" s="6"/>
      <c r="C346" s="15">
        <f>INDEX(final_twistvert!K:K,MATCH(SUMMARY!E346,final_twistvert!M:M))</f>
        <v>0.47327435023092135</v>
      </c>
      <c r="D346" s="16">
        <f>INDEX(final_twistvert!L:L,MATCH(SUMMARY!E346,final_twistvert!M:M,0))</f>
        <v>-0.7633480954838836</v>
      </c>
      <c r="E346" s="17">
        <f>raw_vertexdata!D347</f>
        <v>345</v>
      </c>
      <c r="F346" s="18"/>
      <c r="G346" s="18"/>
      <c r="H346" s="18"/>
      <c r="I346" s="18"/>
      <c r="J346" s="18"/>
      <c r="K346" s="18"/>
      <c r="L346" s="19"/>
    </row>
    <row r="347" spans="1:12" ht="15" customHeight="1" x14ac:dyDescent="0.3">
      <c r="A347" s="6"/>
      <c r="C347" s="15">
        <f>INDEX(final_twistvert!K:K,MATCH(SUMMARY!E347,final_twistvert!M:M))</f>
        <v>0.56317118632274632</v>
      </c>
      <c r="D347" s="16">
        <f>INDEX(final_twistvert!L:L,MATCH(SUMMARY!E347,final_twistvert!M:M,0))</f>
        <v>-0.91170424485705448</v>
      </c>
      <c r="E347" s="17">
        <f>raw_vertexdata!D348</f>
        <v>346</v>
      </c>
      <c r="F347" s="18"/>
      <c r="G347" s="18"/>
      <c r="H347" s="18"/>
      <c r="I347" s="18"/>
      <c r="J347" s="18"/>
      <c r="K347" s="18"/>
      <c r="L347" s="19"/>
    </row>
    <row r="348" spans="1:12" ht="15" customHeight="1" x14ac:dyDescent="0.3">
      <c r="A348" s="6"/>
      <c r="C348" s="15">
        <f>INDEX(final_twistvert!K:K,MATCH(SUMMARY!E348,final_twistvert!M:M))</f>
        <v>0.76829527293557776</v>
      </c>
      <c r="D348" s="16">
        <f>INDEX(final_twistvert!L:L,MATCH(SUMMARY!E348,final_twistvert!M:M,0))</f>
        <v>-1.2411641397104374</v>
      </c>
      <c r="E348" s="17">
        <f>raw_vertexdata!D349</f>
        <v>347</v>
      </c>
      <c r="F348" s="18"/>
      <c r="G348" s="18"/>
      <c r="H348" s="18"/>
      <c r="I348" s="18"/>
      <c r="J348" s="18"/>
      <c r="K348" s="18"/>
      <c r="L348" s="19"/>
    </row>
    <row r="349" spans="1:12" ht="15" customHeight="1" x14ac:dyDescent="0.3">
      <c r="A349" s="6"/>
      <c r="C349" s="15">
        <f>INDEX(final_twistvert!K:K,MATCH(SUMMARY!E349,final_twistvert!M:M))</f>
        <v>0.97341935962501269</v>
      </c>
      <c r="D349" s="16">
        <f>INDEX(final_twistvert!L:L,MATCH(SUMMARY!E349,final_twistvert!M:M,0))</f>
        <v>-1.5706240346280995</v>
      </c>
      <c r="E349" s="17">
        <f>raw_vertexdata!D350</f>
        <v>348</v>
      </c>
      <c r="F349" s="18"/>
      <c r="G349" s="18"/>
      <c r="H349" s="18"/>
      <c r="I349" s="18"/>
      <c r="J349" s="18"/>
      <c r="K349" s="18"/>
      <c r="L349" s="19"/>
    </row>
    <row r="350" spans="1:12" ht="15" customHeight="1" x14ac:dyDescent="0.3">
      <c r="A350" s="6"/>
      <c r="C350" s="15">
        <f>INDEX(final_twistvert!K:K,MATCH(SUMMARY!E350,final_twistvert!M:M))</f>
        <v>1.2024852891873321</v>
      </c>
      <c r="D350" s="16">
        <f>INDEX(final_twistvert!L:L,MATCH(SUMMARY!E350,final_twistvert!M:M,0))</f>
        <v>-1.9462052266312126</v>
      </c>
      <c r="E350" s="17">
        <f>raw_vertexdata!D351</f>
        <v>349</v>
      </c>
      <c r="F350" s="18"/>
      <c r="G350" s="18"/>
      <c r="H350" s="18"/>
      <c r="I350" s="18"/>
      <c r="J350" s="18"/>
      <c r="K350" s="18"/>
      <c r="L350" s="19"/>
    </row>
    <row r="351" spans="1:12" ht="15" customHeight="1" x14ac:dyDescent="0.3">
      <c r="A351" s="6"/>
      <c r="C351" s="15">
        <f>INDEX(final_twistvert!K:K,MATCH(SUMMARY!E351,final_twistvert!M:M))</f>
        <v>0.44289080842221645</v>
      </c>
      <c r="D351" s="16">
        <f>INDEX(final_twistvert!L:L,MATCH(SUMMARY!E351,final_twistvert!M:M,0))</f>
        <v>-0.60725010511642907</v>
      </c>
      <c r="E351" s="17">
        <f>raw_vertexdata!D352</f>
        <v>350</v>
      </c>
      <c r="F351" s="18"/>
      <c r="G351" s="18"/>
      <c r="H351" s="18"/>
      <c r="I351" s="18"/>
      <c r="J351" s="18"/>
      <c r="K351" s="18"/>
      <c r="L351" s="19"/>
    </row>
    <row r="352" spans="1:12" ht="15" customHeight="1" x14ac:dyDescent="0.3">
      <c r="A352" s="6"/>
      <c r="C352" s="15">
        <f>INDEX(final_twistvert!K:K,MATCH(SUMMARY!E352,final_twistvert!M:M))</f>
        <v>0.54305244580337741</v>
      </c>
      <c r="D352" s="16">
        <f>INDEX(final_twistvert!L:L,MATCH(SUMMARY!E352,final_twistvert!M:M,0))</f>
        <v>-0.75124930962132219</v>
      </c>
      <c r="E352" s="17">
        <f>raw_vertexdata!D353</f>
        <v>351</v>
      </c>
      <c r="F352" s="18"/>
      <c r="G352" s="18"/>
      <c r="H352" s="18"/>
      <c r="I352" s="18"/>
      <c r="J352" s="18"/>
      <c r="K352" s="18"/>
      <c r="L352" s="19"/>
    </row>
    <row r="353" spans="1:12" ht="15" customHeight="1" x14ac:dyDescent="0.3">
      <c r="A353" s="6"/>
      <c r="C353" s="15">
        <f>INDEX(final_twistvert!K:K,MATCH(SUMMARY!E353,final_twistvert!M:M))</f>
        <v>0.64321408316155748</v>
      </c>
      <c r="D353" s="16">
        <f>INDEX(final_twistvert!L:L,MATCH(SUMMARY!E353,final_twistvert!M:M,0))</f>
        <v>-0.89524851410693151</v>
      </c>
      <c r="E353" s="17">
        <f>raw_vertexdata!D354</f>
        <v>352</v>
      </c>
      <c r="F353" s="18"/>
      <c r="G353" s="18"/>
      <c r="H353" s="18"/>
      <c r="I353" s="18"/>
      <c r="J353" s="18"/>
      <c r="K353" s="18"/>
      <c r="L353" s="19"/>
    </row>
    <row r="354" spans="1:12" ht="15" customHeight="1" x14ac:dyDescent="0.3">
      <c r="A354" s="6"/>
      <c r="C354" s="15">
        <f>INDEX(final_twistvert!K:K,MATCH(SUMMARY!E354,final_twistvert!M:M))</f>
        <v>0.8459692274722137</v>
      </c>
      <c r="D354" s="16">
        <f>INDEX(final_twistvert!L:L,MATCH(SUMMARY!E354,final_twistvert!M:M,0))</f>
        <v>-1.1556174869448661</v>
      </c>
      <c r="E354" s="17">
        <f>raw_vertexdata!D355</f>
        <v>353</v>
      </c>
      <c r="F354" s="18"/>
      <c r="G354" s="18"/>
      <c r="H354" s="18"/>
      <c r="I354" s="18"/>
      <c r="J354" s="18"/>
      <c r="K354" s="18"/>
      <c r="L354" s="19"/>
    </row>
    <row r="355" spans="1:12" ht="15" customHeight="1" x14ac:dyDescent="0.3">
      <c r="A355" s="6"/>
      <c r="C355" s="15">
        <f>INDEX(final_twistvert!K:K,MATCH(SUMMARY!E355,final_twistvert!M:M))</f>
        <v>1.0487243717764418</v>
      </c>
      <c r="D355" s="16">
        <f>INDEX(final_twistvert!L:L,MATCH(SUMMARY!E355,final_twistvert!M:M,0))</f>
        <v>-1.415986459790461</v>
      </c>
      <c r="E355" s="17">
        <f>raw_vertexdata!D356</f>
        <v>354</v>
      </c>
      <c r="F355" s="18"/>
      <c r="G355" s="18"/>
      <c r="H355" s="18"/>
      <c r="I355" s="18"/>
      <c r="J355" s="18"/>
      <c r="K355" s="18"/>
      <c r="L355" s="19"/>
    </row>
    <row r="356" spans="1:12" ht="15" customHeight="1" x14ac:dyDescent="0.3">
      <c r="A356" s="6"/>
      <c r="C356" s="15">
        <f>INDEX(final_twistvert!K:K,MATCH(SUMMARY!E356,final_twistvert!M:M))</f>
        <v>1.2632904847615085</v>
      </c>
      <c r="D356" s="16">
        <f>INDEX(final_twistvert!L:L,MATCH(SUMMARY!E356,final_twistvert!M:M,0))</f>
        <v>-1.6992633987391559</v>
      </c>
      <c r="E356" s="17">
        <f>raw_vertexdata!D357</f>
        <v>355</v>
      </c>
      <c r="F356" s="18"/>
      <c r="G356" s="18"/>
      <c r="H356" s="18"/>
      <c r="I356" s="18"/>
      <c r="J356" s="18"/>
      <c r="K356" s="18"/>
      <c r="L356" s="19"/>
    </row>
    <row r="357" spans="1:12" ht="15" customHeight="1" x14ac:dyDescent="0.3">
      <c r="A357" s="6"/>
      <c r="C357" s="15">
        <f>INDEX(final_twistvert!K:K,MATCH(SUMMARY!E357,final_twistvert!M:M))</f>
        <v>0.58315464336641021</v>
      </c>
      <c r="D357" s="16">
        <f>INDEX(final_twistvert!L:L,MATCH(SUMMARY!E357,final_twistvert!M:M,0))</f>
        <v>-0.57829542959206215</v>
      </c>
      <c r="E357" s="17">
        <f>raw_vertexdata!D358</f>
        <v>356</v>
      </c>
      <c r="F357" s="18"/>
      <c r="G357" s="18"/>
      <c r="H357" s="18"/>
      <c r="I357" s="18"/>
      <c r="J357" s="18"/>
      <c r="K357" s="18"/>
      <c r="L357" s="19"/>
    </row>
    <row r="358" spans="1:12" ht="15" customHeight="1" x14ac:dyDescent="0.3">
      <c r="A358" s="6"/>
      <c r="C358" s="15">
        <f>INDEX(final_twistvert!K:K,MATCH(SUMMARY!E358,final_twistvert!M:M))</f>
        <v>0.7022048996359187</v>
      </c>
      <c r="D358" s="16">
        <f>INDEX(final_twistvert!L:L,MATCH(SUMMARY!E358,final_twistvert!M:M,0))</f>
        <v>-0.70168219355213513</v>
      </c>
      <c r="E358" s="17">
        <f>raw_vertexdata!D359</f>
        <v>357</v>
      </c>
      <c r="F358" s="18"/>
      <c r="G358" s="18"/>
      <c r="H358" s="18"/>
      <c r="I358" s="18"/>
      <c r="J358" s="18"/>
      <c r="K358" s="18"/>
      <c r="L358" s="19"/>
    </row>
    <row r="359" spans="1:12" ht="15" customHeight="1" x14ac:dyDescent="0.3">
      <c r="A359" s="6"/>
      <c r="C359" s="15">
        <f>INDEX(final_twistvert!K:K,MATCH(SUMMARY!E359,final_twistvert!M:M))</f>
        <v>0.8212551559163016</v>
      </c>
      <c r="D359" s="16">
        <f>INDEX(final_twistvert!L:L,MATCH(SUMMARY!E359,final_twistvert!M:M,0))</f>
        <v>-0.82506895751480624</v>
      </c>
      <c r="E359" s="17">
        <f>raw_vertexdata!D360</f>
        <v>358</v>
      </c>
      <c r="F359" s="18"/>
      <c r="G359" s="18"/>
      <c r="H359" s="18"/>
      <c r="I359" s="18"/>
      <c r="J359" s="18"/>
      <c r="K359" s="18"/>
      <c r="L359" s="19"/>
    </row>
    <row r="360" spans="1:12" ht="15" customHeight="1" x14ac:dyDescent="0.3">
      <c r="A360" s="6"/>
      <c r="C360" s="15">
        <f>INDEX(final_twistvert!K:K,MATCH(SUMMARY!E360,final_twistvert!M:M))</f>
        <v>1.0117363609128949</v>
      </c>
      <c r="D360" s="16">
        <f>INDEX(final_twistvert!L:L,MATCH(SUMMARY!E360,final_twistvert!M:M,0))</f>
        <v>-0.99646869769878399</v>
      </c>
      <c r="E360" s="17">
        <f>raw_vertexdata!D361</f>
        <v>359</v>
      </c>
      <c r="F360" s="18"/>
      <c r="G360" s="18"/>
      <c r="H360" s="18"/>
      <c r="I360" s="18"/>
      <c r="J360" s="18"/>
      <c r="K360" s="18"/>
      <c r="L360" s="19"/>
    </row>
    <row r="361" spans="1:12" ht="15" customHeight="1" x14ac:dyDescent="0.3">
      <c r="A361" s="6"/>
      <c r="C361" s="15">
        <f>INDEX(final_twistvert!K:K,MATCH(SUMMARY!E361,final_twistvert!M:M))</f>
        <v>1.2022175659925212</v>
      </c>
      <c r="D361" s="16">
        <f>INDEX(final_twistvert!L:L,MATCH(SUMMARY!E361,final_twistvert!M:M,0))</f>
        <v>-1.1678684379393789</v>
      </c>
      <c r="E361" s="17">
        <f>raw_vertexdata!D362</f>
        <v>360</v>
      </c>
      <c r="F361" s="18"/>
      <c r="G361" s="18"/>
      <c r="H361" s="18"/>
      <c r="I361" s="18"/>
      <c r="J361" s="18"/>
      <c r="K361" s="18"/>
      <c r="L361" s="19"/>
    </row>
    <row r="362" spans="1:12" ht="15" customHeight="1" x14ac:dyDescent="0.3">
      <c r="A362" s="6"/>
      <c r="C362" s="15">
        <f>INDEX(final_twistvert!K:K,MATCH(SUMMARY!E362,final_twistvert!M:M))</f>
        <v>1.3690017209124883</v>
      </c>
      <c r="D362" s="16">
        <f>INDEX(final_twistvert!L:L,MATCH(SUMMARY!E362,final_twistvert!M:M,0))</f>
        <v>-1.3193655260222572</v>
      </c>
      <c r="E362" s="17">
        <f>raw_vertexdata!D363</f>
        <v>361</v>
      </c>
      <c r="F362" s="18"/>
      <c r="G362" s="18"/>
      <c r="H362" s="18"/>
      <c r="I362" s="18"/>
      <c r="J362" s="18"/>
      <c r="K362" s="18"/>
      <c r="L362" s="19"/>
    </row>
    <row r="363" spans="1:12" ht="15" customHeight="1" x14ac:dyDescent="0.3">
      <c r="A363" s="6"/>
      <c r="C363" s="15">
        <f>INDEX(final_twistvert!K:K,MATCH(SUMMARY!E363,final_twistvert!M:M))</f>
        <v>0.67068132171959161</v>
      </c>
      <c r="D363" s="16">
        <f>INDEX(final_twistvert!L:L,MATCH(SUMMARY!E363,final_twistvert!M:M,0))</f>
        <v>-0.47291992215166861</v>
      </c>
      <c r="E363" s="17">
        <f>raw_vertexdata!D364</f>
        <v>362</v>
      </c>
      <c r="F363" s="18"/>
      <c r="G363" s="18"/>
      <c r="H363" s="18"/>
      <c r="I363" s="18"/>
      <c r="J363" s="18"/>
      <c r="K363" s="18"/>
      <c r="L363" s="19"/>
    </row>
    <row r="364" spans="1:12" ht="15" customHeight="1" x14ac:dyDescent="0.3">
      <c r="A364" s="6"/>
      <c r="C364" s="15">
        <f>INDEX(final_twistvert!K:K,MATCH(SUMMARY!E364,final_twistvert!M:M))</f>
        <v>0.81290764386664005</v>
      </c>
      <c r="D364" s="16">
        <f>INDEX(final_twistvert!L:L,MATCH(SUMMARY!E364,final_twistvert!M:M,0))</f>
        <v>-0.5692630700138428</v>
      </c>
      <c r="E364" s="17">
        <f>raw_vertexdata!D365</f>
        <v>363</v>
      </c>
      <c r="F364" s="18"/>
      <c r="G364" s="18"/>
      <c r="H364" s="18"/>
      <c r="I364" s="18"/>
      <c r="J364" s="18"/>
      <c r="K364" s="18"/>
      <c r="L364" s="19"/>
    </row>
    <row r="365" spans="1:12" ht="15" customHeight="1" x14ac:dyDescent="0.3">
      <c r="A365" s="6"/>
      <c r="C365" s="15">
        <f>INDEX(final_twistvert!K:K,MATCH(SUMMARY!E365,final_twistvert!M:M))</f>
        <v>0.95513396602579537</v>
      </c>
      <c r="D365" s="16">
        <f>INDEX(final_twistvert!L:L,MATCH(SUMMARY!E365,final_twistvert!M:M,0))</f>
        <v>-0.66560621789270369</v>
      </c>
      <c r="E365" s="17">
        <f>raw_vertexdata!D366</f>
        <v>364</v>
      </c>
      <c r="F365" s="18"/>
      <c r="G365" s="18"/>
      <c r="H365" s="18"/>
      <c r="I365" s="18"/>
      <c r="J365" s="18"/>
      <c r="K365" s="18"/>
      <c r="L365" s="19"/>
    </row>
    <row r="366" spans="1:12" ht="15" customHeight="1" x14ac:dyDescent="0.3">
      <c r="A366" s="6"/>
      <c r="C366" s="15">
        <f>INDEX(final_twistvert!K:K,MATCH(SUMMARY!E366,final_twistvert!M:M))</f>
        <v>1.156919854369417</v>
      </c>
      <c r="D366" s="16">
        <f>INDEX(final_twistvert!L:L,MATCH(SUMMARY!E366,final_twistvert!M:M,0))</f>
        <v>-0.82333995452148689</v>
      </c>
      <c r="E366" s="17">
        <f>raw_vertexdata!D367</f>
        <v>365</v>
      </c>
      <c r="F366" s="18"/>
      <c r="G366" s="18"/>
      <c r="H366" s="18"/>
      <c r="I366" s="18"/>
      <c r="J366" s="18"/>
      <c r="K366" s="18"/>
      <c r="L366" s="19"/>
    </row>
    <row r="367" spans="1:12" ht="15" customHeight="1" x14ac:dyDescent="0.3">
      <c r="A367" s="6"/>
      <c r="C367" s="15">
        <f>INDEX(final_twistvert!K:K,MATCH(SUMMARY!E367,final_twistvert!M:M))</f>
        <v>1.3587057426300073</v>
      </c>
      <c r="D367" s="16">
        <f>INDEX(final_twistvert!L:L,MATCH(SUMMARY!E367,final_twistvert!M:M,0))</f>
        <v>-0.98107369109365117</v>
      </c>
      <c r="E367" s="17">
        <f>raw_vertexdata!D368</f>
        <v>366</v>
      </c>
      <c r="F367" s="18"/>
      <c r="G367" s="18"/>
      <c r="H367" s="18"/>
      <c r="I367" s="18"/>
      <c r="J367" s="18"/>
      <c r="K367" s="18"/>
      <c r="L367" s="19"/>
    </row>
    <row r="368" spans="1:12" ht="15" customHeight="1" x14ac:dyDescent="0.3">
      <c r="A368" s="6"/>
      <c r="C368" s="15">
        <f>INDEX(final_twistvert!K:K,MATCH(SUMMARY!E368,final_twistvert!M:M))</f>
        <v>1.5369545336558199</v>
      </c>
      <c r="D368" s="16">
        <f>INDEX(final_twistvert!L:L,MATCH(SUMMARY!E368,final_twistvert!M:M,0))</f>
        <v>-1.1190574580571324</v>
      </c>
      <c r="E368" s="17">
        <f>raw_vertexdata!D369</f>
        <v>367</v>
      </c>
      <c r="F368" s="18"/>
      <c r="G368" s="18"/>
      <c r="H368" s="18"/>
      <c r="I368" s="18"/>
      <c r="J368" s="18"/>
      <c r="K368" s="18"/>
      <c r="L368" s="19"/>
    </row>
    <row r="369" spans="1:12" ht="15" customHeight="1" x14ac:dyDescent="0.3">
      <c r="A369" s="6"/>
      <c r="C369" s="15">
        <f>INDEX(final_twistvert!K:K,MATCH(SUMMARY!E369,final_twistvert!M:M))</f>
        <v>0.67484187050962474</v>
      </c>
      <c r="D369" s="16">
        <f>INDEX(final_twistvert!L:L,MATCH(SUMMARY!E369,final_twistvert!M:M,0))</f>
        <v>-0.32954716422643116</v>
      </c>
      <c r="E369" s="17">
        <f>raw_vertexdata!D370</f>
        <v>368</v>
      </c>
      <c r="F369" s="18"/>
      <c r="G369" s="18"/>
      <c r="H369" s="18"/>
      <c r="I369" s="18"/>
      <c r="J369" s="18"/>
      <c r="K369" s="18"/>
      <c r="L369" s="19"/>
    </row>
    <row r="370" spans="1:12" ht="15" customHeight="1" x14ac:dyDescent="0.3">
      <c r="A370" s="6"/>
      <c r="C370" s="15">
        <f>INDEX(final_twistvert!K:K,MATCH(SUMMARY!E370,final_twistvert!M:M))</f>
        <v>0.83408612878393174</v>
      </c>
      <c r="D370" s="16">
        <f>INDEX(final_twistvert!L:L,MATCH(SUMMARY!E370,final_twistvert!M:M,0))</f>
        <v>-0.40383849329179883</v>
      </c>
      <c r="E370" s="17">
        <f>raw_vertexdata!D371</f>
        <v>369</v>
      </c>
      <c r="F370" s="18"/>
      <c r="G370" s="18"/>
      <c r="H370" s="18"/>
      <c r="I370" s="18"/>
      <c r="J370" s="18"/>
      <c r="K370" s="18"/>
      <c r="L370" s="19"/>
    </row>
    <row r="371" spans="1:12" ht="15" customHeight="1" x14ac:dyDescent="0.3">
      <c r="A371" s="6"/>
      <c r="C371" s="15">
        <f>INDEX(final_twistvert!K:K,MATCH(SUMMARY!E371,final_twistvert!M:M))</f>
        <v>0.99333038704291887</v>
      </c>
      <c r="D371" s="16">
        <f>INDEX(final_twistvert!L:L,MATCH(SUMMARY!E371,final_twistvert!M:M,0))</f>
        <v>-0.4781298223443094</v>
      </c>
      <c r="E371" s="17">
        <f>raw_vertexdata!D372</f>
        <v>370</v>
      </c>
      <c r="F371" s="18"/>
      <c r="G371" s="18"/>
      <c r="H371" s="18"/>
      <c r="I371" s="18"/>
      <c r="J371" s="18"/>
      <c r="K371" s="18"/>
      <c r="L371" s="19"/>
    </row>
    <row r="372" spans="1:12" ht="15" customHeight="1" x14ac:dyDescent="0.3">
      <c r="A372" s="6"/>
      <c r="C372" s="15">
        <f>INDEX(final_twistvert!K:K,MATCH(SUMMARY!E372,final_twistvert!M:M))</f>
        <v>1.2849955117040279</v>
      </c>
      <c r="D372" s="16">
        <f>INDEX(final_twistvert!L:L,MATCH(SUMMARY!E372,final_twistvert!M:M,0))</f>
        <v>-0.63250127833759251</v>
      </c>
      <c r="E372" s="17">
        <f>raw_vertexdata!D373</f>
        <v>371</v>
      </c>
      <c r="F372" s="18"/>
      <c r="G372" s="18"/>
      <c r="H372" s="18"/>
      <c r="I372" s="18"/>
      <c r="J372" s="18"/>
      <c r="K372" s="18"/>
      <c r="L372" s="19"/>
    </row>
    <row r="373" spans="1:12" ht="15" customHeight="1" x14ac:dyDescent="0.3">
      <c r="A373" s="6"/>
      <c r="C373" s="15">
        <f>INDEX(final_twistvert!K:K,MATCH(SUMMARY!E373,final_twistvert!M:M))</f>
        <v>1.5766606363587083</v>
      </c>
      <c r="D373" s="16">
        <f>INDEX(final_twistvert!L:L,MATCH(SUMMARY!E373,final_twistvert!M:M,0))</f>
        <v>-0.78687273433853799</v>
      </c>
      <c r="E373" s="17">
        <f>raw_vertexdata!D374</f>
        <v>372</v>
      </c>
      <c r="F373" s="18"/>
      <c r="G373" s="18"/>
      <c r="H373" s="18"/>
      <c r="I373" s="18"/>
      <c r="J373" s="18"/>
      <c r="K373" s="18"/>
      <c r="L373" s="19"/>
    </row>
    <row r="374" spans="1:12" ht="15" customHeight="1" x14ac:dyDescent="0.3">
      <c r="A374" s="6"/>
      <c r="C374" s="15">
        <f>INDEX(final_twistvert!K:K,MATCH(SUMMARY!E374,final_twistvert!M:M))</f>
        <v>1.8928544183156584</v>
      </c>
      <c r="D374" s="16">
        <f>INDEX(final_twistvert!L:L,MATCH(SUMMARY!E374,final_twistvert!M:M,0))</f>
        <v>-0.9490064264206346</v>
      </c>
      <c r="E374" s="17">
        <f>raw_vertexdata!D375</f>
        <v>373</v>
      </c>
      <c r="F374" s="18"/>
      <c r="G374" s="18"/>
      <c r="H374" s="18"/>
      <c r="I374" s="18"/>
      <c r="J374" s="18"/>
      <c r="K374" s="18"/>
      <c r="L374" s="19"/>
    </row>
    <row r="375" spans="1:12" ht="15" customHeight="1" x14ac:dyDescent="0.3">
      <c r="A375" s="6"/>
      <c r="C375" s="15">
        <f>INDEX(final_twistvert!K:K,MATCH(SUMMARY!E375,final_twistvert!M:M))</f>
        <v>0.67222628161906717</v>
      </c>
      <c r="D375" s="16">
        <f>INDEX(final_twistvert!L:L,MATCH(SUMMARY!E375,final_twistvert!M:M,0))</f>
        <v>-0.27033707921333527</v>
      </c>
      <c r="E375" s="17">
        <f>raw_vertexdata!D376</f>
        <v>374</v>
      </c>
      <c r="F375" s="18"/>
      <c r="G375" s="18"/>
      <c r="H375" s="18"/>
      <c r="I375" s="18"/>
      <c r="J375" s="18"/>
      <c r="K375" s="18"/>
      <c r="L375" s="19"/>
    </row>
    <row r="376" spans="1:12" ht="15" customHeight="1" x14ac:dyDescent="0.3">
      <c r="A376" s="6"/>
      <c r="C376" s="15">
        <f>INDEX(final_twistvert!K:K,MATCH(SUMMARY!E376,final_twistvert!M:M))</f>
        <v>0.83393622772164155</v>
      </c>
      <c r="D376" s="16">
        <f>INDEX(final_twistvert!L:L,MATCH(SUMMARY!E376,final_twistvert!M:M,0))</f>
        <v>-0.33336470989652467</v>
      </c>
      <c r="E376" s="17">
        <f>raw_vertexdata!D377</f>
        <v>375</v>
      </c>
      <c r="F376" s="18"/>
      <c r="G376" s="18"/>
      <c r="H376" s="18"/>
      <c r="I376" s="18"/>
      <c r="J376" s="18"/>
      <c r="K376" s="18"/>
      <c r="L376" s="19"/>
    </row>
    <row r="377" spans="1:12" ht="15" customHeight="1" x14ac:dyDescent="0.3">
      <c r="A377" s="6"/>
      <c r="C377" s="15">
        <f>INDEX(final_twistvert!K:K,MATCH(SUMMARY!E377,final_twistvert!M:M))</f>
        <v>0.99564617385362419</v>
      </c>
      <c r="D377" s="16">
        <f>INDEX(final_twistvert!L:L,MATCH(SUMMARY!E377,final_twistvert!M:M,0))</f>
        <v>-0.3963923405913391</v>
      </c>
      <c r="E377" s="17">
        <f>raw_vertexdata!D378</f>
        <v>376</v>
      </c>
      <c r="F377" s="18"/>
      <c r="G377" s="18"/>
      <c r="H377" s="18"/>
      <c r="I377" s="18"/>
      <c r="J377" s="18"/>
      <c r="K377" s="18"/>
      <c r="L377" s="19"/>
    </row>
    <row r="378" spans="1:12" ht="15" customHeight="1" x14ac:dyDescent="0.3">
      <c r="A378" s="6"/>
      <c r="C378" s="15">
        <f>INDEX(final_twistvert!K:K,MATCH(SUMMARY!E378,final_twistvert!M:M))</f>
        <v>1.3559808546393697</v>
      </c>
      <c r="D378" s="16">
        <f>INDEX(final_twistvert!L:L,MATCH(SUMMARY!E378,final_twistvert!M:M,0))</f>
        <v>-0.54118920897904388</v>
      </c>
      <c r="E378" s="17">
        <f>raw_vertexdata!D379</f>
        <v>377</v>
      </c>
      <c r="F378" s="18"/>
      <c r="G378" s="18"/>
      <c r="H378" s="18"/>
      <c r="I378" s="18"/>
      <c r="J378" s="18"/>
      <c r="K378" s="18"/>
      <c r="L378" s="19"/>
    </row>
    <row r="379" spans="1:12" ht="15" customHeight="1" x14ac:dyDescent="0.3">
      <c r="A379" s="6"/>
      <c r="C379" s="15">
        <f>INDEX(final_twistvert!K:K,MATCH(SUMMARY!E379,final_twistvert!M:M))</f>
        <v>1.7163155355081459</v>
      </c>
      <c r="D379" s="16">
        <f>INDEX(final_twistvert!L:L,MATCH(SUMMARY!E379,final_twistvert!M:M,0))</f>
        <v>-0.68598607742336848</v>
      </c>
      <c r="E379" s="17">
        <f>raw_vertexdata!D380</f>
        <v>378</v>
      </c>
      <c r="F379" s="18"/>
      <c r="G379" s="18"/>
      <c r="H379" s="18"/>
      <c r="I379" s="18"/>
      <c r="J379" s="18"/>
      <c r="K379" s="18"/>
      <c r="L379" s="19"/>
    </row>
    <row r="380" spans="1:12" ht="15" customHeight="1" x14ac:dyDescent="0.3">
      <c r="A380" s="6"/>
      <c r="C380" s="15">
        <f>INDEX(final_twistvert!K:K,MATCH(SUMMARY!E380,final_twistvert!M:M))</f>
        <v>2.1257075308984295</v>
      </c>
      <c r="D380" s="16">
        <f>INDEX(final_twistvert!L:L,MATCH(SUMMARY!E380,final_twistvert!M:M,0))</f>
        <v>-0.84630741797337949</v>
      </c>
      <c r="E380" s="17">
        <f>raw_vertexdata!D381</f>
        <v>379</v>
      </c>
      <c r="F380" s="18"/>
      <c r="G380" s="18"/>
      <c r="H380" s="18"/>
      <c r="I380" s="18"/>
      <c r="J380" s="18"/>
      <c r="K380" s="18"/>
      <c r="L380" s="19"/>
    </row>
    <row r="381" spans="1:12" ht="15" customHeight="1" x14ac:dyDescent="0.3">
      <c r="A381" s="6"/>
      <c r="C381" s="15">
        <f>INDEX(final_twistvert!K:K,MATCH(SUMMARY!E381,final_twistvert!M:M))</f>
        <v>15.990590055</v>
      </c>
      <c r="D381" s="16">
        <f>INDEX(final_twistvert!L:L,MATCH(SUMMARY!E381,final_twistvert!M:M,0))</f>
        <v>3</v>
      </c>
      <c r="E381" s="17">
        <f>raw_vertexdata!D382</f>
        <v>380</v>
      </c>
      <c r="F381" s="18"/>
      <c r="G381" s="18"/>
      <c r="H381" s="18"/>
      <c r="I381" s="18"/>
      <c r="J381" s="18"/>
      <c r="K381" s="18"/>
      <c r="L381" s="19"/>
    </row>
    <row r="382" spans="1:12" ht="15" customHeight="1" x14ac:dyDescent="0.3">
      <c r="A382" s="6"/>
      <c r="C382" s="15">
        <f>INDEX(final_twistvert!K:K,MATCH(SUMMARY!E382,final_twistvert!M:M))</f>
        <v>15.990590055</v>
      </c>
      <c r="D382" s="16">
        <f>INDEX(final_twistvert!L:L,MATCH(SUMMARY!E382,final_twistvert!M:M,0))</f>
        <v>2</v>
      </c>
      <c r="E382" s="17">
        <f>raw_vertexdata!D383</f>
        <v>381</v>
      </c>
      <c r="F382" s="18"/>
      <c r="G382" s="18"/>
      <c r="H382" s="18"/>
      <c r="I382" s="18"/>
      <c r="J382" s="18"/>
      <c r="K382" s="18"/>
      <c r="L382" s="19"/>
    </row>
    <row r="383" spans="1:12" ht="15" customHeight="1" x14ac:dyDescent="0.3">
      <c r="A383" s="6"/>
      <c r="C383" s="15">
        <f>INDEX(final_twistvert!K:K,MATCH(SUMMARY!E383,final_twistvert!M:M))</f>
        <v>15.990590055</v>
      </c>
      <c r="D383" s="16">
        <f>INDEX(final_twistvert!L:L,MATCH(SUMMARY!E383,final_twistvert!M:M,0))</f>
        <v>1</v>
      </c>
      <c r="E383" s="17">
        <f>raw_vertexdata!D384</f>
        <v>382</v>
      </c>
      <c r="F383" s="18"/>
      <c r="G383" s="18"/>
      <c r="H383" s="18"/>
      <c r="I383" s="18"/>
      <c r="J383" s="18"/>
      <c r="K383" s="18"/>
      <c r="L383" s="19"/>
    </row>
    <row r="384" spans="1:12" ht="15" customHeight="1" x14ac:dyDescent="0.3">
      <c r="A384" s="6"/>
      <c r="C384" s="15">
        <f>INDEX(final_twistvert!K:K,MATCH(SUMMARY!E384,final_twistvert!M:M))</f>
        <v>15.990590055</v>
      </c>
      <c r="D384" s="16">
        <f>INDEX(final_twistvert!L:L,MATCH(SUMMARY!E384,final_twistvert!M:M,0))</f>
        <v>0</v>
      </c>
      <c r="E384" s="17">
        <f>raw_vertexdata!D385</f>
        <v>383</v>
      </c>
      <c r="F384" s="18"/>
      <c r="G384" s="18"/>
      <c r="H384" s="18"/>
      <c r="I384" s="18"/>
      <c r="J384" s="18"/>
      <c r="K384" s="18"/>
      <c r="L384" s="19"/>
    </row>
    <row r="385" spans="1:12" ht="15" customHeight="1" x14ac:dyDescent="0.3">
      <c r="A385" s="6"/>
      <c r="C385" s="15">
        <f>INDEX(final_twistvert!K:K,MATCH(SUMMARY!E385,final_twistvert!M:M))</f>
        <v>15.990590055</v>
      </c>
      <c r="D385" s="16">
        <f>INDEX(final_twistvert!L:L,MATCH(SUMMARY!E385,final_twistvert!M:M,0))</f>
        <v>-1.0000000025</v>
      </c>
      <c r="E385" s="17">
        <f>raw_vertexdata!D386</f>
        <v>384</v>
      </c>
      <c r="F385" s="18"/>
      <c r="G385" s="18"/>
      <c r="H385" s="18"/>
      <c r="I385" s="18"/>
      <c r="J385" s="18"/>
      <c r="K385" s="18"/>
      <c r="L385" s="19"/>
    </row>
    <row r="386" spans="1:12" ht="15" customHeight="1" x14ac:dyDescent="0.3">
      <c r="A386" s="6"/>
      <c r="C386" s="15">
        <f>INDEX(final_twistvert!K:K,MATCH(SUMMARY!E386,final_twistvert!M:M))</f>
        <v>15.990590055</v>
      </c>
      <c r="D386" s="16">
        <f>INDEX(final_twistvert!L:L,MATCH(SUMMARY!E386,final_twistvert!M:M,0))</f>
        <v>-2.000000005</v>
      </c>
      <c r="E386" s="17">
        <f>raw_vertexdata!D387</f>
        <v>385</v>
      </c>
      <c r="F386" s="18"/>
      <c r="G386" s="18"/>
      <c r="H386" s="18"/>
      <c r="I386" s="18"/>
      <c r="J386" s="18"/>
      <c r="K386" s="18"/>
      <c r="L386" s="19"/>
    </row>
    <row r="387" spans="1:12" ht="15" customHeight="1" x14ac:dyDescent="0.3">
      <c r="A387" s="6"/>
      <c r="C387" s="15">
        <f>INDEX(final_twistvert!K:K,MATCH(SUMMARY!E387,final_twistvert!M:M))</f>
        <v>15.990590055</v>
      </c>
      <c r="D387" s="16">
        <f>INDEX(final_twistvert!L:L,MATCH(SUMMARY!E387,final_twistvert!M:M,0))</f>
        <v>-3.0000000025000002</v>
      </c>
      <c r="E387" s="17">
        <f>raw_vertexdata!D388</f>
        <v>386</v>
      </c>
      <c r="F387" s="18"/>
      <c r="G387" s="18"/>
      <c r="H387" s="18"/>
      <c r="I387" s="18"/>
      <c r="J387" s="18"/>
      <c r="K387" s="18"/>
      <c r="L387" s="19"/>
    </row>
    <row r="388" spans="1:12" ht="15" customHeight="1" x14ac:dyDescent="0.3">
      <c r="A388" s="6"/>
      <c r="C388" s="15">
        <f>INDEX(final_twistvert!K:K,MATCH(SUMMARY!E388,final_twistvert!M:M))</f>
        <v>12.649415101000001</v>
      </c>
      <c r="D388" s="16">
        <f>INDEX(final_twistvert!L:L,MATCH(SUMMARY!E388,final_twistvert!M:M,0))</f>
        <v>3</v>
      </c>
      <c r="E388" s="17">
        <f>raw_vertexdata!D389</f>
        <v>387</v>
      </c>
      <c r="F388" s="18"/>
      <c r="G388" s="18"/>
      <c r="H388" s="18"/>
      <c r="I388" s="18"/>
      <c r="J388" s="18"/>
      <c r="K388" s="18"/>
      <c r="L388" s="19"/>
    </row>
    <row r="389" spans="1:12" ht="15" customHeight="1" x14ac:dyDescent="0.3">
      <c r="A389" s="6"/>
      <c r="C389" s="15">
        <f>INDEX(final_twistvert!K:K,MATCH(SUMMARY!E389,final_twistvert!M:M))</f>
        <v>12.649415101000001</v>
      </c>
      <c r="D389" s="16">
        <f>INDEX(final_twistvert!L:L,MATCH(SUMMARY!E389,final_twistvert!M:M,0))</f>
        <v>2</v>
      </c>
      <c r="E389" s="17">
        <f>raw_vertexdata!D390</f>
        <v>388</v>
      </c>
      <c r="F389" s="18"/>
      <c r="G389" s="18"/>
      <c r="H389" s="18"/>
      <c r="I389" s="18"/>
      <c r="J389" s="18"/>
      <c r="K389" s="18"/>
      <c r="L389" s="19"/>
    </row>
    <row r="390" spans="1:12" ht="15" customHeight="1" x14ac:dyDescent="0.3">
      <c r="A390" s="6"/>
      <c r="C390" s="15">
        <f>INDEX(final_twistvert!K:K,MATCH(SUMMARY!E390,final_twistvert!M:M))</f>
        <v>12.649415101000001</v>
      </c>
      <c r="D390" s="16">
        <f>INDEX(final_twistvert!L:L,MATCH(SUMMARY!E390,final_twistvert!M:M,0))</f>
        <v>1</v>
      </c>
      <c r="E390" s="17">
        <f>raw_vertexdata!D391</f>
        <v>389</v>
      </c>
      <c r="F390" s="18"/>
      <c r="G390" s="18"/>
      <c r="H390" s="18"/>
      <c r="I390" s="18"/>
      <c r="J390" s="18"/>
      <c r="K390" s="18"/>
      <c r="L390" s="19"/>
    </row>
    <row r="391" spans="1:12" ht="15" customHeight="1" x14ac:dyDescent="0.3">
      <c r="A391" s="6"/>
      <c r="C391" s="15">
        <f>INDEX(final_twistvert!K:K,MATCH(SUMMARY!E391,final_twistvert!M:M))</f>
        <v>12.649415101000001</v>
      </c>
      <c r="D391" s="16">
        <f>INDEX(final_twistvert!L:L,MATCH(SUMMARY!E391,final_twistvert!M:M,0))</f>
        <v>0</v>
      </c>
      <c r="E391" s="17">
        <f>raw_vertexdata!D392</f>
        <v>390</v>
      </c>
      <c r="F391" s="18"/>
      <c r="G391" s="18"/>
      <c r="H391" s="18"/>
      <c r="I391" s="18"/>
      <c r="J391" s="18"/>
      <c r="K391" s="18"/>
      <c r="L391" s="19"/>
    </row>
    <row r="392" spans="1:12" ht="15" customHeight="1" x14ac:dyDescent="0.3">
      <c r="A392" s="6"/>
      <c r="C392" s="15">
        <f>INDEX(final_twistvert!K:K,MATCH(SUMMARY!E392,final_twistvert!M:M))</f>
        <v>12.649415101000001</v>
      </c>
      <c r="D392" s="16">
        <f>INDEX(final_twistvert!L:L,MATCH(SUMMARY!E392,final_twistvert!M:M,0))</f>
        <v>-1.0000000045999999</v>
      </c>
      <c r="E392" s="17">
        <f>raw_vertexdata!D393</f>
        <v>391</v>
      </c>
      <c r="F392" s="18"/>
      <c r="G392" s="18"/>
      <c r="H392" s="18"/>
      <c r="I392" s="18"/>
      <c r="J392" s="18"/>
      <c r="K392" s="18"/>
      <c r="L392" s="19"/>
    </row>
    <row r="393" spans="1:12" ht="15" customHeight="1" x14ac:dyDescent="0.3">
      <c r="A393" s="6"/>
      <c r="C393" s="15">
        <f>INDEX(final_twistvert!K:K,MATCH(SUMMARY!E393,final_twistvert!M:M))</f>
        <v>12.649415101000001</v>
      </c>
      <c r="D393" s="16">
        <f>INDEX(final_twistvert!L:L,MATCH(SUMMARY!E393,final_twistvert!M:M,0))</f>
        <v>-2.0000000091999999</v>
      </c>
      <c r="E393" s="17">
        <f>raw_vertexdata!D394</f>
        <v>392</v>
      </c>
      <c r="F393" s="18"/>
      <c r="G393" s="18"/>
      <c r="H393" s="18"/>
      <c r="I393" s="18"/>
      <c r="J393" s="18"/>
      <c r="K393" s="18"/>
      <c r="L393" s="19"/>
    </row>
    <row r="394" spans="1:12" ht="15" customHeight="1" x14ac:dyDescent="0.3">
      <c r="A394" s="6"/>
      <c r="C394" s="15">
        <f>INDEX(final_twistvert!K:K,MATCH(SUMMARY!E394,final_twistvert!M:M))</f>
        <v>12.649415101000001</v>
      </c>
      <c r="D394" s="16">
        <f>INDEX(final_twistvert!L:L,MATCH(SUMMARY!E394,final_twistvert!M:M,0))</f>
        <v>-3.0000000045999999</v>
      </c>
      <c r="E394" s="17">
        <f>raw_vertexdata!D395</f>
        <v>393</v>
      </c>
      <c r="F394" s="18"/>
      <c r="G394" s="18"/>
      <c r="H394" s="18"/>
      <c r="I394" s="18"/>
      <c r="J394" s="18"/>
      <c r="K394" s="18"/>
      <c r="L394" s="19"/>
    </row>
    <row r="395" spans="1:12" ht="15" customHeight="1" x14ac:dyDescent="0.3">
      <c r="A395" s="6"/>
      <c r="C395" s="15">
        <f>INDEX(final_twistvert!K:K,MATCH(SUMMARY!E395,final_twistvert!M:M))</f>
        <v>9.8651026392999999</v>
      </c>
      <c r="D395" s="16">
        <f>INDEX(final_twistvert!L:L,MATCH(SUMMARY!E395,final_twistvert!M:M,0))</f>
        <v>3</v>
      </c>
      <c r="E395" s="17">
        <f>raw_vertexdata!D396</f>
        <v>394</v>
      </c>
      <c r="F395" s="18"/>
      <c r="G395" s="18"/>
      <c r="H395" s="18"/>
      <c r="I395" s="18"/>
      <c r="J395" s="18"/>
      <c r="K395" s="18"/>
      <c r="L395" s="19"/>
    </row>
    <row r="396" spans="1:12" ht="15" customHeight="1" x14ac:dyDescent="0.3">
      <c r="A396" s="6"/>
      <c r="C396" s="15">
        <f>INDEX(final_twistvert!K:K,MATCH(SUMMARY!E396,final_twistvert!M:M))</f>
        <v>9.8651026392999999</v>
      </c>
      <c r="D396" s="16">
        <f>INDEX(final_twistvert!L:L,MATCH(SUMMARY!E396,final_twistvert!M:M,0))</f>
        <v>2</v>
      </c>
      <c r="E396" s="17">
        <f>raw_vertexdata!D397</f>
        <v>395</v>
      </c>
      <c r="F396" s="18"/>
      <c r="G396" s="18"/>
      <c r="H396" s="18"/>
      <c r="I396" s="18"/>
      <c r="J396" s="18"/>
      <c r="K396" s="18"/>
      <c r="L396" s="19"/>
    </row>
    <row r="397" spans="1:12" ht="15" customHeight="1" x14ac:dyDescent="0.3">
      <c r="A397" s="6"/>
      <c r="C397" s="15">
        <f>INDEX(final_twistvert!K:K,MATCH(SUMMARY!E397,final_twistvert!M:M))</f>
        <v>9.8651026392999999</v>
      </c>
      <c r="D397" s="16">
        <f>INDEX(final_twistvert!L:L,MATCH(SUMMARY!E397,final_twistvert!M:M,0))</f>
        <v>1</v>
      </c>
      <c r="E397" s="17">
        <f>raw_vertexdata!D398</f>
        <v>396</v>
      </c>
      <c r="F397" s="18"/>
      <c r="G397" s="18"/>
      <c r="H397" s="18"/>
      <c r="I397" s="18"/>
      <c r="J397" s="18"/>
      <c r="K397" s="18"/>
      <c r="L397" s="19"/>
    </row>
    <row r="398" spans="1:12" ht="15" customHeight="1" x14ac:dyDescent="0.3">
      <c r="A398" s="6"/>
      <c r="C398" s="15">
        <f>INDEX(final_twistvert!K:K,MATCH(SUMMARY!E398,final_twistvert!M:M))</f>
        <v>9.8651026392999999</v>
      </c>
      <c r="D398" s="16">
        <f>INDEX(final_twistvert!L:L,MATCH(SUMMARY!E398,final_twistvert!M:M,0))</f>
        <v>0</v>
      </c>
      <c r="E398" s="17">
        <f>raw_vertexdata!D399</f>
        <v>397</v>
      </c>
      <c r="F398" s="18"/>
      <c r="G398" s="18"/>
      <c r="H398" s="18"/>
      <c r="I398" s="18"/>
      <c r="J398" s="18"/>
      <c r="K398" s="18"/>
      <c r="L398" s="19"/>
    </row>
    <row r="399" spans="1:12" ht="15" customHeight="1" x14ac:dyDescent="0.3">
      <c r="A399" s="6"/>
      <c r="C399" s="15">
        <f>INDEX(final_twistvert!K:K,MATCH(SUMMARY!E399,final_twistvert!M:M))</f>
        <v>9.8651026392999999</v>
      </c>
      <c r="D399" s="16">
        <f>INDEX(final_twistvert!L:L,MATCH(SUMMARY!E399,final_twistvert!M:M,0))</f>
        <v>-1.0000000063000001</v>
      </c>
      <c r="E399" s="17">
        <f>raw_vertexdata!D400</f>
        <v>398</v>
      </c>
      <c r="F399" s="18"/>
      <c r="G399" s="18"/>
      <c r="H399" s="18"/>
      <c r="I399" s="18"/>
      <c r="J399" s="18"/>
      <c r="K399" s="18"/>
      <c r="L399" s="19"/>
    </row>
    <row r="400" spans="1:12" ht="15" customHeight="1" x14ac:dyDescent="0.3">
      <c r="A400" s="6"/>
      <c r="C400" s="15">
        <f>INDEX(final_twistvert!K:K,MATCH(SUMMARY!E400,final_twistvert!M:M))</f>
        <v>9.8651026392999999</v>
      </c>
      <c r="D400" s="16">
        <f>INDEX(final_twistvert!L:L,MATCH(SUMMARY!E400,final_twistvert!M:M,0))</f>
        <v>-2.0000000127000002</v>
      </c>
      <c r="E400" s="17">
        <f>raw_vertexdata!D401</f>
        <v>399</v>
      </c>
      <c r="F400" s="18"/>
      <c r="G400" s="18"/>
      <c r="H400" s="18"/>
      <c r="I400" s="18"/>
      <c r="J400" s="18"/>
      <c r="K400" s="18"/>
      <c r="L400" s="19"/>
    </row>
    <row r="401" spans="1:12" ht="15" customHeight="1" x14ac:dyDescent="0.3">
      <c r="A401" s="6"/>
      <c r="C401" s="15">
        <f>INDEX(final_twistvert!K:K,MATCH(SUMMARY!E401,final_twistvert!M:M))</f>
        <v>9.8651026392999999</v>
      </c>
      <c r="D401" s="16">
        <f>INDEX(final_twistvert!L:L,MATCH(SUMMARY!E401,final_twistvert!M:M,0))</f>
        <v>-3.0000000063000001</v>
      </c>
      <c r="E401" s="17">
        <f>raw_vertexdata!D402</f>
        <v>400</v>
      </c>
      <c r="F401" s="18"/>
      <c r="G401" s="18"/>
      <c r="H401" s="18"/>
      <c r="I401" s="18"/>
      <c r="J401" s="18"/>
      <c r="K401" s="18"/>
      <c r="L401" s="19"/>
    </row>
    <row r="402" spans="1:12" ht="15" customHeight="1" x14ac:dyDescent="0.3">
      <c r="A402" s="6"/>
      <c r="C402" s="15">
        <f>INDEX(final_twistvert!K:K,MATCH(SUMMARY!E402,final_twistvert!M:M))</f>
        <v>7.5448422544999998</v>
      </c>
      <c r="D402" s="16">
        <f>INDEX(final_twistvert!L:L,MATCH(SUMMARY!E402,final_twistvert!M:M,0))</f>
        <v>3</v>
      </c>
      <c r="E402" s="17">
        <f>raw_vertexdata!D403</f>
        <v>401</v>
      </c>
      <c r="F402" s="18"/>
      <c r="G402" s="18"/>
      <c r="H402" s="18"/>
      <c r="I402" s="18"/>
      <c r="J402" s="18"/>
      <c r="K402" s="18"/>
      <c r="L402" s="19"/>
    </row>
    <row r="403" spans="1:12" ht="15" customHeight="1" x14ac:dyDescent="0.3">
      <c r="A403" s="6"/>
      <c r="C403" s="15">
        <f>INDEX(final_twistvert!K:K,MATCH(SUMMARY!E403,final_twistvert!M:M))</f>
        <v>7.5448422544999998</v>
      </c>
      <c r="D403" s="16">
        <f>INDEX(final_twistvert!L:L,MATCH(SUMMARY!E403,final_twistvert!M:M,0))</f>
        <v>2</v>
      </c>
      <c r="E403" s="17">
        <f>raw_vertexdata!D404</f>
        <v>402</v>
      </c>
      <c r="F403" s="18"/>
      <c r="G403" s="18"/>
      <c r="H403" s="18"/>
      <c r="I403" s="18"/>
      <c r="J403" s="18"/>
      <c r="K403" s="18"/>
      <c r="L403" s="19"/>
    </row>
    <row r="404" spans="1:12" ht="15" customHeight="1" x14ac:dyDescent="0.3">
      <c r="A404" s="6"/>
      <c r="C404" s="15">
        <f>INDEX(final_twistvert!K:K,MATCH(SUMMARY!E404,final_twistvert!M:M))</f>
        <v>7.5448422544999998</v>
      </c>
      <c r="D404" s="16">
        <f>INDEX(final_twistvert!L:L,MATCH(SUMMARY!E404,final_twistvert!M:M,0))</f>
        <v>1</v>
      </c>
      <c r="E404" s="17">
        <f>raw_vertexdata!D405</f>
        <v>403</v>
      </c>
      <c r="F404" s="18"/>
      <c r="G404" s="18"/>
      <c r="H404" s="18"/>
      <c r="I404" s="18"/>
      <c r="J404" s="18"/>
      <c r="K404" s="18"/>
      <c r="L404" s="19"/>
    </row>
    <row r="405" spans="1:12" ht="15" customHeight="1" x14ac:dyDescent="0.3">
      <c r="A405" s="6"/>
      <c r="C405" s="15">
        <f>INDEX(final_twistvert!K:K,MATCH(SUMMARY!E405,final_twistvert!M:M))</f>
        <v>7.5448422544999998</v>
      </c>
      <c r="D405" s="16">
        <f>INDEX(final_twistvert!L:L,MATCH(SUMMARY!E405,final_twistvert!M:M,0))</f>
        <v>0</v>
      </c>
      <c r="E405" s="17">
        <f>raw_vertexdata!D406</f>
        <v>404</v>
      </c>
      <c r="F405" s="18"/>
      <c r="G405" s="18"/>
      <c r="H405" s="18"/>
      <c r="I405" s="18"/>
      <c r="J405" s="18"/>
      <c r="K405" s="18"/>
      <c r="L405" s="19"/>
    </row>
    <row r="406" spans="1:12" ht="15" customHeight="1" x14ac:dyDescent="0.3">
      <c r="A406" s="6"/>
      <c r="C406" s="15">
        <f>INDEX(final_twistvert!K:K,MATCH(SUMMARY!E406,final_twistvert!M:M))</f>
        <v>7.5448422544999998</v>
      </c>
      <c r="D406" s="16">
        <f>INDEX(final_twistvert!L:L,MATCH(SUMMARY!E406,final_twistvert!M:M,0))</f>
        <v>-1.0000000078</v>
      </c>
      <c r="E406" s="17">
        <f>raw_vertexdata!D407</f>
        <v>405</v>
      </c>
      <c r="F406" s="18"/>
      <c r="G406" s="18"/>
      <c r="H406" s="18"/>
      <c r="I406" s="18"/>
      <c r="J406" s="18"/>
      <c r="K406" s="18"/>
      <c r="L406" s="19"/>
    </row>
    <row r="407" spans="1:12" ht="15" customHeight="1" x14ac:dyDescent="0.3">
      <c r="A407" s="6"/>
      <c r="C407" s="15">
        <f>INDEX(final_twistvert!K:K,MATCH(SUMMARY!E407,final_twistvert!M:M))</f>
        <v>7.5448422544999998</v>
      </c>
      <c r="D407" s="16">
        <f>INDEX(final_twistvert!L:L,MATCH(SUMMARY!E407,final_twistvert!M:M,0))</f>
        <v>-2.0000000156</v>
      </c>
      <c r="E407" s="17">
        <f>raw_vertexdata!D408</f>
        <v>406</v>
      </c>
      <c r="F407" s="18"/>
      <c r="G407" s="18"/>
      <c r="H407" s="18"/>
      <c r="I407" s="18"/>
      <c r="J407" s="18"/>
      <c r="K407" s="18"/>
      <c r="L407" s="19"/>
    </row>
    <row r="408" spans="1:12" ht="15" customHeight="1" x14ac:dyDescent="0.3">
      <c r="A408" s="6"/>
      <c r="C408" s="15">
        <f>INDEX(final_twistvert!K:K,MATCH(SUMMARY!E408,final_twistvert!M:M))</f>
        <v>7.5448422544999998</v>
      </c>
      <c r="D408" s="16">
        <f>INDEX(final_twistvert!L:L,MATCH(SUMMARY!E408,final_twistvert!M:M,0))</f>
        <v>-3.0000000078000002</v>
      </c>
      <c r="E408" s="17">
        <f>raw_vertexdata!D409</f>
        <v>407</v>
      </c>
      <c r="F408" s="18"/>
      <c r="G408" s="18"/>
      <c r="H408" s="18"/>
      <c r="I408" s="18"/>
      <c r="J408" s="18"/>
      <c r="K408" s="18"/>
      <c r="L408" s="19"/>
    </row>
    <row r="409" spans="1:12" ht="15" customHeight="1" x14ac:dyDescent="0.3">
      <c r="A409" s="6"/>
      <c r="C409" s="15">
        <f>INDEX(final_twistvert!K:K,MATCH(SUMMARY!E409,final_twistvert!M:M))</f>
        <v>5.6112919338999996</v>
      </c>
      <c r="D409" s="16">
        <f>INDEX(final_twistvert!L:L,MATCH(SUMMARY!E409,final_twistvert!M:M,0))</f>
        <v>3</v>
      </c>
      <c r="E409" s="17">
        <f>raw_vertexdata!D410</f>
        <v>408</v>
      </c>
      <c r="F409" s="18"/>
      <c r="G409" s="18"/>
      <c r="H409" s="18"/>
      <c r="I409" s="18"/>
      <c r="J409" s="18"/>
      <c r="K409" s="18"/>
      <c r="L409" s="19"/>
    </row>
    <row r="410" spans="1:12" ht="15" customHeight="1" x14ac:dyDescent="0.3">
      <c r="A410" s="6"/>
      <c r="C410" s="15">
        <f>INDEX(final_twistvert!K:K,MATCH(SUMMARY!E410,final_twistvert!M:M))</f>
        <v>5.6112919338999996</v>
      </c>
      <c r="D410" s="16">
        <f>INDEX(final_twistvert!L:L,MATCH(SUMMARY!E410,final_twistvert!M:M,0))</f>
        <v>2</v>
      </c>
      <c r="E410" s="17">
        <f>raw_vertexdata!D411</f>
        <v>409</v>
      </c>
      <c r="F410" s="18"/>
      <c r="G410" s="18"/>
      <c r="H410" s="18"/>
      <c r="I410" s="18"/>
      <c r="J410" s="18"/>
      <c r="K410" s="18"/>
      <c r="L410" s="19"/>
    </row>
    <row r="411" spans="1:12" ht="15" customHeight="1" x14ac:dyDescent="0.3">
      <c r="A411" s="6"/>
      <c r="C411" s="15">
        <f>INDEX(final_twistvert!K:K,MATCH(SUMMARY!E411,final_twistvert!M:M))</f>
        <v>5.6112919338999996</v>
      </c>
      <c r="D411" s="16">
        <f>INDEX(final_twistvert!L:L,MATCH(SUMMARY!E411,final_twistvert!M:M,0))</f>
        <v>1</v>
      </c>
      <c r="E411" s="17">
        <f>raw_vertexdata!D412</f>
        <v>410</v>
      </c>
      <c r="F411" s="18"/>
      <c r="G411" s="18"/>
      <c r="H411" s="18"/>
      <c r="I411" s="18"/>
      <c r="J411" s="18"/>
      <c r="K411" s="18"/>
      <c r="L411" s="19"/>
    </row>
    <row r="412" spans="1:12" ht="15" customHeight="1" x14ac:dyDescent="0.3">
      <c r="A412" s="6"/>
      <c r="C412" s="15">
        <f>INDEX(final_twistvert!K:K,MATCH(SUMMARY!E412,final_twistvert!M:M))</f>
        <v>5.6112919338999996</v>
      </c>
      <c r="D412" s="16">
        <f>INDEX(final_twistvert!L:L,MATCH(SUMMARY!E412,final_twistvert!M:M,0))</f>
        <v>0</v>
      </c>
      <c r="E412" s="17">
        <f>raw_vertexdata!D413</f>
        <v>411</v>
      </c>
      <c r="F412" s="18"/>
      <c r="G412" s="18"/>
      <c r="H412" s="18"/>
      <c r="I412" s="18"/>
      <c r="J412" s="18"/>
      <c r="K412" s="18"/>
      <c r="L412" s="19"/>
    </row>
    <row r="413" spans="1:12" ht="15" customHeight="1" x14ac:dyDescent="0.3">
      <c r="A413" s="6"/>
      <c r="C413" s="15">
        <f>INDEX(final_twistvert!K:K,MATCH(SUMMARY!E413,final_twistvert!M:M))</f>
        <v>5.6112919338999996</v>
      </c>
      <c r="D413" s="16">
        <f>INDEX(final_twistvert!L:L,MATCH(SUMMARY!E413,final_twistvert!M:M,0))</f>
        <v>-1.0000000090000001</v>
      </c>
      <c r="E413" s="17">
        <f>raw_vertexdata!D414</f>
        <v>412</v>
      </c>
      <c r="F413" s="18"/>
      <c r="G413" s="18"/>
      <c r="H413" s="18"/>
      <c r="I413" s="18"/>
      <c r="J413" s="18"/>
      <c r="K413" s="18"/>
      <c r="L413" s="19"/>
    </row>
    <row r="414" spans="1:12" ht="15" customHeight="1" x14ac:dyDescent="0.3">
      <c r="A414" s="6"/>
      <c r="C414" s="15">
        <f>INDEX(final_twistvert!K:K,MATCH(SUMMARY!E414,final_twistvert!M:M))</f>
        <v>5.6112919338999996</v>
      </c>
      <c r="D414" s="16">
        <f>INDEX(final_twistvert!L:L,MATCH(SUMMARY!E414,final_twistvert!M:M,0))</f>
        <v>-2.0000000180000002</v>
      </c>
      <c r="E414" s="17">
        <f>raw_vertexdata!D415</f>
        <v>413</v>
      </c>
      <c r="F414" s="18"/>
      <c r="G414" s="18"/>
      <c r="H414" s="18"/>
      <c r="I414" s="18"/>
      <c r="J414" s="18"/>
      <c r="K414" s="18"/>
      <c r="L414" s="19"/>
    </row>
    <row r="415" spans="1:12" ht="15" customHeight="1" x14ac:dyDescent="0.3">
      <c r="A415" s="6"/>
      <c r="C415" s="15">
        <f>INDEX(final_twistvert!K:K,MATCH(SUMMARY!E415,final_twistvert!M:M))</f>
        <v>5.6112919338999996</v>
      </c>
      <c r="D415" s="16">
        <f>INDEX(final_twistvert!L:L,MATCH(SUMMARY!E415,final_twistvert!M:M,0))</f>
        <v>-3.0000000089999999</v>
      </c>
      <c r="E415" s="17">
        <f>raw_vertexdata!D416</f>
        <v>414</v>
      </c>
      <c r="F415" s="18"/>
      <c r="G415" s="18"/>
      <c r="H415" s="18"/>
      <c r="I415" s="18"/>
      <c r="J415" s="18"/>
      <c r="K415" s="18"/>
      <c r="L415" s="19"/>
    </row>
    <row r="416" spans="1:12" ht="15" customHeight="1" x14ac:dyDescent="0.3">
      <c r="A416" s="6"/>
      <c r="C416" s="15">
        <f>INDEX(final_twistvert!K:K,MATCH(SUMMARY!E416,final_twistvert!M:M))</f>
        <v>-0.33784038169241393</v>
      </c>
      <c r="D416" s="16">
        <f>INDEX(final_twistvert!L:L,MATCH(SUMMARY!E416,final_twistvert!M:M,0))</f>
        <v>0.44820509866988018</v>
      </c>
      <c r="E416" s="17">
        <f>raw_vertexdata!D417</f>
        <v>415</v>
      </c>
      <c r="F416" s="18"/>
      <c r="G416" s="18"/>
      <c r="H416" s="18"/>
      <c r="I416" s="18"/>
      <c r="J416" s="18"/>
      <c r="K416" s="18"/>
      <c r="L416" s="19"/>
    </row>
    <row r="417" spans="1:12" ht="15" customHeight="1" x14ac:dyDescent="0.3">
      <c r="A417" s="6"/>
      <c r="C417" s="15">
        <f>INDEX(final_twistvert!K:K,MATCH(SUMMARY!E417,final_twistvert!M:M))</f>
        <v>-0.2766940462931311</v>
      </c>
      <c r="D417" s="16">
        <f>INDEX(final_twistvert!L:L,MATCH(SUMMARY!E417,final_twistvert!M:M,0))</f>
        <v>0.43202465685121766</v>
      </c>
      <c r="E417" s="17">
        <f>raw_vertexdata!D418</f>
        <v>416</v>
      </c>
      <c r="F417" s="18"/>
      <c r="G417" s="18"/>
      <c r="H417" s="18"/>
      <c r="I417" s="18"/>
      <c r="J417" s="18"/>
      <c r="K417" s="18"/>
      <c r="L417" s="19"/>
    </row>
    <row r="418" spans="1:12" ht="15" customHeight="1" x14ac:dyDescent="0.3">
      <c r="A418" s="6"/>
      <c r="C418" s="15">
        <f>INDEX(final_twistvert!K:K,MATCH(SUMMARY!E418,final_twistvert!M:M))</f>
        <v>-0.1901761382907059</v>
      </c>
      <c r="D418" s="16">
        <f>INDEX(final_twistvert!L:L,MATCH(SUMMARY!E418,final_twistvert!M:M,0))</f>
        <v>0.38450462333756802</v>
      </c>
      <c r="E418" s="17">
        <f>raw_vertexdata!D419</f>
        <v>417</v>
      </c>
      <c r="F418" s="18"/>
      <c r="G418" s="18"/>
      <c r="H418" s="18"/>
      <c r="I418" s="18"/>
      <c r="J418" s="18"/>
      <c r="K418" s="18"/>
      <c r="L418" s="19"/>
    </row>
    <row r="419" spans="1:12" ht="15" customHeight="1" x14ac:dyDescent="0.3">
      <c r="A419" s="6"/>
      <c r="C419" s="15">
        <f>INDEX(final_twistvert!K:K,MATCH(SUMMARY!E419,final_twistvert!M:M))</f>
        <v>-0.10453860323888758</v>
      </c>
      <c r="D419" s="16">
        <f>INDEX(final_twistvert!L:L,MATCH(SUMMARY!E419,final_twistvert!M:M,0))</f>
        <v>0.33529613999954466</v>
      </c>
      <c r="E419" s="17">
        <f>raw_vertexdata!D420</f>
        <v>418</v>
      </c>
      <c r="F419" s="18"/>
      <c r="G419" s="18"/>
      <c r="H419" s="18"/>
      <c r="I419" s="18"/>
      <c r="J419" s="18"/>
      <c r="K419" s="18"/>
      <c r="L419" s="19"/>
    </row>
    <row r="420" spans="1:12" ht="15" customHeight="1" x14ac:dyDescent="0.3">
      <c r="A420" s="6"/>
      <c r="C420" s="15">
        <f>INDEX(final_twistvert!K:K,MATCH(SUMMARY!E420,final_twistvert!M:M))</f>
        <v>-3.4558615394099192E-2</v>
      </c>
      <c r="D420" s="16">
        <f>INDEX(final_twistvert!L:L,MATCH(SUMMARY!E420,final_twistvert!M:M,0))</f>
        <v>0.28434868714192624</v>
      </c>
      <c r="E420" s="17">
        <f>raw_vertexdata!D421</f>
        <v>419</v>
      </c>
      <c r="F420" s="18"/>
      <c r="G420" s="18"/>
      <c r="H420" s="18"/>
      <c r="I420" s="18"/>
      <c r="J420" s="18"/>
      <c r="K420" s="18"/>
      <c r="L420" s="19"/>
    </row>
    <row r="421" spans="1:12" ht="15" customHeight="1" x14ac:dyDescent="0.3">
      <c r="A421" s="6"/>
      <c r="C421" s="15">
        <f>INDEX(final_twistvert!K:K,MATCH(SUMMARY!E421,final_twistvert!M:M))</f>
        <v>3.3752516503007979E-2</v>
      </c>
      <c r="D421" s="16">
        <f>INDEX(final_twistvert!L:L,MATCH(SUMMARY!E421,final_twistvert!M:M,0))</f>
        <v>0.23117184811772293</v>
      </c>
      <c r="E421" s="17">
        <f>raw_vertexdata!D422</f>
        <v>420</v>
      </c>
      <c r="F421" s="18"/>
      <c r="G421" s="18"/>
      <c r="H421" s="18"/>
      <c r="I421" s="18"/>
      <c r="J421" s="18"/>
      <c r="K421" s="18"/>
      <c r="L421" s="19"/>
    </row>
    <row r="422" spans="1:12" ht="15" customHeight="1" x14ac:dyDescent="0.3">
      <c r="A422" s="6"/>
      <c r="C422" s="15">
        <f>INDEX(final_twistvert!K:K,MATCH(SUMMARY!E422,final_twistvert!M:M))</f>
        <v>8.0294015917078798E-2</v>
      </c>
      <c r="D422" s="16">
        <f>INDEX(final_twistvert!L:L,MATCH(SUMMARY!E422,final_twistvert!M:M,0))</f>
        <v>0.19111450607284089</v>
      </c>
      <c r="E422" s="17">
        <f>raw_vertexdata!D423</f>
        <v>421</v>
      </c>
      <c r="F422" s="18"/>
      <c r="G422" s="18"/>
      <c r="H422" s="18"/>
      <c r="I422" s="18"/>
      <c r="J422" s="18"/>
      <c r="K422" s="18"/>
      <c r="L422" s="19"/>
    </row>
    <row r="423" spans="1:12" ht="15" customHeight="1" x14ac:dyDescent="0.3">
      <c r="A423" s="6"/>
      <c r="C423" s="15">
        <f>INDEX(final_twistvert!K:K,MATCH(SUMMARY!E423,final_twistvert!M:M))</f>
        <v>0.12595423211807746</v>
      </c>
      <c r="D423" s="16">
        <f>INDEX(final_twistvert!L:L,MATCH(SUMMARY!E423,final_twistvert!M:M,0))</f>
        <v>0.15010640862916369</v>
      </c>
      <c r="E423" s="17">
        <f>raw_vertexdata!D424</f>
        <v>422</v>
      </c>
      <c r="F423" s="18"/>
      <c r="G423" s="18"/>
      <c r="H423" s="18"/>
      <c r="I423" s="18"/>
      <c r="J423" s="18"/>
      <c r="K423" s="18"/>
      <c r="L423" s="19"/>
    </row>
    <row r="424" spans="1:12" ht="15" customHeight="1" x14ac:dyDescent="0.3">
      <c r="A424" s="6"/>
      <c r="C424" s="15">
        <f>INDEX(final_twistvert!K:K,MATCH(SUMMARY!E424,final_twistvert!M:M))</f>
        <v>0.16754179259405391</v>
      </c>
      <c r="D424" s="16">
        <f>INDEX(final_twistvert!L:L,MATCH(SUMMARY!E424,final_twistvert!M:M,0))</f>
        <v>0.10749787410582431</v>
      </c>
      <c r="E424" s="17">
        <f>raw_vertexdata!D425</f>
        <v>423</v>
      </c>
      <c r="F424" s="18"/>
      <c r="G424" s="18"/>
      <c r="H424" s="18"/>
      <c r="I424" s="18"/>
      <c r="J424" s="18"/>
      <c r="K424" s="18"/>
      <c r="L424" s="19"/>
    </row>
    <row r="425" spans="1:12" ht="15" customHeight="1" x14ac:dyDescent="0.3">
      <c r="A425" s="6"/>
      <c r="C425" s="15">
        <f>INDEX(final_twistvert!K:K,MATCH(SUMMARY!E425,final_twistvert!M:M))</f>
        <v>0.20866466076867346</v>
      </c>
      <c r="D425" s="16">
        <f>INDEX(final_twistvert!L:L,MATCH(SUMMARY!E425,final_twistvert!M:M,0))</f>
        <v>6.4445757530002992E-2</v>
      </c>
      <c r="E425" s="17">
        <f>raw_vertexdata!D426</f>
        <v>424</v>
      </c>
      <c r="F425" s="18"/>
      <c r="G425" s="18"/>
      <c r="H425" s="18"/>
      <c r="I425" s="18"/>
      <c r="J425" s="18"/>
      <c r="K425" s="18"/>
      <c r="L425" s="19"/>
    </row>
    <row r="426" spans="1:12" ht="15" customHeight="1" x14ac:dyDescent="0.3">
      <c r="A426" s="6"/>
      <c r="C426" s="15">
        <f>INDEX(final_twistvert!K:K,MATCH(SUMMARY!E426,final_twistvert!M:M))</f>
        <v>0.25576653559527157</v>
      </c>
      <c r="D426" s="16">
        <f>INDEX(final_twistvert!L:L,MATCH(SUMMARY!E426,final_twistvert!M:M,0))</f>
        <v>1.1627257722336644E-2</v>
      </c>
      <c r="E426" s="17">
        <f>raw_vertexdata!D427</f>
        <v>425</v>
      </c>
      <c r="F426" s="18"/>
      <c r="G426" s="18"/>
      <c r="H426" s="18"/>
      <c r="I426" s="18"/>
      <c r="J426" s="18"/>
      <c r="K426" s="18"/>
      <c r="L426" s="19"/>
    </row>
    <row r="427" spans="1:12" ht="15" customHeight="1" x14ac:dyDescent="0.3">
      <c r="A427" s="6"/>
      <c r="C427" s="15">
        <f>INDEX(final_twistvert!K:K,MATCH(SUMMARY!E427,final_twistvert!M:M))</f>
        <v>0.30224413607315243</v>
      </c>
      <c r="D427" s="16">
        <f>INDEX(final_twistvert!L:L,MATCH(SUMMARY!E427,final_twistvert!M:M,0))</f>
        <v>-4.1734105031905229E-2</v>
      </c>
      <c r="E427" s="17">
        <f>raw_vertexdata!D428</f>
        <v>426</v>
      </c>
      <c r="F427" s="18"/>
      <c r="G427" s="18"/>
      <c r="H427" s="18"/>
      <c r="I427" s="18"/>
      <c r="J427" s="18"/>
      <c r="K427" s="18"/>
      <c r="L427" s="19"/>
    </row>
    <row r="428" spans="1:12" ht="15" customHeight="1" x14ac:dyDescent="0.3">
      <c r="A428" s="6"/>
      <c r="C428" s="15">
        <f>INDEX(final_twistvert!K:K,MATCH(SUMMARY!E428,final_twistvert!M:M))</f>
        <v>0.35899612651130769</v>
      </c>
      <c r="D428" s="16">
        <f>INDEX(final_twistvert!L:L,MATCH(SUMMARY!E428,final_twistvert!M:M,0))</f>
        <v>-0.11935603124364608</v>
      </c>
      <c r="E428" s="17">
        <f>raw_vertexdata!D429</f>
        <v>427</v>
      </c>
      <c r="F428" s="18"/>
      <c r="G428" s="18"/>
      <c r="H428" s="18"/>
      <c r="I428" s="18"/>
      <c r="J428" s="18"/>
      <c r="K428" s="18"/>
      <c r="L428" s="19"/>
    </row>
    <row r="429" spans="1:12" ht="15" customHeight="1" x14ac:dyDescent="0.3">
      <c r="A429" s="6"/>
      <c r="C429" s="15">
        <f>INDEX(final_twistvert!K:K,MATCH(SUMMARY!E429,final_twistvert!M:M))</f>
        <v>0.41463619012300795</v>
      </c>
      <c r="D429" s="16">
        <f>INDEX(final_twistvert!L:L,MATCH(SUMMARY!E429,final_twistvert!M:M,0))</f>
        <v>-0.19785915068006174</v>
      </c>
      <c r="E429" s="17">
        <f>raw_vertexdata!D430</f>
        <v>428</v>
      </c>
      <c r="F429" s="18"/>
      <c r="G429" s="18"/>
      <c r="H429" s="18"/>
      <c r="I429" s="18"/>
      <c r="J429" s="18"/>
      <c r="K429" s="18"/>
      <c r="L429" s="19"/>
    </row>
    <row r="430" spans="1:12" ht="15" customHeight="1" x14ac:dyDescent="0.3">
      <c r="A430" s="6"/>
      <c r="C430" s="15">
        <f>INDEX(final_twistvert!K:K,MATCH(SUMMARY!E430,final_twistvert!M:M))</f>
        <v>0.42727740052561008</v>
      </c>
      <c r="D430" s="16">
        <f>INDEX(final_twistvert!L:L,MATCH(SUMMARY!E430,final_twistvert!M:M,0))</f>
        <v>-0.23583991444850819</v>
      </c>
      <c r="E430" s="17">
        <f>raw_vertexdata!D431</f>
        <v>429</v>
      </c>
      <c r="F430" s="18"/>
      <c r="G430" s="18"/>
      <c r="H430" s="18"/>
      <c r="I430" s="18"/>
      <c r="J430" s="18"/>
      <c r="K430" s="18"/>
      <c r="L430" s="19"/>
    </row>
    <row r="431" spans="1:12" ht="15" customHeight="1" x14ac:dyDescent="0.3">
      <c r="A431" s="6"/>
      <c r="C431" s="15">
        <f>INDEX(final_twistvert!K:K,MATCH(SUMMARY!E431,final_twistvert!M:M))</f>
        <v>0.43968310735952676</v>
      </c>
      <c r="D431" s="16">
        <f>INDEX(final_twistvert!L:L,MATCH(SUMMARY!E431,final_twistvert!M:M,0))</f>
        <v>-0.27398752166339008</v>
      </c>
      <c r="E431" s="17">
        <f>raw_vertexdata!D432</f>
        <v>430</v>
      </c>
      <c r="F431" s="18"/>
      <c r="G431" s="18"/>
      <c r="H431" s="18"/>
      <c r="I431" s="18"/>
      <c r="J431" s="18"/>
      <c r="K431" s="18"/>
      <c r="L431" s="19"/>
    </row>
    <row r="432" spans="1:12" ht="15" customHeight="1" x14ac:dyDescent="0.3">
      <c r="A432" s="6"/>
      <c r="C432" s="15">
        <f>INDEX(final_twistvert!K:K,MATCH(SUMMARY!E432,final_twistvert!M:M))</f>
        <v>0.34986703919246992</v>
      </c>
      <c r="D432" s="16">
        <f>INDEX(final_twistvert!L:L,MATCH(SUMMARY!E432,final_twistvert!M:M,0))</f>
        <v>-0.38189704145950859</v>
      </c>
      <c r="E432" s="17">
        <f>raw_vertexdata!D433</f>
        <v>431</v>
      </c>
      <c r="F432" s="18"/>
      <c r="G432" s="18"/>
      <c r="H432" s="18"/>
      <c r="I432" s="18"/>
      <c r="J432" s="18"/>
      <c r="K432" s="18"/>
      <c r="L432" s="19"/>
    </row>
    <row r="433" spans="1:12" ht="15" customHeight="1" x14ac:dyDescent="0.3">
      <c r="A433" s="6"/>
      <c r="C433" s="15">
        <f>INDEX(final_twistvert!K:K,MATCH(SUMMARY!E433,final_twistvert!M:M))</f>
        <v>0.31223969531062301</v>
      </c>
      <c r="D433" s="16">
        <f>INDEX(final_twistvert!L:L,MATCH(SUMMARY!E433,final_twistvert!M:M,0))</f>
        <v>-0.37315724468165234</v>
      </c>
      <c r="E433" s="17">
        <f>raw_vertexdata!D434</f>
        <v>432</v>
      </c>
      <c r="F433" s="18"/>
      <c r="G433" s="18"/>
      <c r="H433" s="18"/>
      <c r="I433" s="18"/>
      <c r="J433" s="18"/>
      <c r="K433" s="18"/>
      <c r="L433" s="19"/>
    </row>
    <row r="434" spans="1:12" ht="15" customHeight="1" x14ac:dyDescent="0.3">
      <c r="A434" s="6"/>
      <c r="C434" s="15">
        <f>INDEX(final_twistvert!K:K,MATCH(SUMMARY!E434,final_twistvert!M:M))</f>
        <v>0.27461791482461356</v>
      </c>
      <c r="D434" s="16">
        <f>INDEX(final_twistvert!L:L,MATCH(SUMMARY!E434,final_twistvert!M:M,0))</f>
        <v>-0.36441051728099133</v>
      </c>
      <c r="E434" s="17">
        <f>raw_vertexdata!D435</f>
        <v>433</v>
      </c>
      <c r="F434" s="18"/>
      <c r="G434" s="18"/>
      <c r="H434" s="18"/>
      <c r="I434" s="18"/>
      <c r="J434" s="18"/>
      <c r="K434" s="18"/>
      <c r="L434" s="19"/>
    </row>
    <row r="435" spans="1:12" ht="15" customHeight="1" x14ac:dyDescent="0.3">
      <c r="A435" s="6"/>
      <c r="C435" s="15">
        <f>INDEX(final_twistvert!K:K,MATCH(SUMMARY!E435,final_twistvert!M:M))</f>
        <v>0.19262946624339361</v>
      </c>
      <c r="D435" s="16">
        <f>INDEX(final_twistvert!L:L,MATCH(SUMMARY!E435,final_twistvert!M:M,0))</f>
        <v>-0.31736741606260221</v>
      </c>
      <c r="E435" s="17">
        <f>raw_vertexdata!D436</f>
        <v>434</v>
      </c>
      <c r="F435" s="18"/>
      <c r="G435" s="18"/>
      <c r="H435" s="18"/>
      <c r="I435" s="18"/>
      <c r="J435" s="18"/>
      <c r="K435" s="18"/>
      <c r="L435" s="19"/>
    </row>
    <row r="436" spans="1:12" ht="15" customHeight="1" x14ac:dyDescent="0.3">
      <c r="A436" s="6"/>
      <c r="C436" s="15">
        <f>INDEX(final_twistvert!K:K,MATCH(SUMMARY!E436,final_twistvert!M:M))</f>
        <v>0.11066924074369192</v>
      </c>
      <c r="D436" s="16">
        <f>INDEX(final_twistvert!L:L,MATCH(SUMMARY!E436,final_twistvert!M:M,0))</f>
        <v>-0.27028928037182215</v>
      </c>
      <c r="E436" s="17">
        <f>raw_vertexdata!D437</f>
        <v>435</v>
      </c>
      <c r="F436" s="18"/>
      <c r="G436" s="18"/>
      <c r="H436" s="18"/>
      <c r="I436" s="18"/>
      <c r="J436" s="18"/>
      <c r="K436" s="18"/>
      <c r="L436" s="19"/>
    </row>
    <row r="437" spans="1:12" ht="15" customHeight="1" x14ac:dyDescent="0.3">
      <c r="A437" s="6"/>
      <c r="C437" s="15">
        <f>INDEX(final_twistvert!K:K,MATCH(SUMMARY!E437,final_twistvert!M:M))</f>
        <v>5.3158171105465502E-2</v>
      </c>
      <c r="D437" s="16">
        <f>INDEX(final_twistvert!L:L,MATCH(SUMMARY!E437,final_twistvert!M:M,0))</f>
        <v>-0.23036335537099129</v>
      </c>
      <c r="E437" s="17">
        <f>raw_vertexdata!D438</f>
        <v>436</v>
      </c>
      <c r="F437" s="18"/>
      <c r="G437" s="18"/>
      <c r="H437" s="18"/>
      <c r="I437" s="18"/>
      <c r="J437" s="18"/>
      <c r="K437" s="18"/>
      <c r="L437" s="19"/>
    </row>
    <row r="438" spans="1:12" ht="15" customHeight="1" x14ac:dyDescent="0.3">
      <c r="A438" s="6"/>
      <c r="C438" s="15">
        <f>INDEX(final_twistvert!K:K,MATCH(SUMMARY!E438,final_twistvert!M:M))</f>
        <v>-4.4344160572912534E-3</v>
      </c>
      <c r="D438" s="16">
        <f>INDEX(final_twistvert!L:L,MATCH(SUMMARY!E438,final_twistvert!M:M,0))</f>
        <v>-0.19054105252416528</v>
      </c>
      <c r="E438" s="17">
        <f>raw_vertexdata!D439</f>
        <v>437</v>
      </c>
      <c r="F438" s="18"/>
      <c r="G438" s="18"/>
      <c r="H438" s="18"/>
      <c r="I438" s="18"/>
      <c r="J438" s="18"/>
      <c r="K438" s="18"/>
      <c r="L438" s="19"/>
    </row>
    <row r="439" spans="1:12" ht="15" customHeight="1" x14ac:dyDescent="0.3">
      <c r="A439" s="6"/>
      <c r="C439" s="15">
        <f>INDEX(final_twistvert!K:K,MATCH(SUMMARY!E439,final_twistvert!M:M))</f>
        <v>-5.2643155113980732E-2</v>
      </c>
      <c r="D439" s="16">
        <f>INDEX(final_twistvert!L:L,MATCH(SUMMARY!E439,final_twistvert!M:M,0))</f>
        <v>-0.15536255603311239</v>
      </c>
      <c r="E439" s="17">
        <f>raw_vertexdata!D440</f>
        <v>438</v>
      </c>
      <c r="F439" s="18"/>
      <c r="G439" s="18"/>
      <c r="H439" s="18"/>
      <c r="I439" s="18"/>
      <c r="J439" s="18"/>
      <c r="K439" s="18"/>
      <c r="L439" s="19"/>
    </row>
    <row r="440" spans="1:12" ht="15" customHeight="1" x14ac:dyDescent="0.3">
      <c r="A440" s="6"/>
      <c r="C440" s="15">
        <f>INDEX(final_twistvert!K:K,MATCH(SUMMARY!E440,final_twistvert!M:M))</f>
        <v>-0.1009176547207867</v>
      </c>
      <c r="D440" s="16">
        <f>INDEX(final_twistvert!L:L,MATCH(SUMMARY!E440,final_twistvert!M:M,0))</f>
        <v>-0.12026897756967952</v>
      </c>
      <c r="E440" s="17">
        <f>raw_vertexdata!D441</f>
        <v>439</v>
      </c>
      <c r="F440" s="18"/>
      <c r="G440" s="18"/>
      <c r="H440" s="18"/>
      <c r="I440" s="18"/>
      <c r="J440" s="18"/>
      <c r="K440" s="18"/>
      <c r="L440" s="19"/>
    </row>
    <row r="441" spans="1:12" ht="15" customHeight="1" x14ac:dyDescent="0.3">
      <c r="A441" s="6"/>
      <c r="C441" s="15">
        <f>INDEX(final_twistvert!K:K,MATCH(SUMMARY!E441,final_twistvert!M:M))</f>
        <v>-0.14959788571214205</v>
      </c>
      <c r="D441" s="16">
        <f>INDEX(final_twistvert!L:L,MATCH(SUMMARY!E441,final_twistvert!M:M,0))</f>
        <v>-8.1034120913648894E-2</v>
      </c>
      <c r="E441" s="17">
        <f>raw_vertexdata!D442</f>
        <v>440</v>
      </c>
      <c r="F441" s="18"/>
      <c r="G441" s="18"/>
      <c r="H441" s="18"/>
      <c r="I441" s="18"/>
      <c r="J441" s="18"/>
      <c r="K441" s="18"/>
      <c r="L441" s="19"/>
    </row>
    <row r="442" spans="1:12" ht="15" customHeight="1" x14ac:dyDescent="0.3">
      <c r="A442" s="6"/>
      <c r="C442" s="15">
        <f>INDEX(final_twistvert!K:K,MATCH(SUMMARY!E442,final_twistvert!M:M))</f>
        <v>-0.19832572064679377</v>
      </c>
      <c r="D442" s="16">
        <f>INDEX(final_twistvert!L:L,MATCH(SUMMARY!E442,final_twistvert!M:M,0))</f>
        <v>-4.1860992314654233E-2</v>
      </c>
      <c r="E442" s="17">
        <f>raw_vertexdata!D443</f>
        <v>441</v>
      </c>
      <c r="F442" s="18"/>
      <c r="G442" s="18"/>
      <c r="H442" s="18"/>
      <c r="I442" s="18"/>
      <c r="J442" s="18"/>
      <c r="K442" s="18"/>
      <c r="L442" s="19"/>
    </row>
    <row r="443" spans="1:12" ht="15" customHeight="1" x14ac:dyDescent="0.3">
      <c r="A443" s="6"/>
      <c r="C443" s="15">
        <f>INDEX(final_twistvert!K:K,MATCH(SUMMARY!E443,final_twistvert!M:M))</f>
        <v>-0.26350907976505217</v>
      </c>
      <c r="D443" s="16">
        <f>INDEX(final_twistvert!L:L,MATCH(SUMMARY!E443,final_twistvert!M:M,0))</f>
        <v>1.3119976501567706E-2</v>
      </c>
      <c r="E443" s="17">
        <f>raw_vertexdata!D444</f>
        <v>442</v>
      </c>
      <c r="F443" s="18"/>
      <c r="G443" s="18"/>
      <c r="H443" s="18"/>
      <c r="I443" s="18"/>
      <c r="J443" s="18"/>
      <c r="K443" s="18"/>
      <c r="L443" s="19"/>
    </row>
    <row r="444" spans="1:12" ht="15" customHeight="1" x14ac:dyDescent="0.3">
      <c r="A444" s="6"/>
      <c r="C444" s="15">
        <f>INDEX(final_twistvert!K:K,MATCH(SUMMARY!E444,final_twistvert!M:M))</f>
        <v>-0.32878304052893531</v>
      </c>
      <c r="D444" s="16">
        <f>INDEX(final_twistvert!L:L,MATCH(SUMMARY!E444,final_twistvert!M:M,0))</f>
        <v>6.7982016271839918E-2</v>
      </c>
      <c r="E444" s="17">
        <f>raw_vertexdata!D445</f>
        <v>443</v>
      </c>
      <c r="F444" s="18"/>
      <c r="G444" s="18"/>
      <c r="H444" s="18"/>
      <c r="I444" s="18"/>
      <c r="J444" s="18"/>
      <c r="K444" s="18"/>
      <c r="L444" s="19"/>
    </row>
    <row r="445" spans="1:12" ht="15" customHeight="1" x14ac:dyDescent="0.3">
      <c r="A445" s="6"/>
      <c r="C445" s="15">
        <f>INDEX(final_twistvert!K:K,MATCH(SUMMARY!E445,final_twistvert!M:M))</f>
        <v>-0.39530524383738869</v>
      </c>
      <c r="D445" s="16">
        <f>INDEX(final_twistvert!L:L,MATCH(SUMMARY!E445,final_twistvert!M:M,0))</f>
        <v>0.13960763278610364</v>
      </c>
      <c r="E445" s="17">
        <f>raw_vertexdata!D446</f>
        <v>444</v>
      </c>
      <c r="F445" s="18"/>
      <c r="G445" s="18"/>
      <c r="H445" s="18"/>
      <c r="I445" s="18"/>
      <c r="J445" s="18"/>
      <c r="K445" s="18"/>
      <c r="L445" s="19"/>
    </row>
    <row r="446" spans="1:12" ht="15" customHeight="1" x14ac:dyDescent="0.3">
      <c r="A446" s="6"/>
      <c r="C446" s="15">
        <f>INDEX(final_twistvert!K:K,MATCH(SUMMARY!E446,final_twistvert!M:M))</f>
        <v>-0.46132064403693818</v>
      </c>
      <c r="D446" s="16">
        <f>INDEX(final_twistvert!L:L,MATCH(SUMMARY!E446,final_twistvert!M:M,0))</f>
        <v>0.21185216651242345</v>
      </c>
      <c r="E446" s="17">
        <f>raw_vertexdata!D447</f>
        <v>445</v>
      </c>
      <c r="F446" s="18"/>
      <c r="G446" s="18"/>
      <c r="H446" s="18"/>
      <c r="I446" s="18"/>
      <c r="J446" s="18"/>
      <c r="K446" s="18"/>
      <c r="L446" s="19"/>
    </row>
    <row r="447" spans="1:12" ht="15" customHeight="1" x14ac:dyDescent="0.3">
      <c r="A447" s="6"/>
      <c r="C447" s="15">
        <f>INDEX(final_twistvert!K:K,MATCH(SUMMARY!E447,final_twistvert!M:M))</f>
        <v>-0.49123466734963284</v>
      </c>
      <c r="D447" s="16">
        <f>INDEX(final_twistvert!L:L,MATCH(SUMMARY!E447,final_twistvert!M:M,0))</f>
        <v>0.26466056195821003</v>
      </c>
      <c r="E447" s="17">
        <f>raw_vertexdata!D448</f>
        <v>446</v>
      </c>
      <c r="F447" s="18"/>
      <c r="G447" s="18"/>
      <c r="H447" s="18"/>
      <c r="I447" s="18"/>
      <c r="J447" s="18"/>
      <c r="K447" s="18"/>
      <c r="L447" s="19"/>
    </row>
    <row r="448" spans="1:12" ht="15" customHeight="1" x14ac:dyDescent="0.3">
      <c r="A448" s="6"/>
      <c r="C448" s="15">
        <f>INDEX(final_twistvert!K:K,MATCH(SUMMARY!E448,final_twistvert!M:M))</f>
        <v>-0.52997949928216392</v>
      </c>
      <c r="D448" s="16">
        <f>INDEX(final_twistvert!L:L,MATCH(SUMMARY!E448,final_twistvert!M:M,0))</f>
        <v>0.38404099131329184</v>
      </c>
      <c r="E448" s="17">
        <f>raw_vertexdata!D449</f>
        <v>447</v>
      </c>
      <c r="F448" s="18"/>
      <c r="G448" s="18"/>
      <c r="H448" s="18"/>
      <c r="I448" s="18"/>
      <c r="J448" s="18"/>
      <c r="K448" s="18"/>
      <c r="L448" s="19"/>
    </row>
    <row r="449" spans="1:12" ht="15" customHeight="1" x14ac:dyDescent="0.3">
      <c r="A449" s="6"/>
      <c r="C449" s="15">
        <f>INDEX(final_twistvert!K:K,MATCH(SUMMARY!E449,final_twistvert!M:M))</f>
        <v>-0.46866698265783308</v>
      </c>
      <c r="D449" s="16">
        <f>INDEX(final_twistvert!L:L,MATCH(SUMMARY!E449,final_twistvert!M:M,0))</f>
        <v>0.45871102934827318</v>
      </c>
      <c r="E449" s="17">
        <f>raw_vertexdata!D450</f>
        <v>448</v>
      </c>
      <c r="F449" s="18"/>
      <c r="G449" s="18"/>
      <c r="H449" s="18"/>
      <c r="I449" s="18"/>
      <c r="J449" s="18"/>
      <c r="K449" s="18"/>
      <c r="L449" s="19"/>
    </row>
    <row r="450" spans="1:12" ht="15" customHeight="1" x14ac:dyDescent="0.3">
      <c r="A450" s="6"/>
      <c r="C450" s="15">
        <f>INDEX(final_twistvert!K:K,MATCH(SUMMARY!E450,final_twistvert!M:M))</f>
        <v>-0.49419946384267294</v>
      </c>
      <c r="D450" s="16">
        <f>INDEX(final_twistvert!L:L,MATCH(SUMMARY!E450,final_twistvert!M:M,0))</f>
        <v>0.73660291257300059</v>
      </c>
      <c r="E450" s="17">
        <f>raw_vertexdata!D451</f>
        <v>449</v>
      </c>
      <c r="F450" s="18"/>
      <c r="G450" s="18"/>
      <c r="H450" s="18"/>
      <c r="I450" s="18"/>
      <c r="J450" s="18"/>
      <c r="K450" s="18"/>
      <c r="L450" s="19"/>
    </row>
    <row r="451" spans="1:12" ht="15" customHeight="1" x14ac:dyDescent="0.3">
      <c r="A451" s="6"/>
      <c r="C451" s="15">
        <f>INDEX(final_twistvert!K:K,MATCH(SUMMARY!E451,final_twistvert!M:M))</f>
        <v>-0.3744896262548239</v>
      </c>
      <c r="D451" s="16">
        <f>INDEX(final_twistvert!L:L,MATCH(SUMMARY!E451,final_twistvert!M:M,0))</f>
        <v>0.72044026467407896</v>
      </c>
      <c r="E451" s="17">
        <f>raw_vertexdata!D452</f>
        <v>450</v>
      </c>
      <c r="F451" s="18"/>
      <c r="G451" s="18"/>
      <c r="H451" s="18"/>
      <c r="I451" s="18"/>
      <c r="J451" s="18"/>
      <c r="K451" s="18"/>
      <c r="L451" s="19"/>
    </row>
    <row r="452" spans="1:12" ht="15" customHeight="1" x14ac:dyDescent="0.3">
      <c r="A452" s="6"/>
      <c r="C452" s="15">
        <f>INDEX(final_twistvert!K:K,MATCH(SUMMARY!E452,final_twistvert!M:M))</f>
        <v>-0.21232424902123004</v>
      </c>
      <c r="D452" s="16">
        <f>INDEX(final_twistvert!L:L,MATCH(SUMMARY!E452,final_twistvert!M:M,0))</f>
        <v>0.64668167077860417</v>
      </c>
      <c r="E452" s="17">
        <f>raw_vertexdata!D453</f>
        <v>451</v>
      </c>
      <c r="F452" s="18"/>
      <c r="G452" s="18"/>
      <c r="H452" s="18"/>
      <c r="I452" s="18"/>
      <c r="J452" s="18"/>
      <c r="K452" s="18"/>
      <c r="L452" s="19"/>
    </row>
    <row r="453" spans="1:12" ht="15" customHeight="1" x14ac:dyDescent="0.3">
      <c r="A453" s="6"/>
      <c r="C453" s="15">
        <f>INDEX(final_twistvert!K:K,MATCH(SUMMARY!E453,final_twistvert!M:M))</f>
        <v>-5.0158871795296302E-2</v>
      </c>
      <c r="D453" s="16">
        <f>INDEX(final_twistvert!L:L,MATCH(SUMMARY!E453,final_twistvert!M:M,0))</f>
        <v>0.57292307688955735</v>
      </c>
      <c r="E453" s="17">
        <f>raw_vertexdata!D454</f>
        <v>452</v>
      </c>
      <c r="F453" s="18"/>
      <c r="G453" s="18"/>
      <c r="H453" s="18"/>
      <c r="I453" s="18"/>
      <c r="J453" s="18"/>
      <c r="K453" s="18"/>
      <c r="L453" s="19"/>
    </row>
    <row r="454" spans="1:12" ht="15" customHeight="1" x14ac:dyDescent="0.3">
      <c r="A454" s="6"/>
      <c r="C454" s="15">
        <f>INDEX(final_twistvert!K:K,MATCH(SUMMARY!E454,final_twistvert!M:M))</f>
        <v>4.5105246722252253E-2</v>
      </c>
      <c r="D454" s="16">
        <f>INDEX(final_twistvert!L:L,MATCH(SUMMARY!E454,final_twistvert!M:M,0))</f>
        <v>0.50869286790787249</v>
      </c>
      <c r="E454" s="17">
        <f>raw_vertexdata!D455</f>
        <v>453</v>
      </c>
      <c r="F454" s="18"/>
      <c r="G454" s="18"/>
      <c r="H454" s="18"/>
      <c r="I454" s="18"/>
      <c r="J454" s="18"/>
      <c r="K454" s="18"/>
      <c r="L454" s="19"/>
    </row>
    <row r="455" spans="1:12" ht="15" customHeight="1" x14ac:dyDescent="0.3">
      <c r="A455" s="6"/>
      <c r="C455" s="15">
        <f>INDEX(final_twistvert!K:K,MATCH(SUMMARY!E455,final_twistvert!M:M))</f>
        <v>0.14036936524622881</v>
      </c>
      <c r="D455" s="16">
        <f>INDEX(final_twistvert!L:L,MATCH(SUMMARY!E455,final_twistvert!M:M,0))</f>
        <v>0.44446265893384801</v>
      </c>
      <c r="E455" s="17">
        <f>raw_vertexdata!D456</f>
        <v>454</v>
      </c>
      <c r="F455" s="18"/>
      <c r="G455" s="18"/>
      <c r="H455" s="18"/>
      <c r="I455" s="18"/>
      <c r="J455" s="18"/>
      <c r="K455" s="18"/>
      <c r="L455" s="19"/>
    </row>
    <row r="456" spans="1:12" ht="15" customHeight="1" x14ac:dyDescent="0.3">
      <c r="A456" s="6"/>
      <c r="C456" s="15">
        <f>INDEX(final_twistvert!K:K,MATCH(SUMMARY!E456,final_twistvert!M:M))</f>
        <v>0.20945533138592787</v>
      </c>
      <c r="D456" s="16">
        <f>INDEX(final_twistvert!L:L,MATCH(SUMMARY!E456,final_twistvert!M:M,0))</f>
        <v>0.3882076254760447</v>
      </c>
      <c r="E456" s="17">
        <f>raw_vertexdata!D457</f>
        <v>455</v>
      </c>
      <c r="F456" s="18"/>
      <c r="G456" s="18"/>
      <c r="H456" s="18"/>
      <c r="I456" s="18"/>
      <c r="J456" s="18"/>
      <c r="K456" s="18"/>
      <c r="L456" s="19"/>
    </row>
    <row r="457" spans="1:12" ht="15" customHeight="1" x14ac:dyDescent="0.3">
      <c r="A457" s="6"/>
      <c r="C457" s="15">
        <f>INDEX(final_twistvert!K:K,MATCH(SUMMARY!E457,final_twistvert!M:M))</f>
        <v>0.27854129752869117</v>
      </c>
      <c r="D457" s="16">
        <f>INDEX(final_twistvert!L:L,MATCH(SUMMARY!E457,final_twistvert!M:M,0))</f>
        <v>0.33195259201567029</v>
      </c>
      <c r="E457" s="17">
        <f>raw_vertexdata!D458</f>
        <v>456</v>
      </c>
      <c r="F457" s="18"/>
      <c r="G457" s="18"/>
      <c r="H457" s="18"/>
      <c r="I457" s="18"/>
      <c r="J457" s="18"/>
      <c r="K457" s="18"/>
      <c r="L457" s="19"/>
    </row>
    <row r="458" spans="1:12" ht="15" customHeight="1" x14ac:dyDescent="0.3">
      <c r="A458" s="6"/>
      <c r="C458" s="15">
        <f>INDEX(final_twistvert!K:K,MATCH(SUMMARY!E458,final_twistvert!M:M))</f>
        <v>0.33869269107645572</v>
      </c>
      <c r="D458" s="16">
        <f>INDEX(final_twistvert!L:L,MATCH(SUMMARY!E458,final_twistvert!M:M,0))</f>
        <v>0.26974616889502023</v>
      </c>
      <c r="E458" s="17">
        <f>raw_vertexdata!D459</f>
        <v>457</v>
      </c>
      <c r="F458" s="18"/>
      <c r="G458" s="18"/>
      <c r="H458" s="18"/>
      <c r="I458" s="18"/>
      <c r="J458" s="18"/>
      <c r="K458" s="18"/>
      <c r="L458" s="19"/>
    </row>
    <row r="459" spans="1:12" ht="15" customHeight="1" x14ac:dyDescent="0.3">
      <c r="A459" s="6"/>
      <c r="C459" s="15">
        <f>INDEX(final_twistvert!K:K,MATCH(SUMMARY!E459,final_twistvert!M:M))</f>
        <v>0.39884408462728449</v>
      </c>
      <c r="D459" s="16">
        <f>INDEX(final_twistvert!L:L,MATCH(SUMMARY!E459,final_twistvert!M:M,0))</f>
        <v>0.20753974577179893</v>
      </c>
      <c r="E459" s="17">
        <f>raw_vertexdata!D460</f>
        <v>458</v>
      </c>
      <c r="F459" s="18"/>
      <c r="G459" s="18"/>
      <c r="H459" s="18"/>
      <c r="I459" s="18"/>
      <c r="J459" s="18"/>
      <c r="K459" s="18"/>
      <c r="L459" s="19"/>
    </row>
    <row r="460" spans="1:12" ht="15" customHeight="1" x14ac:dyDescent="0.3">
      <c r="A460" s="6"/>
      <c r="C460" s="15">
        <f>INDEX(final_twistvert!K:K,MATCH(SUMMARY!E460,final_twistvert!M:M))</f>
        <v>0.46377830573704298</v>
      </c>
      <c r="D460" s="16">
        <f>INDEX(final_twistvert!L:L,MATCH(SUMMARY!E460,final_twistvert!M:M,0))</f>
        <v>0.12690875975157195</v>
      </c>
      <c r="E460" s="17">
        <f>raw_vertexdata!D461</f>
        <v>459</v>
      </c>
      <c r="F460" s="18"/>
      <c r="G460" s="18"/>
      <c r="H460" s="18"/>
      <c r="I460" s="18"/>
      <c r="J460" s="18"/>
      <c r="K460" s="18"/>
      <c r="L460" s="19"/>
    </row>
    <row r="461" spans="1:12" ht="15" customHeight="1" x14ac:dyDescent="0.3">
      <c r="A461" s="6"/>
      <c r="C461" s="15">
        <f>INDEX(final_twistvert!K:K,MATCH(SUMMARY!E461,final_twistvert!M:M))</f>
        <v>-0.61502466129206235</v>
      </c>
      <c r="D461" s="16">
        <f>INDEX(final_twistvert!L:L,MATCH(SUMMARY!E461,final_twistvert!M:M,0))</f>
        <v>0.8987526410439175</v>
      </c>
      <c r="E461" s="17">
        <f>raw_vertexdata!D462</f>
        <v>460</v>
      </c>
      <c r="F461" s="18"/>
      <c r="G461" s="18"/>
      <c r="H461" s="18"/>
      <c r="I461" s="18"/>
      <c r="J461" s="18"/>
      <c r="K461" s="18"/>
      <c r="L461" s="19"/>
    </row>
    <row r="462" spans="1:12" ht="15" customHeight="1" x14ac:dyDescent="0.3">
      <c r="A462" s="6"/>
      <c r="C462" s="15">
        <f>INDEX(final_twistvert!K:K,MATCH(SUMMARY!E462,final_twistvert!M:M))</f>
        <v>-0.45964923369263438</v>
      </c>
      <c r="D462" s="16">
        <f>INDEX(final_twistvert!L:L,MATCH(SUMMARY!E462,final_twistvert!M:M,0))</f>
        <v>0.88442858832187898</v>
      </c>
      <c r="E462" s="17">
        <f>raw_vertexdata!D463</f>
        <v>461</v>
      </c>
      <c r="F462" s="18"/>
      <c r="G462" s="18"/>
      <c r="H462" s="18"/>
      <c r="I462" s="18"/>
      <c r="J462" s="18"/>
      <c r="K462" s="18"/>
      <c r="L462" s="19"/>
    </row>
    <row r="463" spans="1:12" ht="15" customHeight="1" x14ac:dyDescent="0.3">
      <c r="A463" s="6"/>
      <c r="C463" s="15">
        <f>INDEX(final_twistvert!K:K,MATCH(SUMMARY!E463,final_twistvert!M:M))</f>
        <v>-0.26206889704436465</v>
      </c>
      <c r="D463" s="16">
        <f>INDEX(final_twistvert!L:L,MATCH(SUMMARY!E463,final_twistvert!M:M,0))</f>
        <v>0.80996532800116827</v>
      </c>
      <c r="E463" s="17">
        <f>raw_vertexdata!D464</f>
        <v>462</v>
      </c>
      <c r="F463" s="18"/>
      <c r="G463" s="18"/>
      <c r="H463" s="18"/>
      <c r="I463" s="18"/>
      <c r="J463" s="18"/>
      <c r="K463" s="18"/>
      <c r="L463" s="19"/>
    </row>
    <row r="464" spans="1:12" ht="15" customHeight="1" x14ac:dyDescent="0.3">
      <c r="A464" s="6"/>
      <c r="C464" s="15">
        <f>INDEX(final_twistvert!K:K,MATCH(SUMMARY!E464,final_twistvert!M:M))</f>
        <v>-6.4488560389667743E-2</v>
      </c>
      <c r="D464" s="16">
        <f>INDEX(final_twistvert!L:L,MATCH(SUMMARY!E464,final_twistvert!M:M,0))</f>
        <v>0.73550206768811743</v>
      </c>
      <c r="E464" s="17">
        <f>raw_vertexdata!D465</f>
        <v>463</v>
      </c>
      <c r="F464" s="18"/>
      <c r="G464" s="18"/>
      <c r="H464" s="18"/>
      <c r="I464" s="18"/>
      <c r="J464" s="18"/>
      <c r="K464" s="18"/>
      <c r="L464" s="19"/>
    </row>
    <row r="465" spans="1:12" ht="15" customHeight="1" x14ac:dyDescent="0.3">
      <c r="A465" s="6"/>
      <c r="C465" s="15">
        <f>INDEX(final_twistvert!K:K,MATCH(SUMMARY!E465,final_twistvert!M:M))</f>
        <v>5.9222238869321653E-2</v>
      </c>
      <c r="D465" s="16">
        <f>INDEX(final_twistvert!L:L,MATCH(SUMMARY!E465,final_twistvert!M:M,0))</f>
        <v>0.65766274773258293</v>
      </c>
      <c r="E465" s="17">
        <f>raw_vertexdata!D466</f>
        <v>464</v>
      </c>
      <c r="F465" s="18"/>
      <c r="G465" s="18"/>
      <c r="H465" s="18"/>
      <c r="I465" s="18"/>
      <c r="J465" s="18"/>
      <c r="K465" s="18"/>
      <c r="L465" s="19"/>
    </row>
    <row r="466" spans="1:12" ht="15" customHeight="1" x14ac:dyDescent="0.3">
      <c r="A466" s="6"/>
      <c r="C466" s="15">
        <f>INDEX(final_twistvert!K:K,MATCH(SUMMARY!E466,final_twistvert!M:M))</f>
        <v>0.18293303812831113</v>
      </c>
      <c r="D466" s="16">
        <f>INDEX(final_twistvert!L:L,MATCH(SUMMARY!E466,final_twistvert!M:M,0))</f>
        <v>0.57982342777704865</v>
      </c>
      <c r="E466" s="17">
        <f>raw_vertexdata!D467</f>
        <v>465</v>
      </c>
      <c r="F466" s="18"/>
      <c r="G466" s="18"/>
      <c r="H466" s="18"/>
      <c r="I466" s="18"/>
      <c r="J466" s="18"/>
      <c r="K466" s="18"/>
      <c r="L466" s="19"/>
    </row>
    <row r="467" spans="1:12" ht="15" customHeight="1" x14ac:dyDescent="0.3">
      <c r="A467" s="6"/>
      <c r="C467" s="15">
        <f>INDEX(final_twistvert!K:K,MATCH(SUMMARY!E467,final_twistvert!M:M))</f>
        <v>0.2735896751430798</v>
      </c>
      <c r="D467" s="16">
        <f>INDEX(final_twistvert!L:L,MATCH(SUMMARY!E467,final_twistvert!M:M,0))</f>
        <v>0.50695763944017813</v>
      </c>
      <c r="E467" s="17">
        <f>raw_vertexdata!D468</f>
        <v>466</v>
      </c>
      <c r="F467" s="18"/>
      <c r="G467" s="18"/>
      <c r="H467" s="18"/>
      <c r="I467" s="18"/>
      <c r="J467" s="18"/>
      <c r="K467" s="18"/>
      <c r="L467" s="19"/>
    </row>
    <row r="468" spans="1:12" ht="15" customHeight="1" x14ac:dyDescent="0.3">
      <c r="A468" s="6"/>
      <c r="C468" s="15">
        <f>INDEX(final_twistvert!K:K,MATCH(SUMMARY!E468,final_twistvert!M:M))</f>
        <v>0.36424631215784825</v>
      </c>
      <c r="D468" s="16">
        <f>INDEX(final_twistvert!L:L,MATCH(SUMMARY!E468,final_twistvert!M:M,0))</f>
        <v>0.43409185110330767</v>
      </c>
      <c r="E468" s="17">
        <f>raw_vertexdata!D469</f>
        <v>467</v>
      </c>
      <c r="F468" s="18"/>
      <c r="G468" s="18"/>
      <c r="H468" s="18"/>
      <c r="I468" s="18"/>
      <c r="J468" s="18"/>
      <c r="K468" s="18"/>
      <c r="L468" s="19"/>
    </row>
    <row r="469" spans="1:12" ht="15" customHeight="1" x14ac:dyDescent="0.3">
      <c r="A469" s="6"/>
      <c r="C469" s="15">
        <f>INDEX(final_twistvert!K:K,MATCH(SUMMARY!E469,final_twistvert!M:M))</f>
        <v>0.44265243937941923</v>
      </c>
      <c r="D469" s="16">
        <f>INDEX(final_twistvert!L:L,MATCH(SUMMARY!E469,final_twistvert!M:M,0))</f>
        <v>0.35258354315539064</v>
      </c>
      <c r="E469" s="17">
        <f>raw_vertexdata!D470</f>
        <v>468</v>
      </c>
      <c r="F469" s="18"/>
      <c r="G469" s="18"/>
      <c r="H469" s="18"/>
      <c r="I469" s="18"/>
      <c r="J469" s="18"/>
      <c r="K469" s="18"/>
      <c r="L469" s="19"/>
    </row>
    <row r="470" spans="1:12" ht="15" customHeight="1" x14ac:dyDescent="0.3">
      <c r="A470" s="6"/>
      <c r="C470" s="15">
        <f>INDEX(final_twistvert!K:K,MATCH(SUMMARY!E470,final_twistvert!M:M))</f>
        <v>0.52105856660099004</v>
      </c>
      <c r="D470" s="16">
        <f>INDEX(final_twistvert!L:L,MATCH(SUMMARY!E470,final_twistvert!M:M,0))</f>
        <v>0.27107523520747367</v>
      </c>
      <c r="E470" s="17">
        <f>raw_vertexdata!D471</f>
        <v>469</v>
      </c>
      <c r="F470" s="18"/>
      <c r="G470" s="18"/>
      <c r="H470" s="18"/>
      <c r="I470" s="18"/>
      <c r="J470" s="18"/>
      <c r="K470" s="18"/>
      <c r="L470" s="19"/>
    </row>
    <row r="471" spans="1:12" ht="15" customHeight="1" x14ac:dyDescent="0.3">
      <c r="A471" s="6"/>
      <c r="C471" s="15">
        <f>INDEX(final_twistvert!K:K,MATCH(SUMMARY!E471,final_twistvert!M:M))</f>
        <v>0.60136193076246036</v>
      </c>
      <c r="D471" s="16">
        <f>INDEX(final_twistvert!L:L,MATCH(SUMMARY!E471,final_twistvert!M:M,0))</f>
        <v>0.16537803176654542</v>
      </c>
      <c r="E471" s="17">
        <f>raw_vertexdata!D472</f>
        <v>470</v>
      </c>
      <c r="F471" s="18"/>
      <c r="G471" s="18"/>
      <c r="H471" s="18"/>
      <c r="I471" s="18"/>
      <c r="J471" s="18"/>
      <c r="K471" s="18"/>
      <c r="L471" s="19"/>
    </row>
    <row r="472" spans="1:12" ht="15" customHeight="1" x14ac:dyDescent="0.3">
      <c r="A472" s="6"/>
      <c r="C472" s="15">
        <f>INDEX(final_twistvert!K:K,MATCH(SUMMARY!E472,final_twistvert!M:M))</f>
        <v>-0.81101712312925578</v>
      </c>
      <c r="D472" s="16">
        <f>INDEX(final_twistvert!L:L,MATCH(SUMMARY!E472,final_twistvert!M:M,0))</f>
        <v>0.35904035034999904</v>
      </c>
      <c r="E472" s="17">
        <f>raw_vertexdata!D473</f>
        <v>471</v>
      </c>
      <c r="F472" s="18"/>
      <c r="G472" s="18"/>
      <c r="H472" s="18"/>
      <c r="I472" s="18"/>
      <c r="J472" s="18"/>
      <c r="K472" s="18"/>
      <c r="L472" s="19"/>
    </row>
    <row r="473" spans="1:12" ht="15" customHeight="1" x14ac:dyDescent="0.3">
      <c r="A473" s="6"/>
      <c r="C473" s="15">
        <f>INDEX(final_twistvert!K:K,MATCH(SUMMARY!E473,final_twistvert!M:M))</f>
        <v>-0.77433406473793831</v>
      </c>
      <c r="D473" s="16">
        <f>INDEX(final_twistvert!L:L,MATCH(SUMMARY!E473,final_twistvert!M:M,0))</f>
        <v>0.24414659280116149</v>
      </c>
      <c r="E473" s="17">
        <f>raw_vertexdata!D474</f>
        <v>472</v>
      </c>
      <c r="F473" s="18"/>
      <c r="G473" s="18"/>
      <c r="H473" s="18"/>
      <c r="I473" s="18"/>
      <c r="J473" s="18"/>
      <c r="K473" s="18"/>
      <c r="L473" s="19"/>
    </row>
    <row r="474" spans="1:12" ht="15" customHeight="1" x14ac:dyDescent="0.3">
      <c r="A474" s="6"/>
      <c r="C474" s="15">
        <f>INDEX(final_twistvert!K:K,MATCH(SUMMARY!E474,final_twistvert!M:M))</f>
        <v>-0.67370883119307978</v>
      </c>
      <c r="D474" s="16">
        <f>INDEX(final_twistvert!L:L,MATCH(SUMMARY!E474,final_twistvert!M:M,0))</f>
        <v>9.70041373771445E-2</v>
      </c>
      <c r="E474" s="17">
        <f>raw_vertexdata!D475</f>
        <v>473</v>
      </c>
      <c r="F474" s="18"/>
      <c r="G474" s="18"/>
      <c r="H474" s="18"/>
      <c r="I474" s="18"/>
      <c r="J474" s="18"/>
      <c r="K474" s="18"/>
      <c r="L474" s="19"/>
    </row>
    <row r="475" spans="1:12" ht="15" customHeight="1" x14ac:dyDescent="0.3">
      <c r="A475" s="6"/>
      <c r="C475" s="15">
        <f>INDEX(final_twistvert!K:K,MATCH(SUMMARY!E475,final_twistvert!M:M))</f>
        <v>-0.57308359764822081</v>
      </c>
      <c r="D475" s="16">
        <f>INDEX(final_twistvert!L:L,MATCH(SUMMARY!E475,final_twistvert!M:M,0))</f>
        <v>-5.0138318046871071E-2</v>
      </c>
      <c r="E475" s="17">
        <f>raw_vertexdata!D476</f>
        <v>474</v>
      </c>
      <c r="F475" s="18"/>
      <c r="G475" s="18"/>
      <c r="H475" s="18"/>
      <c r="I475" s="18"/>
      <c r="J475" s="18"/>
      <c r="K475" s="18"/>
      <c r="L475" s="19"/>
    </row>
    <row r="476" spans="1:12" ht="15" customHeight="1" x14ac:dyDescent="0.3">
      <c r="A476" s="6"/>
      <c r="C476" s="15">
        <f>INDEX(final_twistvert!K:K,MATCH(SUMMARY!E476,final_twistvert!M:M))</f>
        <v>-0.49338169490459355</v>
      </c>
      <c r="D476" s="16">
        <f>INDEX(final_twistvert!L:L,MATCH(SUMMARY!E476,final_twistvert!M:M,0))</f>
        <v>-0.1327431936653177</v>
      </c>
      <c r="E476" s="17">
        <f>raw_vertexdata!D477</f>
        <v>475</v>
      </c>
      <c r="F476" s="18"/>
      <c r="G476" s="18"/>
      <c r="H476" s="18"/>
      <c r="I476" s="18"/>
      <c r="J476" s="18"/>
      <c r="K476" s="18"/>
      <c r="L476" s="19"/>
    </row>
    <row r="477" spans="1:12" ht="15" customHeight="1" x14ac:dyDescent="0.3">
      <c r="A477" s="6"/>
      <c r="C477" s="15">
        <f>INDEX(final_twistvert!K:K,MATCH(SUMMARY!E477,final_twistvert!M:M))</f>
        <v>-0.41367979217505463</v>
      </c>
      <c r="D477" s="16">
        <f>INDEX(final_twistvert!L:L,MATCH(SUMMARY!E477,final_twistvert!M:M,0))</f>
        <v>-0.21534806928499661</v>
      </c>
      <c r="E477" s="17">
        <f>raw_vertexdata!D478</f>
        <v>476</v>
      </c>
      <c r="F477" s="18"/>
      <c r="G477" s="18"/>
      <c r="H477" s="18"/>
      <c r="I477" s="18"/>
      <c r="J477" s="18"/>
      <c r="K477" s="18"/>
      <c r="L477" s="19"/>
    </row>
    <row r="478" spans="1:12" ht="15" customHeight="1" x14ac:dyDescent="0.3">
      <c r="A478" s="6"/>
      <c r="C478" s="15">
        <f>INDEX(final_twistvert!K:K,MATCH(SUMMARY!E478,final_twistvert!M:M))</f>
        <v>-0.34611054484789289</v>
      </c>
      <c r="D478" s="16">
        <f>INDEX(final_twistvert!L:L,MATCH(SUMMARY!E478,final_twistvert!M:M,0))</f>
        <v>-0.27365033064714606</v>
      </c>
      <c r="E478" s="17">
        <f>raw_vertexdata!D479</f>
        <v>477</v>
      </c>
      <c r="F478" s="18"/>
      <c r="G478" s="18"/>
      <c r="H478" s="18"/>
      <c r="I478" s="18"/>
      <c r="J478" s="18"/>
      <c r="K478" s="18"/>
      <c r="L478" s="19"/>
    </row>
    <row r="479" spans="1:12" ht="15" customHeight="1" x14ac:dyDescent="0.3">
      <c r="A479" s="6"/>
      <c r="C479" s="15">
        <f>INDEX(final_twistvert!K:K,MATCH(SUMMARY!E479,final_twistvert!M:M))</f>
        <v>-0.27854129752869117</v>
      </c>
      <c r="D479" s="16">
        <f>INDEX(final_twistvert!L:L,MATCH(SUMMARY!E479,final_twistvert!M:M,0))</f>
        <v>-0.33195259201567034</v>
      </c>
      <c r="E479" s="17">
        <f>raw_vertexdata!D480</f>
        <v>478</v>
      </c>
      <c r="F479" s="18"/>
      <c r="G479" s="18"/>
      <c r="H479" s="18"/>
      <c r="I479" s="18"/>
      <c r="J479" s="18"/>
      <c r="K479" s="18"/>
      <c r="L479" s="19"/>
    </row>
    <row r="480" spans="1:12" ht="15" customHeight="1" x14ac:dyDescent="0.3">
      <c r="A480" s="6"/>
      <c r="C480" s="15">
        <f>INDEX(final_twistvert!K:K,MATCH(SUMMARY!E480,final_twistvert!M:M))</f>
        <v>-0.20671213962611959</v>
      </c>
      <c r="D480" s="16">
        <f>INDEX(final_twistvert!L:L,MATCH(SUMMARY!E480,final_twistvert!M:M,0))</f>
        <v>-0.3805325526671321</v>
      </c>
      <c r="E480" s="17">
        <f>raw_vertexdata!D481</f>
        <v>479</v>
      </c>
      <c r="F480" s="18"/>
      <c r="G480" s="18"/>
      <c r="H480" s="18"/>
      <c r="I480" s="18"/>
      <c r="J480" s="18"/>
      <c r="K480" s="18"/>
      <c r="L480" s="19"/>
    </row>
    <row r="481" spans="1:12" ht="15" customHeight="1" x14ac:dyDescent="0.3">
      <c r="A481" s="6"/>
      <c r="C481" s="15">
        <f>INDEX(final_twistvert!K:K,MATCH(SUMMARY!E481,final_twistvert!M:M))</f>
        <v>-0.1348829817250797</v>
      </c>
      <c r="D481" s="16">
        <f>INDEX(final_twistvert!L:L,MATCH(SUMMARY!E481,final_twistvert!M:M,0))</f>
        <v>-0.42911251331730871</v>
      </c>
      <c r="E481" s="17">
        <f>raw_vertexdata!D482</f>
        <v>480</v>
      </c>
      <c r="F481" s="18"/>
      <c r="G481" s="18"/>
      <c r="H481" s="18"/>
      <c r="I481" s="18"/>
      <c r="J481" s="18"/>
      <c r="K481" s="18"/>
      <c r="L481" s="19"/>
    </row>
    <row r="482" spans="1:12" ht="15" customHeight="1" x14ac:dyDescent="0.3">
      <c r="A482" s="6"/>
      <c r="C482" s="15">
        <f>INDEX(final_twistvert!K:K,MATCH(SUMMARY!E482,final_twistvert!M:M))</f>
        <v>-4.4346085404138549E-2</v>
      </c>
      <c r="D482" s="16">
        <f>INDEX(final_twistvert!L:L,MATCH(SUMMARY!E482,final_twistvert!M:M,0))</f>
        <v>-0.47891368244954241</v>
      </c>
      <c r="E482" s="17">
        <f>raw_vertexdata!D483</f>
        <v>481</v>
      </c>
      <c r="F482" s="18"/>
      <c r="G482" s="18"/>
      <c r="H482" s="18"/>
      <c r="I482" s="18"/>
      <c r="J482" s="18"/>
      <c r="K482" s="18"/>
      <c r="L482" s="19"/>
    </row>
    <row r="483" spans="1:12" ht="15" customHeight="1" x14ac:dyDescent="0.3">
      <c r="A483" s="6"/>
      <c r="C483" s="15">
        <f>INDEX(final_twistvert!K:K,MATCH(SUMMARY!E483,final_twistvert!M:M))</f>
        <v>-0.99184763949036681</v>
      </c>
      <c r="D483" s="16">
        <f>INDEX(final_twistvert!L:L,MATCH(SUMMARY!E483,final_twistvert!M:M,0))</f>
        <v>0.44998537337827937</v>
      </c>
      <c r="E483" s="17">
        <f>raw_vertexdata!D484</f>
        <v>482</v>
      </c>
      <c r="F483" s="18"/>
      <c r="G483" s="18"/>
      <c r="H483" s="18"/>
      <c r="I483" s="18"/>
      <c r="J483" s="18"/>
      <c r="K483" s="18"/>
      <c r="L483" s="19"/>
    </row>
    <row r="484" spans="1:12" ht="15" customHeight="1" x14ac:dyDescent="0.3">
      <c r="A484" s="6"/>
      <c r="C484" s="15">
        <f>INDEX(final_twistvert!K:K,MATCH(SUMMARY!E484,final_twistvert!M:M))</f>
        <v>-0.95082834429428709</v>
      </c>
      <c r="D484" s="16">
        <f>INDEX(final_twistvert!L:L,MATCH(SUMMARY!E484,final_twistvert!M:M,0))</f>
        <v>0.29979502538531683</v>
      </c>
      <c r="E484" s="17">
        <f>raw_vertexdata!D485</f>
        <v>483</v>
      </c>
      <c r="F484" s="18"/>
      <c r="G484" s="18"/>
      <c r="H484" s="18"/>
      <c r="I484" s="18"/>
      <c r="J484" s="18"/>
      <c r="K484" s="18"/>
      <c r="L484" s="19"/>
    </row>
    <row r="485" spans="1:12" ht="15" customHeight="1" x14ac:dyDescent="0.3">
      <c r="A485" s="6"/>
      <c r="C485" s="15">
        <f>INDEX(final_twistvert!K:K,MATCH(SUMMARY!E485,final_twistvert!M:M))</f>
        <v>-0.84342758598315115</v>
      </c>
      <c r="D485" s="16">
        <f>INDEX(final_twistvert!L:L,MATCH(SUMMARY!E485,final_twistvert!M:M,0))</f>
        <v>0.1177005109529843</v>
      </c>
      <c r="E485" s="17">
        <f>raw_vertexdata!D486</f>
        <v>484</v>
      </c>
      <c r="F485" s="18"/>
      <c r="G485" s="18"/>
      <c r="H485" s="18"/>
      <c r="I485" s="18"/>
      <c r="J485" s="18"/>
      <c r="K485" s="18"/>
      <c r="L485" s="19"/>
    </row>
    <row r="486" spans="1:12" ht="15" customHeight="1" x14ac:dyDescent="0.3">
      <c r="A486" s="6"/>
      <c r="C486" s="15">
        <f>INDEX(final_twistvert!K:K,MATCH(SUMMARY!E486,final_twistvert!M:M))</f>
        <v>-0.73602682766558747</v>
      </c>
      <c r="D486" s="16">
        <f>INDEX(final_twistvert!L:L,MATCH(SUMMARY!E486,final_twistvert!M:M,0))</f>
        <v>-6.4394003471687666E-2</v>
      </c>
      <c r="E486" s="17">
        <f>raw_vertexdata!D487</f>
        <v>485</v>
      </c>
      <c r="F486" s="18"/>
      <c r="G486" s="18"/>
      <c r="H486" s="18"/>
      <c r="I486" s="18"/>
      <c r="J486" s="18"/>
      <c r="K486" s="18"/>
      <c r="L486" s="19"/>
    </row>
    <row r="487" spans="1:12" ht="15" customHeight="1" x14ac:dyDescent="0.3">
      <c r="A487" s="6"/>
      <c r="C487" s="15">
        <f>INDEX(final_twistvert!K:K,MATCH(SUMMARY!E487,final_twistvert!M:M))</f>
        <v>-0.63772231280614167</v>
      </c>
      <c r="D487" s="16">
        <f>INDEX(final_twistvert!L:L,MATCH(SUMMARY!E487,final_twistvert!M:M,0))</f>
        <v>-0.17259856777922392</v>
      </c>
      <c r="E487" s="17">
        <f>raw_vertexdata!D488</f>
        <v>486</v>
      </c>
      <c r="F487" s="18"/>
      <c r="G487" s="18"/>
      <c r="H487" s="18"/>
      <c r="I487" s="18"/>
      <c r="J487" s="18"/>
      <c r="K487" s="18"/>
      <c r="L487" s="19"/>
    </row>
    <row r="488" spans="1:12" ht="15" customHeight="1" x14ac:dyDescent="0.3">
      <c r="A488" s="6"/>
      <c r="C488" s="15">
        <f>INDEX(final_twistvert!K:K,MATCH(SUMMARY!E488,final_twistvert!M:M))</f>
        <v>-0.53941779793903533</v>
      </c>
      <c r="D488" s="16">
        <f>INDEX(final_twistvert!L:L,MATCH(SUMMARY!E488,final_twistvert!M:M,0))</f>
        <v>-0.28080313209318764</v>
      </c>
      <c r="E488" s="17">
        <f>raw_vertexdata!D489</f>
        <v>487</v>
      </c>
      <c r="F488" s="18"/>
      <c r="G488" s="18"/>
      <c r="H488" s="18"/>
      <c r="I488" s="18"/>
      <c r="J488" s="18"/>
      <c r="K488" s="18"/>
      <c r="L488" s="19"/>
    </row>
    <row r="489" spans="1:12" ht="15" customHeight="1" x14ac:dyDescent="0.3">
      <c r="A489" s="6"/>
      <c r="C489" s="15">
        <f>INDEX(final_twistvert!K:K,MATCH(SUMMARY!E489,final_twistvert!M:M))</f>
        <v>-0.45183205504844176</v>
      </c>
      <c r="D489" s="16">
        <f>INDEX(final_twistvert!L:L,MATCH(SUMMARY!E489,final_twistvert!M:M,0))</f>
        <v>-0.35744749159824774</v>
      </c>
      <c r="E489" s="17">
        <f>raw_vertexdata!D490</f>
        <v>488</v>
      </c>
      <c r="F489" s="18"/>
      <c r="G489" s="18"/>
      <c r="H489" s="18"/>
      <c r="I489" s="18"/>
      <c r="J489" s="18"/>
      <c r="K489" s="18"/>
      <c r="L489" s="19"/>
    </row>
    <row r="490" spans="1:12" ht="15" customHeight="1" x14ac:dyDescent="0.3">
      <c r="A490" s="6"/>
      <c r="C490" s="15">
        <f>INDEX(final_twistvert!K:K,MATCH(SUMMARY!E490,final_twistvert!M:M))</f>
        <v>-0.36424631215784831</v>
      </c>
      <c r="D490" s="16">
        <f>INDEX(final_twistvert!L:L,MATCH(SUMMARY!E490,final_twistvert!M:M,0))</f>
        <v>-0.43409185110330761</v>
      </c>
      <c r="E490" s="17">
        <f>raw_vertexdata!D491</f>
        <v>489</v>
      </c>
      <c r="F490" s="18"/>
      <c r="G490" s="18"/>
      <c r="H490" s="18"/>
      <c r="I490" s="18"/>
      <c r="J490" s="18"/>
      <c r="K490" s="18"/>
      <c r="L490" s="19"/>
    </row>
    <row r="491" spans="1:12" ht="15" customHeight="1" x14ac:dyDescent="0.3">
      <c r="A491" s="6"/>
      <c r="C491" s="15">
        <f>INDEX(final_twistvert!K:K,MATCH(SUMMARY!E491,final_twistvert!M:M))</f>
        <v>-0.27015713956154469</v>
      </c>
      <c r="D491" s="16">
        <f>INDEX(final_twistvert!L:L,MATCH(SUMMARY!E491,final_twistvert!M:M,0))</f>
        <v>-0.49730998683363975</v>
      </c>
      <c r="E491" s="17">
        <f>raw_vertexdata!D492</f>
        <v>490</v>
      </c>
      <c r="F491" s="18"/>
      <c r="G491" s="18"/>
      <c r="H491" s="18"/>
      <c r="I491" s="18"/>
      <c r="J491" s="18"/>
      <c r="K491" s="18"/>
      <c r="L491" s="19"/>
    </row>
    <row r="492" spans="1:12" ht="15" customHeight="1" x14ac:dyDescent="0.3">
      <c r="A492" s="6"/>
      <c r="C492" s="15">
        <f>INDEX(final_twistvert!K:K,MATCH(SUMMARY!E492,final_twistvert!M:M))</f>
        <v>-0.17606796697166932</v>
      </c>
      <c r="D492" s="16">
        <f>INDEX(final_twistvert!L:L,MATCH(SUMMARY!E492,final_twistvert!M:M,0))</f>
        <v>-0.56052812257163209</v>
      </c>
      <c r="E492" s="17">
        <f>raw_vertexdata!D493</f>
        <v>491</v>
      </c>
      <c r="F492" s="18"/>
      <c r="G492" s="18"/>
      <c r="H492" s="18"/>
      <c r="I492" s="18"/>
      <c r="J492" s="18"/>
      <c r="K492" s="18"/>
      <c r="L492" s="19"/>
    </row>
    <row r="493" spans="1:12" ht="15" customHeight="1" x14ac:dyDescent="0.3">
      <c r="A493" s="6"/>
      <c r="C493" s="15">
        <f>INDEX(final_twistvert!K:K,MATCH(SUMMARY!E493,final_twistvert!M:M))</f>
        <v>-5.8428105709268673E-2</v>
      </c>
      <c r="D493" s="16">
        <f>INDEX(final_twistvert!L:L,MATCH(SUMMARY!E493,final_twistvert!M:M,0))</f>
        <v>-0.62102979924460855</v>
      </c>
      <c r="E493" s="17">
        <f>raw_vertexdata!D494</f>
        <v>492</v>
      </c>
      <c r="F493" s="18"/>
      <c r="G493" s="18"/>
      <c r="H493" s="18"/>
      <c r="I493" s="18"/>
      <c r="J493" s="18"/>
      <c r="K493" s="18"/>
      <c r="L493" s="19"/>
    </row>
    <row r="494" spans="1:12" ht="15" customHeight="1" x14ac:dyDescent="0.3">
      <c r="A494" s="6"/>
      <c r="C494" s="15">
        <f>INDEX(final_twistvert!K:K,MATCH(SUMMARY!E494,final_twistvert!M:M))</f>
        <v>0.40355820589281821</v>
      </c>
      <c r="D494" s="16">
        <f>INDEX(final_twistvert!L:L,MATCH(SUMMARY!E494,final_twistvert!M:M,0))</f>
        <v>-1.3281766735004021</v>
      </c>
      <c r="E494" s="17">
        <f>raw_vertexdata!D495</f>
        <v>493</v>
      </c>
      <c r="F494" s="18"/>
      <c r="G494" s="18"/>
      <c r="H494" s="18"/>
      <c r="I494" s="18"/>
      <c r="J494" s="18"/>
      <c r="K494" s="18"/>
      <c r="L494" s="19"/>
    </row>
    <row r="495" spans="1:12" ht="15" customHeight="1" x14ac:dyDescent="0.3">
      <c r="A495" s="6"/>
      <c r="C495" s="15">
        <f>INDEX(final_twistvert!K:K,MATCH(SUMMARY!E495,final_twistvert!M:M))</f>
        <v>0.27768049479962831</v>
      </c>
      <c r="D495" s="16">
        <f>INDEX(final_twistvert!L:L,MATCH(SUMMARY!E495,final_twistvert!M:M,0))</f>
        <v>-0.88125403791223489</v>
      </c>
      <c r="E495" s="17">
        <f>raw_vertexdata!D496</f>
        <v>494</v>
      </c>
      <c r="F495" s="18"/>
      <c r="G495" s="18"/>
      <c r="H495" s="18"/>
      <c r="I495" s="18"/>
      <c r="J495" s="18"/>
      <c r="K495" s="18"/>
      <c r="L495" s="19"/>
    </row>
    <row r="496" spans="1:12" ht="15" customHeight="1" x14ac:dyDescent="0.3">
      <c r="A496" s="6"/>
      <c r="C496" s="15">
        <f>INDEX(final_twistvert!K:K,MATCH(SUMMARY!E496,final_twistvert!M:M))</f>
        <v>0.23135400509813772</v>
      </c>
      <c r="D496" s="16">
        <f>INDEX(final_twistvert!L:L,MATCH(SUMMARY!E496,final_twistvert!M:M,0))</f>
        <v>-0.72848917862558726</v>
      </c>
      <c r="E496" s="17">
        <f>raw_vertexdata!D497</f>
        <v>495</v>
      </c>
      <c r="F496" s="18"/>
      <c r="G496" s="18"/>
      <c r="H496" s="18"/>
      <c r="I496" s="18"/>
      <c r="J496" s="18"/>
      <c r="K496" s="18"/>
      <c r="L496" s="19"/>
    </row>
    <row r="497" spans="1:12" ht="15" customHeight="1" x14ac:dyDescent="0.3">
      <c r="A497" s="6"/>
      <c r="C497" s="15">
        <f>INDEX(final_twistvert!K:K,MATCH(SUMMARY!E497,final_twistvert!M:M))</f>
        <v>0.18502751539788065</v>
      </c>
      <c r="D497" s="16">
        <f>INDEX(final_twistvert!L:L,MATCH(SUMMARY!E497,final_twistvert!M:M,0))</f>
        <v>-0.5757243193530277</v>
      </c>
      <c r="E497" s="17">
        <f>raw_vertexdata!D498</f>
        <v>496</v>
      </c>
      <c r="F497" s="18"/>
      <c r="G497" s="18"/>
      <c r="H497" s="18"/>
      <c r="I497" s="18"/>
      <c r="J497" s="18"/>
      <c r="K497" s="18"/>
      <c r="L497" s="19"/>
    </row>
    <row r="498" spans="1:12" ht="15" customHeight="1" x14ac:dyDescent="0.3">
      <c r="A498" s="6"/>
      <c r="C498" s="15">
        <f>INDEX(final_twistvert!K:K,MATCH(SUMMARY!E498,final_twistvert!M:M))</f>
        <v>1.3783434001740098</v>
      </c>
      <c r="D498" s="16">
        <f>INDEX(final_twistvert!L:L,MATCH(SUMMARY!E498,final_twistvert!M:M,0))</f>
        <v>-0.16671980413443621</v>
      </c>
      <c r="E498" s="17">
        <f>raw_vertexdata!D499</f>
        <v>497</v>
      </c>
      <c r="F498" s="18"/>
      <c r="G498" s="18"/>
      <c r="H498" s="18"/>
      <c r="I498" s="18"/>
      <c r="J498" s="18"/>
      <c r="K498" s="18"/>
      <c r="L498" s="19"/>
    </row>
    <row r="499" spans="1:12" ht="15" customHeight="1" x14ac:dyDescent="0.3">
      <c r="A499" s="6"/>
      <c r="C499" s="15">
        <f>INDEX(final_twistvert!K:K,MATCH(SUMMARY!E499,final_twistvert!M:M))</f>
        <v>0.91629001180526726</v>
      </c>
      <c r="D499" s="16">
        <f>INDEX(final_twistvert!L:L,MATCH(SUMMARY!E499,final_twistvert!M:M,0))</f>
        <v>-0.12078548792969689</v>
      </c>
      <c r="E499" s="17">
        <f>raw_vertexdata!D500</f>
        <v>498</v>
      </c>
      <c r="F499" s="18"/>
      <c r="G499" s="18"/>
      <c r="H499" s="18"/>
      <c r="I499" s="18"/>
      <c r="J499" s="18"/>
      <c r="K499" s="18"/>
      <c r="L499" s="19"/>
    </row>
    <row r="500" spans="1:12" ht="15" customHeight="1" x14ac:dyDescent="0.3">
      <c r="A500" s="6"/>
      <c r="C500" s="15">
        <f>INDEX(final_twistvert!K:K,MATCH(SUMMARY!E500,final_twistvert!M:M))</f>
        <v>0.75772581079806822</v>
      </c>
      <c r="D500" s="16">
        <f>INDEX(final_twistvert!L:L,MATCH(SUMMARY!E500,final_twistvert!M:M,0))</f>
        <v>-0.10160504908015741</v>
      </c>
      <c r="E500" s="17">
        <f>raw_vertexdata!D501</f>
        <v>499</v>
      </c>
      <c r="F500" s="18"/>
      <c r="G500" s="18"/>
      <c r="H500" s="18"/>
      <c r="I500" s="18"/>
      <c r="J500" s="18"/>
      <c r="K500" s="18"/>
      <c r="L500" s="19"/>
    </row>
    <row r="501" spans="1:12" ht="15" customHeight="1" x14ac:dyDescent="0.3">
      <c r="A501" s="6"/>
      <c r="C501" s="15">
        <f>INDEX(final_twistvert!K:K,MATCH(SUMMARY!E501,final_twistvert!M:M))</f>
        <v>0.59916160978444155</v>
      </c>
      <c r="D501" s="16">
        <f>INDEX(final_twistvert!L:L,MATCH(SUMMARY!E501,final_twistvert!M:M,0))</f>
        <v>-8.2424610238277421E-2</v>
      </c>
      <c r="E501" s="17">
        <f>raw_vertexdata!D502</f>
        <v>500</v>
      </c>
      <c r="F501" s="18"/>
      <c r="G501" s="18"/>
      <c r="H501" s="18"/>
      <c r="I501" s="18"/>
      <c r="J501" s="18"/>
      <c r="K501" s="18"/>
      <c r="L501" s="19"/>
    </row>
    <row r="502" spans="1:12" ht="15" customHeight="1" x14ac:dyDescent="0.3">
      <c r="A502" s="6"/>
      <c r="C502" s="15">
        <f>INDEX(final_twistvert!K:K,MATCH(SUMMARY!E502,final_twistvert!M:M))</f>
        <v>-0.46311968120132191</v>
      </c>
      <c r="D502" s="16">
        <f>INDEX(final_twistvert!L:L,MATCH(SUMMARY!E502,final_twistvert!M:M,0))</f>
        <v>1.4560467804802713</v>
      </c>
      <c r="E502" s="17">
        <f>raw_vertexdata!D503</f>
        <v>501</v>
      </c>
      <c r="F502" s="18"/>
      <c r="G502" s="18"/>
      <c r="H502" s="18"/>
      <c r="I502" s="18"/>
      <c r="J502" s="18"/>
      <c r="K502" s="18"/>
      <c r="L502" s="19"/>
    </row>
    <row r="503" spans="1:12" ht="15" customHeight="1" x14ac:dyDescent="0.3">
      <c r="A503" s="6"/>
      <c r="C503" s="15">
        <f>INDEX(final_twistvert!K:K,MATCH(SUMMARY!E503,final_twistvert!M:M))</f>
        <v>-0.119179653917272</v>
      </c>
      <c r="D503" s="16">
        <f>INDEX(final_twistvert!L:L,MATCH(SUMMARY!E503,final_twistvert!M:M,0))</f>
        <v>1.3608218527118077</v>
      </c>
      <c r="E503" s="17">
        <f>raw_vertexdata!D504</f>
        <v>502</v>
      </c>
      <c r="F503" s="18"/>
      <c r="G503" s="18"/>
      <c r="H503" s="18"/>
      <c r="I503" s="18"/>
      <c r="J503" s="18"/>
      <c r="K503" s="18"/>
      <c r="L503" s="19"/>
    </row>
    <row r="504" spans="1:12" ht="15" customHeight="1" x14ac:dyDescent="0.3">
      <c r="A504" s="6"/>
      <c r="C504" s="15">
        <f>INDEX(final_twistvert!K:K,MATCH(SUMMARY!E504,final_twistvert!M:M))</f>
        <v>0.12718136672045996</v>
      </c>
      <c r="D504" s="16">
        <f>INDEX(final_twistvert!L:L,MATCH(SUMMARY!E504,final_twistvert!M:M,0))</f>
        <v>1.2730688789000475</v>
      </c>
      <c r="E504" s="17">
        <f>raw_vertexdata!D505</f>
        <v>503</v>
      </c>
      <c r="F504" s="18"/>
      <c r="G504" s="18"/>
      <c r="H504" s="18"/>
      <c r="I504" s="18"/>
      <c r="J504" s="18"/>
      <c r="K504" s="18"/>
      <c r="L504" s="19"/>
    </row>
    <row r="505" spans="1:12" ht="15" customHeight="1" x14ac:dyDescent="0.3">
      <c r="A505" s="6"/>
      <c r="C505" s="15">
        <f>INDEX(final_twistvert!K:K,MATCH(SUMMARY!E505,final_twistvert!M:M))</f>
        <v>0.37354238733767381</v>
      </c>
      <c r="D505" s="16">
        <f>INDEX(final_twistvert!L:L,MATCH(SUMMARY!E505,final_twistvert!M:M,0))</f>
        <v>1.185315905079396</v>
      </c>
      <c r="E505" s="17">
        <f>raw_vertexdata!D506</f>
        <v>504</v>
      </c>
      <c r="F505" s="18"/>
      <c r="G505" s="18"/>
      <c r="H505" s="18"/>
      <c r="I505" s="18"/>
      <c r="J505" s="18"/>
      <c r="K505" s="18"/>
      <c r="L505" s="19"/>
    </row>
    <row r="506" spans="1:12" ht="15" customHeight="1" x14ac:dyDescent="0.3">
      <c r="A506" s="6"/>
      <c r="C506" s="15">
        <f>INDEX(final_twistvert!K:K,MATCH(SUMMARY!E506,final_twistvert!M:M))</f>
        <v>0.57244375944862103</v>
      </c>
      <c r="D506" s="16">
        <f>INDEX(final_twistvert!L:L,MATCH(SUMMARY!E506,final_twistvert!M:M,0))</f>
        <v>1.0522846183727828</v>
      </c>
      <c r="E506" s="17">
        <f>raw_vertexdata!D507</f>
        <v>505</v>
      </c>
      <c r="F506" s="18"/>
      <c r="G506" s="18"/>
      <c r="H506" s="18"/>
      <c r="I506" s="18"/>
      <c r="J506" s="18"/>
      <c r="K506" s="18"/>
      <c r="L506" s="19"/>
    </row>
    <row r="507" spans="1:12" ht="15" customHeight="1" x14ac:dyDescent="0.3">
      <c r="A507" s="6"/>
      <c r="C507" s="15">
        <f>INDEX(final_twistvert!K:K,MATCH(SUMMARY!E507,final_twistvert!M:M))</f>
        <v>0.77134513162384699</v>
      </c>
      <c r="D507" s="16">
        <f>INDEX(final_twistvert!L:L,MATCH(SUMMARY!E507,final_twistvert!M:M,0))</f>
        <v>0.91925333174277368</v>
      </c>
      <c r="E507" s="17">
        <f>raw_vertexdata!D508</f>
        <v>506</v>
      </c>
      <c r="F507" s="18"/>
      <c r="G507" s="18"/>
      <c r="H507" s="18"/>
      <c r="I507" s="18"/>
      <c r="J507" s="18"/>
      <c r="K507" s="18"/>
      <c r="L507" s="19"/>
    </row>
    <row r="508" spans="1:12" ht="15" customHeight="1" x14ac:dyDescent="0.3">
      <c r="A508" s="6"/>
      <c r="C508" s="15">
        <f>INDEX(final_twistvert!K:K,MATCH(SUMMARY!E508,final_twistvert!M:M))</f>
        <v>0.93140662258245133</v>
      </c>
      <c r="D508" s="16">
        <f>INDEX(final_twistvert!L:L,MATCH(SUMMARY!E508,final_twistvert!M:M,0))</f>
        <v>0.74358514305617507</v>
      </c>
      <c r="E508" s="17">
        <f>raw_vertexdata!D509</f>
        <v>507</v>
      </c>
      <c r="F508" s="18"/>
      <c r="G508" s="18"/>
      <c r="H508" s="18"/>
      <c r="I508" s="18"/>
      <c r="J508" s="18"/>
      <c r="K508" s="18"/>
      <c r="L508" s="19"/>
    </row>
    <row r="509" spans="1:12" ht="15" customHeight="1" x14ac:dyDescent="0.3">
      <c r="A509" s="6"/>
      <c r="C509" s="15">
        <f>INDEX(final_twistvert!K:K,MATCH(SUMMARY!E509,final_twistvert!M:M))</f>
        <v>1.0914681136053346</v>
      </c>
      <c r="D509" s="16">
        <f>INDEX(final_twistvert!L:L,MATCH(SUMMARY!E509,final_twistvert!M:M,0))</f>
        <v>0.56791695444618118</v>
      </c>
      <c r="E509" s="17">
        <f>raw_vertexdata!D510</f>
        <v>508</v>
      </c>
      <c r="F509" s="18"/>
      <c r="G509" s="18"/>
      <c r="H509" s="18"/>
      <c r="I509" s="18"/>
      <c r="J509" s="18"/>
      <c r="K509" s="18"/>
      <c r="L509" s="19"/>
    </row>
    <row r="510" spans="1:12" ht="15" customHeight="1" x14ac:dyDescent="0.3">
      <c r="A510" s="6"/>
      <c r="C510" s="15">
        <f>INDEX(final_twistvert!K:K,MATCH(SUMMARY!E510,final_twistvert!M:M))</f>
        <v>1.2105943581836418</v>
      </c>
      <c r="D510" s="16">
        <f>INDEX(final_twistvert!L:L,MATCH(SUMMARY!E510,final_twistvert!M:M,0))</f>
        <v>0.34217724292324769</v>
      </c>
      <c r="E510" s="17">
        <f>raw_vertexdata!D511</f>
        <v>509</v>
      </c>
      <c r="F510" s="18"/>
      <c r="G510" s="18"/>
      <c r="H510" s="18"/>
      <c r="I510" s="18"/>
      <c r="J510" s="18"/>
      <c r="K510" s="18"/>
      <c r="L510" s="19"/>
    </row>
    <row r="511" spans="1:12" ht="15" customHeight="1" x14ac:dyDescent="0.3">
      <c r="A511" s="6"/>
      <c r="C511" s="15">
        <f>INDEX(final_twistvert!K:K,MATCH(SUMMARY!E511,final_twistvert!M:M))</f>
        <v>-1.5207112817786084</v>
      </c>
      <c r="D511" s="16">
        <f>INDEX(final_twistvert!L:L,MATCH(SUMMARY!E511,final_twistvert!M:M,0))</f>
        <v>0.20521931959685205</v>
      </c>
      <c r="E511" s="17">
        <f>raw_vertexdata!D512</f>
        <v>510</v>
      </c>
      <c r="F511" s="18"/>
      <c r="G511" s="18"/>
      <c r="H511" s="18"/>
      <c r="I511" s="18"/>
      <c r="J511" s="18"/>
      <c r="K511" s="18"/>
      <c r="L511" s="19"/>
    </row>
    <row r="512" spans="1:12" ht="15" customHeight="1" x14ac:dyDescent="0.3">
      <c r="A512" s="6"/>
      <c r="C512" s="15">
        <f>INDEX(final_twistvert!K:K,MATCH(SUMMARY!E512,final_twistvert!M:M))</f>
        <v>-1.3618056081800152</v>
      </c>
      <c r="D512" s="16">
        <f>INDEX(final_twistvert!L:L,MATCH(SUMMARY!E512,final_twistvert!M:M,0))</f>
        <v>-0.11914255264177734</v>
      </c>
      <c r="E512" s="17">
        <f>raw_vertexdata!D513</f>
        <v>511</v>
      </c>
      <c r="F512" s="18"/>
      <c r="G512" s="18"/>
      <c r="H512" s="18"/>
      <c r="I512" s="18"/>
      <c r="J512" s="18"/>
      <c r="K512" s="18"/>
      <c r="L512" s="19"/>
    </row>
    <row r="513" spans="1:12" ht="15" customHeight="1" x14ac:dyDescent="0.3">
      <c r="A513" s="6"/>
      <c r="C513" s="15">
        <f>INDEX(final_twistvert!K:K,MATCH(SUMMARY!E513,final_twistvert!M:M))</f>
        <v>-1.2322269283681306</v>
      </c>
      <c r="D513" s="16">
        <f>INDEX(final_twistvert!L:L,MATCH(SUMMARY!E513,final_twistvert!M:M,0))</f>
        <v>-0.34626000698195158</v>
      </c>
      <c r="E513" s="17">
        <f>raw_vertexdata!D514</f>
        <v>512</v>
      </c>
      <c r="F513" s="18"/>
      <c r="G513" s="18"/>
      <c r="H513" s="18"/>
      <c r="I513" s="18"/>
      <c r="J513" s="18"/>
      <c r="K513" s="18"/>
      <c r="L513" s="19"/>
    </row>
    <row r="514" spans="1:12" ht="15" customHeight="1" x14ac:dyDescent="0.3">
      <c r="A514" s="6"/>
      <c r="C514" s="15">
        <f>INDEX(final_twistvert!K:K,MATCH(SUMMARY!E514,final_twistvert!M:M))</f>
        <v>-1.1026482485755293</v>
      </c>
      <c r="D514" s="16">
        <f>INDEX(final_twistvert!L:L,MATCH(SUMMARY!E514,final_twistvert!M:M,0))</f>
        <v>-0.57337746134510792</v>
      </c>
      <c r="E514" s="17">
        <f>raw_vertexdata!D515</f>
        <v>513</v>
      </c>
      <c r="F514" s="18"/>
      <c r="G514" s="18"/>
      <c r="H514" s="18"/>
      <c r="I514" s="18"/>
      <c r="J514" s="18"/>
      <c r="K514" s="18"/>
      <c r="L514" s="19"/>
    </row>
    <row r="515" spans="1:12" ht="15" customHeight="1" x14ac:dyDescent="0.3">
      <c r="A515" s="6"/>
      <c r="C515" s="15">
        <f>INDEX(final_twistvert!K:K,MATCH(SUMMARY!E515,final_twistvert!M:M))</f>
        <v>-0.93699669013565778</v>
      </c>
      <c r="D515" s="16">
        <f>INDEX(final_twistvert!L:L,MATCH(SUMMARY!E515,final_twistvert!M:M,0))</f>
        <v>-0.7463153965790289</v>
      </c>
      <c r="E515" s="17">
        <f>raw_vertexdata!D516</f>
        <v>514</v>
      </c>
      <c r="F515" s="18"/>
      <c r="G515" s="18"/>
      <c r="H515" s="18"/>
      <c r="I515" s="18"/>
      <c r="J515" s="18"/>
      <c r="K515" s="18"/>
      <c r="L515" s="19"/>
    </row>
    <row r="516" spans="1:12" ht="15" customHeight="1" x14ac:dyDescent="0.3">
      <c r="A516" s="6"/>
      <c r="C516" s="15">
        <f>INDEX(final_twistvert!K:K,MATCH(SUMMARY!E516,final_twistvert!M:M))</f>
        <v>-0.77134513162384744</v>
      </c>
      <c r="D516" s="16">
        <f>INDEX(final_twistvert!L:L,MATCH(SUMMARY!E516,final_twistvert!M:M,0))</f>
        <v>-0.91925333174277357</v>
      </c>
      <c r="E516" s="17">
        <f>raw_vertexdata!D517</f>
        <v>515</v>
      </c>
      <c r="F516" s="18"/>
      <c r="G516" s="18"/>
      <c r="H516" s="18"/>
      <c r="I516" s="18"/>
      <c r="J516" s="18"/>
      <c r="K516" s="18"/>
      <c r="L516" s="19"/>
    </row>
    <row r="517" spans="1:12" ht="15" customHeight="1" x14ac:dyDescent="0.3">
      <c r="A517" s="6"/>
      <c r="C517" s="15">
        <f>INDEX(final_twistvert!K:K,MATCH(SUMMARY!E517,final_twistvert!M:M))</f>
        <v>-0.57032901479763731</v>
      </c>
      <c r="D517" s="16">
        <f>INDEX(final_twistvert!L:L,MATCH(SUMMARY!E517,final_twistvert!M:M,0))</f>
        <v>-1.0464956010637592</v>
      </c>
      <c r="E517" s="17">
        <f>raw_vertexdata!D518</f>
        <v>516</v>
      </c>
      <c r="F517" s="18"/>
      <c r="G517" s="18"/>
      <c r="H517" s="18"/>
      <c r="I517" s="18"/>
      <c r="J517" s="18"/>
      <c r="K517" s="18"/>
      <c r="L517" s="19"/>
    </row>
    <row r="518" spans="1:12" ht="15" customHeight="1" x14ac:dyDescent="0.3">
      <c r="A518" s="6"/>
      <c r="C518" s="15">
        <f>INDEX(final_twistvert!K:K,MATCH(SUMMARY!E518,final_twistvert!M:M))</f>
        <v>-0.36931289790715033</v>
      </c>
      <c r="D518" s="16">
        <f>INDEX(final_twistvert!L:L,MATCH(SUMMARY!E518,final_twistvert!M:M,0))</f>
        <v>-1.1737378703081396</v>
      </c>
      <c r="E518" s="17">
        <f>raw_vertexdata!D519</f>
        <v>517</v>
      </c>
      <c r="F518" s="18"/>
      <c r="G518" s="18"/>
      <c r="H518" s="18"/>
      <c r="I518" s="18"/>
      <c r="J518" s="18"/>
      <c r="K518" s="18"/>
      <c r="L518" s="19"/>
    </row>
    <row r="519" spans="1:12" ht="15" customHeight="1" x14ac:dyDescent="0.3">
      <c r="A519" s="6"/>
      <c r="C519" s="15">
        <f>INDEX(final_twistvert!K:K,MATCH(SUMMARY!E519,final_twistvert!M:M))</f>
        <v>-0.12640890228149282</v>
      </c>
      <c r="D519" s="16">
        <f>INDEX(final_twistvert!L:L,MATCH(SUMMARY!E519,final_twistvert!M:M,0))</f>
        <v>-1.2516902124573679</v>
      </c>
      <c r="E519" s="17">
        <f>raw_vertexdata!D520</f>
        <v>518</v>
      </c>
      <c r="F519" s="18"/>
      <c r="G519" s="18"/>
      <c r="H519" s="18"/>
      <c r="I519" s="18"/>
      <c r="J519" s="18"/>
      <c r="K519" s="18"/>
      <c r="L519" s="19"/>
    </row>
    <row r="520" spans="1:12" ht="15" customHeight="1" x14ac:dyDescent="0.3">
      <c r="A520" s="6"/>
      <c r="C520" s="15">
        <f>INDEX(final_twistvert!K:K,MATCH(SUMMARY!E520,final_twistvert!M:M))</f>
        <v>-2.5052226186788227</v>
      </c>
      <c r="D520" s="16">
        <f>INDEX(final_twistvert!L:L,MATCH(SUMMARY!E520,final_twistvert!M:M,0))</f>
        <v>0.29932118959004067</v>
      </c>
      <c r="E520" s="17">
        <f>raw_vertexdata!D521</f>
        <v>519</v>
      </c>
      <c r="F520" s="18"/>
      <c r="G520" s="18"/>
      <c r="H520" s="18"/>
      <c r="I520" s="18"/>
      <c r="J520" s="18"/>
      <c r="K520" s="18"/>
      <c r="L520" s="19"/>
    </row>
    <row r="521" spans="1:12" ht="15" customHeight="1" x14ac:dyDescent="0.3">
      <c r="A521" s="6"/>
      <c r="C521" s="15">
        <f>INDEX(final_twistvert!K:K,MATCH(SUMMARY!E521,final_twistvert!M:M))</f>
        <v>-2.4066126265257175</v>
      </c>
      <c r="D521" s="16">
        <f>INDEX(final_twistvert!L:L,MATCH(SUMMARY!E521,final_twistvert!M:M,0))</f>
        <v>-0.21055132231934814</v>
      </c>
      <c r="E521" s="17">
        <f>raw_vertexdata!D522</f>
        <v>520</v>
      </c>
      <c r="F521" s="18"/>
      <c r="G521" s="18"/>
      <c r="H521" s="18"/>
      <c r="I521" s="18"/>
      <c r="J521" s="18"/>
      <c r="K521" s="18"/>
      <c r="L521" s="19"/>
    </row>
    <row r="522" spans="1:12" ht="15" customHeight="1" x14ac:dyDescent="0.3">
      <c r="A522" s="6"/>
      <c r="C522" s="15">
        <f>INDEX(final_twistvert!K:K,MATCH(SUMMARY!E522,final_twistvert!M:M))</f>
        <v>-2.2812702446013073</v>
      </c>
      <c r="D522" s="16">
        <f>INDEX(final_twistvert!L:L,MATCH(SUMMARY!E522,final_twistvert!M:M,0))</f>
        <v>-0.65977655704396154</v>
      </c>
      <c r="E522" s="17">
        <f>raw_vertexdata!D523</f>
        <v>521</v>
      </c>
      <c r="F522" s="18"/>
      <c r="G522" s="18"/>
      <c r="H522" s="18"/>
      <c r="I522" s="18"/>
      <c r="J522" s="18"/>
      <c r="K522" s="18"/>
      <c r="L522" s="19"/>
    </row>
    <row r="523" spans="1:12" ht="15" customHeight="1" x14ac:dyDescent="0.3">
      <c r="A523" s="6"/>
      <c r="C523" s="15">
        <f>INDEX(final_twistvert!K:K,MATCH(SUMMARY!E523,final_twistvert!M:M))</f>
        <v>-2.1005865965208503</v>
      </c>
      <c r="D523" s="16">
        <f>INDEX(final_twistvert!L:L,MATCH(SUMMARY!E523,final_twistvert!M:M,0))</f>
        <v>-1.0928712837784418</v>
      </c>
      <c r="E523" s="17">
        <f>raw_vertexdata!D524</f>
        <v>522</v>
      </c>
      <c r="F523" s="18"/>
      <c r="G523" s="18"/>
      <c r="H523" s="18"/>
      <c r="I523" s="18"/>
      <c r="J523" s="18"/>
      <c r="K523" s="18"/>
      <c r="L523" s="19"/>
    </row>
    <row r="524" spans="1:12" ht="15" customHeight="1" x14ac:dyDescent="0.3">
      <c r="A524" s="6"/>
      <c r="C524" s="15">
        <f>INDEX(final_twistvert!K:K,MATCH(SUMMARY!E524,final_twistvert!M:M))</f>
        <v>-1.8280466321509694</v>
      </c>
      <c r="D524" s="16">
        <f>INDEX(final_twistvert!L:L,MATCH(SUMMARY!E524,final_twistvert!M:M,0))</f>
        <v>-1.4645782785867649</v>
      </c>
      <c r="E524" s="17">
        <f>raw_vertexdata!D525</f>
        <v>523</v>
      </c>
      <c r="F524" s="18"/>
      <c r="G524" s="18"/>
      <c r="H524" s="18"/>
      <c r="I524" s="18"/>
      <c r="J524" s="18"/>
      <c r="K524" s="18"/>
      <c r="L524" s="19"/>
    </row>
    <row r="525" spans="1:12" ht="15" customHeight="1" x14ac:dyDescent="0.3">
      <c r="A525" s="6"/>
      <c r="C525" s="15">
        <f>INDEX(final_twistvert!K:K,MATCH(SUMMARY!E525,final_twistvert!M:M))</f>
        <v>-1.5105508827633678</v>
      </c>
      <c r="D525" s="16">
        <f>INDEX(final_twistvert!L:L,MATCH(SUMMARY!E525,final_twistvert!M:M,0))</f>
        <v>-1.8002044413295981</v>
      </c>
      <c r="E525" s="17">
        <f>raw_vertexdata!D526</f>
        <v>524</v>
      </c>
      <c r="F525" s="18"/>
      <c r="G525" s="18"/>
      <c r="H525" s="18"/>
      <c r="I525" s="18"/>
      <c r="J525" s="18"/>
      <c r="K525" s="18"/>
      <c r="L525" s="19"/>
    </row>
    <row r="526" spans="1:12" ht="15" customHeight="1" x14ac:dyDescent="0.3">
      <c r="A526" s="6"/>
      <c r="C526" s="15">
        <f>INDEX(final_twistvert!K:K,MATCH(SUMMARY!E526,final_twistvert!M:M))</f>
        <v>-1.1250110983863186</v>
      </c>
      <c r="D526" s="16">
        <f>INDEX(final_twistvert!L:L,MATCH(SUMMARY!E526,final_twistvert!M:M,0))</f>
        <v>-2.0545420240754684</v>
      </c>
      <c r="E526" s="17">
        <f>raw_vertexdata!D527</f>
        <v>525</v>
      </c>
      <c r="F526" s="18"/>
      <c r="G526" s="18"/>
      <c r="H526" s="18"/>
      <c r="I526" s="18"/>
      <c r="J526" s="18"/>
      <c r="K526" s="18"/>
      <c r="L526" s="19"/>
    </row>
    <row r="527" spans="1:12" ht="15" customHeight="1" x14ac:dyDescent="0.3">
      <c r="A527" s="6"/>
      <c r="C527" s="15">
        <f>INDEX(final_twistvert!K:K,MATCH(SUMMARY!E527,final_twistvert!M:M))</f>
        <v>-0.71174512106423271</v>
      </c>
      <c r="D527" s="16">
        <f>INDEX(final_twistvert!L:L,MATCH(SUMMARY!E527,final_twistvert!M:M,0))</f>
        <v>-2.2583414305328655</v>
      </c>
      <c r="E527" s="17">
        <f>raw_vertexdata!D528</f>
        <v>526</v>
      </c>
      <c r="F527" s="18"/>
      <c r="G527" s="18"/>
      <c r="H527" s="18"/>
      <c r="I527" s="18"/>
      <c r="J527" s="18"/>
      <c r="K527" s="18"/>
      <c r="L527" s="19"/>
    </row>
    <row r="528" spans="1:12" ht="15" customHeight="1" x14ac:dyDescent="0.3">
      <c r="A528" s="6"/>
      <c r="C528" s="15">
        <f>INDEX(final_twistvert!K:K,MATCH(SUMMARY!E528,final_twistvert!M:M))</f>
        <v>-0.25345415149878847</v>
      </c>
      <c r="D528" s="16">
        <f>INDEX(final_twistvert!L:L,MATCH(SUMMARY!E528,final_twistvert!M:M,0))</f>
        <v>-2.361201761778243</v>
      </c>
      <c r="E528" s="17">
        <f>raw_vertexdata!D529</f>
        <v>527</v>
      </c>
      <c r="F528" s="18"/>
      <c r="G528" s="18"/>
      <c r="H528" s="18"/>
      <c r="I528" s="18"/>
      <c r="J528" s="18"/>
      <c r="K528" s="18"/>
      <c r="L528" s="19"/>
    </row>
    <row r="529" spans="1:12" ht="15" customHeight="1" x14ac:dyDescent="0.3">
      <c r="A529" s="6"/>
      <c r="C529" s="15">
        <f>INDEX(final_twistvert!K:K,MATCH(SUMMARY!E529,final_twistvert!M:M))</f>
        <v>0.21111235744486195</v>
      </c>
      <c r="D529" s="16">
        <f>INDEX(final_twistvert!L:L,MATCH(SUMMARY!E529,final_twistvert!M:M,0))</f>
        <v>-2.4067605515296728</v>
      </c>
      <c r="E529" s="17">
        <f>raw_vertexdata!D530</f>
        <v>528</v>
      </c>
      <c r="F529" s="18"/>
      <c r="G529" s="18"/>
      <c r="H529" s="18"/>
      <c r="I529" s="18"/>
      <c r="J529" s="18"/>
      <c r="K529" s="18"/>
      <c r="L529" s="19"/>
    </row>
    <row r="530" spans="1:12" ht="15" customHeight="1" x14ac:dyDescent="0.3">
      <c r="A530" s="6"/>
      <c r="C530" s="15">
        <f>INDEX(final_twistvert!K:K,MATCH(SUMMARY!E530,final_twistvert!M:M))</f>
        <v>0.68446147956237646</v>
      </c>
      <c r="D530" s="16">
        <f>INDEX(final_twistvert!L:L,MATCH(SUMMARY!E530,final_twistvert!M:M,0))</f>
        <v>-2.3276244361366354</v>
      </c>
      <c r="E530" s="17">
        <f>raw_vertexdata!D531</f>
        <v>529</v>
      </c>
      <c r="F530" s="18"/>
      <c r="G530" s="18"/>
      <c r="H530" s="18"/>
      <c r="I530" s="18"/>
      <c r="J530" s="18"/>
      <c r="K530" s="18"/>
      <c r="L530" s="19"/>
    </row>
    <row r="531" spans="1:12" ht="15" customHeight="1" x14ac:dyDescent="0.3">
      <c r="A531" s="6"/>
      <c r="C531" s="15">
        <f>INDEX(final_twistvert!K:K,MATCH(SUMMARY!E531,final_twistvert!M:M))</f>
        <v>2.3864715083952857</v>
      </c>
      <c r="D531" s="16">
        <f>INDEX(final_twistvert!L:L,MATCH(SUMMARY!E531,final_twistvert!M:M,0))</f>
        <v>-1.4324142882608322</v>
      </c>
      <c r="E531" s="17">
        <f>raw_vertexdata!D532</f>
        <v>530</v>
      </c>
      <c r="F531" s="18"/>
      <c r="G531" s="18"/>
      <c r="H531" s="18"/>
      <c r="I531" s="18"/>
      <c r="J531" s="18"/>
      <c r="K531" s="18"/>
      <c r="L531" s="19"/>
    </row>
    <row r="532" spans="1:12" ht="15" customHeight="1" x14ac:dyDescent="0.3">
      <c r="A532" s="6"/>
      <c r="C532" s="15">
        <f>INDEX(final_twistvert!K:K,MATCH(SUMMARY!E532,final_twistvert!M:M))</f>
        <v>2.1427627497510384</v>
      </c>
      <c r="D532" s="16">
        <f>INDEX(final_twistvert!L:L,MATCH(SUMMARY!E532,final_twistvert!M:M,0))</f>
        <v>-1.421862269835247</v>
      </c>
      <c r="E532" s="17">
        <f>raw_vertexdata!D533</f>
        <v>531</v>
      </c>
      <c r="F532" s="18"/>
      <c r="G532" s="18"/>
      <c r="H532" s="18"/>
      <c r="I532" s="18"/>
      <c r="J532" s="18"/>
      <c r="K532" s="18"/>
      <c r="L532" s="19"/>
    </row>
    <row r="533" spans="1:12" ht="15" customHeight="1" x14ac:dyDescent="0.3">
      <c r="A533" s="6"/>
      <c r="C533" s="15">
        <f>INDEX(final_twistvert!K:K,MATCH(SUMMARY!E533,final_twistvert!M:M))</f>
        <v>1.8250591250916222</v>
      </c>
      <c r="D533" s="16">
        <f>INDEX(final_twistvert!L:L,MATCH(SUMMARY!E533,final_twistvert!M:M,0))</f>
        <v>-2.1014795129898514</v>
      </c>
      <c r="E533" s="17">
        <f>raw_vertexdata!D534</f>
        <v>532</v>
      </c>
      <c r="F533" s="18"/>
      <c r="G533" s="18"/>
      <c r="H533" s="18"/>
      <c r="I533" s="18"/>
      <c r="J533" s="18"/>
      <c r="K533" s="18"/>
      <c r="L533" s="19"/>
    </row>
    <row r="534" spans="1:12" ht="15" customHeight="1" x14ac:dyDescent="0.3">
      <c r="A534" s="6"/>
      <c r="C534" s="15">
        <f>INDEX(final_twistvert!K:K,MATCH(SUMMARY!E534,final_twistvert!M:M))</f>
        <v>1.7723478337161347</v>
      </c>
      <c r="D534" s="16">
        <f>INDEX(final_twistvert!L:L,MATCH(SUMMARY!E534,final_twistvert!M:M,0))</f>
        <v>-1.8633055767703257</v>
      </c>
      <c r="E534" s="17">
        <f>raw_vertexdata!D535</f>
        <v>533</v>
      </c>
      <c r="F534" s="18"/>
      <c r="G534" s="18"/>
      <c r="H534" s="18"/>
      <c r="I534" s="18"/>
      <c r="J534" s="18"/>
      <c r="K534" s="18"/>
      <c r="L534" s="19"/>
    </row>
    <row r="535" spans="1:12" ht="15" customHeight="1" x14ac:dyDescent="0.3">
      <c r="A535" s="6"/>
      <c r="C535" s="15">
        <f>INDEX(final_twistvert!K:K,MATCH(SUMMARY!E535,final_twistvert!M:M))</f>
        <v>-0.72695642969653074</v>
      </c>
      <c r="D535" s="16">
        <f>INDEX(final_twistvert!L:L,MATCH(SUMMARY!E535,final_twistvert!M:M,0))</f>
        <v>2.4094970694855844</v>
      </c>
      <c r="E535" s="17">
        <f>raw_vertexdata!D536</f>
        <v>534</v>
      </c>
      <c r="F535" s="18"/>
      <c r="G535" s="18"/>
      <c r="H535" s="18"/>
      <c r="I535" s="18"/>
      <c r="J535" s="18"/>
      <c r="K535" s="18"/>
      <c r="L535" s="19"/>
    </row>
    <row r="536" spans="1:12" ht="15" customHeight="1" x14ac:dyDescent="0.3">
      <c r="A536" s="6"/>
      <c r="C536" s="15">
        <f>INDEX(final_twistvert!K:K,MATCH(SUMMARY!E536,final_twistvert!M:M))</f>
        <v>-0.21050414353540392</v>
      </c>
      <c r="D536" s="16">
        <f>INDEX(final_twistvert!L:L,MATCH(SUMMARY!E536,final_twistvert!M:M,0))</f>
        <v>2.406073370557646</v>
      </c>
      <c r="E536" s="17">
        <f>raw_vertexdata!D537</f>
        <v>535</v>
      </c>
      <c r="F536" s="18"/>
      <c r="G536" s="18"/>
      <c r="H536" s="18"/>
      <c r="I536" s="18"/>
      <c r="J536" s="18"/>
      <c r="K536" s="18"/>
      <c r="L536" s="19"/>
    </row>
    <row r="537" spans="1:12" ht="15" customHeight="1" x14ac:dyDescent="0.3">
      <c r="A537" s="6"/>
      <c r="C537" s="15">
        <f>INDEX(final_twistvert!K:K,MATCH(SUMMARY!E537,final_twistvert!M:M))</f>
        <v>0.25381206353599178</v>
      </c>
      <c r="D537" s="16">
        <f>INDEX(final_twistvert!L:L,MATCH(SUMMARY!E537,final_twistvert!M:M,0))</f>
        <v>2.3608370724636978</v>
      </c>
      <c r="E537" s="17">
        <f>raw_vertexdata!D538</f>
        <v>536</v>
      </c>
      <c r="F537" s="18"/>
      <c r="G537" s="18"/>
      <c r="H537" s="18"/>
      <c r="I537" s="18"/>
      <c r="J537" s="18"/>
      <c r="K537" s="18"/>
      <c r="L537" s="19"/>
    </row>
    <row r="538" spans="1:12" ht="15" customHeight="1" x14ac:dyDescent="0.3">
      <c r="A538" s="6"/>
      <c r="C538" s="15">
        <f>INDEX(final_twistvert!K:K,MATCH(SUMMARY!E538,final_twistvert!M:M))</f>
        <v>0.71185273107297842</v>
      </c>
      <c r="D538" s="16">
        <f>INDEX(final_twistvert!L:L,MATCH(SUMMARY!E538,final_twistvert!M:M,0))</f>
        <v>2.2582992328763321</v>
      </c>
      <c r="E538" s="17">
        <f>raw_vertexdata!D539</f>
        <v>537</v>
      </c>
      <c r="F538" s="18"/>
      <c r="G538" s="18"/>
      <c r="H538" s="18"/>
      <c r="I538" s="18"/>
      <c r="J538" s="18"/>
      <c r="K538" s="18"/>
      <c r="L538" s="19"/>
    </row>
    <row r="539" spans="1:12" ht="15" customHeight="1" x14ac:dyDescent="0.3">
      <c r="A539" s="6"/>
      <c r="C539" s="15">
        <f>INDEX(final_twistvert!K:K,MATCH(SUMMARY!E539,final_twistvert!M:M))</f>
        <v>1.1250649034228288</v>
      </c>
      <c r="D539" s="16">
        <f>INDEX(final_twistvert!L:L,MATCH(SUMMARY!E539,final_twistvert!M:M,0))</f>
        <v>2.0545209252855057</v>
      </c>
      <c r="E539" s="17">
        <f>raw_vertexdata!D540</f>
        <v>538</v>
      </c>
      <c r="F539" s="18"/>
      <c r="G539" s="18"/>
      <c r="H539" s="18"/>
      <c r="I539" s="18"/>
      <c r="J539" s="18"/>
      <c r="K539" s="18"/>
      <c r="L539" s="19"/>
    </row>
    <row r="540" spans="1:12" ht="15" customHeight="1" x14ac:dyDescent="0.3">
      <c r="A540" s="6"/>
      <c r="C540" s="15">
        <f>INDEX(final_twistvert!K:K,MATCH(SUMMARY!E540,final_twistvert!M:M))</f>
        <v>1.5105508827633678</v>
      </c>
      <c r="D540" s="16">
        <f>INDEX(final_twistvert!L:L,MATCH(SUMMARY!E540,final_twistvert!M:M,0))</f>
        <v>1.8002044413295981</v>
      </c>
      <c r="E540" s="17">
        <f>raw_vertexdata!D541</f>
        <v>539</v>
      </c>
      <c r="F540" s="18"/>
      <c r="G540" s="18"/>
      <c r="H540" s="18"/>
      <c r="I540" s="18"/>
      <c r="J540" s="18"/>
      <c r="K540" s="18"/>
      <c r="L540" s="19"/>
    </row>
    <row r="541" spans="1:12" ht="15" customHeight="1" x14ac:dyDescent="0.3">
      <c r="A541" s="6"/>
      <c r="C541" s="15">
        <f>INDEX(final_twistvert!K:K,MATCH(SUMMARY!E541,final_twistvert!M:M))</f>
        <v>1.8279272534232314</v>
      </c>
      <c r="D541" s="16">
        <f>INDEX(final_twistvert!L:L,MATCH(SUMMARY!E541,final_twistvert!M:M,0))</f>
        <v>1.4647598926801766</v>
      </c>
      <c r="E541" s="17">
        <f>raw_vertexdata!D542</f>
        <v>540</v>
      </c>
      <c r="F541" s="18"/>
      <c r="G541" s="18"/>
      <c r="H541" s="18"/>
      <c r="I541" s="18"/>
      <c r="J541" s="18"/>
      <c r="K541" s="18"/>
      <c r="L541" s="19"/>
    </row>
    <row r="542" spans="1:12" ht="15" customHeight="1" x14ac:dyDescent="0.3">
      <c r="A542" s="6"/>
      <c r="C542" s="15">
        <f>INDEX(final_twistvert!K:K,MATCH(SUMMARY!E542,final_twistvert!M:M))</f>
        <v>2.1003478390653743</v>
      </c>
      <c r="D542" s="16">
        <f>INDEX(final_twistvert!L:L,MATCH(SUMMARY!E542,final_twistvert!M:M,0))</f>
        <v>1.0932345119652653</v>
      </c>
      <c r="E542" s="17">
        <f>raw_vertexdata!D543</f>
        <v>541</v>
      </c>
      <c r="F542" s="18"/>
      <c r="G542" s="18"/>
      <c r="H542" s="18"/>
      <c r="I542" s="18"/>
      <c r="J542" s="18"/>
      <c r="K542" s="18"/>
      <c r="L542" s="19"/>
    </row>
    <row r="543" spans="1:12" ht="15" customHeight="1" x14ac:dyDescent="0.3">
      <c r="A543" s="6"/>
      <c r="C543" s="15">
        <f>INDEX(final_twistvert!K:K,MATCH(SUMMARY!E543,final_twistvert!M:M))</f>
        <v>2.2811963618344597</v>
      </c>
      <c r="D543" s="16">
        <f>INDEX(final_twistvert!L:L,MATCH(SUMMARY!E543,final_twistvert!M:M,0))</f>
        <v>0.65999711203736577</v>
      </c>
      <c r="E543" s="17">
        <f>raw_vertexdata!D544</f>
        <v>542</v>
      </c>
      <c r="F543" s="18"/>
      <c r="G543" s="18"/>
      <c r="H543" s="18"/>
      <c r="I543" s="18"/>
      <c r="J543" s="18"/>
      <c r="K543" s="18"/>
      <c r="L543" s="19"/>
    </row>
    <row r="544" spans="1:12" ht="15" customHeight="1" x14ac:dyDescent="0.3">
      <c r="A544" s="6"/>
      <c r="C544" s="15">
        <f>INDEX(final_twistvert!K:K,MATCH(SUMMARY!E544,final_twistvert!M:M))</f>
        <v>2.40670361838322</v>
      </c>
      <c r="D544" s="16">
        <f>INDEX(final_twistvert!L:L,MATCH(SUMMARY!E544,final_twistvert!M:M,0))</f>
        <v>0.21062920404272753</v>
      </c>
      <c r="E544" s="17">
        <f>raw_vertexdata!D545</f>
        <v>543</v>
      </c>
      <c r="F544" s="18"/>
      <c r="G544" s="18"/>
      <c r="H544" s="18"/>
      <c r="I544" s="18"/>
      <c r="J544" s="18"/>
      <c r="K544" s="18"/>
      <c r="L544" s="19"/>
    </row>
    <row r="545" spans="1:12" ht="15" customHeight="1" x14ac:dyDescent="0.3">
      <c r="A545" s="6"/>
      <c r="C545" s="15">
        <f>INDEX(final_twistvert!K:K,MATCH(SUMMARY!E545,final_twistvert!M:M))</f>
        <v>2.4112829015862447</v>
      </c>
      <c r="D545" s="16">
        <f>INDEX(final_twistvert!L:L,MATCH(SUMMARY!E545,final_twistvert!M:M,0))</f>
        <v>-0.26962737246377377</v>
      </c>
      <c r="E545" s="17">
        <f>raw_vertexdata!D546</f>
        <v>544</v>
      </c>
      <c r="F545" s="18"/>
      <c r="G545" s="18"/>
      <c r="H545" s="18"/>
      <c r="I545" s="18"/>
      <c r="J545" s="18"/>
      <c r="K545" s="18"/>
      <c r="L545" s="19"/>
    </row>
    <row r="546" spans="1:12" ht="15" customHeight="1" x14ac:dyDescent="0.3">
      <c r="A546" s="6"/>
      <c r="C546" s="15">
        <f>INDEX(final_twistvert!K:K,MATCH(SUMMARY!E546,final_twistvert!M:M))</f>
        <v>-1.5630273870599785</v>
      </c>
      <c r="D546" s="16">
        <f>INDEX(final_twistvert!L:L,MATCH(SUMMARY!E546,final_twistvert!M:M,0))</f>
        <v>2.0997315493652877</v>
      </c>
      <c r="E546" s="17">
        <f>raw_vertexdata!D547</f>
        <v>545</v>
      </c>
      <c r="F546" s="18"/>
      <c r="G546" s="18"/>
      <c r="H546" s="18"/>
      <c r="I546" s="18"/>
      <c r="J546" s="18"/>
      <c r="K546" s="18"/>
      <c r="L546" s="19"/>
    </row>
    <row r="547" spans="1:12" ht="15" customHeight="1" x14ac:dyDescent="0.3">
      <c r="A547" s="6"/>
      <c r="C547" s="15">
        <f>INDEX(final_twistvert!K:K,MATCH(SUMMARY!E547,final_twistvert!M:M))</f>
        <v>-2.3483329560684445</v>
      </c>
      <c r="D547" s="16">
        <f>INDEX(final_twistvert!L:L,MATCH(SUMMARY!E547,final_twistvert!M:M,0))</f>
        <v>1.1743178678859532</v>
      </c>
      <c r="E547" s="17">
        <f>raw_vertexdata!D548</f>
        <v>546</v>
      </c>
      <c r="F547" s="18"/>
      <c r="G547" s="18"/>
      <c r="H547" s="18"/>
      <c r="I547" s="18"/>
      <c r="J547" s="18"/>
      <c r="K547" s="18"/>
      <c r="L547" s="19"/>
    </row>
    <row r="548" spans="1:12" ht="15" customHeight="1" x14ac:dyDescent="0.3">
      <c r="A548" s="6"/>
      <c r="C548" s="15">
        <f>INDEX(final_twistvert!K:K,MATCH(SUMMARY!E548,final_twistvert!M:M))</f>
        <v>-0.99206710813203525</v>
      </c>
      <c r="D548" s="16">
        <f>INDEX(final_twistvert!L:L,MATCH(SUMMARY!E548,final_twistvert!M:M,0))</f>
        <v>1.4603560094633807</v>
      </c>
      <c r="E548" s="17">
        <f>raw_vertexdata!D549</f>
        <v>547</v>
      </c>
      <c r="F548" s="18"/>
      <c r="G548" s="18"/>
      <c r="H548" s="18"/>
      <c r="I548" s="18"/>
      <c r="J548" s="18"/>
      <c r="K548" s="18"/>
      <c r="L548" s="19"/>
    </row>
    <row r="549" spans="1:12" ht="15" customHeight="1" x14ac:dyDescent="0.3">
      <c r="A549" s="6"/>
      <c r="C549" s="15">
        <f>INDEX(final_twistvert!K:K,MATCH(SUMMARY!E549,final_twistvert!M:M))</f>
        <v>-1.6195819004476055</v>
      </c>
      <c r="D549" s="16">
        <f>INDEX(final_twistvert!L:L,MATCH(SUMMARY!E549,final_twistvert!M:M,0))</f>
        <v>0.72329991272352656</v>
      </c>
      <c r="E549" s="17">
        <f>raw_vertexdata!D550</f>
        <v>548</v>
      </c>
      <c r="F549" s="18"/>
      <c r="G549" s="18"/>
      <c r="H549" s="18"/>
      <c r="I549" s="18"/>
      <c r="J549" s="18"/>
      <c r="K549" s="18"/>
      <c r="L549" s="19"/>
    </row>
    <row r="550" spans="1:12" ht="15" customHeight="1" x14ac:dyDescent="0.3">
      <c r="A550" s="6"/>
      <c r="C550" s="20">
        <v>504</v>
      </c>
      <c r="D550" s="18"/>
      <c r="E550" s="18"/>
      <c r="F550" s="18"/>
      <c r="G550" s="18"/>
      <c r="H550" s="18"/>
      <c r="I550" s="18"/>
      <c r="J550" s="18"/>
      <c r="K550" s="18"/>
      <c r="L550" s="19"/>
    </row>
    <row r="551" spans="1:12" ht="15" customHeight="1" x14ac:dyDescent="0.3">
      <c r="A551" s="6"/>
      <c r="C551" s="20">
        <v>1</v>
      </c>
      <c r="D551" s="17">
        <f>INDEX(final_elemfixed!$D$551:$D$1054,MATCH(SUMMARY!C551,final_elemfixed!$C$551:$C$1054,0))</f>
        <v>297</v>
      </c>
      <c r="E551" s="17">
        <f>INDEX(final_elemfixed!$E$551:$E$1054,MATCH(SUMMARY!C551,final_elemfixed!$C$551:$C$1054,0))</f>
        <v>333</v>
      </c>
      <c r="F551" s="17">
        <f>INDEX(final_elemfixed!$F$551:$F$1054,MATCH(SUMMARY!C551,final_elemfixed!$C$551:$C$1054,0))</f>
        <v>292</v>
      </c>
      <c r="G551" s="17">
        <f>INDEX(final_elemfixed!$G$551:$G$1054,MATCH(SUMMARY!C551,final_elemfixed!$C$551:$C$1054,0))</f>
        <v>77</v>
      </c>
      <c r="H551" s="17">
        <f>INDEX(final_elemfixed!$H$551:$H$1054,MATCH(SUMMARY!C551,final_elemfixed!$C$551:$C$1054,0))</f>
        <v>0</v>
      </c>
      <c r="I551" s="17">
        <f>INDEX(final_elemfixed!$I$551:$I$1054,MATCH(SUMMARY!C551,final_elemfixed!$C$551:$C$1054,0))</f>
        <v>0</v>
      </c>
      <c r="J551" s="17">
        <f>INDEX(final_elemfixed!$J$551:$J$1054,MATCH(SUMMARY!C551,final_elemfixed!$C$551:$C$1054,0))</f>
        <v>0</v>
      </c>
      <c r="K551" s="17">
        <f>INDEX(final_elemfixed!$K$551:$K$1054,MATCH(SUMMARY!C551,final_elemfixed!$C$551:$C$1054,0))</f>
        <v>0</v>
      </c>
      <c r="L551" s="21">
        <f>INDEX(final_elemfixed!$L$551:$L$1054,MATCH(SUMMARY!C551,final_elemfixed!$C$551:$C$1054,0))</f>
        <v>1</v>
      </c>
    </row>
    <row r="552" spans="1:12" ht="15" customHeight="1" x14ac:dyDescent="0.3">
      <c r="A552" s="6"/>
      <c r="C552" s="20">
        <v>2</v>
      </c>
      <c r="D552" s="17">
        <f>INDEX(final_elemfixed!$D$551:$D$1054,MATCH(SUMMARY!C552,final_elemfixed!$C$551:$C$1054,0))</f>
        <v>333</v>
      </c>
      <c r="E552" s="17">
        <f>INDEX(final_elemfixed!$E$551:$E$1054,MATCH(SUMMARY!C552,final_elemfixed!$C$551:$C$1054,0))</f>
        <v>296</v>
      </c>
      <c r="F552" s="17">
        <f>INDEX(final_elemfixed!$F$551:$F$1054,MATCH(SUMMARY!C552,final_elemfixed!$C$551:$C$1054,0))</f>
        <v>12</v>
      </c>
      <c r="G552" s="17">
        <f>INDEX(final_elemfixed!$G$551:$G$1054,MATCH(SUMMARY!C552,final_elemfixed!$C$551:$C$1054,0))</f>
        <v>292</v>
      </c>
      <c r="H552" s="17">
        <f>INDEX(final_elemfixed!$H$551:$H$1054,MATCH(SUMMARY!C552,final_elemfixed!$C$551:$C$1054,0))</f>
        <v>0</v>
      </c>
      <c r="I552" s="17">
        <f>INDEX(final_elemfixed!$I$551:$I$1054,MATCH(SUMMARY!C552,final_elemfixed!$C$551:$C$1054,0))</f>
        <v>0</v>
      </c>
      <c r="J552" s="17">
        <f>INDEX(final_elemfixed!$J$551:$J$1054,MATCH(SUMMARY!C552,final_elemfixed!$C$551:$C$1054,0))</f>
        <v>0</v>
      </c>
      <c r="K552" s="17">
        <f>INDEX(final_elemfixed!$K$551:$K$1054,MATCH(SUMMARY!C552,final_elemfixed!$C$551:$C$1054,0))</f>
        <v>0</v>
      </c>
      <c r="L552" s="21">
        <f>INDEX(final_elemfixed!$L$551:$L$1054,MATCH(SUMMARY!C552,final_elemfixed!$C$551:$C$1054,0))</f>
        <v>1</v>
      </c>
    </row>
    <row r="553" spans="1:12" ht="15" customHeight="1" x14ac:dyDescent="0.3">
      <c r="A553" s="6"/>
      <c r="C553" s="20">
        <v>3</v>
      </c>
      <c r="D553" s="17">
        <f>INDEX(final_elemfixed!$D$551:$D$1054,MATCH(SUMMARY!C553,final_elemfixed!$C$551:$C$1054,0))</f>
        <v>20</v>
      </c>
      <c r="E553" s="17">
        <f>INDEX(final_elemfixed!$E$551:$E$1054,MATCH(SUMMARY!C553,final_elemfixed!$C$551:$C$1054,0))</f>
        <v>291</v>
      </c>
      <c r="F553" s="17">
        <f>INDEX(final_elemfixed!$F$551:$F$1054,MATCH(SUMMARY!C553,final_elemfixed!$C$551:$C$1054,0))</f>
        <v>333</v>
      </c>
      <c r="G553" s="17">
        <f>INDEX(final_elemfixed!$G$551:$G$1054,MATCH(SUMMARY!C553,final_elemfixed!$C$551:$C$1054,0))</f>
        <v>297</v>
      </c>
      <c r="H553" s="17">
        <f>INDEX(final_elemfixed!$H$551:$H$1054,MATCH(SUMMARY!C553,final_elemfixed!$C$551:$C$1054,0))</f>
        <v>0</v>
      </c>
      <c r="I553" s="17">
        <f>INDEX(final_elemfixed!$I$551:$I$1054,MATCH(SUMMARY!C553,final_elemfixed!$C$551:$C$1054,0))</f>
        <v>0</v>
      </c>
      <c r="J553" s="17">
        <f>INDEX(final_elemfixed!$J$551:$J$1054,MATCH(SUMMARY!C553,final_elemfixed!$C$551:$C$1054,0))</f>
        <v>0</v>
      </c>
      <c r="K553" s="17">
        <f>INDEX(final_elemfixed!$K$551:$K$1054,MATCH(SUMMARY!C553,final_elemfixed!$C$551:$C$1054,0))</f>
        <v>0</v>
      </c>
      <c r="L553" s="21">
        <f>INDEX(final_elemfixed!$L$551:$L$1054,MATCH(SUMMARY!C553,final_elemfixed!$C$551:$C$1054,0))</f>
        <v>1</v>
      </c>
    </row>
    <row r="554" spans="1:12" ht="15" customHeight="1" x14ac:dyDescent="0.3">
      <c r="A554" s="6"/>
      <c r="C554" s="20">
        <v>4</v>
      </c>
      <c r="D554" s="17">
        <f>INDEX(final_elemfixed!$D$551:$D$1054,MATCH(SUMMARY!C554,final_elemfixed!$C$551:$C$1054,0))</f>
        <v>291</v>
      </c>
      <c r="E554" s="17">
        <f>INDEX(final_elemfixed!$E$551:$E$1054,MATCH(SUMMARY!C554,final_elemfixed!$C$551:$C$1054,0))</f>
        <v>78</v>
      </c>
      <c r="F554" s="17">
        <f>INDEX(final_elemfixed!$F$551:$F$1054,MATCH(SUMMARY!C554,final_elemfixed!$C$551:$C$1054,0))</f>
        <v>296</v>
      </c>
      <c r="G554" s="17">
        <f>INDEX(final_elemfixed!$G$551:$G$1054,MATCH(SUMMARY!C554,final_elemfixed!$C$551:$C$1054,0))</f>
        <v>333</v>
      </c>
      <c r="H554" s="17">
        <f>INDEX(final_elemfixed!$H$551:$H$1054,MATCH(SUMMARY!C554,final_elemfixed!$C$551:$C$1054,0))</f>
        <v>0</v>
      </c>
      <c r="I554" s="17">
        <f>INDEX(final_elemfixed!$I$551:$I$1054,MATCH(SUMMARY!C554,final_elemfixed!$C$551:$C$1054,0))</f>
        <v>0</v>
      </c>
      <c r="J554" s="17">
        <f>INDEX(final_elemfixed!$J$551:$J$1054,MATCH(SUMMARY!C554,final_elemfixed!$C$551:$C$1054,0))</f>
        <v>0</v>
      </c>
      <c r="K554" s="17">
        <f>INDEX(final_elemfixed!$K$551:$K$1054,MATCH(SUMMARY!C554,final_elemfixed!$C$551:$C$1054,0))</f>
        <v>0</v>
      </c>
      <c r="L554" s="21">
        <f>INDEX(final_elemfixed!$L$551:$L$1054,MATCH(SUMMARY!C554,final_elemfixed!$C$551:$C$1054,0))</f>
        <v>1</v>
      </c>
    </row>
    <row r="555" spans="1:12" ht="15" customHeight="1" x14ac:dyDescent="0.3">
      <c r="A555" s="6"/>
      <c r="C555" s="20">
        <v>5</v>
      </c>
      <c r="D555" s="17">
        <f>INDEX(final_elemfixed!$D$551:$D$1054,MATCH(SUMMARY!C555,final_elemfixed!$C$551:$C$1054,0))</f>
        <v>17</v>
      </c>
      <c r="E555" s="17">
        <f>INDEX(final_elemfixed!$E$551:$E$1054,MATCH(SUMMARY!C555,final_elemfixed!$C$551:$C$1054,0))</f>
        <v>176</v>
      </c>
      <c r="F555" s="17">
        <f>INDEX(final_elemfixed!$F$551:$F$1054,MATCH(SUMMARY!C555,final_elemfixed!$C$551:$C$1054,0))</f>
        <v>334</v>
      </c>
      <c r="G555" s="17">
        <f>INDEX(final_elemfixed!$G$551:$G$1054,MATCH(SUMMARY!C555,final_elemfixed!$C$551:$C$1054,0))</f>
        <v>139</v>
      </c>
      <c r="H555" s="17">
        <f>INDEX(final_elemfixed!$H$551:$H$1054,MATCH(SUMMARY!C555,final_elemfixed!$C$551:$C$1054,0))</f>
        <v>0</v>
      </c>
      <c r="I555" s="17">
        <f>INDEX(final_elemfixed!$I$551:$I$1054,MATCH(SUMMARY!C555,final_elemfixed!$C$551:$C$1054,0))</f>
        <v>0</v>
      </c>
      <c r="J555" s="17">
        <f>INDEX(final_elemfixed!$J$551:$J$1054,MATCH(SUMMARY!C555,final_elemfixed!$C$551:$C$1054,0))</f>
        <v>0</v>
      </c>
      <c r="K555" s="17">
        <f>INDEX(final_elemfixed!$K$551:$K$1054,MATCH(SUMMARY!C555,final_elemfixed!$C$551:$C$1054,0))</f>
        <v>0</v>
      </c>
      <c r="L555" s="21">
        <f>INDEX(final_elemfixed!$L$551:$L$1054,MATCH(SUMMARY!C555,final_elemfixed!$C$551:$C$1054,0))</f>
        <v>1</v>
      </c>
    </row>
    <row r="556" spans="1:12" ht="15" customHeight="1" x14ac:dyDescent="0.3">
      <c r="A556" s="6"/>
      <c r="C556" s="20">
        <v>6</v>
      </c>
      <c r="D556" s="17">
        <f>INDEX(final_elemfixed!$D$551:$D$1054,MATCH(SUMMARY!C556,final_elemfixed!$C$551:$C$1054,0))</f>
        <v>176</v>
      </c>
      <c r="E556" s="17">
        <f>INDEX(final_elemfixed!$E$551:$E$1054,MATCH(SUMMARY!C556,final_elemfixed!$C$551:$C$1054,0))</f>
        <v>118</v>
      </c>
      <c r="F556" s="17">
        <f>INDEX(final_elemfixed!$F$551:$F$1054,MATCH(SUMMARY!C556,final_elemfixed!$C$551:$C$1054,0))</f>
        <v>157</v>
      </c>
      <c r="G556" s="17">
        <f>INDEX(final_elemfixed!$G$551:$G$1054,MATCH(SUMMARY!C556,final_elemfixed!$C$551:$C$1054,0))</f>
        <v>334</v>
      </c>
      <c r="H556" s="17">
        <f>INDEX(final_elemfixed!$H$551:$H$1054,MATCH(SUMMARY!C556,final_elemfixed!$C$551:$C$1054,0))</f>
        <v>0</v>
      </c>
      <c r="I556" s="17">
        <f>INDEX(final_elemfixed!$I$551:$I$1054,MATCH(SUMMARY!C556,final_elemfixed!$C$551:$C$1054,0))</f>
        <v>0</v>
      </c>
      <c r="J556" s="17">
        <f>INDEX(final_elemfixed!$J$551:$J$1054,MATCH(SUMMARY!C556,final_elemfixed!$C$551:$C$1054,0))</f>
        <v>0</v>
      </c>
      <c r="K556" s="17">
        <f>INDEX(final_elemfixed!$K$551:$K$1054,MATCH(SUMMARY!C556,final_elemfixed!$C$551:$C$1054,0))</f>
        <v>0</v>
      </c>
      <c r="L556" s="21">
        <f>INDEX(final_elemfixed!$L$551:$L$1054,MATCH(SUMMARY!C556,final_elemfixed!$C$551:$C$1054,0))</f>
        <v>1</v>
      </c>
    </row>
    <row r="557" spans="1:12" ht="15" customHeight="1" x14ac:dyDescent="0.3">
      <c r="A557" s="6"/>
      <c r="C557" s="20">
        <v>7</v>
      </c>
      <c r="D557" s="17">
        <f>INDEX(final_elemfixed!$D$551:$D$1054,MATCH(SUMMARY!C557,final_elemfixed!$C$551:$C$1054,0))</f>
        <v>139</v>
      </c>
      <c r="E557" s="17">
        <f>INDEX(final_elemfixed!$E$551:$E$1054,MATCH(SUMMARY!C557,final_elemfixed!$C$551:$C$1054,0))</f>
        <v>334</v>
      </c>
      <c r="F557" s="17">
        <f>INDEX(final_elemfixed!$F$551:$F$1054,MATCH(SUMMARY!C557,final_elemfixed!$C$551:$C$1054,0))</f>
        <v>335</v>
      </c>
      <c r="G557" s="17">
        <f>INDEX(final_elemfixed!$G$551:$G$1054,MATCH(SUMMARY!C557,final_elemfixed!$C$551:$C$1054,0))</f>
        <v>140</v>
      </c>
      <c r="H557" s="17">
        <f>INDEX(final_elemfixed!$H$551:$H$1054,MATCH(SUMMARY!C557,final_elemfixed!$C$551:$C$1054,0))</f>
        <v>0</v>
      </c>
      <c r="I557" s="17">
        <f>INDEX(final_elemfixed!$I$551:$I$1054,MATCH(SUMMARY!C557,final_elemfixed!$C$551:$C$1054,0))</f>
        <v>0</v>
      </c>
      <c r="J557" s="17">
        <f>INDEX(final_elemfixed!$J$551:$J$1054,MATCH(SUMMARY!C557,final_elemfixed!$C$551:$C$1054,0))</f>
        <v>0</v>
      </c>
      <c r="K557" s="17">
        <f>INDEX(final_elemfixed!$K$551:$K$1054,MATCH(SUMMARY!C557,final_elemfixed!$C$551:$C$1054,0))</f>
        <v>0</v>
      </c>
      <c r="L557" s="21">
        <f>INDEX(final_elemfixed!$L$551:$L$1054,MATCH(SUMMARY!C557,final_elemfixed!$C$551:$C$1054,0))</f>
        <v>1</v>
      </c>
    </row>
    <row r="558" spans="1:12" ht="15" customHeight="1" x14ac:dyDescent="0.3">
      <c r="A558" s="6"/>
      <c r="C558" s="20">
        <v>8</v>
      </c>
      <c r="D558" s="17">
        <f>INDEX(final_elemfixed!$D$551:$D$1054,MATCH(SUMMARY!C558,final_elemfixed!$C$551:$C$1054,0))</f>
        <v>334</v>
      </c>
      <c r="E558" s="17">
        <f>INDEX(final_elemfixed!$E$551:$E$1054,MATCH(SUMMARY!C558,final_elemfixed!$C$551:$C$1054,0))</f>
        <v>157</v>
      </c>
      <c r="F558" s="17">
        <f>INDEX(final_elemfixed!$F$551:$F$1054,MATCH(SUMMARY!C558,final_elemfixed!$C$551:$C$1054,0))</f>
        <v>158</v>
      </c>
      <c r="G558" s="17">
        <f>INDEX(final_elemfixed!$G$551:$G$1054,MATCH(SUMMARY!C558,final_elemfixed!$C$551:$C$1054,0))</f>
        <v>335</v>
      </c>
      <c r="H558" s="17">
        <f>INDEX(final_elemfixed!$H$551:$H$1054,MATCH(SUMMARY!C558,final_elemfixed!$C$551:$C$1054,0))</f>
        <v>0</v>
      </c>
      <c r="I558" s="17">
        <f>INDEX(final_elemfixed!$I$551:$I$1054,MATCH(SUMMARY!C558,final_elemfixed!$C$551:$C$1054,0))</f>
        <v>0</v>
      </c>
      <c r="J558" s="17">
        <f>INDEX(final_elemfixed!$J$551:$J$1054,MATCH(SUMMARY!C558,final_elemfixed!$C$551:$C$1054,0))</f>
        <v>0</v>
      </c>
      <c r="K558" s="17">
        <f>INDEX(final_elemfixed!$K$551:$K$1054,MATCH(SUMMARY!C558,final_elemfixed!$C$551:$C$1054,0))</f>
        <v>0</v>
      </c>
      <c r="L558" s="21">
        <f>INDEX(final_elemfixed!$L$551:$L$1054,MATCH(SUMMARY!C558,final_elemfixed!$C$551:$C$1054,0))</f>
        <v>1</v>
      </c>
    </row>
    <row r="559" spans="1:12" ht="15" customHeight="1" x14ac:dyDescent="0.3">
      <c r="A559" s="6"/>
      <c r="C559" s="20">
        <v>9</v>
      </c>
      <c r="D559" s="17">
        <f>INDEX(final_elemfixed!$D$551:$D$1054,MATCH(SUMMARY!C559,final_elemfixed!$C$551:$C$1054,0))</f>
        <v>140</v>
      </c>
      <c r="E559" s="17">
        <f>INDEX(final_elemfixed!$E$551:$E$1054,MATCH(SUMMARY!C559,final_elemfixed!$C$551:$C$1054,0))</f>
        <v>335</v>
      </c>
      <c r="F559" s="17">
        <f>INDEX(final_elemfixed!$F$551:$F$1054,MATCH(SUMMARY!C559,final_elemfixed!$C$551:$C$1054,0))</f>
        <v>336</v>
      </c>
      <c r="G559" s="17">
        <f>INDEX(final_elemfixed!$G$551:$G$1054,MATCH(SUMMARY!C559,final_elemfixed!$C$551:$C$1054,0))</f>
        <v>18</v>
      </c>
      <c r="H559" s="17">
        <f>INDEX(final_elemfixed!$H$551:$H$1054,MATCH(SUMMARY!C559,final_elemfixed!$C$551:$C$1054,0))</f>
        <v>0</v>
      </c>
      <c r="I559" s="17">
        <f>INDEX(final_elemfixed!$I$551:$I$1054,MATCH(SUMMARY!C559,final_elemfixed!$C$551:$C$1054,0))</f>
        <v>0</v>
      </c>
      <c r="J559" s="17">
        <f>INDEX(final_elemfixed!$J$551:$J$1054,MATCH(SUMMARY!C559,final_elemfixed!$C$551:$C$1054,0))</f>
        <v>0</v>
      </c>
      <c r="K559" s="17">
        <f>INDEX(final_elemfixed!$K$551:$K$1054,MATCH(SUMMARY!C559,final_elemfixed!$C$551:$C$1054,0))</f>
        <v>0</v>
      </c>
      <c r="L559" s="21">
        <f>INDEX(final_elemfixed!$L$551:$L$1054,MATCH(SUMMARY!C559,final_elemfixed!$C$551:$C$1054,0))</f>
        <v>1</v>
      </c>
    </row>
    <row r="560" spans="1:12" ht="15" customHeight="1" x14ac:dyDescent="0.3">
      <c r="A560" s="6"/>
      <c r="C560" s="20">
        <v>10</v>
      </c>
      <c r="D560" s="17">
        <f>INDEX(final_elemfixed!$D$551:$D$1054,MATCH(SUMMARY!C560,final_elemfixed!$C$551:$C$1054,0))</f>
        <v>335</v>
      </c>
      <c r="E560" s="17">
        <f>INDEX(final_elemfixed!$E$551:$E$1054,MATCH(SUMMARY!C560,final_elemfixed!$C$551:$C$1054,0))</f>
        <v>158</v>
      </c>
      <c r="F560" s="17">
        <f>INDEX(final_elemfixed!$F$551:$F$1054,MATCH(SUMMARY!C560,final_elemfixed!$C$551:$C$1054,0))</f>
        <v>120</v>
      </c>
      <c r="G560" s="17">
        <f>INDEX(final_elemfixed!$G$551:$G$1054,MATCH(SUMMARY!C560,final_elemfixed!$C$551:$C$1054,0))</f>
        <v>336</v>
      </c>
      <c r="H560" s="17">
        <f>INDEX(final_elemfixed!$H$551:$H$1054,MATCH(SUMMARY!C560,final_elemfixed!$C$551:$C$1054,0))</f>
        <v>0</v>
      </c>
      <c r="I560" s="17">
        <f>INDEX(final_elemfixed!$I$551:$I$1054,MATCH(SUMMARY!C560,final_elemfixed!$C$551:$C$1054,0))</f>
        <v>0</v>
      </c>
      <c r="J560" s="17">
        <f>INDEX(final_elemfixed!$J$551:$J$1054,MATCH(SUMMARY!C560,final_elemfixed!$C$551:$C$1054,0))</f>
        <v>0</v>
      </c>
      <c r="K560" s="17">
        <f>INDEX(final_elemfixed!$K$551:$K$1054,MATCH(SUMMARY!C560,final_elemfixed!$C$551:$C$1054,0))</f>
        <v>0</v>
      </c>
      <c r="L560" s="21">
        <f>INDEX(final_elemfixed!$L$551:$L$1054,MATCH(SUMMARY!C560,final_elemfixed!$C$551:$C$1054,0))</f>
        <v>1</v>
      </c>
    </row>
    <row r="561" spans="1:12" ht="15" customHeight="1" x14ac:dyDescent="0.3">
      <c r="A561" s="6"/>
      <c r="C561" s="20">
        <v>11</v>
      </c>
      <c r="D561" s="17">
        <f>INDEX(final_elemfixed!$D$551:$D$1054,MATCH(SUMMARY!C561,final_elemfixed!$C$551:$C$1054,0))</f>
        <v>18</v>
      </c>
      <c r="E561" s="17">
        <f>INDEX(final_elemfixed!$E$551:$E$1054,MATCH(SUMMARY!C561,final_elemfixed!$C$551:$C$1054,0))</f>
        <v>336</v>
      </c>
      <c r="F561" s="17">
        <f>INDEX(final_elemfixed!$F$551:$F$1054,MATCH(SUMMARY!C561,final_elemfixed!$C$551:$C$1054,0))</f>
        <v>337</v>
      </c>
      <c r="G561" s="17">
        <f>INDEX(final_elemfixed!$G$551:$G$1054,MATCH(SUMMARY!C561,final_elemfixed!$C$551:$C$1054,0))</f>
        <v>198</v>
      </c>
      <c r="H561" s="17">
        <f>INDEX(final_elemfixed!$H$551:$H$1054,MATCH(SUMMARY!C561,final_elemfixed!$C$551:$C$1054,0))</f>
        <v>0</v>
      </c>
      <c r="I561" s="17">
        <f>INDEX(final_elemfixed!$I$551:$I$1054,MATCH(SUMMARY!C561,final_elemfixed!$C$551:$C$1054,0))</f>
        <v>0</v>
      </c>
      <c r="J561" s="17">
        <f>INDEX(final_elemfixed!$J$551:$J$1054,MATCH(SUMMARY!C561,final_elemfixed!$C$551:$C$1054,0))</f>
        <v>0</v>
      </c>
      <c r="K561" s="17">
        <f>INDEX(final_elemfixed!$K$551:$K$1054,MATCH(SUMMARY!C561,final_elemfixed!$C$551:$C$1054,0))</f>
        <v>0</v>
      </c>
      <c r="L561" s="21">
        <f>INDEX(final_elemfixed!$L$551:$L$1054,MATCH(SUMMARY!C561,final_elemfixed!$C$551:$C$1054,0))</f>
        <v>1</v>
      </c>
    </row>
    <row r="562" spans="1:12" ht="15" customHeight="1" x14ac:dyDescent="0.3">
      <c r="A562" s="6"/>
      <c r="C562" s="20">
        <v>12</v>
      </c>
      <c r="D562" s="17">
        <f>INDEX(final_elemfixed!$D$551:$D$1054,MATCH(SUMMARY!C562,final_elemfixed!$C$551:$C$1054,0))</f>
        <v>336</v>
      </c>
      <c r="E562" s="17">
        <f>INDEX(final_elemfixed!$E$551:$E$1054,MATCH(SUMMARY!C562,final_elemfixed!$C$551:$C$1054,0))</f>
        <v>120</v>
      </c>
      <c r="F562" s="17">
        <f>INDEX(final_elemfixed!$F$551:$F$1054,MATCH(SUMMARY!C562,final_elemfixed!$C$551:$C$1054,0))</f>
        <v>196</v>
      </c>
      <c r="G562" s="17">
        <f>INDEX(final_elemfixed!$G$551:$G$1054,MATCH(SUMMARY!C562,final_elemfixed!$C$551:$C$1054,0))</f>
        <v>337</v>
      </c>
      <c r="H562" s="17">
        <f>INDEX(final_elemfixed!$H$551:$H$1054,MATCH(SUMMARY!C562,final_elemfixed!$C$551:$C$1054,0))</f>
        <v>0</v>
      </c>
      <c r="I562" s="17">
        <f>INDEX(final_elemfixed!$I$551:$I$1054,MATCH(SUMMARY!C562,final_elemfixed!$C$551:$C$1054,0))</f>
        <v>0</v>
      </c>
      <c r="J562" s="17">
        <f>INDEX(final_elemfixed!$J$551:$J$1054,MATCH(SUMMARY!C562,final_elemfixed!$C$551:$C$1054,0))</f>
        <v>0</v>
      </c>
      <c r="K562" s="17">
        <f>INDEX(final_elemfixed!$K$551:$K$1054,MATCH(SUMMARY!C562,final_elemfixed!$C$551:$C$1054,0))</f>
        <v>0</v>
      </c>
      <c r="L562" s="21">
        <f>INDEX(final_elemfixed!$L$551:$L$1054,MATCH(SUMMARY!C562,final_elemfixed!$C$551:$C$1054,0))</f>
        <v>1</v>
      </c>
    </row>
    <row r="563" spans="1:12" ht="15" customHeight="1" x14ac:dyDescent="0.3">
      <c r="A563" s="6"/>
      <c r="C563" s="20">
        <v>13</v>
      </c>
      <c r="D563" s="17">
        <f>INDEX(final_elemfixed!$D$551:$D$1054,MATCH(SUMMARY!C563,final_elemfixed!$C$551:$C$1054,0))</f>
        <v>198</v>
      </c>
      <c r="E563" s="17">
        <f>INDEX(final_elemfixed!$E$551:$E$1054,MATCH(SUMMARY!C563,final_elemfixed!$C$551:$C$1054,0))</f>
        <v>337</v>
      </c>
      <c r="F563" s="17">
        <f>INDEX(final_elemfixed!$F$551:$F$1054,MATCH(SUMMARY!C563,final_elemfixed!$C$551:$C$1054,0))</f>
        <v>177</v>
      </c>
      <c r="G563" s="17">
        <f>INDEX(final_elemfixed!$G$551:$G$1054,MATCH(SUMMARY!C563,final_elemfixed!$C$551:$C$1054,0))</f>
        <v>117</v>
      </c>
      <c r="H563" s="17">
        <f>INDEX(final_elemfixed!$H$551:$H$1054,MATCH(SUMMARY!C563,final_elemfixed!$C$551:$C$1054,0))</f>
        <v>0</v>
      </c>
      <c r="I563" s="17">
        <f>INDEX(final_elemfixed!$I$551:$I$1054,MATCH(SUMMARY!C563,final_elemfixed!$C$551:$C$1054,0))</f>
        <v>0</v>
      </c>
      <c r="J563" s="17">
        <f>INDEX(final_elemfixed!$J$551:$J$1054,MATCH(SUMMARY!C563,final_elemfixed!$C$551:$C$1054,0))</f>
        <v>0</v>
      </c>
      <c r="K563" s="17">
        <f>INDEX(final_elemfixed!$K$551:$K$1054,MATCH(SUMMARY!C563,final_elemfixed!$C$551:$C$1054,0))</f>
        <v>0</v>
      </c>
      <c r="L563" s="21">
        <f>INDEX(final_elemfixed!$L$551:$L$1054,MATCH(SUMMARY!C563,final_elemfixed!$C$551:$C$1054,0))</f>
        <v>1</v>
      </c>
    </row>
    <row r="564" spans="1:12" ht="15" customHeight="1" x14ac:dyDescent="0.3">
      <c r="A564" s="6"/>
      <c r="C564" s="20">
        <v>14</v>
      </c>
      <c r="D564" s="17">
        <f>INDEX(final_elemfixed!$D$551:$D$1054,MATCH(SUMMARY!C564,final_elemfixed!$C$551:$C$1054,0))</f>
        <v>337</v>
      </c>
      <c r="E564" s="17">
        <f>INDEX(final_elemfixed!$E$551:$E$1054,MATCH(SUMMARY!C564,final_elemfixed!$C$551:$C$1054,0))</f>
        <v>196</v>
      </c>
      <c r="F564" s="17">
        <f>INDEX(final_elemfixed!$F$551:$F$1054,MATCH(SUMMARY!C564,final_elemfixed!$C$551:$C$1054,0))</f>
        <v>124</v>
      </c>
      <c r="G564" s="17">
        <f>INDEX(final_elemfixed!$G$551:$G$1054,MATCH(SUMMARY!C564,final_elemfixed!$C$551:$C$1054,0))</f>
        <v>177</v>
      </c>
      <c r="H564" s="17">
        <f>INDEX(final_elemfixed!$H$551:$H$1054,MATCH(SUMMARY!C564,final_elemfixed!$C$551:$C$1054,0))</f>
        <v>0</v>
      </c>
      <c r="I564" s="17">
        <f>INDEX(final_elemfixed!$I$551:$I$1054,MATCH(SUMMARY!C564,final_elemfixed!$C$551:$C$1054,0))</f>
        <v>0</v>
      </c>
      <c r="J564" s="17">
        <f>INDEX(final_elemfixed!$J$551:$J$1054,MATCH(SUMMARY!C564,final_elemfixed!$C$551:$C$1054,0))</f>
        <v>0</v>
      </c>
      <c r="K564" s="17">
        <f>INDEX(final_elemfixed!$K$551:$K$1054,MATCH(SUMMARY!C564,final_elemfixed!$C$551:$C$1054,0))</f>
        <v>0</v>
      </c>
      <c r="L564" s="21">
        <f>INDEX(final_elemfixed!$L$551:$L$1054,MATCH(SUMMARY!C564,final_elemfixed!$C$551:$C$1054,0))</f>
        <v>1</v>
      </c>
    </row>
    <row r="565" spans="1:12" ht="15" customHeight="1" x14ac:dyDescent="0.3">
      <c r="A565" s="6"/>
      <c r="C565" s="20">
        <v>15</v>
      </c>
      <c r="D565" s="17">
        <f>INDEX(final_elemfixed!$D$551:$D$1054,MATCH(SUMMARY!C565,final_elemfixed!$C$551:$C$1054,0))</f>
        <v>179</v>
      </c>
      <c r="E565" s="17">
        <f>INDEX(final_elemfixed!$E$551:$E$1054,MATCH(SUMMARY!C565,final_elemfixed!$C$551:$C$1054,0))</f>
        <v>338</v>
      </c>
      <c r="F565" s="17">
        <f>INDEX(final_elemfixed!$F$551:$F$1054,MATCH(SUMMARY!C565,final_elemfixed!$C$551:$C$1054,0))</f>
        <v>180</v>
      </c>
      <c r="G565" s="17">
        <f>INDEX(final_elemfixed!$G$551:$G$1054,MATCH(SUMMARY!C565,final_elemfixed!$C$551:$C$1054,0))</f>
        <v>19</v>
      </c>
      <c r="H565" s="17">
        <f>INDEX(final_elemfixed!$H$551:$H$1054,MATCH(SUMMARY!C565,final_elemfixed!$C$551:$C$1054,0))</f>
        <v>0</v>
      </c>
      <c r="I565" s="17">
        <f>INDEX(final_elemfixed!$I$551:$I$1054,MATCH(SUMMARY!C565,final_elemfixed!$C$551:$C$1054,0))</f>
        <v>0</v>
      </c>
      <c r="J565" s="17">
        <f>INDEX(final_elemfixed!$J$551:$J$1054,MATCH(SUMMARY!C565,final_elemfixed!$C$551:$C$1054,0))</f>
        <v>0</v>
      </c>
      <c r="K565" s="17">
        <f>INDEX(final_elemfixed!$K$551:$K$1054,MATCH(SUMMARY!C565,final_elemfixed!$C$551:$C$1054,0))</f>
        <v>0</v>
      </c>
      <c r="L565" s="21">
        <f>INDEX(final_elemfixed!$L$551:$L$1054,MATCH(SUMMARY!C565,final_elemfixed!$C$551:$C$1054,0))</f>
        <v>1</v>
      </c>
    </row>
    <row r="566" spans="1:12" ht="15" customHeight="1" x14ac:dyDescent="0.3">
      <c r="A566" s="6"/>
      <c r="C566" s="20">
        <v>16</v>
      </c>
      <c r="D566" s="17">
        <f>INDEX(final_elemfixed!$D$551:$D$1054,MATCH(SUMMARY!C566,final_elemfixed!$C$551:$C$1054,0))</f>
        <v>338</v>
      </c>
      <c r="E566" s="17">
        <f>INDEX(final_elemfixed!$E$551:$E$1054,MATCH(SUMMARY!C566,final_elemfixed!$C$551:$C$1054,0))</f>
        <v>177</v>
      </c>
      <c r="F566" s="17">
        <f>INDEX(final_elemfixed!$F$551:$F$1054,MATCH(SUMMARY!C566,final_elemfixed!$C$551:$C$1054,0))</f>
        <v>124</v>
      </c>
      <c r="G566" s="17">
        <f>INDEX(final_elemfixed!$G$551:$G$1054,MATCH(SUMMARY!C566,final_elemfixed!$C$551:$C$1054,0))</f>
        <v>180</v>
      </c>
      <c r="H566" s="17">
        <f>INDEX(final_elemfixed!$H$551:$H$1054,MATCH(SUMMARY!C566,final_elemfixed!$C$551:$C$1054,0))</f>
        <v>0</v>
      </c>
      <c r="I566" s="17">
        <f>INDEX(final_elemfixed!$I$551:$I$1054,MATCH(SUMMARY!C566,final_elemfixed!$C$551:$C$1054,0))</f>
        <v>0</v>
      </c>
      <c r="J566" s="17">
        <f>INDEX(final_elemfixed!$J$551:$J$1054,MATCH(SUMMARY!C566,final_elemfixed!$C$551:$C$1054,0))</f>
        <v>0</v>
      </c>
      <c r="K566" s="17">
        <f>INDEX(final_elemfixed!$K$551:$K$1054,MATCH(SUMMARY!C566,final_elemfixed!$C$551:$C$1054,0))</f>
        <v>0</v>
      </c>
      <c r="L566" s="21">
        <f>INDEX(final_elemfixed!$L$551:$L$1054,MATCH(SUMMARY!C566,final_elemfixed!$C$551:$C$1054,0))</f>
        <v>1</v>
      </c>
    </row>
    <row r="567" spans="1:12" ht="15" customHeight="1" x14ac:dyDescent="0.3">
      <c r="A567" s="6"/>
      <c r="C567" s="20">
        <v>17</v>
      </c>
      <c r="D567" s="17">
        <f>INDEX(final_elemfixed!$D$551:$D$1054,MATCH(SUMMARY!C567,final_elemfixed!$C$551:$C$1054,0))</f>
        <v>125</v>
      </c>
      <c r="E567" s="17">
        <f>INDEX(final_elemfixed!$E$551:$E$1054,MATCH(SUMMARY!C567,final_elemfixed!$C$551:$C$1054,0))</f>
        <v>178</v>
      </c>
      <c r="F567" s="17">
        <f>INDEX(final_elemfixed!$F$551:$F$1054,MATCH(SUMMARY!C567,final_elemfixed!$C$551:$C$1054,0))</f>
        <v>338</v>
      </c>
      <c r="G567" s="17">
        <f>INDEX(final_elemfixed!$G$551:$G$1054,MATCH(SUMMARY!C567,final_elemfixed!$C$551:$C$1054,0))</f>
        <v>179</v>
      </c>
      <c r="H567" s="17">
        <f>INDEX(final_elemfixed!$H$551:$H$1054,MATCH(SUMMARY!C567,final_elemfixed!$C$551:$C$1054,0))</f>
        <v>0</v>
      </c>
      <c r="I567" s="17">
        <f>INDEX(final_elemfixed!$I$551:$I$1054,MATCH(SUMMARY!C567,final_elemfixed!$C$551:$C$1054,0))</f>
        <v>0</v>
      </c>
      <c r="J567" s="17">
        <f>INDEX(final_elemfixed!$J$551:$J$1054,MATCH(SUMMARY!C567,final_elemfixed!$C$551:$C$1054,0))</f>
        <v>0</v>
      </c>
      <c r="K567" s="17">
        <f>INDEX(final_elemfixed!$K$551:$K$1054,MATCH(SUMMARY!C567,final_elemfixed!$C$551:$C$1054,0))</f>
        <v>0</v>
      </c>
      <c r="L567" s="21">
        <f>INDEX(final_elemfixed!$L$551:$L$1054,MATCH(SUMMARY!C567,final_elemfixed!$C$551:$C$1054,0))</f>
        <v>1</v>
      </c>
    </row>
    <row r="568" spans="1:12" ht="15" customHeight="1" x14ac:dyDescent="0.3">
      <c r="A568" s="6"/>
      <c r="C568" s="20">
        <v>18</v>
      </c>
      <c r="D568" s="17">
        <f>INDEX(final_elemfixed!$D$551:$D$1054,MATCH(SUMMARY!C568,final_elemfixed!$C$551:$C$1054,0))</f>
        <v>178</v>
      </c>
      <c r="E568" s="17">
        <f>INDEX(final_elemfixed!$E$551:$E$1054,MATCH(SUMMARY!C568,final_elemfixed!$C$551:$C$1054,0))</f>
        <v>117</v>
      </c>
      <c r="F568" s="17">
        <f>INDEX(final_elemfixed!$F$551:$F$1054,MATCH(SUMMARY!C568,final_elemfixed!$C$551:$C$1054,0))</f>
        <v>177</v>
      </c>
      <c r="G568" s="17">
        <f>INDEX(final_elemfixed!$G$551:$G$1054,MATCH(SUMMARY!C568,final_elemfixed!$C$551:$C$1054,0))</f>
        <v>338</v>
      </c>
      <c r="H568" s="17">
        <f>INDEX(final_elemfixed!$H$551:$H$1054,MATCH(SUMMARY!C568,final_elemfixed!$C$551:$C$1054,0))</f>
        <v>0</v>
      </c>
      <c r="I568" s="17">
        <f>INDEX(final_elemfixed!$I$551:$I$1054,MATCH(SUMMARY!C568,final_elemfixed!$C$551:$C$1054,0))</f>
        <v>0</v>
      </c>
      <c r="J568" s="17">
        <f>INDEX(final_elemfixed!$J$551:$J$1054,MATCH(SUMMARY!C568,final_elemfixed!$C$551:$C$1054,0))</f>
        <v>0</v>
      </c>
      <c r="K568" s="17">
        <f>INDEX(final_elemfixed!$K$551:$K$1054,MATCH(SUMMARY!C568,final_elemfixed!$C$551:$C$1054,0))</f>
        <v>0</v>
      </c>
      <c r="L568" s="21">
        <f>INDEX(final_elemfixed!$L$551:$L$1054,MATCH(SUMMARY!C568,final_elemfixed!$C$551:$C$1054,0))</f>
        <v>1</v>
      </c>
    </row>
    <row r="569" spans="1:12" ht="15" customHeight="1" x14ac:dyDescent="0.3">
      <c r="A569" s="6"/>
      <c r="C569" s="20">
        <v>19</v>
      </c>
      <c r="D569" s="17">
        <f>INDEX(final_elemfixed!$D$551:$D$1054,MATCH(SUMMARY!C569,final_elemfixed!$C$551:$C$1054,0))</f>
        <v>119</v>
      </c>
      <c r="E569" s="17">
        <f>INDEX(final_elemfixed!$E$551:$E$1054,MATCH(SUMMARY!C569,final_elemfixed!$C$551:$C$1054,0))</f>
        <v>173</v>
      </c>
      <c r="F569" s="17">
        <f>INDEX(final_elemfixed!$F$551:$F$1054,MATCH(SUMMARY!C569,final_elemfixed!$C$551:$C$1054,0))</f>
        <v>339</v>
      </c>
      <c r="G569" s="17">
        <f>INDEX(final_elemfixed!$G$551:$G$1054,MATCH(SUMMARY!C569,final_elemfixed!$C$551:$C$1054,0))</f>
        <v>155</v>
      </c>
      <c r="H569" s="17">
        <f>INDEX(final_elemfixed!$H$551:$H$1054,MATCH(SUMMARY!C569,final_elemfixed!$C$551:$C$1054,0))</f>
        <v>0</v>
      </c>
      <c r="I569" s="17">
        <f>INDEX(final_elemfixed!$I$551:$I$1054,MATCH(SUMMARY!C569,final_elemfixed!$C$551:$C$1054,0))</f>
        <v>0</v>
      </c>
      <c r="J569" s="17">
        <f>INDEX(final_elemfixed!$J$551:$J$1054,MATCH(SUMMARY!C569,final_elemfixed!$C$551:$C$1054,0))</f>
        <v>0</v>
      </c>
      <c r="K569" s="17">
        <f>INDEX(final_elemfixed!$K$551:$K$1054,MATCH(SUMMARY!C569,final_elemfixed!$C$551:$C$1054,0))</f>
        <v>0</v>
      </c>
      <c r="L569" s="21">
        <f>INDEX(final_elemfixed!$L$551:$L$1054,MATCH(SUMMARY!C569,final_elemfixed!$C$551:$C$1054,0))</f>
        <v>1</v>
      </c>
    </row>
    <row r="570" spans="1:12" ht="15" customHeight="1" x14ac:dyDescent="0.3">
      <c r="A570" s="6"/>
      <c r="C570" s="20">
        <v>20</v>
      </c>
      <c r="D570" s="17">
        <f>INDEX(final_elemfixed!$D$551:$D$1054,MATCH(SUMMARY!C570,final_elemfixed!$C$551:$C$1054,0))</f>
        <v>173</v>
      </c>
      <c r="E570" s="17">
        <f>INDEX(final_elemfixed!$E$551:$E$1054,MATCH(SUMMARY!C570,final_elemfixed!$C$551:$C$1054,0))</f>
        <v>17</v>
      </c>
      <c r="F570" s="17">
        <f>INDEX(final_elemfixed!$F$551:$F$1054,MATCH(SUMMARY!C570,final_elemfixed!$C$551:$C$1054,0))</f>
        <v>139</v>
      </c>
      <c r="G570" s="17">
        <f>INDEX(final_elemfixed!$G$551:$G$1054,MATCH(SUMMARY!C570,final_elemfixed!$C$551:$C$1054,0))</f>
        <v>339</v>
      </c>
      <c r="H570" s="17">
        <f>INDEX(final_elemfixed!$H$551:$H$1054,MATCH(SUMMARY!C570,final_elemfixed!$C$551:$C$1054,0))</f>
        <v>0</v>
      </c>
      <c r="I570" s="17">
        <f>INDEX(final_elemfixed!$I$551:$I$1054,MATCH(SUMMARY!C570,final_elemfixed!$C$551:$C$1054,0))</f>
        <v>0</v>
      </c>
      <c r="J570" s="17">
        <f>INDEX(final_elemfixed!$J$551:$J$1054,MATCH(SUMMARY!C570,final_elemfixed!$C$551:$C$1054,0))</f>
        <v>0</v>
      </c>
      <c r="K570" s="17">
        <f>INDEX(final_elemfixed!$K$551:$K$1054,MATCH(SUMMARY!C570,final_elemfixed!$C$551:$C$1054,0))</f>
        <v>0</v>
      </c>
      <c r="L570" s="21">
        <f>INDEX(final_elemfixed!$L$551:$L$1054,MATCH(SUMMARY!C570,final_elemfixed!$C$551:$C$1054,0))</f>
        <v>1</v>
      </c>
    </row>
    <row r="571" spans="1:12" ht="15" customHeight="1" x14ac:dyDescent="0.3">
      <c r="A571" s="6"/>
      <c r="C571" s="20">
        <v>21</v>
      </c>
      <c r="D571" s="17">
        <f>INDEX(final_elemfixed!$D$551:$D$1054,MATCH(SUMMARY!C571,final_elemfixed!$C$551:$C$1054,0))</f>
        <v>155</v>
      </c>
      <c r="E571" s="17">
        <f>INDEX(final_elemfixed!$E$551:$E$1054,MATCH(SUMMARY!C571,final_elemfixed!$C$551:$C$1054,0))</f>
        <v>339</v>
      </c>
      <c r="F571" s="17">
        <f>INDEX(final_elemfixed!$F$551:$F$1054,MATCH(SUMMARY!C571,final_elemfixed!$C$551:$C$1054,0))</f>
        <v>340</v>
      </c>
      <c r="G571" s="17">
        <f>INDEX(final_elemfixed!$G$551:$G$1054,MATCH(SUMMARY!C571,final_elemfixed!$C$551:$C$1054,0))</f>
        <v>156</v>
      </c>
      <c r="H571" s="17">
        <f>INDEX(final_elemfixed!$H$551:$H$1054,MATCH(SUMMARY!C571,final_elemfixed!$C$551:$C$1054,0))</f>
        <v>0</v>
      </c>
      <c r="I571" s="17">
        <f>INDEX(final_elemfixed!$I$551:$I$1054,MATCH(SUMMARY!C571,final_elemfixed!$C$551:$C$1054,0))</f>
        <v>0</v>
      </c>
      <c r="J571" s="17">
        <f>INDEX(final_elemfixed!$J$551:$J$1054,MATCH(SUMMARY!C571,final_elemfixed!$C$551:$C$1054,0))</f>
        <v>0</v>
      </c>
      <c r="K571" s="17">
        <f>INDEX(final_elemfixed!$K$551:$K$1054,MATCH(SUMMARY!C571,final_elemfixed!$C$551:$C$1054,0))</f>
        <v>0</v>
      </c>
      <c r="L571" s="21">
        <f>INDEX(final_elemfixed!$L$551:$L$1054,MATCH(SUMMARY!C571,final_elemfixed!$C$551:$C$1054,0))</f>
        <v>1</v>
      </c>
    </row>
    <row r="572" spans="1:12" ht="15" customHeight="1" x14ac:dyDescent="0.3">
      <c r="A572" s="6"/>
      <c r="C572" s="20">
        <v>22</v>
      </c>
      <c r="D572" s="17">
        <f>INDEX(final_elemfixed!$D$551:$D$1054,MATCH(SUMMARY!C572,final_elemfixed!$C$551:$C$1054,0))</f>
        <v>339</v>
      </c>
      <c r="E572" s="17">
        <f>INDEX(final_elemfixed!$E$551:$E$1054,MATCH(SUMMARY!C572,final_elemfixed!$C$551:$C$1054,0))</f>
        <v>139</v>
      </c>
      <c r="F572" s="17">
        <f>INDEX(final_elemfixed!$F$551:$F$1054,MATCH(SUMMARY!C572,final_elemfixed!$C$551:$C$1054,0))</f>
        <v>140</v>
      </c>
      <c r="G572" s="17">
        <f>INDEX(final_elemfixed!$G$551:$G$1054,MATCH(SUMMARY!C572,final_elemfixed!$C$551:$C$1054,0))</f>
        <v>340</v>
      </c>
      <c r="H572" s="17">
        <f>INDEX(final_elemfixed!$H$551:$H$1054,MATCH(SUMMARY!C572,final_elemfixed!$C$551:$C$1054,0))</f>
        <v>0</v>
      </c>
      <c r="I572" s="17">
        <f>INDEX(final_elemfixed!$I$551:$I$1054,MATCH(SUMMARY!C572,final_elemfixed!$C$551:$C$1054,0))</f>
        <v>0</v>
      </c>
      <c r="J572" s="17">
        <f>INDEX(final_elemfixed!$J$551:$J$1054,MATCH(SUMMARY!C572,final_elemfixed!$C$551:$C$1054,0))</f>
        <v>0</v>
      </c>
      <c r="K572" s="17">
        <f>INDEX(final_elemfixed!$K$551:$K$1054,MATCH(SUMMARY!C572,final_elemfixed!$C$551:$C$1054,0))</f>
        <v>0</v>
      </c>
      <c r="L572" s="21">
        <f>INDEX(final_elemfixed!$L$551:$L$1054,MATCH(SUMMARY!C572,final_elemfixed!$C$551:$C$1054,0))</f>
        <v>1</v>
      </c>
    </row>
    <row r="573" spans="1:12" ht="15" customHeight="1" x14ac:dyDescent="0.3">
      <c r="A573" s="6"/>
      <c r="C573" s="20">
        <v>23</v>
      </c>
      <c r="D573" s="17">
        <f>INDEX(final_elemfixed!$D$551:$D$1054,MATCH(SUMMARY!C573,final_elemfixed!$C$551:$C$1054,0))</f>
        <v>156</v>
      </c>
      <c r="E573" s="17">
        <f>INDEX(final_elemfixed!$E$551:$E$1054,MATCH(SUMMARY!C573,final_elemfixed!$C$551:$C$1054,0))</f>
        <v>340</v>
      </c>
      <c r="F573" s="17">
        <f>INDEX(final_elemfixed!$F$551:$F$1054,MATCH(SUMMARY!C573,final_elemfixed!$C$551:$C$1054,0))</f>
        <v>341</v>
      </c>
      <c r="G573" s="17">
        <f>INDEX(final_elemfixed!$G$551:$G$1054,MATCH(SUMMARY!C573,final_elemfixed!$C$551:$C$1054,0))</f>
        <v>121</v>
      </c>
      <c r="H573" s="17">
        <f>INDEX(final_elemfixed!$H$551:$H$1054,MATCH(SUMMARY!C573,final_elemfixed!$C$551:$C$1054,0))</f>
        <v>0</v>
      </c>
      <c r="I573" s="17">
        <f>INDEX(final_elemfixed!$I$551:$I$1054,MATCH(SUMMARY!C573,final_elemfixed!$C$551:$C$1054,0))</f>
        <v>0</v>
      </c>
      <c r="J573" s="17">
        <f>INDEX(final_elemfixed!$J$551:$J$1054,MATCH(SUMMARY!C573,final_elemfixed!$C$551:$C$1054,0))</f>
        <v>0</v>
      </c>
      <c r="K573" s="17">
        <f>INDEX(final_elemfixed!$K$551:$K$1054,MATCH(SUMMARY!C573,final_elemfixed!$C$551:$C$1054,0))</f>
        <v>0</v>
      </c>
      <c r="L573" s="21">
        <f>INDEX(final_elemfixed!$L$551:$L$1054,MATCH(SUMMARY!C573,final_elemfixed!$C$551:$C$1054,0))</f>
        <v>1</v>
      </c>
    </row>
    <row r="574" spans="1:12" ht="15" customHeight="1" x14ac:dyDescent="0.3">
      <c r="A574" s="6"/>
      <c r="C574" s="20">
        <v>24</v>
      </c>
      <c r="D574" s="17">
        <f>INDEX(final_elemfixed!$D$551:$D$1054,MATCH(SUMMARY!C574,final_elemfixed!$C$551:$C$1054,0))</f>
        <v>340</v>
      </c>
      <c r="E574" s="17">
        <f>INDEX(final_elemfixed!$E$551:$E$1054,MATCH(SUMMARY!C574,final_elemfixed!$C$551:$C$1054,0))</f>
        <v>140</v>
      </c>
      <c r="F574" s="17">
        <f>INDEX(final_elemfixed!$F$551:$F$1054,MATCH(SUMMARY!C574,final_elemfixed!$C$551:$C$1054,0))</f>
        <v>18</v>
      </c>
      <c r="G574" s="17">
        <f>INDEX(final_elemfixed!$G$551:$G$1054,MATCH(SUMMARY!C574,final_elemfixed!$C$551:$C$1054,0))</f>
        <v>341</v>
      </c>
      <c r="H574" s="17">
        <f>INDEX(final_elemfixed!$H$551:$H$1054,MATCH(SUMMARY!C574,final_elemfixed!$C$551:$C$1054,0))</f>
        <v>0</v>
      </c>
      <c r="I574" s="17">
        <f>INDEX(final_elemfixed!$I$551:$I$1054,MATCH(SUMMARY!C574,final_elemfixed!$C$551:$C$1054,0))</f>
        <v>0</v>
      </c>
      <c r="J574" s="17">
        <f>INDEX(final_elemfixed!$J$551:$J$1054,MATCH(SUMMARY!C574,final_elemfixed!$C$551:$C$1054,0))</f>
        <v>0</v>
      </c>
      <c r="K574" s="17">
        <f>INDEX(final_elemfixed!$K$551:$K$1054,MATCH(SUMMARY!C574,final_elemfixed!$C$551:$C$1054,0))</f>
        <v>0</v>
      </c>
      <c r="L574" s="21">
        <f>INDEX(final_elemfixed!$L$551:$L$1054,MATCH(SUMMARY!C574,final_elemfixed!$C$551:$C$1054,0))</f>
        <v>1</v>
      </c>
    </row>
    <row r="575" spans="1:12" ht="15" customHeight="1" x14ac:dyDescent="0.3">
      <c r="A575" s="6"/>
      <c r="C575" s="20">
        <v>25</v>
      </c>
      <c r="D575" s="17">
        <f>INDEX(final_elemfixed!$D$551:$D$1054,MATCH(SUMMARY!C575,final_elemfixed!$C$551:$C$1054,0))</f>
        <v>121</v>
      </c>
      <c r="E575" s="17">
        <f>INDEX(final_elemfixed!$E$551:$E$1054,MATCH(SUMMARY!C575,final_elemfixed!$C$551:$C$1054,0))</f>
        <v>341</v>
      </c>
      <c r="F575" s="17">
        <f>INDEX(final_elemfixed!$F$551:$F$1054,MATCH(SUMMARY!C575,final_elemfixed!$C$551:$C$1054,0))</f>
        <v>342</v>
      </c>
      <c r="G575" s="17">
        <f>INDEX(final_elemfixed!$G$551:$G$1054,MATCH(SUMMARY!C575,final_elemfixed!$C$551:$C$1054,0))</f>
        <v>195</v>
      </c>
      <c r="H575" s="17">
        <f>INDEX(final_elemfixed!$H$551:$H$1054,MATCH(SUMMARY!C575,final_elemfixed!$C$551:$C$1054,0))</f>
        <v>0</v>
      </c>
      <c r="I575" s="17">
        <f>INDEX(final_elemfixed!$I$551:$I$1054,MATCH(SUMMARY!C575,final_elemfixed!$C$551:$C$1054,0))</f>
        <v>0</v>
      </c>
      <c r="J575" s="17">
        <f>INDEX(final_elemfixed!$J$551:$J$1054,MATCH(SUMMARY!C575,final_elemfixed!$C$551:$C$1054,0))</f>
        <v>0</v>
      </c>
      <c r="K575" s="17">
        <f>INDEX(final_elemfixed!$K$551:$K$1054,MATCH(SUMMARY!C575,final_elemfixed!$C$551:$C$1054,0))</f>
        <v>0</v>
      </c>
      <c r="L575" s="21">
        <f>INDEX(final_elemfixed!$L$551:$L$1054,MATCH(SUMMARY!C575,final_elemfixed!$C$551:$C$1054,0))</f>
        <v>1</v>
      </c>
    </row>
    <row r="576" spans="1:12" ht="15" customHeight="1" x14ac:dyDescent="0.3">
      <c r="A576" s="6"/>
      <c r="C576" s="20">
        <v>26</v>
      </c>
      <c r="D576" s="17">
        <f>INDEX(final_elemfixed!$D$551:$D$1054,MATCH(SUMMARY!C576,final_elemfixed!$C$551:$C$1054,0))</f>
        <v>341</v>
      </c>
      <c r="E576" s="17">
        <f>INDEX(final_elemfixed!$E$551:$E$1054,MATCH(SUMMARY!C576,final_elemfixed!$C$551:$C$1054,0))</f>
        <v>18</v>
      </c>
      <c r="F576" s="17">
        <f>INDEX(final_elemfixed!$F$551:$F$1054,MATCH(SUMMARY!C576,final_elemfixed!$C$551:$C$1054,0))</f>
        <v>198</v>
      </c>
      <c r="G576" s="17">
        <f>INDEX(final_elemfixed!$G$551:$G$1054,MATCH(SUMMARY!C576,final_elemfixed!$C$551:$C$1054,0))</f>
        <v>342</v>
      </c>
      <c r="H576" s="17">
        <f>INDEX(final_elemfixed!$H$551:$H$1054,MATCH(SUMMARY!C576,final_elemfixed!$C$551:$C$1054,0))</f>
        <v>0</v>
      </c>
      <c r="I576" s="17">
        <f>INDEX(final_elemfixed!$I$551:$I$1054,MATCH(SUMMARY!C576,final_elemfixed!$C$551:$C$1054,0))</f>
        <v>0</v>
      </c>
      <c r="J576" s="17">
        <f>INDEX(final_elemfixed!$J$551:$J$1054,MATCH(SUMMARY!C576,final_elemfixed!$C$551:$C$1054,0))</f>
        <v>0</v>
      </c>
      <c r="K576" s="17">
        <f>INDEX(final_elemfixed!$K$551:$K$1054,MATCH(SUMMARY!C576,final_elemfixed!$C$551:$C$1054,0))</f>
        <v>0</v>
      </c>
      <c r="L576" s="21">
        <f>INDEX(final_elemfixed!$L$551:$L$1054,MATCH(SUMMARY!C576,final_elemfixed!$C$551:$C$1054,0))</f>
        <v>1</v>
      </c>
    </row>
    <row r="577" spans="1:12" ht="15" customHeight="1" x14ac:dyDescent="0.3">
      <c r="A577" s="6"/>
      <c r="C577" s="20">
        <v>27</v>
      </c>
      <c r="D577" s="17">
        <f>INDEX(final_elemfixed!$D$551:$D$1054,MATCH(SUMMARY!C577,final_elemfixed!$C$551:$C$1054,0))</f>
        <v>195</v>
      </c>
      <c r="E577" s="17">
        <f>INDEX(final_elemfixed!$E$551:$E$1054,MATCH(SUMMARY!C577,final_elemfixed!$C$551:$C$1054,0))</f>
        <v>342</v>
      </c>
      <c r="F577" s="17">
        <f>INDEX(final_elemfixed!$F$551:$F$1054,MATCH(SUMMARY!C577,final_elemfixed!$C$551:$C$1054,0))</f>
        <v>178</v>
      </c>
      <c r="G577" s="17">
        <f>INDEX(final_elemfixed!$G$551:$G$1054,MATCH(SUMMARY!C577,final_elemfixed!$C$551:$C$1054,0))</f>
        <v>125</v>
      </c>
      <c r="H577" s="17">
        <f>INDEX(final_elemfixed!$H$551:$H$1054,MATCH(SUMMARY!C577,final_elemfixed!$C$551:$C$1054,0))</f>
        <v>0</v>
      </c>
      <c r="I577" s="17">
        <f>INDEX(final_elemfixed!$I$551:$I$1054,MATCH(SUMMARY!C577,final_elemfixed!$C$551:$C$1054,0))</f>
        <v>0</v>
      </c>
      <c r="J577" s="17">
        <f>INDEX(final_elemfixed!$J$551:$J$1054,MATCH(SUMMARY!C577,final_elemfixed!$C$551:$C$1054,0))</f>
        <v>0</v>
      </c>
      <c r="K577" s="17">
        <f>INDEX(final_elemfixed!$K$551:$K$1054,MATCH(SUMMARY!C577,final_elemfixed!$C$551:$C$1054,0))</f>
        <v>0</v>
      </c>
      <c r="L577" s="21">
        <f>INDEX(final_elemfixed!$L$551:$L$1054,MATCH(SUMMARY!C577,final_elemfixed!$C$551:$C$1054,0))</f>
        <v>1</v>
      </c>
    </row>
    <row r="578" spans="1:12" ht="15" customHeight="1" x14ac:dyDescent="0.3">
      <c r="A578" s="6"/>
      <c r="C578" s="20">
        <v>28</v>
      </c>
      <c r="D578" s="17">
        <f>INDEX(final_elemfixed!$D$551:$D$1054,MATCH(SUMMARY!C578,final_elemfixed!$C$551:$C$1054,0))</f>
        <v>342</v>
      </c>
      <c r="E578" s="17">
        <f>INDEX(final_elemfixed!$E$551:$E$1054,MATCH(SUMMARY!C578,final_elemfixed!$C$551:$C$1054,0))</f>
        <v>198</v>
      </c>
      <c r="F578" s="17">
        <f>INDEX(final_elemfixed!$F$551:$F$1054,MATCH(SUMMARY!C578,final_elemfixed!$C$551:$C$1054,0))</f>
        <v>117</v>
      </c>
      <c r="G578" s="17">
        <f>INDEX(final_elemfixed!$G$551:$G$1054,MATCH(SUMMARY!C578,final_elemfixed!$C$551:$C$1054,0))</f>
        <v>178</v>
      </c>
      <c r="H578" s="17">
        <f>INDEX(final_elemfixed!$H$551:$H$1054,MATCH(SUMMARY!C578,final_elemfixed!$C$551:$C$1054,0))</f>
        <v>0</v>
      </c>
      <c r="I578" s="17">
        <f>INDEX(final_elemfixed!$I$551:$I$1054,MATCH(SUMMARY!C578,final_elemfixed!$C$551:$C$1054,0))</f>
        <v>0</v>
      </c>
      <c r="J578" s="17">
        <f>INDEX(final_elemfixed!$J$551:$J$1054,MATCH(SUMMARY!C578,final_elemfixed!$C$551:$C$1054,0))</f>
        <v>0</v>
      </c>
      <c r="K578" s="17">
        <f>INDEX(final_elemfixed!$K$551:$K$1054,MATCH(SUMMARY!C578,final_elemfixed!$C$551:$C$1054,0))</f>
        <v>0</v>
      </c>
      <c r="L578" s="21">
        <f>INDEX(final_elemfixed!$L$551:$L$1054,MATCH(SUMMARY!C578,final_elemfixed!$C$551:$C$1054,0))</f>
        <v>1</v>
      </c>
    </row>
    <row r="579" spans="1:12" ht="15" customHeight="1" x14ac:dyDescent="0.3">
      <c r="A579" s="6"/>
      <c r="C579" s="20">
        <v>29</v>
      </c>
      <c r="D579" s="17">
        <f>INDEX(final_elemfixed!$D$551:$D$1054,MATCH(SUMMARY!C579,final_elemfixed!$C$551:$C$1054,0))</f>
        <v>299</v>
      </c>
      <c r="E579" s="17">
        <f>INDEX(final_elemfixed!$E$551:$E$1054,MATCH(SUMMARY!C579,final_elemfixed!$C$551:$C$1054,0))</f>
        <v>343</v>
      </c>
      <c r="F579" s="17">
        <f>INDEX(final_elemfixed!$F$551:$F$1054,MATCH(SUMMARY!C579,final_elemfixed!$C$551:$C$1054,0))</f>
        <v>289</v>
      </c>
      <c r="G579" s="17">
        <f>INDEX(final_elemfixed!$G$551:$G$1054,MATCH(SUMMARY!C579,final_elemfixed!$C$551:$C$1054,0))</f>
        <v>135</v>
      </c>
      <c r="H579" s="17">
        <f>INDEX(final_elemfixed!$H$551:$H$1054,MATCH(SUMMARY!C579,final_elemfixed!$C$551:$C$1054,0))</f>
        <v>0</v>
      </c>
      <c r="I579" s="17">
        <f>INDEX(final_elemfixed!$I$551:$I$1054,MATCH(SUMMARY!C579,final_elemfixed!$C$551:$C$1054,0))</f>
        <v>0</v>
      </c>
      <c r="J579" s="17">
        <f>INDEX(final_elemfixed!$J$551:$J$1054,MATCH(SUMMARY!C579,final_elemfixed!$C$551:$C$1054,0))</f>
        <v>0</v>
      </c>
      <c r="K579" s="17">
        <f>INDEX(final_elemfixed!$K$551:$K$1054,MATCH(SUMMARY!C579,final_elemfixed!$C$551:$C$1054,0))</f>
        <v>0</v>
      </c>
      <c r="L579" s="21">
        <f>INDEX(final_elemfixed!$L$551:$L$1054,MATCH(SUMMARY!C579,final_elemfixed!$C$551:$C$1054,0))</f>
        <v>1</v>
      </c>
    </row>
    <row r="580" spans="1:12" ht="15" customHeight="1" x14ac:dyDescent="0.3">
      <c r="A580" s="6"/>
      <c r="C580" s="20">
        <v>30</v>
      </c>
      <c r="D580" s="17">
        <f>INDEX(final_elemfixed!$D$551:$D$1054,MATCH(SUMMARY!C580,final_elemfixed!$C$551:$C$1054,0))</f>
        <v>343</v>
      </c>
      <c r="E580" s="17">
        <f>INDEX(final_elemfixed!$E$551:$E$1054,MATCH(SUMMARY!C580,final_elemfixed!$C$551:$C$1054,0))</f>
        <v>298</v>
      </c>
      <c r="F580" s="17">
        <f>INDEX(final_elemfixed!$F$551:$F$1054,MATCH(SUMMARY!C580,final_elemfixed!$C$551:$C$1054,0))</f>
        <v>136</v>
      </c>
      <c r="G580" s="17">
        <f>INDEX(final_elemfixed!$G$551:$G$1054,MATCH(SUMMARY!C580,final_elemfixed!$C$551:$C$1054,0))</f>
        <v>289</v>
      </c>
      <c r="H580" s="17">
        <f>INDEX(final_elemfixed!$H$551:$H$1054,MATCH(SUMMARY!C580,final_elemfixed!$C$551:$C$1054,0))</f>
        <v>0</v>
      </c>
      <c r="I580" s="17">
        <f>INDEX(final_elemfixed!$I$551:$I$1054,MATCH(SUMMARY!C580,final_elemfixed!$C$551:$C$1054,0))</f>
        <v>0</v>
      </c>
      <c r="J580" s="17">
        <f>INDEX(final_elemfixed!$J$551:$J$1054,MATCH(SUMMARY!C580,final_elemfixed!$C$551:$C$1054,0))</f>
        <v>0</v>
      </c>
      <c r="K580" s="17">
        <f>INDEX(final_elemfixed!$K$551:$K$1054,MATCH(SUMMARY!C580,final_elemfixed!$C$551:$C$1054,0))</f>
        <v>0</v>
      </c>
      <c r="L580" s="21">
        <f>INDEX(final_elemfixed!$L$551:$L$1054,MATCH(SUMMARY!C580,final_elemfixed!$C$551:$C$1054,0))</f>
        <v>1</v>
      </c>
    </row>
    <row r="581" spans="1:12" ht="15" customHeight="1" x14ac:dyDescent="0.3">
      <c r="A581" s="6"/>
      <c r="C581" s="20">
        <v>31</v>
      </c>
      <c r="D581" s="17">
        <f>INDEX(final_elemfixed!$D$551:$D$1054,MATCH(SUMMARY!C581,final_elemfixed!$C$551:$C$1054,0))</f>
        <v>134</v>
      </c>
      <c r="E581" s="17">
        <f>INDEX(final_elemfixed!$E$551:$E$1054,MATCH(SUMMARY!C581,final_elemfixed!$C$551:$C$1054,0))</f>
        <v>290</v>
      </c>
      <c r="F581" s="17">
        <f>INDEX(final_elemfixed!$F$551:$F$1054,MATCH(SUMMARY!C581,final_elemfixed!$C$551:$C$1054,0))</f>
        <v>343</v>
      </c>
      <c r="G581" s="17">
        <f>INDEX(final_elemfixed!$G$551:$G$1054,MATCH(SUMMARY!C581,final_elemfixed!$C$551:$C$1054,0))</f>
        <v>299</v>
      </c>
      <c r="H581" s="17">
        <f>INDEX(final_elemfixed!$H$551:$H$1054,MATCH(SUMMARY!C581,final_elemfixed!$C$551:$C$1054,0))</f>
        <v>0</v>
      </c>
      <c r="I581" s="17">
        <f>INDEX(final_elemfixed!$I$551:$I$1054,MATCH(SUMMARY!C581,final_elemfixed!$C$551:$C$1054,0))</f>
        <v>0</v>
      </c>
      <c r="J581" s="17">
        <f>INDEX(final_elemfixed!$J$551:$J$1054,MATCH(SUMMARY!C581,final_elemfixed!$C$551:$C$1054,0))</f>
        <v>0</v>
      </c>
      <c r="K581" s="17">
        <f>INDEX(final_elemfixed!$K$551:$K$1054,MATCH(SUMMARY!C581,final_elemfixed!$C$551:$C$1054,0))</f>
        <v>0</v>
      </c>
      <c r="L581" s="21">
        <f>INDEX(final_elemfixed!$L$551:$L$1054,MATCH(SUMMARY!C581,final_elemfixed!$C$551:$C$1054,0))</f>
        <v>1</v>
      </c>
    </row>
    <row r="582" spans="1:12" ht="15" customHeight="1" x14ac:dyDescent="0.3">
      <c r="A582" s="6"/>
      <c r="C582" s="20">
        <v>32</v>
      </c>
      <c r="D582" s="17">
        <f>INDEX(final_elemfixed!$D$551:$D$1054,MATCH(SUMMARY!C582,final_elemfixed!$C$551:$C$1054,0))</f>
        <v>290</v>
      </c>
      <c r="E582" s="17">
        <f>INDEX(final_elemfixed!$E$551:$E$1054,MATCH(SUMMARY!C582,final_elemfixed!$C$551:$C$1054,0))</f>
        <v>133</v>
      </c>
      <c r="F582" s="17">
        <f>INDEX(final_elemfixed!$F$551:$F$1054,MATCH(SUMMARY!C582,final_elemfixed!$C$551:$C$1054,0))</f>
        <v>298</v>
      </c>
      <c r="G582" s="17">
        <f>INDEX(final_elemfixed!$G$551:$G$1054,MATCH(SUMMARY!C582,final_elemfixed!$C$551:$C$1054,0))</f>
        <v>343</v>
      </c>
      <c r="H582" s="17">
        <f>INDEX(final_elemfixed!$H$551:$H$1054,MATCH(SUMMARY!C582,final_elemfixed!$C$551:$C$1054,0))</f>
        <v>0</v>
      </c>
      <c r="I582" s="17">
        <f>INDEX(final_elemfixed!$I$551:$I$1054,MATCH(SUMMARY!C582,final_elemfixed!$C$551:$C$1054,0))</f>
        <v>0</v>
      </c>
      <c r="J582" s="17">
        <f>INDEX(final_elemfixed!$J$551:$J$1054,MATCH(SUMMARY!C582,final_elemfixed!$C$551:$C$1054,0))</f>
        <v>0</v>
      </c>
      <c r="K582" s="17">
        <f>INDEX(final_elemfixed!$K$551:$K$1054,MATCH(SUMMARY!C582,final_elemfixed!$C$551:$C$1054,0))</f>
        <v>0</v>
      </c>
      <c r="L582" s="21">
        <f>INDEX(final_elemfixed!$L$551:$L$1054,MATCH(SUMMARY!C582,final_elemfixed!$C$551:$C$1054,0))</f>
        <v>1</v>
      </c>
    </row>
    <row r="583" spans="1:12" ht="15" customHeight="1" x14ac:dyDescent="0.3">
      <c r="A583" s="6"/>
      <c r="C583" s="20">
        <v>33</v>
      </c>
      <c r="D583" s="17">
        <f>INDEX(final_elemfixed!$D$551:$D$1054,MATCH(SUMMARY!C583,final_elemfixed!$C$551:$C$1054,0))</f>
        <v>145</v>
      </c>
      <c r="E583" s="17">
        <f>INDEX(final_elemfixed!$E$551:$E$1054,MATCH(SUMMARY!C583,final_elemfixed!$C$551:$C$1054,0))</f>
        <v>344</v>
      </c>
      <c r="F583" s="17">
        <f>INDEX(final_elemfixed!$F$551:$F$1054,MATCH(SUMMARY!C583,final_elemfixed!$C$551:$C$1054,0))</f>
        <v>171</v>
      </c>
      <c r="G583" s="17">
        <f>INDEX(final_elemfixed!$G$551:$G$1054,MATCH(SUMMARY!C583,final_elemfixed!$C$551:$C$1054,0))</f>
        <v>34</v>
      </c>
      <c r="H583" s="17">
        <f>INDEX(final_elemfixed!$H$551:$H$1054,MATCH(SUMMARY!C583,final_elemfixed!$C$551:$C$1054,0))</f>
        <v>0</v>
      </c>
      <c r="I583" s="17">
        <f>INDEX(final_elemfixed!$I$551:$I$1054,MATCH(SUMMARY!C583,final_elemfixed!$C$551:$C$1054,0))</f>
        <v>0</v>
      </c>
      <c r="J583" s="17">
        <f>INDEX(final_elemfixed!$J$551:$J$1054,MATCH(SUMMARY!C583,final_elemfixed!$C$551:$C$1054,0))</f>
        <v>0</v>
      </c>
      <c r="K583" s="17">
        <f>INDEX(final_elemfixed!$K$551:$K$1054,MATCH(SUMMARY!C583,final_elemfixed!$C$551:$C$1054,0))</f>
        <v>0</v>
      </c>
      <c r="L583" s="21">
        <f>INDEX(final_elemfixed!$L$551:$L$1054,MATCH(SUMMARY!C583,final_elemfixed!$C$551:$C$1054,0))</f>
        <v>1</v>
      </c>
    </row>
    <row r="584" spans="1:12" ht="15" customHeight="1" x14ac:dyDescent="0.3">
      <c r="A584" s="6"/>
      <c r="C584" s="20">
        <v>34</v>
      </c>
      <c r="D584" s="17">
        <f>INDEX(final_elemfixed!$D$551:$D$1054,MATCH(SUMMARY!C584,final_elemfixed!$C$551:$C$1054,0))</f>
        <v>344</v>
      </c>
      <c r="E584" s="17">
        <f>INDEX(final_elemfixed!$E$551:$E$1054,MATCH(SUMMARY!C584,final_elemfixed!$C$551:$C$1054,0))</f>
        <v>350</v>
      </c>
      <c r="F584" s="17">
        <f>INDEX(final_elemfixed!$F$551:$F$1054,MATCH(SUMMARY!C584,final_elemfixed!$C$551:$C$1054,0))</f>
        <v>172</v>
      </c>
      <c r="G584" s="17">
        <f>INDEX(final_elemfixed!$G$551:$G$1054,MATCH(SUMMARY!C584,final_elemfixed!$C$551:$C$1054,0))</f>
        <v>171</v>
      </c>
      <c r="H584" s="17">
        <f>INDEX(final_elemfixed!$H$551:$H$1054,MATCH(SUMMARY!C584,final_elemfixed!$C$551:$C$1054,0))</f>
        <v>0</v>
      </c>
      <c r="I584" s="17">
        <f>INDEX(final_elemfixed!$I$551:$I$1054,MATCH(SUMMARY!C584,final_elemfixed!$C$551:$C$1054,0))</f>
        <v>0</v>
      </c>
      <c r="J584" s="17">
        <f>INDEX(final_elemfixed!$J$551:$J$1054,MATCH(SUMMARY!C584,final_elemfixed!$C$551:$C$1054,0))</f>
        <v>0</v>
      </c>
      <c r="K584" s="17">
        <f>INDEX(final_elemfixed!$K$551:$K$1054,MATCH(SUMMARY!C584,final_elemfixed!$C$551:$C$1054,0))</f>
        <v>0</v>
      </c>
      <c r="L584" s="21">
        <f>INDEX(final_elemfixed!$L$551:$L$1054,MATCH(SUMMARY!C584,final_elemfixed!$C$551:$C$1054,0))</f>
        <v>1</v>
      </c>
    </row>
    <row r="585" spans="1:12" ht="15" customHeight="1" x14ac:dyDescent="0.3">
      <c r="A585" s="6"/>
      <c r="C585" s="20">
        <v>35</v>
      </c>
      <c r="D585" s="17">
        <f>INDEX(final_elemfixed!$D$551:$D$1054,MATCH(SUMMARY!C585,final_elemfixed!$C$551:$C$1054,0))</f>
        <v>350</v>
      </c>
      <c r="E585" s="17">
        <f>INDEX(final_elemfixed!$E$551:$E$1054,MATCH(SUMMARY!C585,final_elemfixed!$C$551:$C$1054,0))</f>
        <v>141</v>
      </c>
      <c r="F585" s="17">
        <f>INDEX(final_elemfixed!$F$551:$F$1054,MATCH(SUMMARY!C585,final_elemfixed!$C$551:$C$1054,0))</f>
        <v>77</v>
      </c>
      <c r="G585" s="17">
        <f>INDEX(final_elemfixed!$G$551:$G$1054,MATCH(SUMMARY!C585,final_elemfixed!$C$551:$C$1054,0))</f>
        <v>172</v>
      </c>
      <c r="H585" s="17">
        <f>INDEX(final_elemfixed!$H$551:$H$1054,MATCH(SUMMARY!C585,final_elemfixed!$C$551:$C$1054,0))</f>
        <v>0</v>
      </c>
      <c r="I585" s="17">
        <f>INDEX(final_elemfixed!$I$551:$I$1054,MATCH(SUMMARY!C585,final_elemfixed!$C$551:$C$1054,0))</f>
        <v>0</v>
      </c>
      <c r="J585" s="17">
        <f>INDEX(final_elemfixed!$J$551:$J$1054,MATCH(SUMMARY!C585,final_elemfixed!$C$551:$C$1054,0))</f>
        <v>0</v>
      </c>
      <c r="K585" s="17">
        <f>INDEX(final_elemfixed!$K$551:$K$1054,MATCH(SUMMARY!C585,final_elemfixed!$C$551:$C$1054,0))</f>
        <v>0</v>
      </c>
      <c r="L585" s="21">
        <f>INDEX(final_elemfixed!$L$551:$L$1054,MATCH(SUMMARY!C585,final_elemfixed!$C$551:$C$1054,0))</f>
        <v>1</v>
      </c>
    </row>
    <row r="586" spans="1:12" ht="15" customHeight="1" x14ac:dyDescent="0.3">
      <c r="A586" s="6"/>
      <c r="C586" s="20">
        <v>36</v>
      </c>
      <c r="D586" s="17">
        <f>INDEX(final_elemfixed!$D$551:$D$1054,MATCH(SUMMARY!C586,final_elemfixed!$C$551:$C$1054,0))</f>
        <v>146</v>
      </c>
      <c r="E586" s="17">
        <f>INDEX(final_elemfixed!$E$551:$E$1054,MATCH(SUMMARY!C586,final_elemfixed!$C$551:$C$1054,0))</f>
        <v>345</v>
      </c>
      <c r="F586" s="17">
        <f>INDEX(final_elemfixed!$F$551:$F$1054,MATCH(SUMMARY!C586,final_elemfixed!$C$551:$C$1054,0))</f>
        <v>344</v>
      </c>
      <c r="G586" s="17">
        <f>INDEX(final_elemfixed!$G$551:$G$1054,MATCH(SUMMARY!C586,final_elemfixed!$C$551:$C$1054,0))</f>
        <v>145</v>
      </c>
      <c r="H586" s="17">
        <f>INDEX(final_elemfixed!$H$551:$H$1054,MATCH(SUMMARY!C586,final_elemfixed!$C$551:$C$1054,0))</f>
        <v>0</v>
      </c>
      <c r="I586" s="17">
        <f>INDEX(final_elemfixed!$I$551:$I$1054,MATCH(SUMMARY!C586,final_elemfixed!$C$551:$C$1054,0))</f>
        <v>0</v>
      </c>
      <c r="J586" s="17">
        <f>INDEX(final_elemfixed!$J$551:$J$1054,MATCH(SUMMARY!C586,final_elemfixed!$C$551:$C$1054,0))</f>
        <v>0</v>
      </c>
      <c r="K586" s="17">
        <f>INDEX(final_elemfixed!$K$551:$K$1054,MATCH(SUMMARY!C586,final_elemfixed!$C$551:$C$1054,0))</f>
        <v>0</v>
      </c>
      <c r="L586" s="21">
        <f>INDEX(final_elemfixed!$L$551:$L$1054,MATCH(SUMMARY!C586,final_elemfixed!$C$551:$C$1054,0))</f>
        <v>1</v>
      </c>
    </row>
    <row r="587" spans="1:12" ht="15" customHeight="1" x14ac:dyDescent="0.3">
      <c r="A587" s="6"/>
      <c r="C587" s="20">
        <v>37</v>
      </c>
      <c r="D587" s="17">
        <f>INDEX(final_elemfixed!$D$551:$D$1054,MATCH(SUMMARY!C587,final_elemfixed!$C$551:$C$1054,0))</f>
        <v>345</v>
      </c>
      <c r="E587" s="17">
        <f>INDEX(final_elemfixed!$E$551:$E$1054,MATCH(SUMMARY!C587,final_elemfixed!$C$551:$C$1054,0))</f>
        <v>351</v>
      </c>
      <c r="F587" s="17">
        <f>INDEX(final_elemfixed!$F$551:$F$1054,MATCH(SUMMARY!C587,final_elemfixed!$C$551:$C$1054,0))</f>
        <v>350</v>
      </c>
      <c r="G587" s="17">
        <f>INDEX(final_elemfixed!$G$551:$G$1054,MATCH(SUMMARY!C587,final_elemfixed!$C$551:$C$1054,0))</f>
        <v>344</v>
      </c>
      <c r="H587" s="17">
        <f>INDEX(final_elemfixed!$H$551:$H$1054,MATCH(SUMMARY!C587,final_elemfixed!$C$551:$C$1054,0))</f>
        <v>0</v>
      </c>
      <c r="I587" s="17">
        <f>INDEX(final_elemfixed!$I$551:$I$1054,MATCH(SUMMARY!C587,final_elemfixed!$C$551:$C$1054,0))</f>
        <v>0</v>
      </c>
      <c r="J587" s="17">
        <f>INDEX(final_elemfixed!$J$551:$J$1054,MATCH(SUMMARY!C587,final_elemfixed!$C$551:$C$1054,0))</f>
        <v>0</v>
      </c>
      <c r="K587" s="17">
        <f>INDEX(final_elemfixed!$K$551:$K$1054,MATCH(SUMMARY!C587,final_elemfixed!$C$551:$C$1054,0))</f>
        <v>0</v>
      </c>
      <c r="L587" s="21">
        <f>INDEX(final_elemfixed!$L$551:$L$1054,MATCH(SUMMARY!C587,final_elemfixed!$C$551:$C$1054,0))</f>
        <v>1</v>
      </c>
    </row>
    <row r="588" spans="1:12" ht="15" customHeight="1" x14ac:dyDescent="0.3">
      <c r="A588" s="6"/>
      <c r="C588" s="20">
        <v>38</v>
      </c>
      <c r="D588" s="17">
        <f>INDEX(final_elemfixed!$D$551:$D$1054,MATCH(SUMMARY!C588,final_elemfixed!$C$551:$C$1054,0))</f>
        <v>351</v>
      </c>
      <c r="E588" s="17">
        <f>INDEX(final_elemfixed!$E$551:$E$1054,MATCH(SUMMARY!C588,final_elemfixed!$C$551:$C$1054,0))</f>
        <v>142</v>
      </c>
      <c r="F588" s="17">
        <f>INDEX(final_elemfixed!$F$551:$F$1054,MATCH(SUMMARY!C588,final_elemfixed!$C$551:$C$1054,0))</f>
        <v>141</v>
      </c>
      <c r="G588" s="17">
        <f>INDEX(final_elemfixed!$G$551:$G$1054,MATCH(SUMMARY!C588,final_elemfixed!$C$551:$C$1054,0))</f>
        <v>350</v>
      </c>
      <c r="H588" s="17">
        <f>INDEX(final_elemfixed!$H$551:$H$1054,MATCH(SUMMARY!C588,final_elemfixed!$C$551:$C$1054,0))</f>
        <v>0</v>
      </c>
      <c r="I588" s="17">
        <f>INDEX(final_elemfixed!$I$551:$I$1054,MATCH(SUMMARY!C588,final_elemfixed!$C$551:$C$1054,0))</f>
        <v>0</v>
      </c>
      <c r="J588" s="17">
        <f>INDEX(final_elemfixed!$J$551:$J$1054,MATCH(SUMMARY!C588,final_elemfixed!$C$551:$C$1054,0))</f>
        <v>0</v>
      </c>
      <c r="K588" s="17">
        <f>INDEX(final_elemfixed!$K$551:$K$1054,MATCH(SUMMARY!C588,final_elemfixed!$C$551:$C$1054,0))</f>
        <v>0</v>
      </c>
      <c r="L588" s="21">
        <f>INDEX(final_elemfixed!$L$551:$L$1054,MATCH(SUMMARY!C588,final_elemfixed!$C$551:$C$1054,0))</f>
        <v>1</v>
      </c>
    </row>
    <row r="589" spans="1:12" ht="15" customHeight="1" x14ac:dyDescent="0.3">
      <c r="A589" s="6"/>
      <c r="C589" s="20">
        <v>39</v>
      </c>
      <c r="D589" s="17">
        <f>INDEX(final_elemfixed!$D$551:$D$1054,MATCH(SUMMARY!C589,final_elemfixed!$C$551:$C$1054,0))</f>
        <v>35</v>
      </c>
      <c r="E589" s="17">
        <f>INDEX(final_elemfixed!$E$551:$E$1054,MATCH(SUMMARY!C589,final_elemfixed!$C$551:$C$1054,0))</f>
        <v>346</v>
      </c>
      <c r="F589" s="17">
        <f>INDEX(final_elemfixed!$F$551:$F$1054,MATCH(SUMMARY!C589,final_elemfixed!$C$551:$C$1054,0))</f>
        <v>345</v>
      </c>
      <c r="G589" s="17">
        <f>INDEX(final_elemfixed!$G$551:$G$1054,MATCH(SUMMARY!C589,final_elemfixed!$C$551:$C$1054,0))</f>
        <v>146</v>
      </c>
      <c r="H589" s="17">
        <f>INDEX(final_elemfixed!$H$551:$H$1054,MATCH(SUMMARY!C589,final_elemfixed!$C$551:$C$1054,0))</f>
        <v>0</v>
      </c>
      <c r="I589" s="17">
        <f>INDEX(final_elemfixed!$I$551:$I$1054,MATCH(SUMMARY!C589,final_elemfixed!$C$551:$C$1054,0))</f>
        <v>0</v>
      </c>
      <c r="J589" s="17">
        <f>INDEX(final_elemfixed!$J$551:$J$1054,MATCH(SUMMARY!C589,final_elemfixed!$C$551:$C$1054,0))</f>
        <v>0</v>
      </c>
      <c r="K589" s="17">
        <f>INDEX(final_elemfixed!$K$551:$K$1054,MATCH(SUMMARY!C589,final_elemfixed!$C$551:$C$1054,0))</f>
        <v>0</v>
      </c>
      <c r="L589" s="21">
        <f>INDEX(final_elemfixed!$L$551:$L$1054,MATCH(SUMMARY!C589,final_elemfixed!$C$551:$C$1054,0))</f>
        <v>1</v>
      </c>
    </row>
    <row r="590" spans="1:12" ht="15" customHeight="1" x14ac:dyDescent="0.3">
      <c r="A590" s="6"/>
      <c r="C590" s="20">
        <v>40</v>
      </c>
      <c r="D590" s="17">
        <f>INDEX(final_elemfixed!$D$551:$D$1054,MATCH(SUMMARY!C590,final_elemfixed!$C$551:$C$1054,0))</f>
        <v>346</v>
      </c>
      <c r="E590" s="17">
        <f>INDEX(final_elemfixed!$E$551:$E$1054,MATCH(SUMMARY!C590,final_elemfixed!$C$551:$C$1054,0))</f>
        <v>352</v>
      </c>
      <c r="F590" s="17">
        <f>INDEX(final_elemfixed!$F$551:$F$1054,MATCH(SUMMARY!C590,final_elemfixed!$C$551:$C$1054,0))</f>
        <v>351</v>
      </c>
      <c r="G590" s="17">
        <f>INDEX(final_elemfixed!$G$551:$G$1054,MATCH(SUMMARY!C590,final_elemfixed!$C$551:$C$1054,0))</f>
        <v>345</v>
      </c>
      <c r="H590" s="17">
        <f>INDEX(final_elemfixed!$H$551:$H$1054,MATCH(SUMMARY!C590,final_elemfixed!$C$551:$C$1054,0))</f>
        <v>0</v>
      </c>
      <c r="I590" s="17">
        <f>INDEX(final_elemfixed!$I$551:$I$1054,MATCH(SUMMARY!C590,final_elemfixed!$C$551:$C$1054,0))</f>
        <v>0</v>
      </c>
      <c r="J590" s="17">
        <f>INDEX(final_elemfixed!$J$551:$J$1054,MATCH(SUMMARY!C590,final_elemfixed!$C$551:$C$1054,0))</f>
        <v>0</v>
      </c>
      <c r="K590" s="17">
        <f>INDEX(final_elemfixed!$K$551:$K$1054,MATCH(SUMMARY!C590,final_elemfixed!$C$551:$C$1054,0))</f>
        <v>0</v>
      </c>
      <c r="L590" s="21">
        <f>INDEX(final_elemfixed!$L$551:$L$1054,MATCH(SUMMARY!C590,final_elemfixed!$C$551:$C$1054,0))</f>
        <v>1</v>
      </c>
    </row>
    <row r="591" spans="1:12" ht="15" customHeight="1" x14ac:dyDescent="0.3">
      <c r="A591" s="6"/>
      <c r="C591" s="20">
        <v>41</v>
      </c>
      <c r="D591" s="17">
        <f>INDEX(final_elemfixed!$D$551:$D$1054,MATCH(SUMMARY!C591,final_elemfixed!$C$551:$C$1054,0))</f>
        <v>352</v>
      </c>
      <c r="E591" s="17">
        <f>INDEX(final_elemfixed!$E$551:$E$1054,MATCH(SUMMARY!C591,final_elemfixed!$C$551:$C$1054,0))</f>
        <v>131</v>
      </c>
      <c r="F591" s="17">
        <f>INDEX(final_elemfixed!$F$551:$F$1054,MATCH(SUMMARY!C591,final_elemfixed!$C$551:$C$1054,0))</f>
        <v>142</v>
      </c>
      <c r="G591" s="17">
        <f>INDEX(final_elemfixed!$G$551:$G$1054,MATCH(SUMMARY!C591,final_elemfixed!$C$551:$C$1054,0))</f>
        <v>351</v>
      </c>
      <c r="H591" s="17">
        <f>INDEX(final_elemfixed!$H$551:$H$1054,MATCH(SUMMARY!C591,final_elemfixed!$C$551:$C$1054,0))</f>
        <v>0</v>
      </c>
      <c r="I591" s="17">
        <f>INDEX(final_elemfixed!$I$551:$I$1054,MATCH(SUMMARY!C591,final_elemfixed!$C$551:$C$1054,0))</f>
        <v>0</v>
      </c>
      <c r="J591" s="17">
        <f>INDEX(final_elemfixed!$J$551:$J$1054,MATCH(SUMMARY!C591,final_elemfixed!$C$551:$C$1054,0))</f>
        <v>0</v>
      </c>
      <c r="K591" s="17">
        <f>INDEX(final_elemfixed!$K$551:$K$1054,MATCH(SUMMARY!C591,final_elemfixed!$C$551:$C$1054,0))</f>
        <v>0</v>
      </c>
      <c r="L591" s="21">
        <f>INDEX(final_elemfixed!$L$551:$L$1054,MATCH(SUMMARY!C591,final_elemfixed!$C$551:$C$1054,0))</f>
        <v>1</v>
      </c>
    </row>
    <row r="592" spans="1:12" ht="15" customHeight="1" x14ac:dyDescent="0.3">
      <c r="A592" s="6"/>
      <c r="C592" s="20">
        <v>42</v>
      </c>
      <c r="D592" s="17">
        <f>INDEX(final_elemfixed!$D$551:$D$1054,MATCH(SUMMARY!C592,final_elemfixed!$C$551:$C$1054,0))</f>
        <v>192</v>
      </c>
      <c r="E592" s="17">
        <f>INDEX(final_elemfixed!$E$551:$E$1054,MATCH(SUMMARY!C592,final_elemfixed!$C$551:$C$1054,0))</f>
        <v>347</v>
      </c>
      <c r="F592" s="17">
        <f>INDEX(final_elemfixed!$F$551:$F$1054,MATCH(SUMMARY!C592,final_elemfixed!$C$551:$C$1054,0))</f>
        <v>346</v>
      </c>
      <c r="G592" s="17">
        <f>INDEX(final_elemfixed!$G$551:$G$1054,MATCH(SUMMARY!C592,final_elemfixed!$C$551:$C$1054,0))</f>
        <v>35</v>
      </c>
      <c r="H592" s="17">
        <f>INDEX(final_elemfixed!$H$551:$H$1054,MATCH(SUMMARY!C592,final_elemfixed!$C$551:$C$1054,0))</f>
        <v>0</v>
      </c>
      <c r="I592" s="17">
        <f>INDEX(final_elemfixed!$I$551:$I$1054,MATCH(SUMMARY!C592,final_elemfixed!$C$551:$C$1054,0))</f>
        <v>0</v>
      </c>
      <c r="J592" s="17">
        <f>INDEX(final_elemfixed!$J$551:$J$1054,MATCH(SUMMARY!C592,final_elemfixed!$C$551:$C$1054,0))</f>
        <v>0</v>
      </c>
      <c r="K592" s="17">
        <f>INDEX(final_elemfixed!$K$551:$K$1054,MATCH(SUMMARY!C592,final_elemfixed!$C$551:$C$1054,0))</f>
        <v>0</v>
      </c>
      <c r="L592" s="21">
        <f>INDEX(final_elemfixed!$L$551:$L$1054,MATCH(SUMMARY!C592,final_elemfixed!$C$551:$C$1054,0))</f>
        <v>1</v>
      </c>
    </row>
    <row r="593" spans="1:12" ht="15" customHeight="1" x14ac:dyDescent="0.3">
      <c r="A593" s="6"/>
      <c r="C593" s="20">
        <v>43</v>
      </c>
      <c r="D593" s="17">
        <f>INDEX(final_elemfixed!$D$551:$D$1054,MATCH(SUMMARY!C593,final_elemfixed!$C$551:$C$1054,0))</f>
        <v>347</v>
      </c>
      <c r="E593" s="17">
        <f>INDEX(final_elemfixed!$E$551:$E$1054,MATCH(SUMMARY!C593,final_elemfixed!$C$551:$C$1054,0))</f>
        <v>353</v>
      </c>
      <c r="F593" s="17">
        <f>INDEX(final_elemfixed!$F$551:$F$1054,MATCH(SUMMARY!C593,final_elemfixed!$C$551:$C$1054,0))</f>
        <v>352</v>
      </c>
      <c r="G593" s="17">
        <f>INDEX(final_elemfixed!$G$551:$G$1054,MATCH(SUMMARY!C593,final_elemfixed!$C$551:$C$1054,0))</f>
        <v>346</v>
      </c>
      <c r="H593" s="17">
        <f>INDEX(final_elemfixed!$H$551:$H$1054,MATCH(SUMMARY!C593,final_elemfixed!$C$551:$C$1054,0))</f>
        <v>0</v>
      </c>
      <c r="I593" s="17">
        <f>INDEX(final_elemfixed!$I$551:$I$1054,MATCH(SUMMARY!C593,final_elemfixed!$C$551:$C$1054,0))</f>
        <v>0</v>
      </c>
      <c r="J593" s="17">
        <f>INDEX(final_elemfixed!$J$551:$J$1054,MATCH(SUMMARY!C593,final_elemfixed!$C$551:$C$1054,0))</f>
        <v>0</v>
      </c>
      <c r="K593" s="17">
        <f>INDEX(final_elemfixed!$K$551:$K$1054,MATCH(SUMMARY!C593,final_elemfixed!$C$551:$C$1054,0))</f>
        <v>0</v>
      </c>
      <c r="L593" s="21">
        <f>INDEX(final_elemfixed!$L$551:$L$1054,MATCH(SUMMARY!C593,final_elemfixed!$C$551:$C$1054,0))</f>
        <v>1</v>
      </c>
    </row>
    <row r="594" spans="1:12" ht="15" customHeight="1" x14ac:dyDescent="0.3">
      <c r="A594" s="6"/>
      <c r="C594" s="20">
        <v>44</v>
      </c>
      <c r="D594" s="17">
        <f>INDEX(final_elemfixed!$D$551:$D$1054,MATCH(SUMMARY!C594,final_elemfixed!$C$551:$C$1054,0))</f>
        <v>353</v>
      </c>
      <c r="E594" s="17">
        <f>INDEX(final_elemfixed!$E$551:$E$1054,MATCH(SUMMARY!C594,final_elemfixed!$C$551:$C$1054,0))</f>
        <v>189</v>
      </c>
      <c r="F594" s="17">
        <f>INDEX(final_elemfixed!$F$551:$F$1054,MATCH(SUMMARY!C594,final_elemfixed!$C$551:$C$1054,0))</f>
        <v>131</v>
      </c>
      <c r="G594" s="17">
        <f>INDEX(final_elemfixed!$G$551:$G$1054,MATCH(SUMMARY!C594,final_elemfixed!$C$551:$C$1054,0))</f>
        <v>352</v>
      </c>
      <c r="H594" s="17">
        <f>INDEX(final_elemfixed!$H$551:$H$1054,MATCH(SUMMARY!C594,final_elemfixed!$C$551:$C$1054,0))</f>
        <v>0</v>
      </c>
      <c r="I594" s="17">
        <f>INDEX(final_elemfixed!$I$551:$I$1054,MATCH(SUMMARY!C594,final_elemfixed!$C$551:$C$1054,0))</f>
        <v>0</v>
      </c>
      <c r="J594" s="17">
        <f>INDEX(final_elemfixed!$J$551:$J$1054,MATCH(SUMMARY!C594,final_elemfixed!$C$551:$C$1054,0))</f>
        <v>0</v>
      </c>
      <c r="K594" s="17">
        <f>INDEX(final_elemfixed!$K$551:$K$1054,MATCH(SUMMARY!C594,final_elemfixed!$C$551:$C$1054,0))</f>
        <v>0</v>
      </c>
      <c r="L594" s="21">
        <f>INDEX(final_elemfixed!$L$551:$L$1054,MATCH(SUMMARY!C594,final_elemfixed!$C$551:$C$1054,0))</f>
        <v>1</v>
      </c>
    </row>
    <row r="595" spans="1:12" ht="15" customHeight="1" x14ac:dyDescent="0.3">
      <c r="A595" s="6"/>
      <c r="C595" s="20">
        <v>45</v>
      </c>
      <c r="D595" s="17">
        <f>INDEX(final_elemfixed!$D$551:$D$1054,MATCH(SUMMARY!C595,final_elemfixed!$C$551:$C$1054,0))</f>
        <v>36</v>
      </c>
      <c r="E595" s="17">
        <f>INDEX(final_elemfixed!$E$551:$E$1054,MATCH(SUMMARY!C595,final_elemfixed!$C$551:$C$1054,0))</f>
        <v>348</v>
      </c>
      <c r="F595" s="17">
        <f>INDEX(final_elemfixed!$F$551:$F$1054,MATCH(SUMMARY!C595,final_elemfixed!$C$551:$C$1054,0))</f>
        <v>347</v>
      </c>
      <c r="G595" s="17">
        <f>INDEX(final_elemfixed!$G$551:$G$1054,MATCH(SUMMARY!C595,final_elemfixed!$C$551:$C$1054,0))</f>
        <v>192</v>
      </c>
      <c r="H595" s="17">
        <f>INDEX(final_elemfixed!$H$551:$H$1054,MATCH(SUMMARY!C595,final_elemfixed!$C$551:$C$1054,0))</f>
        <v>0</v>
      </c>
      <c r="I595" s="17">
        <f>INDEX(final_elemfixed!$I$551:$I$1054,MATCH(SUMMARY!C595,final_elemfixed!$C$551:$C$1054,0))</f>
        <v>0</v>
      </c>
      <c r="J595" s="17">
        <f>INDEX(final_elemfixed!$J$551:$J$1054,MATCH(SUMMARY!C595,final_elemfixed!$C$551:$C$1054,0))</f>
        <v>0</v>
      </c>
      <c r="K595" s="17">
        <f>INDEX(final_elemfixed!$K$551:$K$1054,MATCH(SUMMARY!C595,final_elemfixed!$C$551:$C$1054,0))</f>
        <v>0</v>
      </c>
      <c r="L595" s="21">
        <f>INDEX(final_elemfixed!$L$551:$L$1054,MATCH(SUMMARY!C595,final_elemfixed!$C$551:$C$1054,0))</f>
        <v>1</v>
      </c>
    </row>
    <row r="596" spans="1:12" ht="15" customHeight="1" x14ac:dyDescent="0.3">
      <c r="A596" s="6"/>
      <c r="C596" s="20">
        <v>46</v>
      </c>
      <c r="D596" s="17">
        <f>INDEX(final_elemfixed!$D$551:$D$1054,MATCH(SUMMARY!C596,final_elemfixed!$C$551:$C$1054,0))</f>
        <v>348</v>
      </c>
      <c r="E596" s="17">
        <f>INDEX(final_elemfixed!$E$551:$E$1054,MATCH(SUMMARY!C596,final_elemfixed!$C$551:$C$1054,0))</f>
        <v>354</v>
      </c>
      <c r="F596" s="17">
        <f>INDEX(final_elemfixed!$F$551:$F$1054,MATCH(SUMMARY!C596,final_elemfixed!$C$551:$C$1054,0))</f>
        <v>353</v>
      </c>
      <c r="G596" s="17">
        <f>INDEX(final_elemfixed!$G$551:$G$1054,MATCH(SUMMARY!C596,final_elemfixed!$C$551:$C$1054,0))</f>
        <v>347</v>
      </c>
      <c r="H596" s="17">
        <f>INDEX(final_elemfixed!$H$551:$H$1054,MATCH(SUMMARY!C596,final_elemfixed!$C$551:$C$1054,0))</f>
        <v>0</v>
      </c>
      <c r="I596" s="17">
        <f>INDEX(final_elemfixed!$I$551:$I$1054,MATCH(SUMMARY!C596,final_elemfixed!$C$551:$C$1054,0))</f>
        <v>0</v>
      </c>
      <c r="J596" s="17">
        <f>INDEX(final_elemfixed!$J$551:$J$1054,MATCH(SUMMARY!C596,final_elemfixed!$C$551:$C$1054,0))</f>
        <v>0</v>
      </c>
      <c r="K596" s="17">
        <f>INDEX(final_elemfixed!$K$551:$K$1054,MATCH(SUMMARY!C596,final_elemfixed!$C$551:$C$1054,0))</f>
        <v>0</v>
      </c>
      <c r="L596" s="21">
        <f>INDEX(final_elemfixed!$L$551:$L$1054,MATCH(SUMMARY!C596,final_elemfixed!$C$551:$C$1054,0))</f>
        <v>1</v>
      </c>
    </row>
    <row r="597" spans="1:12" ht="15" customHeight="1" x14ac:dyDescent="0.3">
      <c r="A597" s="6"/>
      <c r="C597" s="20">
        <v>47</v>
      </c>
      <c r="D597" s="17">
        <f>INDEX(final_elemfixed!$D$551:$D$1054,MATCH(SUMMARY!C597,final_elemfixed!$C$551:$C$1054,0))</f>
        <v>354</v>
      </c>
      <c r="E597" s="17">
        <f>INDEX(final_elemfixed!$E$551:$E$1054,MATCH(SUMMARY!C597,final_elemfixed!$C$551:$C$1054,0))</f>
        <v>137</v>
      </c>
      <c r="F597" s="17">
        <f>INDEX(final_elemfixed!$F$551:$F$1054,MATCH(SUMMARY!C597,final_elemfixed!$C$551:$C$1054,0))</f>
        <v>189</v>
      </c>
      <c r="G597" s="17">
        <f>INDEX(final_elemfixed!$G$551:$G$1054,MATCH(SUMMARY!C597,final_elemfixed!$C$551:$C$1054,0))</f>
        <v>353</v>
      </c>
      <c r="H597" s="17">
        <f>INDEX(final_elemfixed!$H$551:$H$1054,MATCH(SUMMARY!C597,final_elemfixed!$C$551:$C$1054,0))</f>
        <v>0</v>
      </c>
      <c r="I597" s="17">
        <f>INDEX(final_elemfixed!$I$551:$I$1054,MATCH(SUMMARY!C597,final_elemfixed!$C$551:$C$1054,0))</f>
        <v>0</v>
      </c>
      <c r="J597" s="17">
        <f>INDEX(final_elemfixed!$J$551:$J$1054,MATCH(SUMMARY!C597,final_elemfixed!$C$551:$C$1054,0))</f>
        <v>0</v>
      </c>
      <c r="K597" s="17">
        <f>INDEX(final_elemfixed!$K$551:$K$1054,MATCH(SUMMARY!C597,final_elemfixed!$C$551:$C$1054,0))</f>
        <v>0</v>
      </c>
      <c r="L597" s="21">
        <f>INDEX(final_elemfixed!$L$551:$L$1054,MATCH(SUMMARY!C597,final_elemfixed!$C$551:$C$1054,0))</f>
        <v>1</v>
      </c>
    </row>
    <row r="598" spans="1:12" ht="15" customHeight="1" x14ac:dyDescent="0.3">
      <c r="A598" s="6"/>
      <c r="C598" s="20">
        <v>48</v>
      </c>
      <c r="D598" s="17">
        <f>INDEX(final_elemfixed!$D$551:$D$1054,MATCH(SUMMARY!C598,final_elemfixed!$C$551:$C$1054,0))</f>
        <v>186</v>
      </c>
      <c r="E598" s="17">
        <f>INDEX(final_elemfixed!$E$551:$E$1054,MATCH(SUMMARY!C598,final_elemfixed!$C$551:$C$1054,0))</f>
        <v>349</v>
      </c>
      <c r="F598" s="17">
        <f>INDEX(final_elemfixed!$F$551:$F$1054,MATCH(SUMMARY!C598,final_elemfixed!$C$551:$C$1054,0))</f>
        <v>348</v>
      </c>
      <c r="G598" s="17">
        <f>INDEX(final_elemfixed!$G$551:$G$1054,MATCH(SUMMARY!C598,final_elemfixed!$C$551:$C$1054,0))</f>
        <v>36</v>
      </c>
      <c r="H598" s="17">
        <f>INDEX(final_elemfixed!$H$551:$H$1054,MATCH(SUMMARY!C598,final_elemfixed!$C$551:$C$1054,0))</f>
        <v>0</v>
      </c>
      <c r="I598" s="17">
        <f>INDEX(final_elemfixed!$I$551:$I$1054,MATCH(SUMMARY!C598,final_elemfixed!$C$551:$C$1054,0))</f>
        <v>0</v>
      </c>
      <c r="J598" s="17">
        <f>INDEX(final_elemfixed!$J$551:$J$1054,MATCH(SUMMARY!C598,final_elemfixed!$C$551:$C$1054,0))</f>
        <v>0</v>
      </c>
      <c r="K598" s="17">
        <f>INDEX(final_elemfixed!$K$551:$K$1054,MATCH(SUMMARY!C598,final_elemfixed!$C$551:$C$1054,0))</f>
        <v>0</v>
      </c>
      <c r="L598" s="21">
        <f>INDEX(final_elemfixed!$L$551:$L$1054,MATCH(SUMMARY!C598,final_elemfixed!$C$551:$C$1054,0))</f>
        <v>1</v>
      </c>
    </row>
    <row r="599" spans="1:12" ht="15" customHeight="1" x14ac:dyDescent="0.3">
      <c r="A599" s="6"/>
      <c r="C599" s="20">
        <v>49</v>
      </c>
      <c r="D599" s="17">
        <f>INDEX(final_elemfixed!$D$551:$D$1054,MATCH(SUMMARY!C599,final_elemfixed!$C$551:$C$1054,0))</f>
        <v>349</v>
      </c>
      <c r="E599" s="17">
        <f>INDEX(final_elemfixed!$E$551:$E$1054,MATCH(SUMMARY!C599,final_elemfixed!$C$551:$C$1054,0))</f>
        <v>355</v>
      </c>
      <c r="F599" s="17">
        <f>INDEX(final_elemfixed!$F$551:$F$1054,MATCH(SUMMARY!C599,final_elemfixed!$C$551:$C$1054,0))</f>
        <v>354</v>
      </c>
      <c r="G599" s="17">
        <f>INDEX(final_elemfixed!$G$551:$G$1054,MATCH(SUMMARY!C599,final_elemfixed!$C$551:$C$1054,0))</f>
        <v>348</v>
      </c>
      <c r="H599" s="17">
        <f>INDEX(final_elemfixed!$H$551:$H$1054,MATCH(SUMMARY!C599,final_elemfixed!$C$551:$C$1054,0))</f>
        <v>0</v>
      </c>
      <c r="I599" s="17">
        <f>INDEX(final_elemfixed!$I$551:$I$1054,MATCH(SUMMARY!C599,final_elemfixed!$C$551:$C$1054,0))</f>
        <v>0</v>
      </c>
      <c r="J599" s="17">
        <f>INDEX(final_elemfixed!$J$551:$J$1054,MATCH(SUMMARY!C599,final_elemfixed!$C$551:$C$1054,0))</f>
        <v>0</v>
      </c>
      <c r="K599" s="17">
        <f>INDEX(final_elemfixed!$K$551:$K$1054,MATCH(SUMMARY!C599,final_elemfixed!$C$551:$C$1054,0))</f>
        <v>0</v>
      </c>
      <c r="L599" s="21">
        <f>INDEX(final_elemfixed!$L$551:$L$1054,MATCH(SUMMARY!C599,final_elemfixed!$C$551:$C$1054,0))</f>
        <v>1</v>
      </c>
    </row>
    <row r="600" spans="1:12" ht="15" customHeight="1" x14ac:dyDescent="0.3">
      <c r="A600" s="6"/>
      <c r="C600" s="20">
        <v>50</v>
      </c>
      <c r="D600" s="17">
        <f>INDEX(final_elemfixed!$D$551:$D$1054,MATCH(SUMMARY!C600,final_elemfixed!$C$551:$C$1054,0))</f>
        <v>355</v>
      </c>
      <c r="E600" s="17">
        <f>INDEX(final_elemfixed!$E$551:$E$1054,MATCH(SUMMARY!C600,final_elemfixed!$C$551:$C$1054,0))</f>
        <v>183</v>
      </c>
      <c r="F600" s="17">
        <f>INDEX(final_elemfixed!$F$551:$F$1054,MATCH(SUMMARY!C600,final_elemfixed!$C$551:$C$1054,0))</f>
        <v>137</v>
      </c>
      <c r="G600" s="17">
        <f>INDEX(final_elemfixed!$G$551:$G$1054,MATCH(SUMMARY!C600,final_elemfixed!$C$551:$C$1054,0))</f>
        <v>354</v>
      </c>
      <c r="H600" s="17">
        <f>INDEX(final_elemfixed!$H$551:$H$1054,MATCH(SUMMARY!C600,final_elemfixed!$C$551:$C$1054,0))</f>
        <v>0</v>
      </c>
      <c r="I600" s="17">
        <f>INDEX(final_elemfixed!$I$551:$I$1054,MATCH(SUMMARY!C600,final_elemfixed!$C$551:$C$1054,0))</f>
        <v>0</v>
      </c>
      <c r="J600" s="17">
        <f>INDEX(final_elemfixed!$J$551:$J$1054,MATCH(SUMMARY!C600,final_elemfixed!$C$551:$C$1054,0))</f>
        <v>0</v>
      </c>
      <c r="K600" s="17">
        <f>INDEX(final_elemfixed!$K$551:$K$1054,MATCH(SUMMARY!C600,final_elemfixed!$C$551:$C$1054,0))</f>
        <v>0</v>
      </c>
      <c r="L600" s="21">
        <f>INDEX(final_elemfixed!$L$551:$L$1054,MATCH(SUMMARY!C600,final_elemfixed!$C$551:$C$1054,0))</f>
        <v>1</v>
      </c>
    </row>
    <row r="601" spans="1:12" ht="15" customHeight="1" x14ac:dyDescent="0.3">
      <c r="A601" s="6"/>
      <c r="C601" s="20">
        <v>51</v>
      </c>
      <c r="D601" s="17">
        <f>INDEX(final_elemfixed!$D$551:$D$1054,MATCH(SUMMARY!C601,final_elemfixed!$C$551:$C$1054,0))</f>
        <v>37</v>
      </c>
      <c r="E601" s="17">
        <f>INDEX(final_elemfixed!$E$551:$E$1054,MATCH(SUMMARY!C601,final_elemfixed!$C$551:$C$1054,0))</f>
        <v>170</v>
      </c>
      <c r="F601" s="17">
        <f>INDEX(final_elemfixed!$F$551:$F$1054,MATCH(SUMMARY!C601,final_elemfixed!$C$551:$C$1054,0))</f>
        <v>349</v>
      </c>
      <c r="G601" s="17">
        <f>INDEX(final_elemfixed!$G$551:$G$1054,MATCH(SUMMARY!C601,final_elemfixed!$C$551:$C$1054,0))</f>
        <v>186</v>
      </c>
      <c r="H601" s="17">
        <f>INDEX(final_elemfixed!$H$551:$H$1054,MATCH(SUMMARY!C601,final_elemfixed!$C$551:$C$1054,0))</f>
        <v>0</v>
      </c>
      <c r="I601" s="17">
        <f>INDEX(final_elemfixed!$I$551:$I$1054,MATCH(SUMMARY!C601,final_elemfixed!$C$551:$C$1054,0))</f>
        <v>0</v>
      </c>
      <c r="J601" s="17">
        <f>INDEX(final_elemfixed!$J$551:$J$1054,MATCH(SUMMARY!C601,final_elemfixed!$C$551:$C$1054,0))</f>
        <v>0</v>
      </c>
      <c r="K601" s="17">
        <f>INDEX(final_elemfixed!$K$551:$K$1054,MATCH(SUMMARY!C601,final_elemfixed!$C$551:$C$1054,0))</f>
        <v>0</v>
      </c>
      <c r="L601" s="21">
        <f>INDEX(final_elemfixed!$L$551:$L$1054,MATCH(SUMMARY!C601,final_elemfixed!$C$551:$C$1054,0))</f>
        <v>1</v>
      </c>
    </row>
    <row r="602" spans="1:12" ht="15" customHeight="1" x14ac:dyDescent="0.3">
      <c r="A602" s="6"/>
      <c r="C602" s="20">
        <v>52</v>
      </c>
      <c r="D602" s="17">
        <f>INDEX(final_elemfixed!$D$551:$D$1054,MATCH(SUMMARY!C602,final_elemfixed!$C$551:$C$1054,0))</f>
        <v>170</v>
      </c>
      <c r="E602" s="17">
        <f>INDEX(final_elemfixed!$E$551:$E$1054,MATCH(SUMMARY!C602,final_elemfixed!$C$551:$C$1054,0))</f>
        <v>169</v>
      </c>
      <c r="F602" s="17">
        <f>INDEX(final_elemfixed!$F$551:$F$1054,MATCH(SUMMARY!C602,final_elemfixed!$C$551:$C$1054,0))</f>
        <v>355</v>
      </c>
      <c r="G602" s="17">
        <f>INDEX(final_elemfixed!$G$551:$G$1054,MATCH(SUMMARY!C602,final_elemfixed!$C$551:$C$1054,0))</f>
        <v>349</v>
      </c>
      <c r="H602" s="17">
        <f>INDEX(final_elemfixed!$H$551:$H$1054,MATCH(SUMMARY!C602,final_elemfixed!$C$551:$C$1054,0))</f>
        <v>0</v>
      </c>
      <c r="I602" s="17">
        <f>INDEX(final_elemfixed!$I$551:$I$1054,MATCH(SUMMARY!C602,final_elemfixed!$C$551:$C$1054,0))</f>
        <v>0</v>
      </c>
      <c r="J602" s="17">
        <f>INDEX(final_elemfixed!$J$551:$J$1054,MATCH(SUMMARY!C602,final_elemfixed!$C$551:$C$1054,0))</f>
        <v>0</v>
      </c>
      <c r="K602" s="17">
        <f>INDEX(final_elemfixed!$K$551:$K$1054,MATCH(SUMMARY!C602,final_elemfixed!$C$551:$C$1054,0))</f>
        <v>0</v>
      </c>
      <c r="L602" s="21">
        <f>INDEX(final_elemfixed!$L$551:$L$1054,MATCH(SUMMARY!C602,final_elemfixed!$C$551:$C$1054,0))</f>
        <v>1</v>
      </c>
    </row>
    <row r="603" spans="1:12" ht="15" customHeight="1" x14ac:dyDescent="0.3">
      <c r="A603" s="6"/>
      <c r="C603" s="20">
        <v>53</v>
      </c>
      <c r="D603" s="17">
        <f>INDEX(final_elemfixed!$D$551:$D$1054,MATCH(SUMMARY!C603,final_elemfixed!$C$551:$C$1054,0))</f>
        <v>169</v>
      </c>
      <c r="E603" s="17">
        <f>INDEX(final_elemfixed!$E$551:$E$1054,MATCH(SUMMARY!C603,final_elemfixed!$C$551:$C$1054,0))</f>
        <v>136</v>
      </c>
      <c r="F603" s="17">
        <f>INDEX(final_elemfixed!$F$551:$F$1054,MATCH(SUMMARY!C603,final_elemfixed!$C$551:$C$1054,0))</f>
        <v>183</v>
      </c>
      <c r="G603" s="17">
        <f>INDEX(final_elemfixed!$G$551:$G$1054,MATCH(SUMMARY!C603,final_elemfixed!$C$551:$C$1054,0))</f>
        <v>355</v>
      </c>
      <c r="H603" s="17">
        <f>INDEX(final_elemfixed!$H$551:$H$1054,MATCH(SUMMARY!C603,final_elemfixed!$C$551:$C$1054,0))</f>
        <v>0</v>
      </c>
      <c r="I603" s="17">
        <f>INDEX(final_elemfixed!$I$551:$I$1054,MATCH(SUMMARY!C603,final_elemfixed!$C$551:$C$1054,0))</f>
        <v>0</v>
      </c>
      <c r="J603" s="17">
        <f>INDEX(final_elemfixed!$J$551:$J$1054,MATCH(SUMMARY!C603,final_elemfixed!$C$551:$C$1054,0))</f>
        <v>0</v>
      </c>
      <c r="K603" s="17">
        <f>INDEX(final_elemfixed!$K$551:$K$1054,MATCH(SUMMARY!C603,final_elemfixed!$C$551:$C$1054,0))</f>
        <v>0</v>
      </c>
      <c r="L603" s="21">
        <f>INDEX(final_elemfixed!$L$551:$L$1054,MATCH(SUMMARY!C603,final_elemfixed!$C$551:$C$1054,0))</f>
        <v>1</v>
      </c>
    </row>
    <row r="604" spans="1:12" ht="15" customHeight="1" x14ac:dyDescent="0.3">
      <c r="A604" s="6"/>
      <c r="C604" s="20">
        <v>54</v>
      </c>
      <c r="D604" s="17">
        <f>INDEX(final_elemfixed!$D$551:$D$1054,MATCH(SUMMARY!C604,final_elemfixed!$C$551:$C$1054,0))</f>
        <v>141</v>
      </c>
      <c r="E604" s="17">
        <f>INDEX(final_elemfixed!$E$551:$E$1054,MATCH(SUMMARY!C604,final_elemfixed!$C$551:$C$1054,0))</f>
        <v>356</v>
      </c>
      <c r="F604" s="17">
        <f>INDEX(final_elemfixed!$F$551:$F$1054,MATCH(SUMMARY!C604,final_elemfixed!$C$551:$C$1054,0))</f>
        <v>297</v>
      </c>
      <c r="G604" s="17">
        <f>INDEX(final_elemfixed!$G$551:$G$1054,MATCH(SUMMARY!C604,final_elemfixed!$C$551:$C$1054,0))</f>
        <v>77</v>
      </c>
      <c r="H604" s="17">
        <f>INDEX(final_elemfixed!$H$551:$H$1054,MATCH(SUMMARY!C604,final_elemfixed!$C$551:$C$1054,0))</f>
        <v>0</v>
      </c>
      <c r="I604" s="17">
        <f>INDEX(final_elemfixed!$I$551:$I$1054,MATCH(SUMMARY!C604,final_elemfixed!$C$551:$C$1054,0))</f>
        <v>0</v>
      </c>
      <c r="J604" s="17">
        <f>INDEX(final_elemfixed!$J$551:$J$1054,MATCH(SUMMARY!C604,final_elemfixed!$C$551:$C$1054,0))</f>
        <v>0</v>
      </c>
      <c r="K604" s="17">
        <f>INDEX(final_elemfixed!$K$551:$K$1054,MATCH(SUMMARY!C604,final_elemfixed!$C$551:$C$1054,0))</f>
        <v>0</v>
      </c>
      <c r="L604" s="21">
        <f>INDEX(final_elemfixed!$L$551:$L$1054,MATCH(SUMMARY!C604,final_elemfixed!$C$551:$C$1054,0))</f>
        <v>1</v>
      </c>
    </row>
    <row r="605" spans="1:12" ht="15" customHeight="1" x14ac:dyDescent="0.3">
      <c r="A605" s="6"/>
      <c r="C605" s="20">
        <v>55</v>
      </c>
      <c r="D605" s="17">
        <f>INDEX(final_elemfixed!$D$551:$D$1054,MATCH(SUMMARY!C605,final_elemfixed!$C$551:$C$1054,0))</f>
        <v>356</v>
      </c>
      <c r="E605" s="17">
        <f>INDEX(final_elemfixed!$E$551:$E$1054,MATCH(SUMMARY!C605,final_elemfixed!$C$551:$C$1054,0))</f>
        <v>147</v>
      </c>
      <c r="F605" s="17">
        <f>INDEX(final_elemfixed!$F$551:$F$1054,MATCH(SUMMARY!C605,final_elemfixed!$C$551:$C$1054,0))</f>
        <v>20</v>
      </c>
      <c r="G605" s="17">
        <f>INDEX(final_elemfixed!$G$551:$G$1054,MATCH(SUMMARY!C605,final_elemfixed!$C$551:$C$1054,0))</f>
        <v>297</v>
      </c>
      <c r="H605" s="17">
        <f>INDEX(final_elemfixed!$H$551:$H$1054,MATCH(SUMMARY!C605,final_elemfixed!$C$551:$C$1054,0))</f>
        <v>0</v>
      </c>
      <c r="I605" s="17">
        <f>INDEX(final_elemfixed!$I$551:$I$1054,MATCH(SUMMARY!C605,final_elemfixed!$C$551:$C$1054,0))</f>
        <v>0</v>
      </c>
      <c r="J605" s="17">
        <f>INDEX(final_elemfixed!$J$551:$J$1054,MATCH(SUMMARY!C605,final_elemfixed!$C$551:$C$1054,0))</f>
        <v>0</v>
      </c>
      <c r="K605" s="17">
        <f>INDEX(final_elemfixed!$K$551:$K$1054,MATCH(SUMMARY!C605,final_elemfixed!$C$551:$C$1054,0))</f>
        <v>0</v>
      </c>
      <c r="L605" s="21">
        <f>INDEX(final_elemfixed!$L$551:$L$1054,MATCH(SUMMARY!C605,final_elemfixed!$C$551:$C$1054,0))</f>
        <v>1</v>
      </c>
    </row>
    <row r="606" spans="1:12" ht="15" customHeight="1" x14ac:dyDescent="0.3">
      <c r="A606" s="6"/>
      <c r="C606" s="20">
        <v>56</v>
      </c>
      <c r="D606" s="17">
        <f>INDEX(final_elemfixed!$D$551:$D$1054,MATCH(SUMMARY!C606,final_elemfixed!$C$551:$C$1054,0))</f>
        <v>142</v>
      </c>
      <c r="E606" s="17">
        <f>INDEX(final_elemfixed!$E$551:$E$1054,MATCH(SUMMARY!C606,final_elemfixed!$C$551:$C$1054,0))</f>
        <v>357</v>
      </c>
      <c r="F606" s="17">
        <f>INDEX(final_elemfixed!$F$551:$F$1054,MATCH(SUMMARY!C606,final_elemfixed!$C$551:$C$1054,0))</f>
        <v>356</v>
      </c>
      <c r="G606" s="17">
        <f>INDEX(final_elemfixed!$G$551:$G$1054,MATCH(SUMMARY!C606,final_elemfixed!$C$551:$C$1054,0))</f>
        <v>141</v>
      </c>
      <c r="H606" s="17">
        <f>INDEX(final_elemfixed!$H$551:$H$1054,MATCH(SUMMARY!C606,final_elemfixed!$C$551:$C$1054,0))</f>
        <v>0</v>
      </c>
      <c r="I606" s="17">
        <f>INDEX(final_elemfixed!$I$551:$I$1054,MATCH(SUMMARY!C606,final_elemfixed!$C$551:$C$1054,0))</f>
        <v>0</v>
      </c>
      <c r="J606" s="17">
        <f>INDEX(final_elemfixed!$J$551:$J$1054,MATCH(SUMMARY!C606,final_elemfixed!$C$551:$C$1054,0))</f>
        <v>0</v>
      </c>
      <c r="K606" s="17">
        <f>INDEX(final_elemfixed!$K$551:$K$1054,MATCH(SUMMARY!C606,final_elemfixed!$C$551:$C$1054,0))</f>
        <v>0</v>
      </c>
      <c r="L606" s="21">
        <f>INDEX(final_elemfixed!$L$551:$L$1054,MATCH(SUMMARY!C606,final_elemfixed!$C$551:$C$1054,0))</f>
        <v>1</v>
      </c>
    </row>
    <row r="607" spans="1:12" ht="15" customHeight="1" x14ac:dyDescent="0.3">
      <c r="A607" s="6"/>
      <c r="C607" s="20">
        <v>57</v>
      </c>
      <c r="D607" s="17">
        <f>INDEX(final_elemfixed!$D$551:$D$1054,MATCH(SUMMARY!C607,final_elemfixed!$C$551:$C$1054,0))</f>
        <v>357</v>
      </c>
      <c r="E607" s="17">
        <f>INDEX(final_elemfixed!$E$551:$E$1054,MATCH(SUMMARY!C607,final_elemfixed!$C$551:$C$1054,0))</f>
        <v>148</v>
      </c>
      <c r="F607" s="17">
        <f>INDEX(final_elemfixed!$F$551:$F$1054,MATCH(SUMMARY!C607,final_elemfixed!$C$551:$C$1054,0))</f>
        <v>147</v>
      </c>
      <c r="G607" s="17">
        <f>INDEX(final_elemfixed!$G$551:$G$1054,MATCH(SUMMARY!C607,final_elemfixed!$C$551:$C$1054,0))</f>
        <v>356</v>
      </c>
      <c r="H607" s="17">
        <f>INDEX(final_elemfixed!$H$551:$H$1054,MATCH(SUMMARY!C607,final_elemfixed!$C$551:$C$1054,0))</f>
        <v>0</v>
      </c>
      <c r="I607" s="17">
        <f>INDEX(final_elemfixed!$I$551:$I$1054,MATCH(SUMMARY!C607,final_elemfixed!$C$551:$C$1054,0))</f>
        <v>0</v>
      </c>
      <c r="J607" s="17">
        <f>INDEX(final_elemfixed!$J$551:$J$1054,MATCH(SUMMARY!C607,final_elemfixed!$C$551:$C$1054,0))</f>
        <v>0</v>
      </c>
      <c r="K607" s="17">
        <f>INDEX(final_elemfixed!$K$551:$K$1054,MATCH(SUMMARY!C607,final_elemfixed!$C$551:$C$1054,0))</f>
        <v>0</v>
      </c>
      <c r="L607" s="21">
        <f>INDEX(final_elemfixed!$L$551:$L$1054,MATCH(SUMMARY!C607,final_elemfixed!$C$551:$C$1054,0))</f>
        <v>1</v>
      </c>
    </row>
    <row r="608" spans="1:12" ht="15" customHeight="1" x14ac:dyDescent="0.3">
      <c r="A608" s="6"/>
      <c r="C608" s="20">
        <v>58</v>
      </c>
      <c r="D608" s="17">
        <f>INDEX(final_elemfixed!$D$551:$D$1054,MATCH(SUMMARY!C608,final_elemfixed!$C$551:$C$1054,0))</f>
        <v>131</v>
      </c>
      <c r="E608" s="17">
        <f>INDEX(final_elemfixed!$E$551:$E$1054,MATCH(SUMMARY!C608,final_elemfixed!$C$551:$C$1054,0))</f>
        <v>358</v>
      </c>
      <c r="F608" s="17">
        <f>INDEX(final_elemfixed!$F$551:$F$1054,MATCH(SUMMARY!C608,final_elemfixed!$C$551:$C$1054,0))</f>
        <v>357</v>
      </c>
      <c r="G608" s="17">
        <f>INDEX(final_elemfixed!$G$551:$G$1054,MATCH(SUMMARY!C608,final_elemfixed!$C$551:$C$1054,0))</f>
        <v>142</v>
      </c>
      <c r="H608" s="17">
        <f>INDEX(final_elemfixed!$H$551:$H$1054,MATCH(SUMMARY!C608,final_elemfixed!$C$551:$C$1054,0))</f>
        <v>0</v>
      </c>
      <c r="I608" s="17">
        <f>INDEX(final_elemfixed!$I$551:$I$1054,MATCH(SUMMARY!C608,final_elemfixed!$C$551:$C$1054,0))</f>
        <v>0</v>
      </c>
      <c r="J608" s="17">
        <f>INDEX(final_elemfixed!$J$551:$J$1054,MATCH(SUMMARY!C608,final_elemfixed!$C$551:$C$1054,0))</f>
        <v>0</v>
      </c>
      <c r="K608" s="17">
        <f>INDEX(final_elemfixed!$K$551:$K$1054,MATCH(SUMMARY!C608,final_elemfixed!$C$551:$C$1054,0))</f>
        <v>0</v>
      </c>
      <c r="L608" s="21">
        <f>INDEX(final_elemfixed!$L$551:$L$1054,MATCH(SUMMARY!C608,final_elemfixed!$C$551:$C$1054,0))</f>
        <v>1</v>
      </c>
    </row>
    <row r="609" spans="1:12" ht="15" customHeight="1" x14ac:dyDescent="0.3">
      <c r="A609" s="6"/>
      <c r="C609" s="20">
        <v>59</v>
      </c>
      <c r="D609" s="17">
        <f>INDEX(final_elemfixed!$D$551:$D$1054,MATCH(SUMMARY!C609,final_elemfixed!$C$551:$C$1054,0))</f>
        <v>358</v>
      </c>
      <c r="E609" s="17">
        <f>INDEX(final_elemfixed!$E$551:$E$1054,MATCH(SUMMARY!C609,final_elemfixed!$C$551:$C$1054,0))</f>
        <v>21</v>
      </c>
      <c r="F609" s="17">
        <f>INDEX(final_elemfixed!$F$551:$F$1054,MATCH(SUMMARY!C609,final_elemfixed!$C$551:$C$1054,0))</f>
        <v>148</v>
      </c>
      <c r="G609" s="17">
        <f>INDEX(final_elemfixed!$G$551:$G$1054,MATCH(SUMMARY!C609,final_elemfixed!$C$551:$C$1054,0))</f>
        <v>357</v>
      </c>
      <c r="H609" s="17">
        <f>INDEX(final_elemfixed!$H$551:$H$1054,MATCH(SUMMARY!C609,final_elemfixed!$C$551:$C$1054,0))</f>
        <v>0</v>
      </c>
      <c r="I609" s="17">
        <f>INDEX(final_elemfixed!$I$551:$I$1054,MATCH(SUMMARY!C609,final_elemfixed!$C$551:$C$1054,0))</f>
        <v>0</v>
      </c>
      <c r="J609" s="17">
        <f>INDEX(final_elemfixed!$J$551:$J$1054,MATCH(SUMMARY!C609,final_elemfixed!$C$551:$C$1054,0))</f>
        <v>0</v>
      </c>
      <c r="K609" s="17">
        <f>INDEX(final_elemfixed!$K$551:$K$1054,MATCH(SUMMARY!C609,final_elemfixed!$C$551:$C$1054,0))</f>
        <v>0</v>
      </c>
      <c r="L609" s="21">
        <f>INDEX(final_elemfixed!$L$551:$L$1054,MATCH(SUMMARY!C609,final_elemfixed!$C$551:$C$1054,0))</f>
        <v>1</v>
      </c>
    </row>
    <row r="610" spans="1:12" ht="15" customHeight="1" x14ac:dyDescent="0.3">
      <c r="A610" s="6"/>
      <c r="C610" s="20">
        <v>60</v>
      </c>
      <c r="D610" s="17">
        <f>INDEX(final_elemfixed!$D$551:$D$1054,MATCH(SUMMARY!C610,final_elemfixed!$C$551:$C$1054,0))</f>
        <v>189</v>
      </c>
      <c r="E610" s="17">
        <f>INDEX(final_elemfixed!$E$551:$E$1054,MATCH(SUMMARY!C610,final_elemfixed!$C$551:$C$1054,0))</f>
        <v>359</v>
      </c>
      <c r="F610" s="17">
        <f>INDEX(final_elemfixed!$F$551:$F$1054,MATCH(SUMMARY!C610,final_elemfixed!$C$551:$C$1054,0))</f>
        <v>358</v>
      </c>
      <c r="G610" s="17">
        <f>INDEX(final_elemfixed!$G$551:$G$1054,MATCH(SUMMARY!C610,final_elemfixed!$C$551:$C$1054,0))</f>
        <v>131</v>
      </c>
      <c r="H610" s="17">
        <f>INDEX(final_elemfixed!$H$551:$H$1054,MATCH(SUMMARY!C610,final_elemfixed!$C$551:$C$1054,0))</f>
        <v>0</v>
      </c>
      <c r="I610" s="17">
        <f>INDEX(final_elemfixed!$I$551:$I$1054,MATCH(SUMMARY!C610,final_elemfixed!$C$551:$C$1054,0))</f>
        <v>0</v>
      </c>
      <c r="J610" s="17">
        <f>INDEX(final_elemfixed!$J$551:$J$1054,MATCH(SUMMARY!C610,final_elemfixed!$C$551:$C$1054,0))</f>
        <v>0</v>
      </c>
      <c r="K610" s="17">
        <f>INDEX(final_elemfixed!$K$551:$K$1054,MATCH(SUMMARY!C610,final_elemfixed!$C$551:$C$1054,0))</f>
        <v>0</v>
      </c>
      <c r="L610" s="21">
        <f>INDEX(final_elemfixed!$L$551:$L$1054,MATCH(SUMMARY!C610,final_elemfixed!$C$551:$C$1054,0))</f>
        <v>1</v>
      </c>
    </row>
    <row r="611" spans="1:12" ht="15" customHeight="1" x14ac:dyDescent="0.3">
      <c r="A611" s="6"/>
      <c r="C611" s="20">
        <v>61</v>
      </c>
      <c r="D611" s="17">
        <f>INDEX(final_elemfixed!$D$551:$D$1054,MATCH(SUMMARY!C611,final_elemfixed!$C$551:$C$1054,0))</f>
        <v>359</v>
      </c>
      <c r="E611" s="17">
        <f>INDEX(final_elemfixed!$E$551:$E$1054,MATCH(SUMMARY!C611,final_elemfixed!$C$551:$C$1054,0))</f>
        <v>190</v>
      </c>
      <c r="F611" s="17">
        <f>INDEX(final_elemfixed!$F$551:$F$1054,MATCH(SUMMARY!C611,final_elemfixed!$C$551:$C$1054,0))</f>
        <v>21</v>
      </c>
      <c r="G611" s="17">
        <f>INDEX(final_elemfixed!$G$551:$G$1054,MATCH(SUMMARY!C611,final_elemfixed!$C$551:$C$1054,0))</f>
        <v>358</v>
      </c>
      <c r="H611" s="17">
        <f>INDEX(final_elemfixed!$H$551:$H$1054,MATCH(SUMMARY!C611,final_elemfixed!$C$551:$C$1054,0))</f>
        <v>0</v>
      </c>
      <c r="I611" s="17">
        <f>INDEX(final_elemfixed!$I$551:$I$1054,MATCH(SUMMARY!C611,final_elemfixed!$C$551:$C$1054,0))</f>
        <v>0</v>
      </c>
      <c r="J611" s="17">
        <f>INDEX(final_elemfixed!$J$551:$J$1054,MATCH(SUMMARY!C611,final_elemfixed!$C$551:$C$1054,0))</f>
        <v>0</v>
      </c>
      <c r="K611" s="17">
        <f>INDEX(final_elemfixed!$K$551:$K$1054,MATCH(SUMMARY!C611,final_elemfixed!$C$551:$C$1054,0))</f>
        <v>0</v>
      </c>
      <c r="L611" s="21">
        <f>INDEX(final_elemfixed!$L$551:$L$1054,MATCH(SUMMARY!C611,final_elemfixed!$C$551:$C$1054,0))</f>
        <v>1</v>
      </c>
    </row>
    <row r="612" spans="1:12" ht="15" customHeight="1" x14ac:dyDescent="0.3">
      <c r="A612" s="6"/>
      <c r="C612" s="20">
        <v>62</v>
      </c>
      <c r="D612" s="17">
        <f>INDEX(final_elemfixed!$D$551:$D$1054,MATCH(SUMMARY!C612,final_elemfixed!$C$551:$C$1054,0))</f>
        <v>137</v>
      </c>
      <c r="E612" s="17">
        <f>INDEX(final_elemfixed!$E$551:$E$1054,MATCH(SUMMARY!C612,final_elemfixed!$C$551:$C$1054,0))</f>
        <v>360</v>
      </c>
      <c r="F612" s="17">
        <f>INDEX(final_elemfixed!$F$551:$F$1054,MATCH(SUMMARY!C612,final_elemfixed!$C$551:$C$1054,0))</f>
        <v>359</v>
      </c>
      <c r="G612" s="17">
        <f>INDEX(final_elemfixed!$G$551:$G$1054,MATCH(SUMMARY!C612,final_elemfixed!$C$551:$C$1054,0))</f>
        <v>189</v>
      </c>
      <c r="H612" s="17">
        <f>INDEX(final_elemfixed!$H$551:$H$1054,MATCH(SUMMARY!C612,final_elemfixed!$C$551:$C$1054,0))</f>
        <v>0</v>
      </c>
      <c r="I612" s="17">
        <f>INDEX(final_elemfixed!$I$551:$I$1054,MATCH(SUMMARY!C612,final_elemfixed!$C$551:$C$1054,0))</f>
        <v>0</v>
      </c>
      <c r="J612" s="17">
        <f>INDEX(final_elemfixed!$J$551:$J$1054,MATCH(SUMMARY!C612,final_elemfixed!$C$551:$C$1054,0))</f>
        <v>0</v>
      </c>
      <c r="K612" s="17">
        <f>INDEX(final_elemfixed!$K$551:$K$1054,MATCH(SUMMARY!C612,final_elemfixed!$C$551:$C$1054,0))</f>
        <v>0</v>
      </c>
      <c r="L612" s="21">
        <f>INDEX(final_elemfixed!$L$551:$L$1054,MATCH(SUMMARY!C612,final_elemfixed!$C$551:$C$1054,0))</f>
        <v>1</v>
      </c>
    </row>
    <row r="613" spans="1:12" ht="15" customHeight="1" x14ac:dyDescent="0.3">
      <c r="A613" s="6"/>
      <c r="C613" s="20">
        <v>63</v>
      </c>
      <c r="D613" s="17">
        <f>INDEX(final_elemfixed!$D$551:$D$1054,MATCH(SUMMARY!C613,final_elemfixed!$C$551:$C$1054,0))</f>
        <v>360</v>
      </c>
      <c r="E613" s="17">
        <f>INDEX(final_elemfixed!$E$551:$E$1054,MATCH(SUMMARY!C613,final_elemfixed!$C$551:$C$1054,0))</f>
        <v>132</v>
      </c>
      <c r="F613" s="17">
        <f>INDEX(final_elemfixed!$F$551:$F$1054,MATCH(SUMMARY!C613,final_elemfixed!$C$551:$C$1054,0))</f>
        <v>190</v>
      </c>
      <c r="G613" s="17">
        <f>INDEX(final_elemfixed!$G$551:$G$1054,MATCH(SUMMARY!C613,final_elemfixed!$C$551:$C$1054,0))</f>
        <v>359</v>
      </c>
      <c r="H613" s="17">
        <f>INDEX(final_elemfixed!$H$551:$H$1054,MATCH(SUMMARY!C613,final_elemfixed!$C$551:$C$1054,0))</f>
        <v>0</v>
      </c>
      <c r="I613" s="17">
        <f>INDEX(final_elemfixed!$I$551:$I$1054,MATCH(SUMMARY!C613,final_elemfixed!$C$551:$C$1054,0))</f>
        <v>0</v>
      </c>
      <c r="J613" s="17">
        <f>INDEX(final_elemfixed!$J$551:$J$1054,MATCH(SUMMARY!C613,final_elemfixed!$C$551:$C$1054,0))</f>
        <v>0</v>
      </c>
      <c r="K613" s="17">
        <f>INDEX(final_elemfixed!$K$551:$K$1054,MATCH(SUMMARY!C613,final_elemfixed!$C$551:$C$1054,0))</f>
        <v>0</v>
      </c>
      <c r="L613" s="21">
        <f>INDEX(final_elemfixed!$L$551:$L$1054,MATCH(SUMMARY!C613,final_elemfixed!$C$551:$C$1054,0))</f>
        <v>1</v>
      </c>
    </row>
    <row r="614" spans="1:12" ht="15" customHeight="1" x14ac:dyDescent="0.3">
      <c r="A614" s="6"/>
      <c r="C614" s="20">
        <v>64</v>
      </c>
      <c r="D614" s="17">
        <f>INDEX(final_elemfixed!$D$551:$D$1054,MATCH(SUMMARY!C614,final_elemfixed!$C$551:$C$1054,0))</f>
        <v>183</v>
      </c>
      <c r="E614" s="17">
        <f>INDEX(final_elemfixed!$E$551:$E$1054,MATCH(SUMMARY!C614,final_elemfixed!$C$551:$C$1054,0))</f>
        <v>361</v>
      </c>
      <c r="F614" s="17">
        <f>INDEX(final_elemfixed!$F$551:$F$1054,MATCH(SUMMARY!C614,final_elemfixed!$C$551:$C$1054,0))</f>
        <v>360</v>
      </c>
      <c r="G614" s="17">
        <f>INDEX(final_elemfixed!$G$551:$G$1054,MATCH(SUMMARY!C614,final_elemfixed!$C$551:$C$1054,0))</f>
        <v>137</v>
      </c>
      <c r="H614" s="17">
        <f>INDEX(final_elemfixed!$H$551:$H$1054,MATCH(SUMMARY!C614,final_elemfixed!$C$551:$C$1054,0))</f>
        <v>0</v>
      </c>
      <c r="I614" s="17">
        <f>INDEX(final_elemfixed!$I$551:$I$1054,MATCH(SUMMARY!C614,final_elemfixed!$C$551:$C$1054,0))</f>
        <v>0</v>
      </c>
      <c r="J614" s="17">
        <f>INDEX(final_elemfixed!$J$551:$J$1054,MATCH(SUMMARY!C614,final_elemfixed!$C$551:$C$1054,0))</f>
        <v>0</v>
      </c>
      <c r="K614" s="17">
        <f>INDEX(final_elemfixed!$K$551:$K$1054,MATCH(SUMMARY!C614,final_elemfixed!$C$551:$C$1054,0))</f>
        <v>0</v>
      </c>
      <c r="L614" s="21">
        <f>INDEX(final_elemfixed!$L$551:$L$1054,MATCH(SUMMARY!C614,final_elemfixed!$C$551:$C$1054,0))</f>
        <v>1</v>
      </c>
    </row>
    <row r="615" spans="1:12" ht="15" customHeight="1" x14ac:dyDescent="0.3">
      <c r="A615" s="6"/>
      <c r="C615" s="20">
        <v>65</v>
      </c>
      <c r="D615" s="17">
        <f>INDEX(final_elemfixed!$D$551:$D$1054,MATCH(SUMMARY!C615,final_elemfixed!$C$551:$C$1054,0))</f>
        <v>361</v>
      </c>
      <c r="E615" s="17">
        <f>INDEX(final_elemfixed!$E$551:$E$1054,MATCH(SUMMARY!C615,final_elemfixed!$C$551:$C$1054,0))</f>
        <v>184</v>
      </c>
      <c r="F615" s="17">
        <f>INDEX(final_elemfixed!$F$551:$F$1054,MATCH(SUMMARY!C615,final_elemfixed!$C$551:$C$1054,0))</f>
        <v>132</v>
      </c>
      <c r="G615" s="17">
        <f>INDEX(final_elemfixed!$G$551:$G$1054,MATCH(SUMMARY!C615,final_elemfixed!$C$551:$C$1054,0))</f>
        <v>360</v>
      </c>
      <c r="H615" s="17">
        <f>INDEX(final_elemfixed!$H$551:$H$1054,MATCH(SUMMARY!C615,final_elemfixed!$C$551:$C$1054,0))</f>
        <v>0</v>
      </c>
      <c r="I615" s="17">
        <f>INDEX(final_elemfixed!$I$551:$I$1054,MATCH(SUMMARY!C615,final_elemfixed!$C$551:$C$1054,0))</f>
        <v>0</v>
      </c>
      <c r="J615" s="17">
        <f>INDEX(final_elemfixed!$J$551:$J$1054,MATCH(SUMMARY!C615,final_elemfixed!$C$551:$C$1054,0))</f>
        <v>0</v>
      </c>
      <c r="K615" s="17">
        <f>INDEX(final_elemfixed!$K$551:$K$1054,MATCH(SUMMARY!C615,final_elemfixed!$C$551:$C$1054,0))</f>
        <v>0</v>
      </c>
      <c r="L615" s="21">
        <f>INDEX(final_elemfixed!$L$551:$L$1054,MATCH(SUMMARY!C615,final_elemfixed!$C$551:$C$1054,0))</f>
        <v>1</v>
      </c>
    </row>
    <row r="616" spans="1:12" ht="15" customHeight="1" x14ac:dyDescent="0.3">
      <c r="A616" s="6"/>
      <c r="C616" s="20">
        <v>66</v>
      </c>
      <c r="D616" s="17">
        <f>INDEX(final_elemfixed!$D$551:$D$1054,MATCH(SUMMARY!C616,final_elemfixed!$C$551:$C$1054,0))</f>
        <v>136</v>
      </c>
      <c r="E616" s="17">
        <f>INDEX(final_elemfixed!$E$551:$E$1054,MATCH(SUMMARY!C616,final_elemfixed!$C$551:$C$1054,0))</f>
        <v>298</v>
      </c>
      <c r="F616" s="17">
        <f>INDEX(final_elemfixed!$F$551:$F$1054,MATCH(SUMMARY!C616,final_elemfixed!$C$551:$C$1054,0))</f>
        <v>361</v>
      </c>
      <c r="G616" s="17">
        <f>INDEX(final_elemfixed!$G$551:$G$1054,MATCH(SUMMARY!C616,final_elemfixed!$C$551:$C$1054,0))</f>
        <v>183</v>
      </c>
      <c r="H616" s="17">
        <f>INDEX(final_elemfixed!$H$551:$H$1054,MATCH(SUMMARY!C616,final_elemfixed!$C$551:$C$1054,0))</f>
        <v>0</v>
      </c>
      <c r="I616" s="17">
        <f>INDEX(final_elemfixed!$I$551:$I$1054,MATCH(SUMMARY!C616,final_elemfixed!$C$551:$C$1054,0))</f>
        <v>0</v>
      </c>
      <c r="J616" s="17">
        <f>INDEX(final_elemfixed!$J$551:$J$1054,MATCH(SUMMARY!C616,final_elemfixed!$C$551:$C$1054,0))</f>
        <v>0</v>
      </c>
      <c r="K616" s="17">
        <f>INDEX(final_elemfixed!$K$551:$K$1054,MATCH(SUMMARY!C616,final_elemfixed!$C$551:$C$1054,0))</f>
        <v>0</v>
      </c>
      <c r="L616" s="21">
        <f>INDEX(final_elemfixed!$L$551:$L$1054,MATCH(SUMMARY!C616,final_elemfixed!$C$551:$C$1054,0))</f>
        <v>1</v>
      </c>
    </row>
    <row r="617" spans="1:12" ht="15" customHeight="1" x14ac:dyDescent="0.3">
      <c r="A617" s="6"/>
      <c r="C617" s="20">
        <v>67</v>
      </c>
      <c r="D617" s="17">
        <f>INDEX(final_elemfixed!$D$551:$D$1054,MATCH(SUMMARY!C617,final_elemfixed!$C$551:$C$1054,0))</f>
        <v>298</v>
      </c>
      <c r="E617" s="17">
        <f>INDEX(final_elemfixed!$E$551:$E$1054,MATCH(SUMMARY!C617,final_elemfixed!$C$551:$C$1054,0))</f>
        <v>133</v>
      </c>
      <c r="F617" s="17">
        <f>INDEX(final_elemfixed!$F$551:$F$1054,MATCH(SUMMARY!C617,final_elemfixed!$C$551:$C$1054,0))</f>
        <v>184</v>
      </c>
      <c r="G617" s="17">
        <f>INDEX(final_elemfixed!$G$551:$G$1054,MATCH(SUMMARY!C617,final_elemfixed!$C$551:$C$1054,0))</f>
        <v>361</v>
      </c>
      <c r="H617" s="17">
        <f>INDEX(final_elemfixed!$H$551:$H$1054,MATCH(SUMMARY!C617,final_elemfixed!$C$551:$C$1054,0))</f>
        <v>0</v>
      </c>
      <c r="I617" s="17">
        <f>INDEX(final_elemfixed!$I$551:$I$1054,MATCH(SUMMARY!C617,final_elemfixed!$C$551:$C$1054,0))</f>
        <v>0</v>
      </c>
      <c r="J617" s="17">
        <f>INDEX(final_elemfixed!$J$551:$J$1054,MATCH(SUMMARY!C617,final_elemfixed!$C$551:$C$1054,0))</f>
        <v>0</v>
      </c>
      <c r="K617" s="17">
        <f>INDEX(final_elemfixed!$K$551:$K$1054,MATCH(SUMMARY!C617,final_elemfixed!$C$551:$C$1054,0))</f>
        <v>0</v>
      </c>
      <c r="L617" s="21">
        <f>INDEX(final_elemfixed!$L$551:$L$1054,MATCH(SUMMARY!C617,final_elemfixed!$C$551:$C$1054,0))</f>
        <v>1</v>
      </c>
    </row>
    <row r="618" spans="1:12" ht="15" customHeight="1" x14ac:dyDescent="0.3">
      <c r="A618" s="6"/>
      <c r="C618" s="20">
        <v>68</v>
      </c>
      <c r="D618" s="17">
        <f>INDEX(final_elemfixed!$D$551:$D$1054,MATCH(SUMMARY!C618,final_elemfixed!$C$551:$C$1054,0))</f>
        <v>147</v>
      </c>
      <c r="E618" s="17">
        <f>INDEX(final_elemfixed!$E$551:$E$1054,MATCH(SUMMARY!C618,final_elemfixed!$C$551:$C$1054,0))</f>
        <v>362</v>
      </c>
      <c r="F618" s="17">
        <f>INDEX(final_elemfixed!$F$551:$F$1054,MATCH(SUMMARY!C618,final_elemfixed!$C$551:$C$1054,0))</f>
        <v>291</v>
      </c>
      <c r="G618" s="17">
        <f>INDEX(final_elemfixed!$G$551:$G$1054,MATCH(SUMMARY!C618,final_elemfixed!$C$551:$C$1054,0))</f>
        <v>20</v>
      </c>
      <c r="H618" s="17">
        <f>INDEX(final_elemfixed!$H$551:$H$1054,MATCH(SUMMARY!C618,final_elemfixed!$C$551:$C$1054,0))</f>
        <v>0</v>
      </c>
      <c r="I618" s="17">
        <f>INDEX(final_elemfixed!$I$551:$I$1054,MATCH(SUMMARY!C618,final_elemfixed!$C$551:$C$1054,0))</f>
        <v>0</v>
      </c>
      <c r="J618" s="17">
        <f>INDEX(final_elemfixed!$J$551:$J$1054,MATCH(SUMMARY!C618,final_elemfixed!$C$551:$C$1054,0))</f>
        <v>0</v>
      </c>
      <c r="K618" s="17">
        <f>INDEX(final_elemfixed!$K$551:$K$1054,MATCH(SUMMARY!C618,final_elemfixed!$C$551:$C$1054,0))</f>
        <v>0</v>
      </c>
      <c r="L618" s="21">
        <f>INDEX(final_elemfixed!$L$551:$L$1054,MATCH(SUMMARY!C618,final_elemfixed!$C$551:$C$1054,0))</f>
        <v>1</v>
      </c>
    </row>
    <row r="619" spans="1:12" ht="15" customHeight="1" x14ac:dyDescent="0.3">
      <c r="A619" s="6"/>
      <c r="C619" s="20">
        <v>69</v>
      </c>
      <c r="D619" s="17">
        <f>INDEX(final_elemfixed!$D$551:$D$1054,MATCH(SUMMARY!C619,final_elemfixed!$C$551:$C$1054,0))</f>
        <v>362</v>
      </c>
      <c r="E619" s="17">
        <f>INDEX(final_elemfixed!$E$551:$E$1054,MATCH(SUMMARY!C619,final_elemfixed!$C$551:$C$1054,0))</f>
        <v>143</v>
      </c>
      <c r="F619" s="17">
        <f>INDEX(final_elemfixed!$F$551:$F$1054,MATCH(SUMMARY!C619,final_elemfixed!$C$551:$C$1054,0))</f>
        <v>78</v>
      </c>
      <c r="G619" s="17">
        <f>INDEX(final_elemfixed!$G$551:$G$1054,MATCH(SUMMARY!C619,final_elemfixed!$C$551:$C$1054,0))</f>
        <v>291</v>
      </c>
      <c r="H619" s="17">
        <f>INDEX(final_elemfixed!$H$551:$H$1054,MATCH(SUMMARY!C619,final_elemfixed!$C$551:$C$1054,0))</f>
        <v>0</v>
      </c>
      <c r="I619" s="17">
        <f>INDEX(final_elemfixed!$I$551:$I$1054,MATCH(SUMMARY!C619,final_elemfixed!$C$551:$C$1054,0))</f>
        <v>0</v>
      </c>
      <c r="J619" s="17">
        <f>INDEX(final_elemfixed!$J$551:$J$1054,MATCH(SUMMARY!C619,final_elemfixed!$C$551:$C$1054,0))</f>
        <v>0</v>
      </c>
      <c r="K619" s="17">
        <f>INDEX(final_elemfixed!$K$551:$K$1054,MATCH(SUMMARY!C619,final_elemfixed!$C$551:$C$1054,0))</f>
        <v>0</v>
      </c>
      <c r="L619" s="21">
        <f>INDEX(final_elemfixed!$L$551:$L$1054,MATCH(SUMMARY!C619,final_elemfixed!$C$551:$C$1054,0))</f>
        <v>1</v>
      </c>
    </row>
    <row r="620" spans="1:12" ht="15" customHeight="1" x14ac:dyDescent="0.3">
      <c r="A620" s="6"/>
      <c r="C620" s="20">
        <v>70</v>
      </c>
      <c r="D620" s="17">
        <f>INDEX(final_elemfixed!$D$551:$D$1054,MATCH(SUMMARY!C620,final_elemfixed!$C$551:$C$1054,0))</f>
        <v>148</v>
      </c>
      <c r="E620" s="17">
        <f>INDEX(final_elemfixed!$E$551:$E$1054,MATCH(SUMMARY!C620,final_elemfixed!$C$551:$C$1054,0))</f>
        <v>363</v>
      </c>
      <c r="F620" s="17">
        <f>INDEX(final_elemfixed!$F$551:$F$1054,MATCH(SUMMARY!C620,final_elemfixed!$C$551:$C$1054,0))</f>
        <v>362</v>
      </c>
      <c r="G620" s="17">
        <f>INDEX(final_elemfixed!$G$551:$G$1054,MATCH(SUMMARY!C620,final_elemfixed!$C$551:$C$1054,0))</f>
        <v>147</v>
      </c>
      <c r="H620" s="17">
        <f>INDEX(final_elemfixed!$H$551:$H$1054,MATCH(SUMMARY!C620,final_elemfixed!$C$551:$C$1054,0))</f>
        <v>0</v>
      </c>
      <c r="I620" s="17">
        <f>INDEX(final_elemfixed!$I$551:$I$1054,MATCH(SUMMARY!C620,final_elemfixed!$C$551:$C$1054,0))</f>
        <v>0</v>
      </c>
      <c r="J620" s="17">
        <f>INDEX(final_elemfixed!$J$551:$J$1054,MATCH(SUMMARY!C620,final_elemfixed!$C$551:$C$1054,0))</f>
        <v>0</v>
      </c>
      <c r="K620" s="17">
        <f>INDEX(final_elemfixed!$K$551:$K$1054,MATCH(SUMMARY!C620,final_elemfixed!$C$551:$C$1054,0))</f>
        <v>0</v>
      </c>
      <c r="L620" s="21">
        <f>INDEX(final_elemfixed!$L$551:$L$1054,MATCH(SUMMARY!C620,final_elemfixed!$C$551:$C$1054,0))</f>
        <v>1</v>
      </c>
    </row>
    <row r="621" spans="1:12" ht="15" customHeight="1" x14ac:dyDescent="0.3">
      <c r="A621" s="6"/>
      <c r="C621" s="20">
        <v>71</v>
      </c>
      <c r="D621" s="17">
        <f>INDEX(final_elemfixed!$D$551:$D$1054,MATCH(SUMMARY!C621,final_elemfixed!$C$551:$C$1054,0))</f>
        <v>363</v>
      </c>
      <c r="E621" s="17">
        <f>INDEX(final_elemfixed!$E$551:$E$1054,MATCH(SUMMARY!C621,final_elemfixed!$C$551:$C$1054,0))</f>
        <v>144</v>
      </c>
      <c r="F621" s="17">
        <f>INDEX(final_elemfixed!$F$551:$F$1054,MATCH(SUMMARY!C621,final_elemfixed!$C$551:$C$1054,0))</f>
        <v>143</v>
      </c>
      <c r="G621" s="17">
        <f>INDEX(final_elemfixed!$G$551:$G$1054,MATCH(SUMMARY!C621,final_elemfixed!$C$551:$C$1054,0))</f>
        <v>362</v>
      </c>
      <c r="H621" s="17">
        <f>INDEX(final_elemfixed!$H$551:$H$1054,MATCH(SUMMARY!C621,final_elemfixed!$C$551:$C$1054,0))</f>
        <v>0</v>
      </c>
      <c r="I621" s="17">
        <f>INDEX(final_elemfixed!$I$551:$I$1054,MATCH(SUMMARY!C621,final_elemfixed!$C$551:$C$1054,0))</f>
        <v>0</v>
      </c>
      <c r="J621" s="17">
        <f>INDEX(final_elemfixed!$J$551:$J$1054,MATCH(SUMMARY!C621,final_elemfixed!$C$551:$C$1054,0))</f>
        <v>0</v>
      </c>
      <c r="K621" s="17">
        <f>INDEX(final_elemfixed!$K$551:$K$1054,MATCH(SUMMARY!C621,final_elemfixed!$C$551:$C$1054,0))</f>
        <v>0</v>
      </c>
      <c r="L621" s="21">
        <f>INDEX(final_elemfixed!$L$551:$L$1054,MATCH(SUMMARY!C621,final_elemfixed!$C$551:$C$1054,0))</f>
        <v>1</v>
      </c>
    </row>
    <row r="622" spans="1:12" ht="15" customHeight="1" x14ac:dyDescent="0.3">
      <c r="A622" s="6"/>
      <c r="C622" s="20">
        <v>72</v>
      </c>
      <c r="D622" s="17">
        <f>INDEX(final_elemfixed!$D$551:$D$1054,MATCH(SUMMARY!C622,final_elemfixed!$C$551:$C$1054,0))</f>
        <v>21</v>
      </c>
      <c r="E622" s="17">
        <f>INDEX(final_elemfixed!$E$551:$E$1054,MATCH(SUMMARY!C622,final_elemfixed!$C$551:$C$1054,0))</f>
        <v>364</v>
      </c>
      <c r="F622" s="17">
        <f>INDEX(final_elemfixed!$F$551:$F$1054,MATCH(SUMMARY!C622,final_elemfixed!$C$551:$C$1054,0))</f>
        <v>363</v>
      </c>
      <c r="G622" s="17">
        <f>INDEX(final_elemfixed!$G$551:$G$1054,MATCH(SUMMARY!C622,final_elemfixed!$C$551:$C$1054,0))</f>
        <v>148</v>
      </c>
      <c r="H622" s="17">
        <f>INDEX(final_elemfixed!$H$551:$H$1054,MATCH(SUMMARY!C622,final_elemfixed!$C$551:$C$1054,0))</f>
        <v>0</v>
      </c>
      <c r="I622" s="17">
        <f>INDEX(final_elemfixed!$I$551:$I$1054,MATCH(SUMMARY!C622,final_elemfixed!$C$551:$C$1054,0))</f>
        <v>0</v>
      </c>
      <c r="J622" s="17">
        <f>INDEX(final_elemfixed!$J$551:$J$1054,MATCH(SUMMARY!C622,final_elemfixed!$C$551:$C$1054,0))</f>
        <v>0</v>
      </c>
      <c r="K622" s="17">
        <f>INDEX(final_elemfixed!$K$551:$K$1054,MATCH(SUMMARY!C622,final_elemfixed!$C$551:$C$1054,0))</f>
        <v>0</v>
      </c>
      <c r="L622" s="21">
        <f>INDEX(final_elemfixed!$L$551:$L$1054,MATCH(SUMMARY!C622,final_elemfixed!$C$551:$C$1054,0))</f>
        <v>1</v>
      </c>
    </row>
    <row r="623" spans="1:12" ht="15" customHeight="1" x14ac:dyDescent="0.3">
      <c r="A623" s="6"/>
      <c r="C623" s="20">
        <v>73</v>
      </c>
      <c r="D623" s="17">
        <f>INDEX(final_elemfixed!$D$551:$D$1054,MATCH(SUMMARY!C623,final_elemfixed!$C$551:$C$1054,0))</f>
        <v>364</v>
      </c>
      <c r="E623" s="17">
        <f>INDEX(final_elemfixed!$E$551:$E$1054,MATCH(SUMMARY!C623,final_elemfixed!$C$551:$C$1054,0))</f>
        <v>130</v>
      </c>
      <c r="F623" s="17">
        <f>INDEX(final_elemfixed!$F$551:$F$1054,MATCH(SUMMARY!C623,final_elemfixed!$C$551:$C$1054,0))</f>
        <v>144</v>
      </c>
      <c r="G623" s="17">
        <f>INDEX(final_elemfixed!$G$551:$G$1054,MATCH(SUMMARY!C623,final_elemfixed!$C$551:$C$1054,0))</f>
        <v>363</v>
      </c>
      <c r="H623" s="17">
        <f>INDEX(final_elemfixed!$H$551:$H$1054,MATCH(SUMMARY!C623,final_elemfixed!$C$551:$C$1054,0))</f>
        <v>0</v>
      </c>
      <c r="I623" s="17">
        <f>INDEX(final_elemfixed!$I$551:$I$1054,MATCH(SUMMARY!C623,final_elemfixed!$C$551:$C$1054,0))</f>
        <v>0</v>
      </c>
      <c r="J623" s="17">
        <f>INDEX(final_elemfixed!$J$551:$J$1054,MATCH(SUMMARY!C623,final_elemfixed!$C$551:$C$1054,0))</f>
        <v>0</v>
      </c>
      <c r="K623" s="17">
        <f>INDEX(final_elemfixed!$K$551:$K$1054,MATCH(SUMMARY!C623,final_elemfixed!$C$551:$C$1054,0))</f>
        <v>0</v>
      </c>
      <c r="L623" s="21">
        <f>INDEX(final_elemfixed!$L$551:$L$1054,MATCH(SUMMARY!C623,final_elemfixed!$C$551:$C$1054,0))</f>
        <v>1</v>
      </c>
    </row>
    <row r="624" spans="1:12" ht="15" customHeight="1" x14ac:dyDescent="0.3">
      <c r="A624" s="6"/>
      <c r="C624" s="20">
        <v>74</v>
      </c>
      <c r="D624" s="17">
        <f>INDEX(final_elemfixed!$D$551:$D$1054,MATCH(SUMMARY!C624,final_elemfixed!$C$551:$C$1054,0))</f>
        <v>190</v>
      </c>
      <c r="E624" s="17">
        <f>INDEX(final_elemfixed!$E$551:$E$1054,MATCH(SUMMARY!C624,final_elemfixed!$C$551:$C$1054,0))</f>
        <v>365</v>
      </c>
      <c r="F624" s="17">
        <f>INDEX(final_elemfixed!$F$551:$F$1054,MATCH(SUMMARY!C624,final_elemfixed!$C$551:$C$1054,0))</f>
        <v>364</v>
      </c>
      <c r="G624" s="17">
        <f>INDEX(final_elemfixed!$G$551:$G$1054,MATCH(SUMMARY!C624,final_elemfixed!$C$551:$C$1054,0))</f>
        <v>21</v>
      </c>
      <c r="H624" s="17">
        <f>INDEX(final_elemfixed!$H$551:$H$1054,MATCH(SUMMARY!C624,final_elemfixed!$C$551:$C$1054,0))</f>
        <v>0</v>
      </c>
      <c r="I624" s="17">
        <f>INDEX(final_elemfixed!$I$551:$I$1054,MATCH(SUMMARY!C624,final_elemfixed!$C$551:$C$1054,0))</f>
        <v>0</v>
      </c>
      <c r="J624" s="17">
        <f>INDEX(final_elemfixed!$J$551:$J$1054,MATCH(SUMMARY!C624,final_elemfixed!$C$551:$C$1054,0))</f>
        <v>0</v>
      </c>
      <c r="K624" s="17">
        <f>INDEX(final_elemfixed!$K$551:$K$1054,MATCH(SUMMARY!C624,final_elemfixed!$C$551:$C$1054,0))</f>
        <v>0</v>
      </c>
      <c r="L624" s="21">
        <f>INDEX(final_elemfixed!$L$551:$L$1054,MATCH(SUMMARY!C624,final_elemfixed!$C$551:$C$1054,0))</f>
        <v>1</v>
      </c>
    </row>
    <row r="625" spans="1:12" ht="15" customHeight="1" x14ac:dyDescent="0.3">
      <c r="A625" s="6"/>
      <c r="C625" s="20">
        <v>75</v>
      </c>
      <c r="D625" s="17">
        <f>INDEX(final_elemfixed!$D$551:$D$1054,MATCH(SUMMARY!C625,final_elemfixed!$C$551:$C$1054,0))</f>
        <v>365</v>
      </c>
      <c r="E625" s="17">
        <f>INDEX(final_elemfixed!$E$551:$E$1054,MATCH(SUMMARY!C625,final_elemfixed!$C$551:$C$1054,0))</f>
        <v>188</v>
      </c>
      <c r="F625" s="17">
        <f>INDEX(final_elemfixed!$F$551:$F$1054,MATCH(SUMMARY!C625,final_elemfixed!$C$551:$C$1054,0))</f>
        <v>130</v>
      </c>
      <c r="G625" s="17">
        <f>INDEX(final_elemfixed!$G$551:$G$1054,MATCH(SUMMARY!C625,final_elemfixed!$C$551:$C$1054,0))</f>
        <v>364</v>
      </c>
      <c r="H625" s="17">
        <f>INDEX(final_elemfixed!$H$551:$H$1054,MATCH(SUMMARY!C625,final_elemfixed!$C$551:$C$1054,0))</f>
        <v>0</v>
      </c>
      <c r="I625" s="17">
        <f>INDEX(final_elemfixed!$I$551:$I$1054,MATCH(SUMMARY!C625,final_elemfixed!$C$551:$C$1054,0))</f>
        <v>0</v>
      </c>
      <c r="J625" s="17">
        <f>INDEX(final_elemfixed!$J$551:$J$1054,MATCH(SUMMARY!C625,final_elemfixed!$C$551:$C$1054,0))</f>
        <v>0</v>
      </c>
      <c r="K625" s="17">
        <f>INDEX(final_elemfixed!$K$551:$K$1054,MATCH(SUMMARY!C625,final_elemfixed!$C$551:$C$1054,0))</f>
        <v>0</v>
      </c>
      <c r="L625" s="21">
        <f>INDEX(final_elemfixed!$L$551:$L$1054,MATCH(SUMMARY!C625,final_elemfixed!$C$551:$C$1054,0))</f>
        <v>1</v>
      </c>
    </row>
    <row r="626" spans="1:12" ht="15" customHeight="1" x14ac:dyDescent="0.3">
      <c r="A626" s="6"/>
      <c r="C626" s="20">
        <v>76</v>
      </c>
      <c r="D626" s="17">
        <f>INDEX(final_elemfixed!$D$551:$D$1054,MATCH(SUMMARY!C626,final_elemfixed!$C$551:$C$1054,0))</f>
        <v>132</v>
      </c>
      <c r="E626" s="17">
        <f>INDEX(final_elemfixed!$E$551:$E$1054,MATCH(SUMMARY!C626,final_elemfixed!$C$551:$C$1054,0))</f>
        <v>366</v>
      </c>
      <c r="F626" s="17">
        <f>INDEX(final_elemfixed!$F$551:$F$1054,MATCH(SUMMARY!C626,final_elemfixed!$C$551:$C$1054,0))</f>
        <v>365</v>
      </c>
      <c r="G626" s="17">
        <f>INDEX(final_elemfixed!$G$551:$G$1054,MATCH(SUMMARY!C626,final_elemfixed!$C$551:$C$1054,0))</f>
        <v>190</v>
      </c>
      <c r="H626" s="17">
        <f>INDEX(final_elemfixed!$H$551:$H$1054,MATCH(SUMMARY!C626,final_elemfixed!$C$551:$C$1054,0))</f>
        <v>0</v>
      </c>
      <c r="I626" s="17">
        <f>INDEX(final_elemfixed!$I$551:$I$1054,MATCH(SUMMARY!C626,final_elemfixed!$C$551:$C$1054,0))</f>
        <v>0</v>
      </c>
      <c r="J626" s="17">
        <f>INDEX(final_elemfixed!$J$551:$J$1054,MATCH(SUMMARY!C626,final_elemfixed!$C$551:$C$1054,0))</f>
        <v>0</v>
      </c>
      <c r="K626" s="17">
        <f>INDEX(final_elemfixed!$K$551:$K$1054,MATCH(SUMMARY!C626,final_elemfixed!$C$551:$C$1054,0))</f>
        <v>0</v>
      </c>
      <c r="L626" s="21">
        <f>INDEX(final_elemfixed!$L$551:$L$1054,MATCH(SUMMARY!C626,final_elemfixed!$C$551:$C$1054,0))</f>
        <v>1</v>
      </c>
    </row>
    <row r="627" spans="1:12" ht="15" customHeight="1" x14ac:dyDescent="0.3">
      <c r="A627" s="6"/>
      <c r="C627" s="20">
        <v>77</v>
      </c>
      <c r="D627" s="17">
        <f>INDEX(final_elemfixed!$D$551:$D$1054,MATCH(SUMMARY!C627,final_elemfixed!$C$551:$C$1054,0))</f>
        <v>366</v>
      </c>
      <c r="E627" s="17">
        <f>INDEX(final_elemfixed!$E$551:$E$1054,MATCH(SUMMARY!C627,final_elemfixed!$C$551:$C$1054,0))</f>
        <v>138</v>
      </c>
      <c r="F627" s="17">
        <f>INDEX(final_elemfixed!$F$551:$F$1054,MATCH(SUMMARY!C627,final_elemfixed!$C$551:$C$1054,0))</f>
        <v>188</v>
      </c>
      <c r="G627" s="17">
        <f>INDEX(final_elemfixed!$G$551:$G$1054,MATCH(SUMMARY!C627,final_elemfixed!$C$551:$C$1054,0))</f>
        <v>365</v>
      </c>
      <c r="H627" s="17">
        <f>INDEX(final_elemfixed!$H$551:$H$1054,MATCH(SUMMARY!C627,final_elemfixed!$C$551:$C$1054,0))</f>
        <v>0</v>
      </c>
      <c r="I627" s="17">
        <f>INDEX(final_elemfixed!$I$551:$I$1054,MATCH(SUMMARY!C627,final_elemfixed!$C$551:$C$1054,0))</f>
        <v>0</v>
      </c>
      <c r="J627" s="17">
        <f>INDEX(final_elemfixed!$J$551:$J$1054,MATCH(SUMMARY!C627,final_elemfixed!$C$551:$C$1054,0))</f>
        <v>0</v>
      </c>
      <c r="K627" s="17">
        <f>INDEX(final_elemfixed!$K$551:$K$1054,MATCH(SUMMARY!C627,final_elemfixed!$C$551:$C$1054,0))</f>
        <v>0</v>
      </c>
      <c r="L627" s="21">
        <f>INDEX(final_elemfixed!$L$551:$L$1054,MATCH(SUMMARY!C627,final_elemfixed!$C$551:$C$1054,0))</f>
        <v>1</v>
      </c>
    </row>
    <row r="628" spans="1:12" ht="15" customHeight="1" x14ac:dyDescent="0.3">
      <c r="A628" s="6"/>
      <c r="C628" s="20">
        <v>78</v>
      </c>
      <c r="D628" s="17">
        <f>INDEX(final_elemfixed!$D$551:$D$1054,MATCH(SUMMARY!C628,final_elemfixed!$C$551:$C$1054,0))</f>
        <v>184</v>
      </c>
      <c r="E628" s="17">
        <f>INDEX(final_elemfixed!$E$551:$E$1054,MATCH(SUMMARY!C628,final_elemfixed!$C$551:$C$1054,0))</f>
        <v>367</v>
      </c>
      <c r="F628" s="17">
        <f>INDEX(final_elemfixed!$F$551:$F$1054,MATCH(SUMMARY!C628,final_elemfixed!$C$551:$C$1054,0))</f>
        <v>366</v>
      </c>
      <c r="G628" s="17">
        <f>INDEX(final_elemfixed!$G$551:$G$1054,MATCH(SUMMARY!C628,final_elemfixed!$C$551:$C$1054,0))</f>
        <v>132</v>
      </c>
      <c r="H628" s="17">
        <f>INDEX(final_elemfixed!$H$551:$H$1054,MATCH(SUMMARY!C628,final_elemfixed!$C$551:$C$1054,0))</f>
        <v>0</v>
      </c>
      <c r="I628" s="17">
        <f>INDEX(final_elemfixed!$I$551:$I$1054,MATCH(SUMMARY!C628,final_elemfixed!$C$551:$C$1054,0))</f>
        <v>0</v>
      </c>
      <c r="J628" s="17">
        <f>INDEX(final_elemfixed!$J$551:$J$1054,MATCH(SUMMARY!C628,final_elemfixed!$C$551:$C$1054,0))</f>
        <v>0</v>
      </c>
      <c r="K628" s="17">
        <f>INDEX(final_elemfixed!$K$551:$K$1054,MATCH(SUMMARY!C628,final_elemfixed!$C$551:$C$1054,0))</f>
        <v>0</v>
      </c>
      <c r="L628" s="21">
        <f>INDEX(final_elemfixed!$L$551:$L$1054,MATCH(SUMMARY!C628,final_elemfixed!$C$551:$C$1054,0))</f>
        <v>1</v>
      </c>
    </row>
    <row r="629" spans="1:12" ht="15" customHeight="1" x14ac:dyDescent="0.3">
      <c r="A629" s="6"/>
      <c r="C629" s="20">
        <v>79</v>
      </c>
      <c r="D629" s="17">
        <f>INDEX(final_elemfixed!$D$551:$D$1054,MATCH(SUMMARY!C629,final_elemfixed!$C$551:$C$1054,0))</f>
        <v>367</v>
      </c>
      <c r="E629" s="17">
        <f>INDEX(final_elemfixed!$E$551:$E$1054,MATCH(SUMMARY!C629,final_elemfixed!$C$551:$C$1054,0))</f>
        <v>185</v>
      </c>
      <c r="F629" s="17">
        <f>INDEX(final_elemfixed!$F$551:$F$1054,MATCH(SUMMARY!C629,final_elemfixed!$C$551:$C$1054,0))</f>
        <v>138</v>
      </c>
      <c r="G629" s="17">
        <f>INDEX(final_elemfixed!$G$551:$G$1054,MATCH(SUMMARY!C629,final_elemfixed!$C$551:$C$1054,0))</f>
        <v>366</v>
      </c>
      <c r="H629" s="17">
        <f>INDEX(final_elemfixed!$H$551:$H$1054,MATCH(SUMMARY!C629,final_elemfixed!$C$551:$C$1054,0))</f>
        <v>0</v>
      </c>
      <c r="I629" s="17">
        <f>INDEX(final_elemfixed!$I$551:$I$1054,MATCH(SUMMARY!C629,final_elemfixed!$C$551:$C$1054,0))</f>
        <v>0</v>
      </c>
      <c r="J629" s="17">
        <f>INDEX(final_elemfixed!$J$551:$J$1054,MATCH(SUMMARY!C629,final_elemfixed!$C$551:$C$1054,0))</f>
        <v>0</v>
      </c>
      <c r="K629" s="17">
        <f>INDEX(final_elemfixed!$K$551:$K$1054,MATCH(SUMMARY!C629,final_elemfixed!$C$551:$C$1054,0))</f>
        <v>0</v>
      </c>
      <c r="L629" s="21">
        <f>INDEX(final_elemfixed!$L$551:$L$1054,MATCH(SUMMARY!C629,final_elemfixed!$C$551:$C$1054,0))</f>
        <v>1</v>
      </c>
    </row>
    <row r="630" spans="1:12" ht="15" customHeight="1" x14ac:dyDescent="0.3">
      <c r="A630" s="6"/>
      <c r="C630" s="20">
        <v>80</v>
      </c>
      <c r="D630" s="17">
        <f>INDEX(final_elemfixed!$D$551:$D$1054,MATCH(SUMMARY!C630,final_elemfixed!$C$551:$C$1054,0))</f>
        <v>133</v>
      </c>
      <c r="E630" s="17">
        <f>INDEX(final_elemfixed!$E$551:$E$1054,MATCH(SUMMARY!C630,final_elemfixed!$C$551:$C$1054,0))</f>
        <v>290</v>
      </c>
      <c r="F630" s="17">
        <f>INDEX(final_elemfixed!$F$551:$F$1054,MATCH(SUMMARY!C630,final_elemfixed!$C$551:$C$1054,0))</f>
        <v>367</v>
      </c>
      <c r="G630" s="17">
        <f>INDEX(final_elemfixed!$G$551:$G$1054,MATCH(SUMMARY!C630,final_elemfixed!$C$551:$C$1054,0))</f>
        <v>184</v>
      </c>
      <c r="H630" s="17">
        <f>INDEX(final_elemfixed!$H$551:$H$1054,MATCH(SUMMARY!C630,final_elemfixed!$C$551:$C$1054,0))</f>
        <v>0</v>
      </c>
      <c r="I630" s="17">
        <f>INDEX(final_elemfixed!$I$551:$I$1054,MATCH(SUMMARY!C630,final_elemfixed!$C$551:$C$1054,0))</f>
        <v>0</v>
      </c>
      <c r="J630" s="17">
        <f>INDEX(final_elemfixed!$J$551:$J$1054,MATCH(SUMMARY!C630,final_elemfixed!$C$551:$C$1054,0))</f>
        <v>0</v>
      </c>
      <c r="K630" s="17">
        <f>INDEX(final_elemfixed!$K$551:$K$1054,MATCH(SUMMARY!C630,final_elemfixed!$C$551:$C$1054,0))</f>
        <v>0</v>
      </c>
      <c r="L630" s="21">
        <f>INDEX(final_elemfixed!$L$551:$L$1054,MATCH(SUMMARY!C630,final_elemfixed!$C$551:$C$1054,0))</f>
        <v>1</v>
      </c>
    </row>
    <row r="631" spans="1:12" ht="15" customHeight="1" x14ac:dyDescent="0.3">
      <c r="A631" s="6"/>
      <c r="C631" s="20">
        <v>81</v>
      </c>
      <c r="D631" s="17">
        <f>INDEX(final_elemfixed!$D$551:$D$1054,MATCH(SUMMARY!C631,final_elemfixed!$C$551:$C$1054,0))</f>
        <v>290</v>
      </c>
      <c r="E631" s="17">
        <f>INDEX(final_elemfixed!$E$551:$E$1054,MATCH(SUMMARY!C631,final_elemfixed!$C$551:$C$1054,0))</f>
        <v>134</v>
      </c>
      <c r="F631" s="17">
        <f>INDEX(final_elemfixed!$F$551:$F$1054,MATCH(SUMMARY!C631,final_elemfixed!$C$551:$C$1054,0))</f>
        <v>185</v>
      </c>
      <c r="G631" s="17">
        <f>INDEX(final_elemfixed!$G$551:$G$1054,MATCH(SUMMARY!C631,final_elemfixed!$C$551:$C$1054,0))</f>
        <v>367</v>
      </c>
      <c r="H631" s="17">
        <f>INDEX(final_elemfixed!$H$551:$H$1054,MATCH(SUMMARY!C631,final_elemfixed!$C$551:$C$1054,0))</f>
        <v>0</v>
      </c>
      <c r="I631" s="17">
        <f>INDEX(final_elemfixed!$I$551:$I$1054,MATCH(SUMMARY!C631,final_elemfixed!$C$551:$C$1054,0))</f>
        <v>0</v>
      </c>
      <c r="J631" s="17">
        <f>INDEX(final_elemfixed!$J$551:$J$1054,MATCH(SUMMARY!C631,final_elemfixed!$C$551:$C$1054,0))</f>
        <v>0</v>
      </c>
      <c r="K631" s="17">
        <f>INDEX(final_elemfixed!$K$551:$K$1054,MATCH(SUMMARY!C631,final_elemfixed!$C$551:$C$1054,0))</f>
        <v>0</v>
      </c>
      <c r="L631" s="21">
        <f>INDEX(final_elemfixed!$L$551:$L$1054,MATCH(SUMMARY!C631,final_elemfixed!$C$551:$C$1054,0))</f>
        <v>1</v>
      </c>
    </row>
    <row r="632" spans="1:12" ht="15" customHeight="1" x14ac:dyDescent="0.3">
      <c r="A632" s="6"/>
      <c r="C632" s="20">
        <v>82</v>
      </c>
      <c r="D632" s="17">
        <f>INDEX(final_elemfixed!$D$551:$D$1054,MATCH(SUMMARY!C632,final_elemfixed!$C$551:$C$1054,0))</f>
        <v>143</v>
      </c>
      <c r="E632" s="17">
        <f>INDEX(final_elemfixed!$E$551:$E$1054,MATCH(SUMMARY!C632,final_elemfixed!$C$551:$C$1054,0))</f>
        <v>368</v>
      </c>
      <c r="F632" s="17">
        <f>INDEX(final_elemfixed!$F$551:$F$1054,MATCH(SUMMARY!C632,final_elemfixed!$C$551:$C$1054,0))</f>
        <v>163</v>
      </c>
      <c r="G632" s="17">
        <f>INDEX(final_elemfixed!$G$551:$G$1054,MATCH(SUMMARY!C632,final_elemfixed!$C$551:$C$1054,0))</f>
        <v>78</v>
      </c>
      <c r="H632" s="17">
        <f>INDEX(final_elemfixed!$H$551:$H$1054,MATCH(SUMMARY!C632,final_elemfixed!$C$551:$C$1054,0))</f>
        <v>0</v>
      </c>
      <c r="I632" s="17">
        <f>INDEX(final_elemfixed!$I$551:$I$1054,MATCH(SUMMARY!C632,final_elemfixed!$C$551:$C$1054,0))</f>
        <v>0</v>
      </c>
      <c r="J632" s="17">
        <f>INDEX(final_elemfixed!$J$551:$J$1054,MATCH(SUMMARY!C632,final_elemfixed!$C$551:$C$1054,0))</f>
        <v>0</v>
      </c>
      <c r="K632" s="17">
        <f>INDEX(final_elemfixed!$K$551:$K$1054,MATCH(SUMMARY!C632,final_elemfixed!$C$551:$C$1054,0))</f>
        <v>0</v>
      </c>
      <c r="L632" s="21">
        <f>INDEX(final_elemfixed!$L$551:$L$1054,MATCH(SUMMARY!C632,final_elemfixed!$C$551:$C$1054,0))</f>
        <v>1</v>
      </c>
    </row>
    <row r="633" spans="1:12" ht="15" customHeight="1" x14ac:dyDescent="0.3">
      <c r="A633" s="6"/>
      <c r="C633" s="20">
        <v>83</v>
      </c>
      <c r="D633" s="17">
        <f>INDEX(final_elemfixed!$D$551:$D$1054,MATCH(SUMMARY!C633,final_elemfixed!$C$551:$C$1054,0))</f>
        <v>368</v>
      </c>
      <c r="E633" s="17">
        <f>INDEX(final_elemfixed!$E$551:$E$1054,MATCH(SUMMARY!C633,final_elemfixed!$C$551:$C$1054,0))</f>
        <v>374</v>
      </c>
      <c r="F633" s="17">
        <f>INDEX(final_elemfixed!$F$551:$F$1054,MATCH(SUMMARY!C633,final_elemfixed!$C$551:$C$1054,0))</f>
        <v>164</v>
      </c>
      <c r="G633" s="17">
        <f>INDEX(final_elemfixed!$G$551:$G$1054,MATCH(SUMMARY!C633,final_elemfixed!$C$551:$C$1054,0))</f>
        <v>163</v>
      </c>
      <c r="H633" s="17">
        <f>INDEX(final_elemfixed!$H$551:$H$1054,MATCH(SUMMARY!C633,final_elemfixed!$C$551:$C$1054,0))</f>
        <v>0</v>
      </c>
      <c r="I633" s="17">
        <f>INDEX(final_elemfixed!$I$551:$I$1054,MATCH(SUMMARY!C633,final_elemfixed!$C$551:$C$1054,0))</f>
        <v>0</v>
      </c>
      <c r="J633" s="17">
        <f>INDEX(final_elemfixed!$J$551:$J$1054,MATCH(SUMMARY!C633,final_elemfixed!$C$551:$C$1054,0))</f>
        <v>0</v>
      </c>
      <c r="K633" s="17">
        <f>INDEX(final_elemfixed!$K$551:$K$1054,MATCH(SUMMARY!C633,final_elemfixed!$C$551:$C$1054,0))</f>
        <v>0</v>
      </c>
      <c r="L633" s="21">
        <f>INDEX(final_elemfixed!$L$551:$L$1054,MATCH(SUMMARY!C633,final_elemfixed!$C$551:$C$1054,0))</f>
        <v>1</v>
      </c>
    </row>
    <row r="634" spans="1:12" ht="15" customHeight="1" x14ac:dyDescent="0.3">
      <c r="A634" s="6"/>
      <c r="C634" s="20">
        <v>84</v>
      </c>
      <c r="D634" s="17">
        <f>INDEX(final_elemfixed!$D$551:$D$1054,MATCH(SUMMARY!C634,final_elemfixed!$C$551:$C$1054,0))</f>
        <v>374</v>
      </c>
      <c r="E634" s="17">
        <f>INDEX(final_elemfixed!$E$551:$E$1054,MATCH(SUMMARY!C634,final_elemfixed!$C$551:$C$1054,0))</f>
        <v>149</v>
      </c>
      <c r="F634" s="17">
        <f>INDEX(final_elemfixed!$F$551:$F$1054,MATCH(SUMMARY!C634,final_elemfixed!$C$551:$C$1054,0))</f>
        <v>73</v>
      </c>
      <c r="G634" s="17">
        <f>INDEX(final_elemfixed!$G$551:$G$1054,MATCH(SUMMARY!C634,final_elemfixed!$C$551:$C$1054,0))</f>
        <v>164</v>
      </c>
      <c r="H634" s="17">
        <f>INDEX(final_elemfixed!$H$551:$H$1054,MATCH(SUMMARY!C634,final_elemfixed!$C$551:$C$1054,0))</f>
        <v>0</v>
      </c>
      <c r="I634" s="17">
        <f>INDEX(final_elemfixed!$I$551:$I$1054,MATCH(SUMMARY!C634,final_elemfixed!$C$551:$C$1054,0))</f>
        <v>0</v>
      </c>
      <c r="J634" s="17">
        <f>INDEX(final_elemfixed!$J$551:$J$1054,MATCH(SUMMARY!C634,final_elemfixed!$C$551:$C$1054,0))</f>
        <v>0</v>
      </c>
      <c r="K634" s="17">
        <f>INDEX(final_elemfixed!$K$551:$K$1054,MATCH(SUMMARY!C634,final_elemfixed!$C$551:$C$1054,0))</f>
        <v>0</v>
      </c>
      <c r="L634" s="21">
        <f>INDEX(final_elemfixed!$L$551:$L$1054,MATCH(SUMMARY!C634,final_elemfixed!$C$551:$C$1054,0))</f>
        <v>1</v>
      </c>
    </row>
    <row r="635" spans="1:12" ht="15" customHeight="1" x14ac:dyDescent="0.3">
      <c r="A635" s="6"/>
      <c r="C635" s="20">
        <v>85</v>
      </c>
      <c r="D635" s="17">
        <f>INDEX(final_elemfixed!$D$551:$D$1054,MATCH(SUMMARY!C635,final_elemfixed!$C$551:$C$1054,0))</f>
        <v>144</v>
      </c>
      <c r="E635" s="17">
        <f>INDEX(final_elemfixed!$E$551:$E$1054,MATCH(SUMMARY!C635,final_elemfixed!$C$551:$C$1054,0))</f>
        <v>369</v>
      </c>
      <c r="F635" s="17">
        <f>INDEX(final_elemfixed!$F$551:$F$1054,MATCH(SUMMARY!C635,final_elemfixed!$C$551:$C$1054,0))</f>
        <v>368</v>
      </c>
      <c r="G635" s="17">
        <f>INDEX(final_elemfixed!$G$551:$G$1054,MATCH(SUMMARY!C635,final_elemfixed!$C$551:$C$1054,0))</f>
        <v>143</v>
      </c>
      <c r="H635" s="17">
        <f>INDEX(final_elemfixed!$H$551:$H$1054,MATCH(SUMMARY!C635,final_elemfixed!$C$551:$C$1054,0))</f>
        <v>0</v>
      </c>
      <c r="I635" s="17">
        <f>INDEX(final_elemfixed!$I$551:$I$1054,MATCH(SUMMARY!C635,final_elemfixed!$C$551:$C$1054,0))</f>
        <v>0</v>
      </c>
      <c r="J635" s="17">
        <f>INDEX(final_elemfixed!$J$551:$J$1054,MATCH(SUMMARY!C635,final_elemfixed!$C$551:$C$1054,0))</f>
        <v>0</v>
      </c>
      <c r="K635" s="17">
        <f>INDEX(final_elemfixed!$K$551:$K$1054,MATCH(SUMMARY!C635,final_elemfixed!$C$551:$C$1054,0))</f>
        <v>0</v>
      </c>
      <c r="L635" s="21">
        <f>INDEX(final_elemfixed!$L$551:$L$1054,MATCH(SUMMARY!C635,final_elemfixed!$C$551:$C$1054,0))</f>
        <v>1</v>
      </c>
    </row>
    <row r="636" spans="1:12" ht="15" customHeight="1" x14ac:dyDescent="0.3">
      <c r="A636" s="6"/>
      <c r="C636" s="20">
        <v>86</v>
      </c>
      <c r="D636" s="17">
        <f>INDEX(final_elemfixed!$D$551:$D$1054,MATCH(SUMMARY!C636,final_elemfixed!$C$551:$C$1054,0))</f>
        <v>369</v>
      </c>
      <c r="E636" s="17">
        <f>INDEX(final_elemfixed!$E$551:$E$1054,MATCH(SUMMARY!C636,final_elemfixed!$C$551:$C$1054,0))</f>
        <v>375</v>
      </c>
      <c r="F636" s="17">
        <f>INDEX(final_elemfixed!$F$551:$F$1054,MATCH(SUMMARY!C636,final_elemfixed!$C$551:$C$1054,0))</f>
        <v>374</v>
      </c>
      <c r="G636" s="17">
        <f>INDEX(final_elemfixed!$G$551:$G$1054,MATCH(SUMMARY!C636,final_elemfixed!$C$551:$C$1054,0))</f>
        <v>368</v>
      </c>
      <c r="H636" s="17">
        <f>INDEX(final_elemfixed!$H$551:$H$1054,MATCH(SUMMARY!C636,final_elemfixed!$C$551:$C$1054,0))</f>
        <v>0</v>
      </c>
      <c r="I636" s="17">
        <f>INDEX(final_elemfixed!$I$551:$I$1054,MATCH(SUMMARY!C636,final_elemfixed!$C$551:$C$1054,0))</f>
        <v>0</v>
      </c>
      <c r="J636" s="17">
        <f>INDEX(final_elemfixed!$J$551:$J$1054,MATCH(SUMMARY!C636,final_elemfixed!$C$551:$C$1054,0))</f>
        <v>0</v>
      </c>
      <c r="K636" s="17">
        <f>INDEX(final_elemfixed!$K$551:$K$1054,MATCH(SUMMARY!C636,final_elemfixed!$C$551:$C$1054,0))</f>
        <v>0</v>
      </c>
      <c r="L636" s="21">
        <f>INDEX(final_elemfixed!$L$551:$L$1054,MATCH(SUMMARY!C636,final_elemfixed!$C$551:$C$1054,0))</f>
        <v>1</v>
      </c>
    </row>
    <row r="637" spans="1:12" ht="15" customHeight="1" x14ac:dyDescent="0.3">
      <c r="A637" s="6"/>
      <c r="C637" s="20">
        <v>87</v>
      </c>
      <c r="D637" s="17">
        <f>INDEX(final_elemfixed!$D$551:$D$1054,MATCH(SUMMARY!C637,final_elemfixed!$C$551:$C$1054,0))</f>
        <v>375</v>
      </c>
      <c r="E637" s="17">
        <f>INDEX(final_elemfixed!$E$551:$E$1054,MATCH(SUMMARY!C637,final_elemfixed!$C$551:$C$1054,0))</f>
        <v>150</v>
      </c>
      <c r="F637" s="17">
        <f>INDEX(final_elemfixed!$F$551:$F$1054,MATCH(SUMMARY!C637,final_elemfixed!$C$551:$C$1054,0))</f>
        <v>149</v>
      </c>
      <c r="G637" s="17">
        <f>INDEX(final_elemfixed!$G$551:$G$1054,MATCH(SUMMARY!C637,final_elemfixed!$C$551:$C$1054,0))</f>
        <v>374</v>
      </c>
      <c r="H637" s="17">
        <f>INDEX(final_elemfixed!$H$551:$H$1054,MATCH(SUMMARY!C637,final_elemfixed!$C$551:$C$1054,0))</f>
        <v>0</v>
      </c>
      <c r="I637" s="17">
        <f>INDEX(final_elemfixed!$I$551:$I$1054,MATCH(SUMMARY!C637,final_elemfixed!$C$551:$C$1054,0))</f>
        <v>0</v>
      </c>
      <c r="J637" s="17">
        <f>INDEX(final_elemfixed!$J$551:$J$1054,MATCH(SUMMARY!C637,final_elemfixed!$C$551:$C$1054,0))</f>
        <v>0</v>
      </c>
      <c r="K637" s="17">
        <f>INDEX(final_elemfixed!$K$551:$K$1054,MATCH(SUMMARY!C637,final_elemfixed!$C$551:$C$1054,0))</f>
        <v>0</v>
      </c>
      <c r="L637" s="21">
        <f>INDEX(final_elemfixed!$L$551:$L$1054,MATCH(SUMMARY!C637,final_elemfixed!$C$551:$C$1054,0))</f>
        <v>1</v>
      </c>
    </row>
    <row r="638" spans="1:12" ht="15" customHeight="1" x14ac:dyDescent="0.3">
      <c r="A638" s="6"/>
      <c r="C638" s="20">
        <v>88</v>
      </c>
      <c r="D638" s="17">
        <f>INDEX(final_elemfixed!$D$551:$D$1054,MATCH(SUMMARY!C638,final_elemfixed!$C$551:$C$1054,0))</f>
        <v>130</v>
      </c>
      <c r="E638" s="17">
        <f>INDEX(final_elemfixed!$E$551:$E$1054,MATCH(SUMMARY!C638,final_elemfixed!$C$551:$C$1054,0))</f>
        <v>370</v>
      </c>
      <c r="F638" s="17">
        <f>INDEX(final_elemfixed!$F$551:$F$1054,MATCH(SUMMARY!C638,final_elemfixed!$C$551:$C$1054,0))</f>
        <v>369</v>
      </c>
      <c r="G638" s="17">
        <f>INDEX(final_elemfixed!$G$551:$G$1054,MATCH(SUMMARY!C638,final_elemfixed!$C$551:$C$1054,0))</f>
        <v>144</v>
      </c>
      <c r="H638" s="17">
        <f>INDEX(final_elemfixed!$H$551:$H$1054,MATCH(SUMMARY!C638,final_elemfixed!$C$551:$C$1054,0))</f>
        <v>0</v>
      </c>
      <c r="I638" s="17">
        <f>INDEX(final_elemfixed!$I$551:$I$1054,MATCH(SUMMARY!C638,final_elemfixed!$C$551:$C$1054,0))</f>
        <v>0</v>
      </c>
      <c r="J638" s="17">
        <f>INDEX(final_elemfixed!$J$551:$J$1054,MATCH(SUMMARY!C638,final_elemfixed!$C$551:$C$1054,0))</f>
        <v>0</v>
      </c>
      <c r="K638" s="17">
        <f>INDEX(final_elemfixed!$K$551:$K$1054,MATCH(SUMMARY!C638,final_elemfixed!$C$551:$C$1054,0))</f>
        <v>0</v>
      </c>
      <c r="L638" s="21">
        <f>INDEX(final_elemfixed!$L$551:$L$1054,MATCH(SUMMARY!C638,final_elemfixed!$C$551:$C$1054,0))</f>
        <v>1</v>
      </c>
    </row>
    <row r="639" spans="1:12" ht="15" customHeight="1" x14ac:dyDescent="0.3">
      <c r="A639" s="6"/>
      <c r="C639" s="20">
        <v>89</v>
      </c>
      <c r="D639" s="17">
        <f>INDEX(final_elemfixed!$D$551:$D$1054,MATCH(SUMMARY!C639,final_elemfixed!$C$551:$C$1054,0))</f>
        <v>370</v>
      </c>
      <c r="E639" s="17">
        <f>INDEX(final_elemfixed!$E$551:$E$1054,MATCH(SUMMARY!C639,final_elemfixed!$C$551:$C$1054,0))</f>
        <v>376</v>
      </c>
      <c r="F639" s="17">
        <f>INDEX(final_elemfixed!$F$551:$F$1054,MATCH(SUMMARY!C639,final_elemfixed!$C$551:$C$1054,0))</f>
        <v>375</v>
      </c>
      <c r="G639" s="17">
        <f>INDEX(final_elemfixed!$G$551:$G$1054,MATCH(SUMMARY!C639,final_elemfixed!$C$551:$C$1054,0))</f>
        <v>369</v>
      </c>
      <c r="H639" s="17">
        <f>INDEX(final_elemfixed!$H$551:$H$1054,MATCH(SUMMARY!C639,final_elemfixed!$C$551:$C$1054,0))</f>
        <v>0</v>
      </c>
      <c r="I639" s="17">
        <f>INDEX(final_elemfixed!$I$551:$I$1054,MATCH(SUMMARY!C639,final_elemfixed!$C$551:$C$1054,0))</f>
        <v>0</v>
      </c>
      <c r="J639" s="17">
        <f>INDEX(final_elemfixed!$J$551:$J$1054,MATCH(SUMMARY!C639,final_elemfixed!$C$551:$C$1054,0))</f>
        <v>0</v>
      </c>
      <c r="K639" s="17">
        <f>INDEX(final_elemfixed!$K$551:$K$1054,MATCH(SUMMARY!C639,final_elemfixed!$C$551:$C$1054,0))</f>
        <v>0</v>
      </c>
      <c r="L639" s="21">
        <f>INDEX(final_elemfixed!$L$551:$L$1054,MATCH(SUMMARY!C639,final_elemfixed!$C$551:$C$1054,0))</f>
        <v>1</v>
      </c>
    </row>
    <row r="640" spans="1:12" ht="15" customHeight="1" x14ac:dyDescent="0.3">
      <c r="A640" s="6"/>
      <c r="C640" s="20">
        <v>90</v>
      </c>
      <c r="D640" s="17">
        <f>INDEX(final_elemfixed!$D$551:$D$1054,MATCH(SUMMARY!C640,final_elemfixed!$C$551:$C$1054,0))</f>
        <v>376</v>
      </c>
      <c r="E640" s="17">
        <f>INDEX(final_elemfixed!$E$551:$E$1054,MATCH(SUMMARY!C640,final_elemfixed!$C$551:$C$1054,0))</f>
        <v>74</v>
      </c>
      <c r="F640" s="17">
        <f>INDEX(final_elemfixed!$F$551:$F$1054,MATCH(SUMMARY!C640,final_elemfixed!$C$551:$C$1054,0))</f>
        <v>150</v>
      </c>
      <c r="G640" s="17">
        <f>INDEX(final_elemfixed!$G$551:$G$1054,MATCH(SUMMARY!C640,final_elemfixed!$C$551:$C$1054,0))</f>
        <v>375</v>
      </c>
      <c r="H640" s="17">
        <f>INDEX(final_elemfixed!$H$551:$H$1054,MATCH(SUMMARY!C640,final_elemfixed!$C$551:$C$1054,0))</f>
        <v>0</v>
      </c>
      <c r="I640" s="17">
        <f>INDEX(final_elemfixed!$I$551:$I$1054,MATCH(SUMMARY!C640,final_elemfixed!$C$551:$C$1054,0))</f>
        <v>0</v>
      </c>
      <c r="J640" s="17">
        <f>INDEX(final_elemfixed!$J$551:$J$1054,MATCH(SUMMARY!C640,final_elemfixed!$C$551:$C$1054,0))</f>
        <v>0</v>
      </c>
      <c r="K640" s="17">
        <f>INDEX(final_elemfixed!$K$551:$K$1054,MATCH(SUMMARY!C640,final_elemfixed!$C$551:$C$1054,0))</f>
        <v>0</v>
      </c>
      <c r="L640" s="21">
        <f>INDEX(final_elemfixed!$L$551:$L$1054,MATCH(SUMMARY!C640,final_elemfixed!$C$551:$C$1054,0))</f>
        <v>1</v>
      </c>
    </row>
    <row r="641" spans="1:12" ht="15" customHeight="1" x14ac:dyDescent="0.3">
      <c r="A641" s="6"/>
      <c r="C641" s="20">
        <v>91</v>
      </c>
      <c r="D641" s="17">
        <f>INDEX(final_elemfixed!$D$551:$D$1054,MATCH(SUMMARY!C641,final_elemfixed!$C$551:$C$1054,0))</f>
        <v>188</v>
      </c>
      <c r="E641" s="17">
        <f>INDEX(final_elemfixed!$E$551:$E$1054,MATCH(SUMMARY!C641,final_elemfixed!$C$551:$C$1054,0))</f>
        <v>371</v>
      </c>
      <c r="F641" s="17">
        <f>INDEX(final_elemfixed!$F$551:$F$1054,MATCH(SUMMARY!C641,final_elemfixed!$C$551:$C$1054,0))</f>
        <v>370</v>
      </c>
      <c r="G641" s="17">
        <f>INDEX(final_elemfixed!$G$551:$G$1054,MATCH(SUMMARY!C641,final_elemfixed!$C$551:$C$1054,0))</f>
        <v>130</v>
      </c>
      <c r="H641" s="17">
        <f>INDEX(final_elemfixed!$H$551:$H$1054,MATCH(SUMMARY!C641,final_elemfixed!$C$551:$C$1054,0))</f>
        <v>0</v>
      </c>
      <c r="I641" s="17">
        <f>INDEX(final_elemfixed!$I$551:$I$1054,MATCH(SUMMARY!C641,final_elemfixed!$C$551:$C$1054,0))</f>
        <v>0</v>
      </c>
      <c r="J641" s="17">
        <f>INDEX(final_elemfixed!$J$551:$J$1054,MATCH(SUMMARY!C641,final_elemfixed!$C$551:$C$1054,0))</f>
        <v>0</v>
      </c>
      <c r="K641" s="17">
        <f>INDEX(final_elemfixed!$K$551:$K$1054,MATCH(SUMMARY!C641,final_elemfixed!$C$551:$C$1054,0))</f>
        <v>0</v>
      </c>
      <c r="L641" s="21">
        <f>INDEX(final_elemfixed!$L$551:$L$1054,MATCH(SUMMARY!C641,final_elemfixed!$C$551:$C$1054,0))</f>
        <v>1</v>
      </c>
    </row>
    <row r="642" spans="1:12" ht="15" customHeight="1" x14ac:dyDescent="0.3">
      <c r="A642" s="6"/>
      <c r="C642" s="20">
        <v>92</v>
      </c>
      <c r="D642" s="17">
        <f>INDEX(final_elemfixed!$D$551:$D$1054,MATCH(SUMMARY!C642,final_elemfixed!$C$551:$C$1054,0))</f>
        <v>371</v>
      </c>
      <c r="E642" s="17">
        <f>INDEX(final_elemfixed!$E$551:$E$1054,MATCH(SUMMARY!C642,final_elemfixed!$C$551:$C$1054,0))</f>
        <v>377</v>
      </c>
      <c r="F642" s="17">
        <f>INDEX(final_elemfixed!$F$551:$F$1054,MATCH(SUMMARY!C642,final_elemfixed!$C$551:$C$1054,0))</f>
        <v>376</v>
      </c>
      <c r="G642" s="17">
        <f>INDEX(final_elemfixed!$G$551:$G$1054,MATCH(SUMMARY!C642,final_elemfixed!$C$551:$C$1054,0))</f>
        <v>370</v>
      </c>
      <c r="H642" s="17">
        <f>INDEX(final_elemfixed!$H$551:$H$1054,MATCH(SUMMARY!C642,final_elemfixed!$C$551:$C$1054,0))</f>
        <v>0</v>
      </c>
      <c r="I642" s="17">
        <f>INDEX(final_elemfixed!$I$551:$I$1054,MATCH(SUMMARY!C642,final_elemfixed!$C$551:$C$1054,0))</f>
        <v>0</v>
      </c>
      <c r="J642" s="17">
        <f>INDEX(final_elemfixed!$J$551:$J$1054,MATCH(SUMMARY!C642,final_elemfixed!$C$551:$C$1054,0))</f>
        <v>0</v>
      </c>
      <c r="K642" s="17">
        <f>INDEX(final_elemfixed!$K$551:$K$1054,MATCH(SUMMARY!C642,final_elemfixed!$C$551:$C$1054,0))</f>
        <v>0</v>
      </c>
      <c r="L642" s="21">
        <f>INDEX(final_elemfixed!$L$551:$L$1054,MATCH(SUMMARY!C642,final_elemfixed!$C$551:$C$1054,0))</f>
        <v>1</v>
      </c>
    </row>
    <row r="643" spans="1:12" ht="15" customHeight="1" x14ac:dyDescent="0.3">
      <c r="A643" s="6"/>
      <c r="C643" s="20">
        <v>93</v>
      </c>
      <c r="D643" s="17">
        <f>INDEX(final_elemfixed!$D$551:$D$1054,MATCH(SUMMARY!C643,final_elemfixed!$C$551:$C$1054,0))</f>
        <v>377</v>
      </c>
      <c r="E643" s="17">
        <f>INDEX(final_elemfixed!$E$551:$E$1054,MATCH(SUMMARY!C643,final_elemfixed!$C$551:$C$1054,0))</f>
        <v>191</v>
      </c>
      <c r="F643" s="17">
        <f>INDEX(final_elemfixed!$F$551:$F$1054,MATCH(SUMMARY!C643,final_elemfixed!$C$551:$C$1054,0))</f>
        <v>74</v>
      </c>
      <c r="G643" s="17">
        <f>INDEX(final_elemfixed!$G$551:$G$1054,MATCH(SUMMARY!C643,final_elemfixed!$C$551:$C$1054,0))</f>
        <v>376</v>
      </c>
      <c r="H643" s="17">
        <f>INDEX(final_elemfixed!$H$551:$H$1054,MATCH(SUMMARY!C643,final_elemfixed!$C$551:$C$1054,0))</f>
        <v>0</v>
      </c>
      <c r="I643" s="17">
        <f>INDEX(final_elemfixed!$I$551:$I$1054,MATCH(SUMMARY!C643,final_elemfixed!$C$551:$C$1054,0))</f>
        <v>0</v>
      </c>
      <c r="J643" s="17">
        <f>INDEX(final_elemfixed!$J$551:$J$1054,MATCH(SUMMARY!C643,final_elemfixed!$C$551:$C$1054,0))</f>
        <v>0</v>
      </c>
      <c r="K643" s="17">
        <f>INDEX(final_elemfixed!$K$551:$K$1054,MATCH(SUMMARY!C643,final_elemfixed!$C$551:$C$1054,0))</f>
        <v>0</v>
      </c>
      <c r="L643" s="21">
        <f>INDEX(final_elemfixed!$L$551:$L$1054,MATCH(SUMMARY!C643,final_elemfixed!$C$551:$C$1054,0))</f>
        <v>1</v>
      </c>
    </row>
    <row r="644" spans="1:12" ht="15" customHeight="1" x14ac:dyDescent="0.3">
      <c r="A644" s="6"/>
      <c r="C644" s="20">
        <v>94</v>
      </c>
      <c r="D644" s="17">
        <f>INDEX(final_elemfixed!$D$551:$D$1054,MATCH(SUMMARY!C644,final_elemfixed!$C$551:$C$1054,0))</f>
        <v>138</v>
      </c>
      <c r="E644" s="17">
        <f>INDEX(final_elemfixed!$E$551:$E$1054,MATCH(SUMMARY!C644,final_elemfixed!$C$551:$C$1054,0))</f>
        <v>372</v>
      </c>
      <c r="F644" s="17">
        <f>INDEX(final_elemfixed!$F$551:$F$1054,MATCH(SUMMARY!C644,final_elemfixed!$C$551:$C$1054,0))</f>
        <v>371</v>
      </c>
      <c r="G644" s="17">
        <f>INDEX(final_elemfixed!$G$551:$G$1054,MATCH(SUMMARY!C644,final_elemfixed!$C$551:$C$1054,0))</f>
        <v>188</v>
      </c>
      <c r="H644" s="17">
        <f>INDEX(final_elemfixed!$H$551:$H$1054,MATCH(SUMMARY!C644,final_elemfixed!$C$551:$C$1054,0))</f>
        <v>0</v>
      </c>
      <c r="I644" s="17">
        <f>INDEX(final_elemfixed!$I$551:$I$1054,MATCH(SUMMARY!C644,final_elemfixed!$C$551:$C$1054,0))</f>
        <v>0</v>
      </c>
      <c r="J644" s="17">
        <f>INDEX(final_elemfixed!$J$551:$J$1054,MATCH(SUMMARY!C644,final_elemfixed!$C$551:$C$1054,0))</f>
        <v>0</v>
      </c>
      <c r="K644" s="17">
        <f>INDEX(final_elemfixed!$K$551:$K$1054,MATCH(SUMMARY!C644,final_elemfixed!$C$551:$C$1054,0))</f>
        <v>0</v>
      </c>
      <c r="L644" s="21">
        <f>INDEX(final_elemfixed!$L$551:$L$1054,MATCH(SUMMARY!C644,final_elemfixed!$C$551:$C$1054,0))</f>
        <v>1</v>
      </c>
    </row>
    <row r="645" spans="1:12" ht="15" customHeight="1" x14ac:dyDescent="0.3">
      <c r="A645" s="6"/>
      <c r="C645" s="20">
        <v>95</v>
      </c>
      <c r="D645" s="17">
        <f>INDEX(final_elemfixed!$D$551:$D$1054,MATCH(SUMMARY!C645,final_elemfixed!$C$551:$C$1054,0))</f>
        <v>372</v>
      </c>
      <c r="E645" s="17">
        <f>INDEX(final_elemfixed!$E$551:$E$1054,MATCH(SUMMARY!C645,final_elemfixed!$C$551:$C$1054,0))</f>
        <v>378</v>
      </c>
      <c r="F645" s="17">
        <f>INDEX(final_elemfixed!$F$551:$F$1054,MATCH(SUMMARY!C645,final_elemfixed!$C$551:$C$1054,0))</f>
        <v>377</v>
      </c>
      <c r="G645" s="17">
        <f>INDEX(final_elemfixed!$G$551:$G$1054,MATCH(SUMMARY!C645,final_elemfixed!$C$551:$C$1054,0))</f>
        <v>371</v>
      </c>
      <c r="H645" s="17">
        <f>INDEX(final_elemfixed!$H$551:$H$1054,MATCH(SUMMARY!C645,final_elemfixed!$C$551:$C$1054,0))</f>
        <v>0</v>
      </c>
      <c r="I645" s="17">
        <f>INDEX(final_elemfixed!$I$551:$I$1054,MATCH(SUMMARY!C645,final_elemfixed!$C$551:$C$1054,0))</f>
        <v>0</v>
      </c>
      <c r="J645" s="17">
        <f>INDEX(final_elemfixed!$J$551:$J$1054,MATCH(SUMMARY!C645,final_elemfixed!$C$551:$C$1054,0))</f>
        <v>0</v>
      </c>
      <c r="K645" s="17">
        <f>INDEX(final_elemfixed!$K$551:$K$1054,MATCH(SUMMARY!C645,final_elemfixed!$C$551:$C$1054,0))</f>
        <v>0</v>
      </c>
      <c r="L645" s="21">
        <f>INDEX(final_elemfixed!$L$551:$L$1054,MATCH(SUMMARY!C645,final_elemfixed!$C$551:$C$1054,0))</f>
        <v>1</v>
      </c>
    </row>
    <row r="646" spans="1:12" ht="15" customHeight="1" x14ac:dyDescent="0.3">
      <c r="A646" s="6"/>
      <c r="C646" s="20">
        <v>96</v>
      </c>
      <c r="D646" s="17">
        <f>INDEX(final_elemfixed!$D$551:$D$1054,MATCH(SUMMARY!C646,final_elemfixed!$C$551:$C$1054,0))</f>
        <v>378</v>
      </c>
      <c r="E646" s="17">
        <f>INDEX(final_elemfixed!$E$551:$E$1054,MATCH(SUMMARY!C646,final_elemfixed!$C$551:$C$1054,0))</f>
        <v>75</v>
      </c>
      <c r="F646" s="17">
        <f>INDEX(final_elemfixed!$F$551:$F$1054,MATCH(SUMMARY!C646,final_elemfixed!$C$551:$C$1054,0))</f>
        <v>191</v>
      </c>
      <c r="G646" s="17">
        <f>INDEX(final_elemfixed!$G$551:$G$1054,MATCH(SUMMARY!C646,final_elemfixed!$C$551:$C$1054,0))</f>
        <v>377</v>
      </c>
      <c r="H646" s="17">
        <f>INDEX(final_elemfixed!$H$551:$H$1054,MATCH(SUMMARY!C646,final_elemfixed!$C$551:$C$1054,0))</f>
        <v>0</v>
      </c>
      <c r="I646" s="17">
        <f>INDEX(final_elemfixed!$I$551:$I$1054,MATCH(SUMMARY!C646,final_elemfixed!$C$551:$C$1054,0))</f>
        <v>0</v>
      </c>
      <c r="J646" s="17">
        <f>INDEX(final_elemfixed!$J$551:$J$1054,MATCH(SUMMARY!C646,final_elemfixed!$C$551:$C$1054,0))</f>
        <v>0</v>
      </c>
      <c r="K646" s="17">
        <f>INDEX(final_elemfixed!$K$551:$K$1054,MATCH(SUMMARY!C646,final_elemfixed!$C$551:$C$1054,0))</f>
        <v>0</v>
      </c>
      <c r="L646" s="21">
        <f>INDEX(final_elemfixed!$L$551:$L$1054,MATCH(SUMMARY!C646,final_elemfixed!$C$551:$C$1054,0))</f>
        <v>1</v>
      </c>
    </row>
    <row r="647" spans="1:12" ht="15" customHeight="1" x14ac:dyDescent="0.3">
      <c r="A647" s="6"/>
      <c r="C647" s="20">
        <v>97</v>
      </c>
      <c r="D647" s="17">
        <f>INDEX(final_elemfixed!$D$551:$D$1054,MATCH(SUMMARY!C647,final_elemfixed!$C$551:$C$1054,0))</f>
        <v>185</v>
      </c>
      <c r="E647" s="17">
        <f>INDEX(final_elemfixed!$E$551:$E$1054,MATCH(SUMMARY!C647,final_elemfixed!$C$551:$C$1054,0))</f>
        <v>373</v>
      </c>
      <c r="F647" s="17">
        <f>INDEX(final_elemfixed!$F$551:$F$1054,MATCH(SUMMARY!C647,final_elemfixed!$C$551:$C$1054,0))</f>
        <v>372</v>
      </c>
      <c r="G647" s="17">
        <f>INDEX(final_elemfixed!$G$551:$G$1054,MATCH(SUMMARY!C647,final_elemfixed!$C$551:$C$1054,0))</f>
        <v>138</v>
      </c>
      <c r="H647" s="17">
        <f>INDEX(final_elemfixed!$H$551:$H$1054,MATCH(SUMMARY!C647,final_elemfixed!$C$551:$C$1054,0))</f>
        <v>0</v>
      </c>
      <c r="I647" s="17">
        <f>INDEX(final_elemfixed!$I$551:$I$1054,MATCH(SUMMARY!C647,final_elemfixed!$C$551:$C$1054,0))</f>
        <v>0</v>
      </c>
      <c r="J647" s="17">
        <f>INDEX(final_elemfixed!$J$551:$J$1054,MATCH(SUMMARY!C647,final_elemfixed!$C$551:$C$1054,0))</f>
        <v>0</v>
      </c>
      <c r="K647" s="17">
        <f>INDEX(final_elemfixed!$K$551:$K$1054,MATCH(SUMMARY!C647,final_elemfixed!$C$551:$C$1054,0))</f>
        <v>0</v>
      </c>
      <c r="L647" s="21">
        <f>INDEX(final_elemfixed!$L$551:$L$1054,MATCH(SUMMARY!C647,final_elemfixed!$C$551:$C$1054,0))</f>
        <v>1</v>
      </c>
    </row>
    <row r="648" spans="1:12" ht="15" customHeight="1" x14ac:dyDescent="0.3">
      <c r="A648" s="6"/>
      <c r="C648" s="20">
        <v>98</v>
      </c>
      <c r="D648" s="17">
        <f>INDEX(final_elemfixed!$D$551:$D$1054,MATCH(SUMMARY!C648,final_elemfixed!$C$551:$C$1054,0))</f>
        <v>373</v>
      </c>
      <c r="E648" s="17">
        <f>INDEX(final_elemfixed!$E$551:$E$1054,MATCH(SUMMARY!C648,final_elemfixed!$C$551:$C$1054,0))</f>
        <v>379</v>
      </c>
      <c r="F648" s="17">
        <f>INDEX(final_elemfixed!$F$551:$F$1054,MATCH(SUMMARY!C648,final_elemfixed!$C$551:$C$1054,0))</f>
        <v>378</v>
      </c>
      <c r="G648" s="17">
        <f>INDEX(final_elemfixed!$G$551:$G$1054,MATCH(SUMMARY!C648,final_elemfixed!$C$551:$C$1054,0))</f>
        <v>372</v>
      </c>
      <c r="H648" s="17">
        <f>INDEX(final_elemfixed!$H$551:$H$1054,MATCH(SUMMARY!C648,final_elemfixed!$C$551:$C$1054,0))</f>
        <v>0</v>
      </c>
      <c r="I648" s="17">
        <f>INDEX(final_elemfixed!$I$551:$I$1054,MATCH(SUMMARY!C648,final_elemfixed!$C$551:$C$1054,0))</f>
        <v>0</v>
      </c>
      <c r="J648" s="17">
        <f>INDEX(final_elemfixed!$J$551:$J$1054,MATCH(SUMMARY!C648,final_elemfixed!$C$551:$C$1054,0))</f>
        <v>0</v>
      </c>
      <c r="K648" s="17">
        <f>INDEX(final_elemfixed!$K$551:$K$1054,MATCH(SUMMARY!C648,final_elemfixed!$C$551:$C$1054,0))</f>
        <v>0</v>
      </c>
      <c r="L648" s="21">
        <f>INDEX(final_elemfixed!$L$551:$L$1054,MATCH(SUMMARY!C648,final_elemfixed!$C$551:$C$1054,0))</f>
        <v>1</v>
      </c>
    </row>
    <row r="649" spans="1:12" ht="15" customHeight="1" x14ac:dyDescent="0.3">
      <c r="A649" s="6"/>
      <c r="C649" s="20">
        <v>99</v>
      </c>
      <c r="D649" s="17">
        <f>INDEX(final_elemfixed!$D$551:$D$1054,MATCH(SUMMARY!C649,final_elemfixed!$C$551:$C$1054,0))</f>
        <v>379</v>
      </c>
      <c r="E649" s="17">
        <f>INDEX(final_elemfixed!$E$551:$E$1054,MATCH(SUMMARY!C649,final_elemfixed!$C$551:$C$1054,0))</f>
        <v>182</v>
      </c>
      <c r="F649" s="17">
        <f>INDEX(final_elemfixed!$F$551:$F$1054,MATCH(SUMMARY!C649,final_elemfixed!$C$551:$C$1054,0))</f>
        <v>75</v>
      </c>
      <c r="G649" s="17">
        <f>INDEX(final_elemfixed!$G$551:$G$1054,MATCH(SUMMARY!C649,final_elemfixed!$C$551:$C$1054,0))</f>
        <v>378</v>
      </c>
      <c r="H649" s="17">
        <f>INDEX(final_elemfixed!$H$551:$H$1054,MATCH(SUMMARY!C649,final_elemfixed!$C$551:$C$1054,0))</f>
        <v>0</v>
      </c>
      <c r="I649" s="17">
        <f>INDEX(final_elemfixed!$I$551:$I$1054,MATCH(SUMMARY!C649,final_elemfixed!$C$551:$C$1054,0))</f>
        <v>0</v>
      </c>
      <c r="J649" s="17">
        <f>INDEX(final_elemfixed!$J$551:$J$1054,MATCH(SUMMARY!C649,final_elemfixed!$C$551:$C$1054,0))</f>
        <v>0</v>
      </c>
      <c r="K649" s="17">
        <f>INDEX(final_elemfixed!$K$551:$K$1054,MATCH(SUMMARY!C649,final_elemfixed!$C$551:$C$1054,0))</f>
        <v>0</v>
      </c>
      <c r="L649" s="21">
        <f>INDEX(final_elemfixed!$L$551:$L$1054,MATCH(SUMMARY!C649,final_elemfixed!$C$551:$C$1054,0))</f>
        <v>1</v>
      </c>
    </row>
    <row r="650" spans="1:12" ht="15" customHeight="1" x14ac:dyDescent="0.3">
      <c r="A650" s="6"/>
      <c r="C650" s="20">
        <v>100</v>
      </c>
      <c r="D650" s="17">
        <f>INDEX(final_elemfixed!$D$551:$D$1054,MATCH(SUMMARY!C650,final_elemfixed!$C$551:$C$1054,0))</f>
        <v>134</v>
      </c>
      <c r="E650" s="17">
        <f>INDEX(final_elemfixed!$E$551:$E$1054,MATCH(SUMMARY!C650,final_elemfixed!$C$551:$C$1054,0))</f>
        <v>165</v>
      </c>
      <c r="F650" s="17">
        <f>INDEX(final_elemfixed!$F$551:$F$1054,MATCH(SUMMARY!C650,final_elemfixed!$C$551:$C$1054,0))</f>
        <v>373</v>
      </c>
      <c r="G650" s="17">
        <f>INDEX(final_elemfixed!$G$551:$G$1054,MATCH(SUMMARY!C650,final_elemfixed!$C$551:$C$1054,0))</f>
        <v>185</v>
      </c>
      <c r="H650" s="17">
        <f>INDEX(final_elemfixed!$H$551:$H$1054,MATCH(SUMMARY!C650,final_elemfixed!$C$551:$C$1054,0))</f>
        <v>0</v>
      </c>
      <c r="I650" s="17">
        <f>INDEX(final_elemfixed!$I$551:$I$1054,MATCH(SUMMARY!C650,final_elemfixed!$C$551:$C$1054,0))</f>
        <v>0</v>
      </c>
      <c r="J650" s="17">
        <f>INDEX(final_elemfixed!$J$551:$J$1054,MATCH(SUMMARY!C650,final_elemfixed!$C$551:$C$1054,0))</f>
        <v>0</v>
      </c>
      <c r="K650" s="17">
        <f>INDEX(final_elemfixed!$K$551:$K$1054,MATCH(SUMMARY!C650,final_elemfixed!$C$551:$C$1054,0))</f>
        <v>0</v>
      </c>
      <c r="L650" s="21">
        <f>INDEX(final_elemfixed!$L$551:$L$1054,MATCH(SUMMARY!C650,final_elemfixed!$C$551:$C$1054,0))</f>
        <v>1</v>
      </c>
    </row>
    <row r="651" spans="1:12" ht="15" customHeight="1" x14ac:dyDescent="0.3">
      <c r="A651" s="6"/>
      <c r="C651" s="20">
        <v>101</v>
      </c>
      <c r="D651" s="17">
        <f>INDEX(final_elemfixed!$D$551:$D$1054,MATCH(SUMMARY!C651,final_elemfixed!$C$551:$C$1054,0))</f>
        <v>165</v>
      </c>
      <c r="E651" s="17">
        <f>INDEX(final_elemfixed!$E$551:$E$1054,MATCH(SUMMARY!C651,final_elemfixed!$C$551:$C$1054,0))</f>
        <v>166</v>
      </c>
      <c r="F651" s="17">
        <f>INDEX(final_elemfixed!$F$551:$F$1054,MATCH(SUMMARY!C651,final_elemfixed!$C$551:$C$1054,0))</f>
        <v>379</v>
      </c>
      <c r="G651" s="17">
        <f>INDEX(final_elemfixed!$G$551:$G$1054,MATCH(SUMMARY!C651,final_elemfixed!$C$551:$C$1054,0))</f>
        <v>373</v>
      </c>
      <c r="H651" s="17">
        <f>INDEX(final_elemfixed!$H$551:$H$1054,MATCH(SUMMARY!C651,final_elemfixed!$C$551:$C$1054,0))</f>
        <v>0</v>
      </c>
      <c r="I651" s="17">
        <f>INDEX(final_elemfixed!$I$551:$I$1054,MATCH(SUMMARY!C651,final_elemfixed!$C$551:$C$1054,0))</f>
        <v>0</v>
      </c>
      <c r="J651" s="17">
        <f>INDEX(final_elemfixed!$J$551:$J$1054,MATCH(SUMMARY!C651,final_elemfixed!$C$551:$C$1054,0))</f>
        <v>0</v>
      </c>
      <c r="K651" s="17">
        <f>INDEX(final_elemfixed!$K$551:$K$1054,MATCH(SUMMARY!C651,final_elemfixed!$C$551:$C$1054,0))</f>
        <v>0</v>
      </c>
      <c r="L651" s="21">
        <f>INDEX(final_elemfixed!$L$551:$L$1054,MATCH(SUMMARY!C651,final_elemfixed!$C$551:$C$1054,0))</f>
        <v>1</v>
      </c>
    </row>
    <row r="652" spans="1:12" ht="15" customHeight="1" x14ac:dyDescent="0.3">
      <c r="A652" s="6"/>
      <c r="C652" s="20">
        <v>102</v>
      </c>
      <c r="D652" s="17">
        <f>INDEX(final_elemfixed!$D$551:$D$1054,MATCH(SUMMARY!C652,final_elemfixed!$C$551:$C$1054,0))</f>
        <v>166</v>
      </c>
      <c r="E652" s="17">
        <f>INDEX(final_elemfixed!$E$551:$E$1054,MATCH(SUMMARY!C652,final_elemfixed!$C$551:$C$1054,0))</f>
        <v>76</v>
      </c>
      <c r="F652" s="17">
        <f>INDEX(final_elemfixed!$F$551:$F$1054,MATCH(SUMMARY!C652,final_elemfixed!$C$551:$C$1054,0))</f>
        <v>182</v>
      </c>
      <c r="G652" s="17">
        <f>INDEX(final_elemfixed!$G$551:$G$1054,MATCH(SUMMARY!C652,final_elemfixed!$C$551:$C$1054,0))</f>
        <v>379</v>
      </c>
      <c r="H652" s="17">
        <f>INDEX(final_elemfixed!$H$551:$H$1054,MATCH(SUMMARY!C652,final_elemfixed!$C$551:$C$1054,0))</f>
        <v>0</v>
      </c>
      <c r="I652" s="17">
        <f>INDEX(final_elemfixed!$I$551:$I$1054,MATCH(SUMMARY!C652,final_elemfixed!$C$551:$C$1054,0))</f>
        <v>0</v>
      </c>
      <c r="J652" s="17">
        <f>INDEX(final_elemfixed!$J$551:$J$1054,MATCH(SUMMARY!C652,final_elemfixed!$C$551:$C$1054,0))</f>
        <v>0</v>
      </c>
      <c r="K652" s="17">
        <f>INDEX(final_elemfixed!$K$551:$K$1054,MATCH(SUMMARY!C652,final_elemfixed!$C$551:$C$1054,0))</f>
        <v>0</v>
      </c>
      <c r="L652" s="21">
        <f>INDEX(final_elemfixed!$L$551:$L$1054,MATCH(SUMMARY!C652,final_elemfixed!$C$551:$C$1054,0))</f>
        <v>1</v>
      </c>
    </row>
    <row r="653" spans="1:12" ht="15" customHeight="1" x14ac:dyDescent="0.3">
      <c r="A653" s="6"/>
      <c r="C653" s="20">
        <v>103</v>
      </c>
      <c r="D653" s="17">
        <f>INDEX(final_elemfixed!$D$551:$D$1054,MATCH(SUMMARY!C653,final_elemfixed!$C$551:$C$1054,0))</f>
        <v>88</v>
      </c>
      <c r="E653" s="17">
        <f>INDEX(final_elemfixed!$E$551:$E$1054,MATCH(SUMMARY!C653,final_elemfixed!$C$551:$C$1054,0))</f>
        <v>219</v>
      </c>
      <c r="F653" s="17">
        <f>INDEX(final_elemfixed!$F$551:$F$1054,MATCH(SUMMARY!C653,final_elemfixed!$C$551:$C$1054,0))</f>
        <v>380</v>
      </c>
      <c r="G653" s="17">
        <f>INDEX(final_elemfixed!$G$551:$G$1054,MATCH(SUMMARY!C653,final_elemfixed!$C$551:$C$1054,0))</f>
        <v>220</v>
      </c>
      <c r="H653" s="17">
        <f>INDEX(final_elemfixed!$H$551:$H$1054,MATCH(SUMMARY!C653,final_elemfixed!$C$551:$C$1054,0))</f>
        <v>0</v>
      </c>
      <c r="I653" s="17">
        <f>INDEX(final_elemfixed!$I$551:$I$1054,MATCH(SUMMARY!C653,final_elemfixed!$C$551:$C$1054,0))</f>
        <v>0</v>
      </c>
      <c r="J653" s="17">
        <f>INDEX(final_elemfixed!$J$551:$J$1054,MATCH(SUMMARY!C653,final_elemfixed!$C$551:$C$1054,0))</f>
        <v>0</v>
      </c>
      <c r="K653" s="17">
        <f>INDEX(final_elemfixed!$K$551:$K$1054,MATCH(SUMMARY!C653,final_elemfixed!$C$551:$C$1054,0))</f>
        <v>5</v>
      </c>
      <c r="L653" s="21">
        <f>INDEX(final_elemfixed!$L$551:$L$1054,MATCH(SUMMARY!C653,final_elemfixed!$C$551:$C$1054,0))</f>
        <v>1</v>
      </c>
    </row>
    <row r="654" spans="1:12" ht="15" customHeight="1" x14ac:dyDescent="0.3">
      <c r="A654" s="6"/>
      <c r="C654" s="20">
        <v>104</v>
      </c>
      <c r="D654" s="17">
        <f>INDEX(final_elemfixed!$D$551:$D$1054,MATCH(SUMMARY!C654,final_elemfixed!$C$551:$C$1054,0))</f>
        <v>219</v>
      </c>
      <c r="E654" s="17">
        <f>INDEX(final_elemfixed!$E$551:$E$1054,MATCH(SUMMARY!C654,final_elemfixed!$C$551:$C$1054,0))</f>
        <v>218</v>
      </c>
      <c r="F654" s="17">
        <f>INDEX(final_elemfixed!$F$551:$F$1054,MATCH(SUMMARY!C654,final_elemfixed!$C$551:$C$1054,0))</f>
        <v>387</v>
      </c>
      <c r="G654" s="17">
        <f>INDEX(final_elemfixed!$G$551:$G$1054,MATCH(SUMMARY!C654,final_elemfixed!$C$551:$C$1054,0))</f>
        <v>380</v>
      </c>
      <c r="H654" s="17">
        <f>INDEX(final_elemfixed!$H$551:$H$1054,MATCH(SUMMARY!C654,final_elemfixed!$C$551:$C$1054,0))</f>
        <v>0</v>
      </c>
      <c r="I654" s="17">
        <f>INDEX(final_elemfixed!$I$551:$I$1054,MATCH(SUMMARY!C654,final_elemfixed!$C$551:$C$1054,0))</f>
        <v>0</v>
      </c>
      <c r="J654" s="17">
        <f>INDEX(final_elemfixed!$J$551:$J$1054,MATCH(SUMMARY!C654,final_elemfixed!$C$551:$C$1054,0))</f>
        <v>0</v>
      </c>
      <c r="K654" s="17">
        <f>INDEX(final_elemfixed!$K$551:$K$1054,MATCH(SUMMARY!C654,final_elemfixed!$C$551:$C$1054,0))</f>
        <v>0</v>
      </c>
      <c r="L654" s="21">
        <f>INDEX(final_elemfixed!$L$551:$L$1054,MATCH(SUMMARY!C654,final_elemfixed!$C$551:$C$1054,0))</f>
        <v>1</v>
      </c>
    </row>
    <row r="655" spans="1:12" ht="15" customHeight="1" x14ac:dyDescent="0.3">
      <c r="A655" s="6"/>
      <c r="C655" s="20">
        <v>105</v>
      </c>
      <c r="D655" s="17">
        <f>INDEX(final_elemfixed!$D$551:$D$1054,MATCH(SUMMARY!C655,final_elemfixed!$C$551:$C$1054,0))</f>
        <v>218</v>
      </c>
      <c r="E655" s="17">
        <f>INDEX(final_elemfixed!$E$551:$E$1054,MATCH(SUMMARY!C655,final_elemfixed!$C$551:$C$1054,0))</f>
        <v>217</v>
      </c>
      <c r="F655" s="17">
        <f>INDEX(final_elemfixed!$F$551:$F$1054,MATCH(SUMMARY!C655,final_elemfixed!$C$551:$C$1054,0))</f>
        <v>394</v>
      </c>
      <c r="G655" s="17">
        <f>INDEX(final_elemfixed!$G$551:$G$1054,MATCH(SUMMARY!C655,final_elemfixed!$C$551:$C$1054,0))</f>
        <v>387</v>
      </c>
      <c r="H655" s="17">
        <f>INDEX(final_elemfixed!$H$551:$H$1054,MATCH(SUMMARY!C655,final_elemfixed!$C$551:$C$1054,0))</f>
        <v>0</v>
      </c>
      <c r="I655" s="17">
        <f>INDEX(final_elemfixed!$I$551:$I$1054,MATCH(SUMMARY!C655,final_elemfixed!$C$551:$C$1054,0))</f>
        <v>0</v>
      </c>
      <c r="J655" s="17">
        <f>INDEX(final_elemfixed!$J$551:$J$1054,MATCH(SUMMARY!C655,final_elemfixed!$C$551:$C$1054,0))</f>
        <v>0</v>
      </c>
      <c r="K655" s="17">
        <f>INDEX(final_elemfixed!$K$551:$K$1054,MATCH(SUMMARY!C655,final_elemfixed!$C$551:$C$1054,0))</f>
        <v>0</v>
      </c>
      <c r="L655" s="21">
        <f>INDEX(final_elemfixed!$L$551:$L$1054,MATCH(SUMMARY!C655,final_elemfixed!$C$551:$C$1054,0))</f>
        <v>1</v>
      </c>
    </row>
    <row r="656" spans="1:12" ht="15" customHeight="1" x14ac:dyDescent="0.3">
      <c r="A656" s="6"/>
      <c r="C656" s="20">
        <v>106</v>
      </c>
      <c r="D656" s="17">
        <f>INDEX(final_elemfixed!$D$551:$D$1054,MATCH(SUMMARY!C656,final_elemfixed!$C$551:$C$1054,0))</f>
        <v>217</v>
      </c>
      <c r="E656" s="17">
        <f>INDEX(final_elemfixed!$E$551:$E$1054,MATCH(SUMMARY!C656,final_elemfixed!$C$551:$C$1054,0))</f>
        <v>216</v>
      </c>
      <c r="F656" s="17">
        <f>INDEX(final_elemfixed!$F$551:$F$1054,MATCH(SUMMARY!C656,final_elemfixed!$C$551:$C$1054,0))</f>
        <v>401</v>
      </c>
      <c r="G656" s="17">
        <f>INDEX(final_elemfixed!$G$551:$G$1054,MATCH(SUMMARY!C656,final_elemfixed!$C$551:$C$1054,0))</f>
        <v>394</v>
      </c>
      <c r="H656" s="17">
        <f>INDEX(final_elemfixed!$H$551:$H$1054,MATCH(SUMMARY!C656,final_elemfixed!$C$551:$C$1054,0))</f>
        <v>0</v>
      </c>
      <c r="I656" s="17">
        <f>INDEX(final_elemfixed!$I$551:$I$1054,MATCH(SUMMARY!C656,final_elemfixed!$C$551:$C$1054,0))</f>
        <v>0</v>
      </c>
      <c r="J656" s="17">
        <f>INDEX(final_elemfixed!$J$551:$J$1054,MATCH(SUMMARY!C656,final_elemfixed!$C$551:$C$1054,0))</f>
        <v>0</v>
      </c>
      <c r="K656" s="17">
        <f>INDEX(final_elemfixed!$K$551:$K$1054,MATCH(SUMMARY!C656,final_elemfixed!$C$551:$C$1054,0))</f>
        <v>0</v>
      </c>
      <c r="L656" s="21">
        <f>INDEX(final_elemfixed!$L$551:$L$1054,MATCH(SUMMARY!C656,final_elemfixed!$C$551:$C$1054,0))</f>
        <v>1</v>
      </c>
    </row>
    <row r="657" spans="1:12" ht="15" customHeight="1" x14ac:dyDescent="0.3">
      <c r="A657" s="6"/>
      <c r="C657" s="20">
        <v>107</v>
      </c>
      <c r="D657" s="17">
        <f>INDEX(final_elemfixed!$D$551:$D$1054,MATCH(SUMMARY!C657,final_elemfixed!$C$551:$C$1054,0))</f>
        <v>216</v>
      </c>
      <c r="E657" s="17">
        <f>INDEX(final_elemfixed!$E$551:$E$1054,MATCH(SUMMARY!C657,final_elemfixed!$C$551:$C$1054,0))</f>
        <v>215</v>
      </c>
      <c r="F657" s="17">
        <f>INDEX(final_elemfixed!$F$551:$F$1054,MATCH(SUMMARY!C657,final_elemfixed!$C$551:$C$1054,0))</f>
        <v>408</v>
      </c>
      <c r="G657" s="17">
        <f>INDEX(final_elemfixed!$G$551:$G$1054,MATCH(SUMMARY!C657,final_elemfixed!$C$551:$C$1054,0))</f>
        <v>401</v>
      </c>
      <c r="H657" s="17">
        <f>INDEX(final_elemfixed!$H$551:$H$1054,MATCH(SUMMARY!C657,final_elemfixed!$C$551:$C$1054,0))</f>
        <v>0</v>
      </c>
      <c r="I657" s="17">
        <f>INDEX(final_elemfixed!$I$551:$I$1054,MATCH(SUMMARY!C657,final_elemfixed!$C$551:$C$1054,0))</f>
        <v>0</v>
      </c>
      <c r="J657" s="17">
        <f>INDEX(final_elemfixed!$J$551:$J$1054,MATCH(SUMMARY!C657,final_elemfixed!$C$551:$C$1054,0))</f>
        <v>0</v>
      </c>
      <c r="K657" s="17">
        <f>INDEX(final_elemfixed!$K$551:$K$1054,MATCH(SUMMARY!C657,final_elemfixed!$C$551:$C$1054,0))</f>
        <v>0</v>
      </c>
      <c r="L657" s="21">
        <f>INDEX(final_elemfixed!$L$551:$L$1054,MATCH(SUMMARY!C657,final_elemfixed!$C$551:$C$1054,0))</f>
        <v>1</v>
      </c>
    </row>
    <row r="658" spans="1:12" ht="15" customHeight="1" x14ac:dyDescent="0.3">
      <c r="A658" s="6"/>
      <c r="C658" s="20">
        <v>108</v>
      </c>
      <c r="D658" s="17">
        <f>INDEX(final_elemfixed!$D$551:$D$1054,MATCH(SUMMARY!C658,final_elemfixed!$C$551:$C$1054,0))</f>
        <v>215</v>
      </c>
      <c r="E658" s="17">
        <f>INDEX(final_elemfixed!$E$551:$E$1054,MATCH(SUMMARY!C658,final_elemfixed!$C$551:$C$1054,0))</f>
        <v>87</v>
      </c>
      <c r="F658" s="17">
        <f>INDEX(final_elemfixed!$F$551:$F$1054,MATCH(SUMMARY!C658,final_elemfixed!$C$551:$C$1054,0))</f>
        <v>236</v>
      </c>
      <c r="G658" s="17">
        <f>INDEX(final_elemfixed!$G$551:$G$1054,MATCH(SUMMARY!C658,final_elemfixed!$C$551:$C$1054,0))</f>
        <v>408</v>
      </c>
      <c r="H658" s="17">
        <f>INDEX(final_elemfixed!$H$551:$H$1054,MATCH(SUMMARY!C658,final_elemfixed!$C$551:$C$1054,0))</f>
        <v>0</v>
      </c>
      <c r="I658" s="17">
        <f>INDEX(final_elemfixed!$I$551:$I$1054,MATCH(SUMMARY!C658,final_elemfixed!$C$551:$C$1054,0))</f>
        <v>0</v>
      </c>
      <c r="J658" s="17">
        <f>INDEX(final_elemfixed!$J$551:$J$1054,MATCH(SUMMARY!C658,final_elemfixed!$C$551:$C$1054,0))</f>
        <v>0</v>
      </c>
      <c r="K658" s="17">
        <f>INDEX(final_elemfixed!$K$551:$K$1054,MATCH(SUMMARY!C658,final_elemfixed!$C$551:$C$1054,0))</f>
        <v>0</v>
      </c>
      <c r="L658" s="21">
        <f>INDEX(final_elemfixed!$L$551:$L$1054,MATCH(SUMMARY!C658,final_elemfixed!$C$551:$C$1054,0))</f>
        <v>1</v>
      </c>
    </row>
    <row r="659" spans="1:12" ht="15" customHeight="1" x14ac:dyDescent="0.3">
      <c r="A659" s="6"/>
      <c r="C659" s="20">
        <v>109</v>
      </c>
      <c r="D659" s="17">
        <f>INDEX(final_elemfixed!$D$551:$D$1054,MATCH(SUMMARY!C659,final_elemfixed!$C$551:$C$1054,0))</f>
        <v>220</v>
      </c>
      <c r="E659" s="17">
        <f>INDEX(final_elemfixed!$E$551:$E$1054,MATCH(SUMMARY!C659,final_elemfixed!$C$551:$C$1054,0))</f>
        <v>380</v>
      </c>
      <c r="F659" s="17">
        <f>INDEX(final_elemfixed!$F$551:$F$1054,MATCH(SUMMARY!C659,final_elemfixed!$C$551:$C$1054,0))</f>
        <v>381</v>
      </c>
      <c r="G659" s="17">
        <f>INDEX(final_elemfixed!$G$551:$G$1054,MATCH(SUMMARY!C659,final_elemfixed!$C$551:$C$1054,0))</f>
        <v>127</v>
      </c>
      <c r="H659" s="17">
        <f>INDEX(final_elemfixed!$H$551:$H$1054,MATCH(SUMMARY!C659,final_elemfixed!$C$551:$C$1054,0))</f>
        <v>0</v>
      </c>
      <c r="I659" s="17">
        <f>INDEX(final_elemfixed!$I$551:$I$1054,MATCH(SUMMARY!C659,final_elemfixed!$C$551:$C$1054,0))</f>
        <v>0</v>
      </c>
      <c r="J659" s="17">
        <f>INDEX(final_elemfixed!$J$551:$J$1054,MATCH(SUMMARY!C659,final_elemfixed!$C$551:$C$1054,0))</f>
        <v>0</v>
      </c>
      <c r="K659" s="17">
        <f>INDEX(final_elemfixed!$K$551:$K$1054,MATCH(SUMMARY!C659,final_elemfixed!$C$551:$C$1054,0))</f>
        <v>5</v>
      </c>
      <c r="L659" s="21">
        <f>INDEX(final_elemfixed!$L$551:$L$1054,MATCH(SUMMARY!C659,final_elemfixed!$C$551:$C$1054,0))</f>
        <v>1</v>
      </c>
    </row>
    <row r="660" spans="1:12" ht="15" customHeight="1" x14ac:dyDescent="0.3">
      <c r="A660" s="6"/>
      <c r="C660" s="20">
        <v>110</v>
      </c>
      <c r="D660" s="17">
        <f>INDEX(final_elemfixed!$D$551:$D$1054,MATCH(SUMMARY!C660,final_elemfixed!$C$551:$C$1054,0))</f>
        <v>380</v>
      </c>
      <c r="E660" s="17">
        <f>INDEX(final_elemfixed!$E$551:$E$1054,MATCH(SUMMARY!C660,final_elemfixed!$C$551:$C$1054,0))</f>
        <v>387</v>
      </c>
      <c r="F660" s="17">
        <f>INDEX(final_elemfixed!$F$551:$F$1054,MATCH(SUMMARY!C660,final_elemfixed!$C$551:$C$1054,0))</f>
        <v>388</v>
      </c>
      <c r="G660" s="17">
        <f>INDEX(final_elemfixed!$G$551:$G$1054,MATCH(SUMMARY!C660,final_elemfixed!$C$551:$C$1054,0))</f>
        <v>381</v>
      </c>
      <c r="H660" s="17">
        <f>INDEX(final_elemfixed!$H$551:$H$1054,MATCH(SUMMARY!C660,final_elemfixed!$C$551:$C$1054,0))</f>
        <v>0</v>
      </c>
      <c r="I660" s="17">
        <f>INDEX(final_elemfixed!$I$551:$I$1054,MATCH(SUMMARY!C660,final_elemfixed!$C$551:$C$1054,0))</f>
        <v>0</v>
      </c>
      <c r="J660" s="17">
        <f>INDEX(final_elemfixed!$J$551:$J$1054,MATCH(SUMMARY!C660,final_elemfixed!$C$551:$C$1054,0))</f>
        <v>0</v>
      </c>
      <c r="K660" s="17">
        <f>INDEX(final_elemfixed!$K$551:$K$1054,MATCH(SUMMARY!C660,final_elemfixed!$C$551:$C$1054,0))</f>
        <v>0</v>
      </c>
      <c r="L660" s="21">
        <f>INDEX(final_elemfixed!$L$551:$L$1054,MATCH(SUMMARY!C660,final_elemfixed!$C$551:$C$1054,0))</f>
        <v>1</v>
      </c>
    </row>
    <row r="661" spans="1:12" ht="15" customHeight="1" x14ac:dyDescent="0.3">
      <c r="A661" s="6"/>
      <c r="C661" s="20">
        <v>111</v>
      </c>
      <c r="D661" s="17">
        <f>INDEX(final_elemfixed!$D$551:$D$1054,MATCH(SUMMARY!C661,final_elemfixed!$C$551:$C$1054,0))</f>
        <v>387</v>
      </c>
      <c r="E661" s="17">
        <f>INDEX(final_elemfixed!$E$551:$E$1054,MATCH(SUMMARY!C661,final_elemfixed!$C$551:$C$1054,0))</f>
        <v>394</v>
      </c>
      <c r="F661" s="17">
        <f>INDEX(final_elemfixed!$F$551:$F$1054,MATCH(SUMMARY!C661,final_elemfixed!$C$551:$C$1054,0))</f>
        <v>395</v>
      </c>
      <c r="G661" s="17">
        <f>INDEX(final_elemfixed!$G$551:$G$1054,MATCH(SUMMARY!C661,final_elemfixed!$C$551:$C$1054,0))</f>
        <v>388</v>
      </c>
      <c r="H661" s="17">
        <f>INDEX(final_elemfixed!$H$551:$H$1054,MATCH(SUMMARY!C661,final_elemfixed!$C$551:$C$1054,0))</f>
        <v>0</v>
      </c>
      <c r="I661" s="17">
        <f>INDEX(final_elemfixed!$I$551:$I$1054,MATCH(SUMMARY!C661,final_elemfixed!$C$551:$C$1054,0))</f>
        <v>0</v>
      </c>
      <c r="J661" s="17">
        <f>INDEX(final_elemfixed!$J$551:$J$1054,MATCH(SUMMARY!C661,final_elemfixed!$C$551:$C$1054,0))</f>
        <v>0</v>
      </c>
      <c r="K661" s="17">
        <f>INDEX(final_elemfixed!$K$551:$K$1054,MATCH(SUMMARY!C661,final_elemfixed!$C$551:$C$1054,0))</f>
        <v>0</v>
      </c>
      <c r="L661" s="21">
        <f>INDEX(final_elemfixed!$L$551:$L$1054,MATCH(SUMMARY!C661,final_elemfixed!$C$551:$C$1054,0))</f>
        <v>1</v>
      </c>
    </row>
    <row r="662" spans="1:12" ht="15" customHeight="1" x14ac:dyDescent="0.3">
      <c r="A662" s="6"/>
      <c r="C662" s="20">
        <v>112</v>
      </c>
      <c r="D662" s="17">
        <f>INDEX(final_elemfixed!$D$551:$D$1054,MATCH(SUMMARY!C662,final_elemfixed!$C$551:$C$1054,0))</f>
        <v>394</v>
      </c>
      <c r="E662" s="17">
        <f>INDEX(final_elemfixed!$E$551:$E$1054,MATCH(SUMMARY!C662,final_elemfixed!$C$551:$C$1054,0))</f>
        <v>401</v>
      </c>
      <c r="F662" s="17">
        <f>INDEX(final_elemfixed!$F$551:$F$1054,MATCH(SUMMARY!C662,final_elemfixed!$C$551:$C$1054,0))</f>
        <v>402</v>
      </c>
      <c r="G662" s="17">
        <f>INDEX(final_elemfixed!$G$551:$G$1054,MATCH(SUMMARY!C662,final_elemfixed!$C$551:$C$1054,0))</f>
        <v>395</v>
      </c>
      <c r="H662" s="17">
        <f>INDEX(final_elemfixed!$H$551:$H$1054,MATCH(SUMMARY!C662,final_elemfixed!$C$551:$C$1054,0))</f>
        <v>0</v>
      </c>
      <c r="I662" s="17">
        <f>INDEX(final_elemfixed!$I$551:$I$1054,MATCH(SUMMARY!C662,final_elemfixed!$C$551:$C$1054,0))</f>
        <v>0</v>
      </c>
      <c r="J662" s="17">
        <f>INDEX(final_elemfixed!$J$551:$J$1054,MATCH(SUMMARY!C662,final_elemfixed!$C$551:$C$1054,0))</f>
        <v>0</v>
      </c>
      <c r="K662" s="17">
        <f>INDEX(final_elemfixed!$K$551:$K$1054,MATCH(SUMMARY!C662,final_elemfixed!$C$551:$C$1054,0))</f>
        <v>0</v>
      </c>
      <c r="L662" s="21">
        <f>INDEX(final_elemfixed!$L$551:$L$1054,MATCH(SUMMARY!C662,final_elemfixed!$C$551:$C$1054,0))</f>
        <v>1</v>
      </c>
    </row>
    <row r="663" spans="1:12" ht="15" customHeight="1" x14ac:dyDescent="0.3">
      <c r="A663" s="6"/>
      <c r="C663" s="20">
        <v>113</v>
      </c>
      <c r="D663" s="17">
        <f>INDEX(final_elemfixed!$D$551:$D$1054,MATCH(SUMMARY!C663,final_elemfixed!$C$551:$C$1054,0))</f>
        <v>401</v>
      </c>
      <c r="E663" s="17">
        <f>INDEX(final_elemfixed!$E$551:$E$1054,MATCH(SUMMARY!C663,final_elemfixed!$C$551:$C$1054,0))</f>
        <v>408</v>
      </c>
      <c r="F663" s="17">
        <f>INDEX(final_elemfixed!$F$551:$F$1054,MATCH(SUMMARY!C663,final_elemfixed!$C$551:$C$1054,0))</f>
        <v>409</v>
      </c>
      <c r="G663" s="17">
        <f>INDEX(final_elemfixed!$G$551:$G$1054,MATCH(SUMMARY!C663,final_elemfixed!$C$551:$C$1054,0))</f>
        <v>402</v>
      </c>
      <c r="H663" s="17">
        <f>INDEX(final_elemfixed!$H$551:$H$1054,MATCH(SUMMARY!C663,final_elemfixed!$C$551:$C$1054,0))</f>
        <v>0</v>
      </c>
      <c r="I663" s="17">
        <f>INDEX(final_elemfixed!$I$551:$I$1054,MATCH(SUMMARY!C663,final_elemfixed!$C$551:$C$1054,0))</f>
        <v>0</v>
      </c>
      <c r="J663" s="17">
        <f>INDEX(final_elemfixed!$J$551:$J$1054,MATCH(SUMMARY!C663,final_elemfixed!$C$551:$C$1054,0))</f>
        <v>0</v>
      </c>
      <c r="K663" s="17">
        <f>INDEX(final_elemfixed!$K$551:$K$1054,MATCH(SUMMARY!C663,final_elemfixed!$C$551:$C$1054,0))</f>
        <v>0</v>
      </c>
      <c r="L663" s="21">
        <f>INDEX(final_elemfixed!$L$551:$L$1054,MATCH(SUMMARY!C663,final_elemfixed!$C$551:$C$1054,0))</f>
        <v>1</v>
      </c>
    </row>
    <row r="664" spans="1:12" ht="15" customHeight="1" x14ac:dyDescent="0.3">
      <c r="A664" s="6"/>
      <c r="C664" s="20">
        <v>114</v>
      </c>
      <c r="D664" s="17">
        <f>INDEX(final_elemfixed!$D$551:$D$1054,MATCH(SUMMARY!C664,final_elemfixed!$C$551:$C$1054,0))</f>
        <v>408</v>
      </c>
      <c r="E664" s="17">
        <f>INDEX(final_elemfixed!$E$551:$E$1054,MATCH(SUMMARY!C664,final_elemfixed!$C$551:$C$1054,0))</f>
        <v>236</v>
      </c>
      <c r="F664" s="17">
        <f>INDEX(final_elemfixed!$F$551:$F$1054,MATCH(SUMMARY!C664,final_elemfixed!$C$551:$C$1054,0))</f>
        <v>126</v>
      </c>
      <c r="G664" s="17">
        <f>INDEX(final_elemfixed!$G$551:$G$1054,MATCH(SUMMARY!C664,final_elemfixed!$C$551:$C$1054,0))</f>
        <v>409</v>
      </c>
      <c r="H664" s="17">
        <f>INDEX(final_elemfixed!$H$551:$H$1054,MATCH(SUMMARY!C664,final_elemfixed!$C$551:$C$1054,0))</f>
        <v>0</v>
      </c>
      <c r="I664" s="17">
        <f>INDEX(final_elemfixed!$I$551:$I$1054,MATCH(SUMMARY!C664,final_elemfixed!$C$551:$C$1054,0))</f>
        <v>0</v>
      </c>
      <c r="J664" s="17">
        <f>INDEX(final_elemfixed!$J$551:$J$1054,MATCH(SUMMARY!C664,final_elemfixed!$C$551:$C$1054,0))</f>
        <v>0</v>
      </c>
      <c r="K664" s="17">
        <f>INDEX(final_elemfixed!$K$551:$K$1054,MATCH(SUMMARY!C664,final_elemfixed!$C$551:$C$1054,0))</f>
        <v>0</v>
      </c>
      <c r="L664" s="21">
        <f>INDEX(final_elemfixed!$L$551:$L$1054,MATCH(SUMMARY!C664,final_elemfixed!$C$551:$C$1054,0))</f>
        <v>1</v>
      </c>
    </row>
    <row r="665" spans="1:12" ht="15" customHeight="1" x14ac:dyDescent="0.3">
      <c r="A665" s="6"/>
      <c r="C665" s="20">
        <v>115</v>
      </c>
      <c r="D665" s="17">
        <f>INDEX(final_elemfixed!$D$551:$D$1054,MATCH(SUMMARY!C665,final_elemfixed!$C$551:$C$1054,0))</f>
        <v>127</v>
      </c>
      <c r="E665" s="17">
        <f>INDEX(final_elemfixed!$E$551:$E$1054,MATCH(SUMMARY!C665,final_elemfixed!$C$551:$C$1054,0))</f>
        <v>381</v>
      </c>
      <c r="F665" s="17">
        <f>INDEX(final_elemfixed!$F$551:$F$1054,MATCH(SUMMARY!C665,final_elemfixed!$C$551:$C$1054,0))</f>
        <v>382</v>
      </c>
      <c r="G665" s="17">
        <f>INDEX(final_elemfixed!$G$551:$G$1054,MATCH(SUMMARY!C665,final_elemfixed!$C$551:$C$1054,0))</f>
        <v>221</v>
      </c>
      <c r="H665" s="17">
        <f>INDEX(final_elemfixed!$H$551:$H$1054,MATCH(SUMMARY!C665,final_elemfixed!$C$551:$C$1054,0))</f>
        <v>0</v>
      </c>
      <c r="I665" s="17">
        <f>INDEX(final_elemfixed!$I$551:$I$1054,MATCH(SUMMARY!C665,final_elemfixed!$C$551:$C$1054,0))</f>
        <v>0</v>
      </c>
      <c r="J665" s="17">
        <f>INDEX(final_elemfixed!$J$551:$J$1054,MATCH(SUMMARY!C665,final_elemfixed!$C$551:$C$1054,0))</f>
        <v>0</v>
      </c>
      <c r="K665" s="17">
        <f>INDEX(final_elemfixed!$K$551:$K$1054,MATCH(SUMMARY!C665,final_elemfixed!$C$551:$C$1054,0))</f>
        <v>5</v>
      </c>
      <c r="L665" s="21">
        <f>INDEX(final_elemfixed!$L$551:$L$1054,MATCH(SUMMARY!C665,final_elemfixed!$C$551:$C$1054,0))</f>
        <v>1</v>
      </c>
    </row>
    <row r="666" spans="1:12" ht="15" customHeight="1" x14ac:dyDescent="0.3">
      <c r="A666" s="6"/>
      <c r="C666" s="20">
        <v>116</v>
      </c>
      <c r="D666" s="17">
        <f>INDEX(final_elemfixed!$D$551:$D$1054,MATCH(SUMMARY!C666,final_elemfixed!$C$551:$C$1054,0))</f>
        <v>381</v>
      </c>
      <c r="E666" s="17">
        <f>INDEX(final_elemfixed!$E$551:$E$1054,MATCH(SUMMARY!C666,final_elemfixed!$C$551:$C$1054,0))</f>
        <v>388</v>
      </c>
      <c r="F666" s="17">
        <f>INDEX(final_elemfixed!$F$551:$F$1054,MATCH(SUMMARY!C666,final_elemfixed!$C$551:$C$1054,0))</f>
        <v>389</v>
      </c>
      <c r="G666" s="17">
        <f>INDEX(final_elemfixed!$G$551:$G$1054,MATCH(SUMMARY!C666,final_elemfixed!$C$551:$C$1054,0))</f>
        <v>382</v>
      </c>
      <c r="H666" s="17">
        <f>INDEX(final_elemfixed!$H$551:$H$1054,MATCH(SUMMARY!C666,final_elemfixed!$C$551:$C$1054,0))</f>
        <v>0</v>
      </c>
      <c r="I666" s="17">
        <f>INDEX(final_elemfixed!$I$551:$I$1054,MATCH(SUMMARY!C666,final_elemfixed!$C$551:$C$1054,0))</f>
        <v>0</v>
      </c>
      <c r="J666" s="17">
        <f>INDEX(final_elemfixed!$J$551:$J$1054,MATCH(SUMMARY!C666,final_elemfixed!$C$551:$C$1054,0))</f>
        <v>0</v>
      </c>
      <c r="K666" s="17">
        <f>INDEX(final_elemfixed!$K$551:$K$1054,MATCH(SUMMARY!C666,final_elemfixed!$C$551:$C$1054,0))</f>
        <v>0</v>
      </c>
      <c r="L666" s="21">
        <f>INDEX(final_elemfixed!$L$551:$L$1054,MATCH(SUMMARY!C666,final_elemfixed!$C$551:$C$1054,0))</f>
        <v>1</v>
      </c>
    </row>
    <row r="667" spans="1:12" ht="15" customHeight="1" x14ac:dyDescent="0.3">
      <c r="A667" s="6"/>
      <c r="C667" s="20">
        <v>117</v>
      </c>
      <c r="D667" s="17">
        <f>INDEX(final_elemfixed!$D$551:$D$1054,MATCH(SUMMARY!C667,final_elemfixed!$C$551:$C$1054,0))</f>
        <v>388</v>
      </c>
      <c r="E667" s="17">
        <f>INDEX(final_elemfixed!$E$551:$E$1054,MATCH(SUMMARY!C667,final_elemfixed!$C$551:$C$1054,0))</f>
        <v>395</v>
      </c>
      <c r="F667" s="17">
        <f>INDEX(final_elemfixed!$F$551:$F$1054,MATCH(SUMMARY!C667,final_elemfixed!$C$551:$C$1054,0))</f>
        <v>396</v>
      </c>
      <c r="G667" s="17">
        <f>INDEX(final_elemfixed!$G$551:$G$1054,MATCH(SUMMARY!C667,final_elemfixed!$C$551:$C$1054,0))</f>
        <v>389</v>
      </c>
      <c r="H667" s="17">
        <f>INDEX(final_elemfixed!$H$551:$H$1054,MATCH(SUMMARY!C667,final_elemfixed!$C$551:$C$1054,0))</f>
        <v>0</v>
      </c>
      <c r="I667" s="17">
        <f>INDEX(final_elemfixed!$I$551:$I$1054,MATCH(SUMMARY!C667,final_elemfixed!$C$551:$C$1054,0))</f>
        <v>0</v>
      </c>
      <c r="J667" s="17">
        <f>INDEX(final_elemfixed!$J$551:$J$1054,MATCH(SUMMARY!C667,final_elemfixed!$C$551:$C$1054,0))</f>
        <v>0</v>
      </c>
      <c r="K667" s="17">
        <f>INDEX(final_elemfixed!$K$551:$K$1054,MATCH(SUMMARY!C667,final_elemfixed!$C$551:$C$1054,0))</f>
        <v>0</v>
      </c>
      <c r="L667" s="21">
        <f>INDEX(final_elemfixed!$L$551:$L$1054,MATCH(SUMMARY!C667,final_elemfixed!$C$551:$C$1054,0))</f>
        <v>1</v>
      </c>
    </row>
    <row r="668" spans="1:12" ht="15" customHeight="1" x14ac:dyDescent="0.3">
      <c r="A668" s="6"/>
      <c r="C668" s="20">
        <v>118</v>
      </c>
      <c r="D668" s="17">
        <f>INDEX(final_elemfixed!$D$551:$D$1054,MATCH(SUMMARY!C668,final_elemfixed!$C$551:$C$1054,0))</f>
        <v>395</v>
      </c>
      <c r="E668" s="17">
        <f>INDEX(final_elemfixed!$E$551:$E$1054,MATCH(SUMMARY!C668,final_elemfixed!$C$551:$C$1054,0))</f>
        <v>402</v>
      </c>
      <c r="F668" s="17">
        <f>INDEX(final_elemfixed!$F$551:$F$1054,MATCH(SUMMARY!C668,final_elemfixed!$C$551:$C$1054,0))</f>
        <v>403</v>
      </c>
      <c r="G668" s="17">
        <f>INDEX(final_elemfixed!$G$551:$G$1054,MATCH(SUMMARY!C668,final_elemfixed!$C$551:$C$1054,0))</f>
        <v>396</v>
      </c>
      <c r="H668" s="17">
        <f>INDEX(final_elemfixed!$H$551:$H$1054,MATCH(SUMMARY!C668,final_elemfixed!$C$551:$C$1054,0))</f>
        <v>0</v>
      </c>
      <c r="I668" s="17">
        <f>INDEX(final_elemfixed!$I$551:$I$1054,MATCH(SUMMARY!C668,final_elemfixed!$C$551:$C$1054,0))</f>
        <v>0</v>
      </c>
      <c r="J668" s="17">
        <f>INDEX(final_elemfixed!$J$551:$J$1054,MATCH(SUMMARY!C668,final_elemfixed!$C$551:$C$1054,0))</f>
        <v>0</v>
      </c>
      <c r="K668" s="17">
        <f>INDEX(final_elemfixed!$K$551:$K$1054,MATCH(SUMMARY!C668,final_elemfixed!$C$551:$C$1054,0))</f>
        <v>0</v>
      </c>
      <c r="L668" s="21">
        <f>INDEX(final_elemfixed!$L$551:$L$1054,MATCH(SUMMARY!C668,final_elemfixed!$C$551:$C$1054,0))</f>
        <v>1</v>
      </c>
    </row>
    <row r="669" spans="1:12" ht="15" customHeight="1" x14ac:dyDescent="0.3">
      <c r="A669" s="6"/>
      <c r="C669" s="20">
        <v>119</v>
      </c>
      <c r="D669" s="17">
        <f>INDEX(final_elemfixed!$D$551:$D$1054,MATCH(SUMMARY!C669,final_elemfixed!$C$551:$C$1054,0))</f>
        <v>402</v>
      </c>
      <c r="E669" s="17">
        <f>INDEX(final_elemfixed!$E$551:$E$1054,MATCH(SUMMARY!C669,final_elemfixed!$C$551:$C$1054,0))</f>
        <v>409</v>
      </c>
      <c r="F669" s="17">
        <f>INDEX(final_elemfixed!$F$551:$F$1054,MATCH(SUMMARY!C669,final_elemfixed!$C$551:$C$1054,0))</f>
        <v>410</v>
      </c>
      <c r="G669" s="17">
        <f>INDEX(final_elemfixed!$G$551:$G$1054,MATCH(SUMMARY!C669,final_elemfixed!$C$551:$C$1054,0))</f>
        <v>403</v>
      </c>
      <c r="H669" s="17">
        <f>INDEX(final_elemfixed!$H$551:$H$1054,MATCH(SUMMARY!C669,final_elemfixed!$C$551:$C$1054,0))</f>
        <v>0</v>
      </c>
      <c r="I669" s="17">
        <f>INDEX(final_elemfixed!$I$551:$I$1054,MATCH(SUMMARY!C669,final_elemfixed!$C$551:$C$1054,0))</f>
        <v>0</v>
      </c>
      <c r="J669" s="17">
        <f>INDEX(final_elemfixed!$J$551:$J$1054,MATCH(SUMMARY!C669,final_elemfixed!$C$551:$C$1054,0))</f>
        <v>0</v>
      </c>
      <c r="K669" s="17">
        <f>INDEX(final_elemfixed!$K$551:$K$1054,MATCH(SUMMARY!C669,final_elemfixed!$C$551:$C$1054,0))</f>
        <v>0</v>
      </c>
      <c r="L669" s="21">
        <f>INDEX(final_elemfixed!$L$551:$L$1054,MATCH(SUMMARY!C669,final_elemfixed!$C$551:$C$1054,0))</f>
        <v>1</v>
      </c>
    </row>
    <row r="670" spans="1:12" ht="15" customHeight="1" x14ac:dyDescent="0.3">
      <c r="A670" s="6"/>
      <c r="C670" s="20">
        <v>120</v>
      </c>
      <c r="D670" s="17">
        <f>INDEX(final_elemfixed!$D$551:$D$1054,MATCH(SUMMARY!C670,final_elemfixed!$C$551:$C$1054,0))</f>
        <v>409</v>
      </c>
      <c r="E670" s="17">
        <f>INDEX(final_elemfixed!$E$551:$E$1054,MATCH(SUMMARY!C670,final_elemfixed!$C$551:$C$1054,0))</f>
        <v>126</v>
      </c>
      <c r="F670" s="17">
        <f>INDEX(final_elemfixed!$F$551:$F$1054,MATCH(SUMMARY!C670,final_elemfixed!$C$551:$C$1054,0))</f>
        <v>237</v>
      </c>
      <c r="G670" s="17">
        <f>INDEX(final_elemfixed!$G$551:$G$1054,MATCH(SUMMARY!C670,final_elemfixed!$C$551:$C$1054,0))</f>
        <v>410</v>
      </c>
      <c r="H670" s="17">
        <f>INDEX(final_elemfixed!$H$551:$H$1054,MATCH(SUMMARY!C670,final_elemfixed!$C$551:$C$1054,0))</f>
        <v>0</v>
      </c>
      <c r="I670" s="17">
        <f>INDEX(final_elemfixed!$I$551:$I$1054,MATCH(SUMMARY!C670,final_elemfixed!$C$551:$C$1054,0))</f>
        <v>0</v>
      </c>
      <c r="J670" s="17">
        <f>INDEX(final_elemfixed!$J$551:$J$1054,MATCH(SUMMARY!C670,final_elemfixed!$C$551:$C$1054,0))</f>
        <v>0</v>
      </c>
      <c r="K670" s="17">
        <f>INDEX(final_elemfixed!$K$551:$K$1054,MATCH(SUMMARY!C670,final_elemfixed!$C$551:$C$1054,0))</f>
        <v>0</v>
      </c>
      <c r="L670" s="21">
        <f>INDEX(final_elemfixed!$L$551:$L$1054,MATCH(SUMMARY!C670,final_elemfixed!$C$551:$C$1054,0))</f>
        <v>1</v>
      </c>
    </row>
    <row r="671" spans="1:12" ht="15" customHeight="1" x14ac:dyDescent="0.3">
      <c r="A671" s="6"/>
      <c r="C671" s="20">
        <v>121</v>
      </c>
      <c r="D671" s="17">
        <f>INDEX(final_elemfixed!$D$551:$D$1054,MATCH(SUMMARY!C671,final_elemfixed!$C$551:$C$1054,0))</f>
        <v>221</v>
      </c>
      <c r="E671" s="17">
        <f>INDEX(final_elemfixed!$E$551:$E$1054,MATCH(SUMMARY!C671,final_elemfixed!$C$551:$C$1054,0))</f>
        <v>382</v>
      </c>
      <c r="F671" s="17">
        <f>INDEX(final_elemfixed!$F$551:$F$1054,MATCH(SUMMARY!C671,final_elemfixed!$C$551:$C$1054,0))</f>
        <v>383</v>
      </c>
      <c r="G671" s="17">
        <f>INDEX(final_elemfixed!$G$551:$G$1054,MATCH(SUMMARY!C671,final_elemfixed!$C$551:$C$1054,0))</f>
        <v>84</v>
      </c>
      <c r="H671" s="17">
        <f>INDEX(final_elemfixed!$H$551:$H$1054,MATCH(SUMMARY!C671,final_elemfixed!$C$551:$C$1054,0))</f>
        <v>0</v>
      </c>
      <c r="I671" s="17">
        <f>INDEX(final_elemfixed!$I$551:$I$1054,MATCH(SUMMARY!C671,final_elemfixed!$C$551:$C$1054,0))</f>
        <v>0</v>
      </c>
      <c r="J671" s="17">
        <f>INDEX(final_elemfixed!$J$551:$J$1054,MATCH(SUMMARY!C671,final_elemfixed!$C$551:$C$1054,0))</f>
        <v>0</v>
      </c>
      <c r="K671" s="17">
        <f>INDEX(final_elemfixed!$K$551:$K$1054,MATCH(SUMMARY!C671,final_elemfixed!$C$551:$C$1054,0))</f>
        <v>5</v>
      </c>
      <c r="L671" s="21">
        <f>INDEX(final_elemfixed!$L$551:$L$1054,MATCH(SUMMARY!C671,final_elemfixed!$C$551:$C$1054,0))</f>
        <v>1</v>
      </c>
    </row>
    <row r="672" spans="1:12" ht="15" customHeight="1" x14ac:dyDescent="0.3">
      <c r="A672" s="6"/>
      <c r="C672" s="20">
        <v>122</v>
      </c>
      <c r="D672" s="17">
        <f>INDEX(final_elemfixed!$D$551:$D$1054,MATCH(SUMMARY!C672,final_elemfixed!$C$551:$C$1054,0))</f>
        <v>382</v>
      </c>
      <c r="E672" s="17">
        <f>INDEX(final_elemfixed!$E$551:$E$1054,MATCH(SUMMARY!C672,final_elemfixed!$C$551:$C$1054,0))</f>
        <v>389</v>
      </c>
      <c r="F672" s="17">
        <f>INDEX(final_elemfixed!$F$551:$F$1054,MATCH(SUMMARY!C672,final_elemfixed!$C$551:$C$1054,0))</f>
        <v>390</v>
      </c>
      <c r="G672" s="17">
        <f>INDEX(final_elemfixed!$G$551:$G$1054,MATCH(SUMMARY!C672,final_elemfixed!$C$551:$C$1054,0))</f>
        <v>383</v>
      </c>
      <c r="H672" s="17">
        <f>INDEX(final_elemfixed!$H$551:$H$1054,MATCH(SUMMARY!C672,final_elemfixed!$C$551:$C$1054,0))</f>
        <v>0</v>
      </c>
      <c r="I672" s="17">
        <f>INDEX(final_elemfixed!$I$551:$I$1054,MATCH(SUMMARY!C672,final_elemfixed!$C$551:$C$1054,0))</f>
        <v>0</v>
      </c>
      <c r="J672" s="17">
        <f>INDEX(final_elemfixed!$J$551:$J$1054,MATCH(SUMMARY!C672,final_elemfixed!$C$551:$C$1054,0))</f>
        <v>0</v>
      </c>
      <c r="K672" s="17">
        <f>INDEX(final_elemfixed!$K$551:$K$1054,MATCH(SUMMARY!C672,final_elemfixed!$C$551:$C$1054,0))</f>
        <v>0</v>
      </c>
      <c r="L672" s="21">
        <f>INDEX(final_elemfixed!$L$551:$L$1054,MATCH(SUMMARY!C672,final_elemfixed!$C$551:$C$1054,0))</f>
        <v>1</v>
      </c>
    </row>
    <row r="673" spans="1:12" ht="15" customHeight="1" x14ac:dyDescent="0.3">
      <c r="A673" s="6"/>
      <c r="C673" s="20">
        <v>123</v>
      </c>
      <c r="D673" s="17">
        <f>INDEX(final_elemfixed!$D$551:$D$1054,MATCH(SUMMARY!C673,final_elemfixed!$C$551:$C$1054,0))</f>
        <v>389</v>
      </c>
      <c r="E673" s="17">
        <f>INDEX(final_elemfixed!$E$551:$E$1054,MATCH(SUMMARY!C673,final_elemfixed!$C$551:$C$1054,0))</f>
        <v>396</v>
      </c>
      <c r="F673" s="17">
        <f>INDEX(final_elemfixed!$F$551:$F$1054,MATCH(SUMMARY!C673,final_elemfixed!$C$551:$C$1054,0))</f>
        <v>397</v>
      </c>
      <c r="G673" s="17">
        <f>INDEX(final_elemfixed!$G$551:$G$1054,MATCH(SUMMARY!C673,final_elemfixed!$C$551:$C$1054,0))</f>
        <v>390</v>
      </c>
      <c r="H673" s="17">
        <f>INDEX(final_elemfixed!$H$551:$H$1054,MATCH(SUMMARY!C673,final_elemfixed!$C$551:$C$1054,0))</f>
        <v>0</v>
      </c>
      <c r="I673" s="17">
        <f>INDEX(final_elemfixed!$I$551:$I$1054,MATCH(SUMMARY!C673,final_elemfixed!$C$551:$C$1054,0))</f>
        <v>0</v>
      </c>
      <c r="J673" s="17">
        <f>INDEX(final_elemfixed!$J$551:$J$1054,MATCH(SUMMARY!C673,final_elemfixed!$C$551:$C$1054,0))</f>
        <v>0</v>
      </c>
      <c r="K673" s="17">
        <f>INDEX(final_elemfixed!$K$551:$K$1054,MATCH(SUMMARY!C673,final_elemfixed!$C$551:$C$1054,0))</f>
        <v>0</v>
      </c>
      <c r="L673" s="21">
        <f>INDEX(final_elemfixed!$L$551:$L$1054,MATCH(SUMMARY!C673,final_elemfixed!$C$551:$C$1054,0))</f>
        <v>1</v>
      </c>
    </row>
    <row r="674" spans="1:12" ht="15" customHeight="1" x14ac:dyDescent="0.3">
      <c r="A674" s="6"/>
      <c r="C674" s="20">
        <v>124</v>
      </c>
      <c r="D674" s="17">
        <f>INDEX(final_elemfixed!$D$551:$D$1054,MATCH(SUMMARY!C674,final_elemfixed!$C$551:$C$1054,0))</f>
        <v>396</v>
      </c>
      <c r="E674" s="17">
        <f>INDEX(final_elemfixed!$E$551:$E$1054,MATCH(SUMMARY!C674,final_elemfixed!$C$551:$C$1054,0))</f>
        <v>403</v>
      </c>
      <c r="F674" s="17">
        <f>INDEX(final_elemfixed!$F$551:$F$1054,MATCH(SUMMARY!C674,final_elemfixed!$C$551:$C$1054,0))</f>
        <v>404</v>
      </c>
      <c r="G674" s="17">
        <f>INDEX(final_elemfixed!$G$551:$G$1054,MATCH(SUMMARY!C674,final_elemfixed!$C$551:$C$1054,0))</f>
        <v>397</v>
      </c>
      <c r="H674" s="17">
        <f>INDEX(final_elemfixed!$H$551:$H$1054,MATCH(SUMMARY!C674,final_elemfixed!$C$551:$C$1054,0))</f>
        <v>0</v>
      </c>
      <c r="I674" s="17">
        <f>INDEX(final_elemfixed!$I$551:$I$1054,MATCH(SUMMARY!C674,final_elemfixed!$C$551:$C$1054,0))</f>
        <v>0</v>
      </c>
      <c r="J674" s="17">
        <f>INDEX(final_elemfixed!$J$551:$J$1054,MATCH(SUMMARY!C674,final_elemfixed!$C$551:$C$1054,0))</f>
        <v>0</v>
      </c>
      <c r="K674" s="17">
        <f>INDEX(final_elemfixed!$K$551:$K$1054,MATCH(SUMMARY!C674,final_elemfixed!$C$551:$C$1054,0))</f>
        <v>0</v>
      </c>
      <c r="L674" s="21">
        <f>INDEX(final_elemfixed!$L$551:$L$1054,MATCH(SUMMARY!C674,final_elemfixed!$C$551:$C$1054,0))</f>
        <v>1</v>
      </c>
    </row>
    <row r="675" spans="1:12" ht="15" customHeight="1" x14ac:dyDescent="0.3">
      <c r="A675" s="6"/>
      <c r="C675" s="20">
        <v>125</v>
      </c>
      <c r="D675" s="17">
        <f>INDEX(final_elemfixed!$D$551:$D$1054,MATCH(SUMMARY!C675,final_elemfixed!$C$551:$C$1054,0))</f>
        <v>403</v>
      </c>
      <c r="E675" s="17">
        <f>INDEX(final_elemfixed!$E$551:$E$1054,MATCH(SUMMARY!C675,final_elemfixed!$C$551:$C$1054,0))</f>
        <v>410</v>
      </c>
      <c r="F675" s="17">
        <f>INDEX(final_elemfixed!$F$551:$F$1054,MATCH(SUMMARY!C675,final_elemfixed!$C$551:$C$1054,0))</f>
        <v>411</v>
      </c>
      <c r="G675" s="17">
        <f>INDEX(final_elemfixed!$G$551:$G$1054,MATCH(SUMMARY!C675,final_elemfixed!$C$551:$C$1054,0))</f>
        <v>404</v>
      </c>
      <c r="H675" s="17">
        <f>INDEX(final_elemfixed!$H$551:$H$1054,MATCH(SUMMARY!C675,final_elemfixed!$C$551:$C$1054,0))</f>
        <v>0</v>
      </c>
      <c r="I675" s="17">
        <f>INDEX(final_elemfixed!$I$551:$I$1054,MATCH(SUMMARY!C675,final_elemfixed!$C$551:$C$1054,0))</f>
        <v>0</v>
      </c>
      <c r="J675" s="17">
        <f>INDEX(final_elemfixed!$J$551:$J$1054,MATCH(SUMMARY!C675,final_elemfixed!$C$551:$C$1054,0))</f>
        <v>0</v>
      </c>
      <c r="K675" s="17">
        <f>INDEX(final_elemfixed!$K$551:$K$1054,MATCH(SUMMARY!C675,final_elemfixed!$C$551:$C$1054,0))</f>
        <v>0</v>
      </c>
      <c r="L675" s="21">
        <f>INDEX(final_elemfixed!$L$551:$L$1054,MATCH(SUMMARY!C675,final_elemfixed!$C$551:$C$1054,0))</f>
        <v>1</v>
      </c>
    </row>
    <row r="676" spans="1:12" ht="15" customHeight="1" x14ac:dyDescent="0.3">
      <c r="A676" s="6"/>
      <c r="C676" s="20">
        <v>126</v>
      </c>
      <c r="D676" s="17">
        <f>INDEX(final_elemfixed!$D$551:$D$1054,MATCH(SUMMARY!C676,final_elemfixed!$C$551:$C$1054,0))</f>
        <v>410</v>
      </c>
      <c r="E676" s="17">
        <f>INDEX(final_elemfixed!$E$551:$E$1054,MATCH(SUMMARY!C676,final_elemfixed!$C$551:$C$1054,0))</f>
        <v>237</v>
      </c>
      <c r="F676" s="17">
        <f>INDEX(final_elemfixed!$F$551:$F$1054,MATCH(SUMMARY!C676,final_elemfixed!$C$551:$C$1054,0))</f>
        <v>83</v>
      </c>
      <c r="G676" s="17">
        <f>INDEX(final_elemfixed!$G$551:$G$1054,MATCH(SUMMARY!C676,final_elemfixed!$C$551:$C$1054,0))</f>
        <v>411</v>
      </c>
      <c r="H676" s="17">
        <f>INDEX(final_elemfixed!$H$551:$H$1054,MATCH(SUMMARY!C676,final_elemfixed!$C$551:$C$1054,0))</f>
        <v>0</v>
      </c>
      <c r="I676" s="17">
        <f>INDEX(final_elemfixed!$I$551:$I$1054,MATCH(SUMMARY!C676,final_elemfixed!$C$551:$C$1054,0))</f>
        <v>0</v>
      </c>
      <c r="J676" s="17">
        <f>INDEX(final_elemfixed!$J$551:$J$1054,MATCH(SUMMARY!C676,final_elemfixed!$C$551:$C$1054,0))</f>
        <v>0</v>
      </c>
      <c r="K676" s="17">
        <f>INDEX(final_elemfixed!$K$551:$K$1054,MATCH(SUMMARY!C676,final_elemfixed!$C$551:$C$1054,0))</f>
        <v>0</v>
      </c>
      <c r="L676" s="21">
        <f>INDEX(final_elemfixed!$L$551:$L$1054,MATCH(SUMMARY!C676,final_elemfixed!$C$551:$C$1054,0))</f>
        <v>1</v>
      </c>
    </row>
    <row r="677" spans="1:12" ht="15" customHeight="1" x14ac:dyDescent="0.3">
      <c r="A677" s="6"/>
      <c r="C677" s="20">
        <v>127</v>
      </c>
      <c r="D677" s="17">
        <f>INDEX(final_elemfixed!$D$551:$D$1054,MATCH(SUMMARY!C677,final_elemfixed!$C$551:$C$1054,0))</f>
        <v>84</v>
      </c>
      <c r="E677" s="17">
        <f>INDEX(final_elemfixed!$E$551:$E$1054,MATCH(SUMMARY!C677,final_elemfixed!$C$551:$C$1054,0))</f>
        <v>383</v>
      </c>
      <c r="F677" s="17">
        <f>INDEX(final_elemfixed!$F$551:$F$1054,MATCH(SUMMARY!C677,final_elemfixed!$C$551:$C$1054,0))</f>
        <v>384</v>
      </c>
      <c r="G677" s="17">
        <f>INDEX(final_elemfixed!$G$551:$G$1054,MATCH(SUMMARY!C677,final_elemfixed!$C$551:$C$1054,0))</f>
        <v>222</v>
      </c>
      <c r="H677" s="17">
        <f>INDEX(final_elemfixed!$H$551:$H$1054,MATCH(SUMMARY!C677,final_elemfixed!$C$551:$C$1054,0))</f>
        <v>0</v>
      </c>
      <c r="I677" s="17">
        <f>INDEX(final_elemfixed!$I$551:$I$1054,MATCH(SUMMARY!C677,final_elemfixed!$C$551:$C$1054,0))</f>
        <v>0</v>
      </c>
      <c r="J677" s="17">
        <f>INDEX(final_elemfixed!$J$551:$J$1054,MATCH(SUMMARY!C677,final_elemfixed!$C$551:$C$1054,0))</f>
        <v>0</v>
      </c>
      <c r="K677" s="17">
        <f>INDEX(final_elemfixed!$K$551:$K$1054,MATCH(SUMMARY!C677,final_elemfixed!$C$551:$C$1054,0))</f>
        <v>5</v>
      </c>
      <c r="L677" s="21">
        <f>INDEX(final_elemfixed!$L$551:$L$1054,MATCH(SUMMARY!C677,final_elemfixed!$C$551:$C$1054,0))</f>
        <v>1</v>
      </c>
    </row>
    <row r="678" spans="1:12" ht="15" customHeight="1" x14ac:dyDescent="0.3">
      <c r="A678" s="6"/>
      <c r="C678" s="20">
        <v>128</v>
      </c>
      <c r="D678" s="17">
        <f>INDEX(final_elemfixed!$D$551:$D$1054,MATCH(SUMMARY!C678,final_elemfixed!$C$551:$C$1054,0))</f>
        <v>383</v>
      </c>
      <c r="E678" s="17">
        <f>INDEX(final_elemfixed!$E$551:$E$1054,MATCH(SUMMARY!C678,final_elemfixed!$C$551:$C$1054,0))</f>
        <v>390</v>
      </c>
      <c r="F678" s="17">
        <f>INDEX(final_elemfixed!$F$551:$F$1054,MATCH(SUMMARY!C678,final_elemfixed!$C$551:$C$1054,0))</f>
        <v>391</v>
      </c>
      <c r="G678" s="17">
        <f>INDEX(final_elemfixed!$G$551:$G$1054,MATCH(SUMMARY!C678,final_elemfixed!$C$551:$C$1054,0))</f>
        <v>384</v>
      </c>
      <c r="H678" s="17">
        <f>INDEX(final_elemfixed!$H$551:$H$1054,MATCH(SUMMARY!C678,final_elemfixed!$C$551:$C$1054,0))</f>
        <v>0</v>
      </c>
      <c r="I678" s="17">
        <f>INDEX(final_elemfixed!$I$551:$I$1054,MATCH(SUMMARY!C678,final_elemfixed!$C$551:$C$1054,0))</f>
        <v>0</v>
      </c>
      <c r="J678" s="17">
        <f>INDEX(final_elemfixed!$J$551:$J$1054,MATCH(SUMMARY!C678,final_elemfixed!$C$551:$C$1054,0))</f>
        <v>0</v>
      </c>
      <c r="K678" s="17">
        <f>INDEX(final_elemfixed!$K$551:$K$1054,MATCH(SUMMARY!C678,final_elemfixed!$C$551:$C$1054,0))</f>
        <v>0</v>
      </c>
      <c r="L678" s="21">
        <f>INDEX(final_elemfixed!$L$551:$L$1054,MATCH(SUMMARY!C678,final_elemfixed!$C$551:$C$1054,0))</f>
        <v>1</v>
      </c>
    </row>
    <row r="679" spans="1:12" ht="15" customHeight="1" x14ac:dyDescent="0.3">
      <c r="A679" s="6"/>
      <c r="C679" s="20">
        <v>129</v>
      </c>
      <c r="D679" s="17">
        <f>INDEX(final_elemfixed!$D$551:$D$1054,MATCH(SUMMARY!C679,final_elemfixed!$C$551:$C$1054,0))</f>
        <v>390</v>
      </c>
      <c r="E679" s="17">
        <f>INDEX(final_elemfixed!$E$551:$E$1054,MATCH(SUMMARY!C679,final_elemfixed!$C$551:$C$1054,0))</f>
        <v>397</v>
      </c>
      <c r="F679" s="17">
        <f>INDEX(final_elemfixed!$F$551:$F$1054,MATCH(SUMMARY!C679,final_elemfixed!$C$551:$C$1054,0))</f>
        <v>398</v>
      </c>
      <c r="G679" s="17">
        <f>INDEX(final_elemfixed!$G$551:$G$1054,MATCH(SUMMARY!C679,final_elemfixed!$C$551:$C$1054,0))</f>
        <v>391</v>
      </c>
      <c r="H679" s="17">
        <f>INDEX(final_elemfixed!$H$551:$H$1054,MATCH(SUMMARY!C679,final_elemfixed!$C$551:$C$1054,0))</f>
        <v>0</v>
      </c>
      <c r="I679" s="17">
        <f>INDEX(final_elemfixed!$I$551:$I$1054,MATCH(SUMMARY!C679,final_elemfixed!$C$551:$C$1054,0))</f>
        <v>0</v>
      </c>
      <c r="J679" s="17">
        <f>INDEX(final_elemfixed!$J$551:$J$1054,MATCH(SUMMARY!C679,final_elemfixed!$C$551:$C$1054,0))</f>
        <v>0</v>
      </c>
      <c r="K679" s="17">
        <f>INDEX(final_elemfixed!$K$551:$K$1054,MATCH(SUMMARY!C679,final_elemfixed!$C$551:$C$1054,0))</f>
        <v>0</v>
      </c>
      <c r="L679" s="21">
        <f>INDEX(final_elemfixed!$L$551:$L$1054,MATCH(SUMMARY!C679,final_elemfixed!$C$551:$C$1054,0))</f>
        <v>1</v>
      </c>
    </row>
    <row r="680" spans="1:12" ht="15" customHeight="1" x14ac:dyDescent="0.3">
      <c r="A680" s="6"/>
      <c r="C680" s="20">
        <v>130</v>
      </c>
      <c r="D680" s="17">
        <f>INDEX(final_elemfixed!$D$551:$D$1054,MATCH(SUMMARY!C680,final_elemfixed!$C$551:$C$1054,0))</f>
        <v>397</v>
      </c>
      <c r="E680" s="17">
        <f>INDEX(final_elemfixed!$E$551:$E$1054,MATCH(SUMMARY!C680,final_elemfixed!$C$551:$C$1054,0))</f>
        <v>404</v>
      </c>
      <c r="F680" s="17">
        <f>INDEX(final_elemfixed!$F$551:$F$1054,MATCH(SUMMARY!C680,final_elemfixed!$C$551:$C$1054,0))</f>
        <v>405</v>
      </c>
      <c r="G680" s="17">
        <f>INDEX(final_elemfixed!$G$551:$G$1054,MATCH(SUMMARY!C680,final_elemfixed!$C$551:$C$1054,0))</f>
        <v>398</v>
      </c>
      <c r="H680" s="17">
        <f>INDEX(final_elemfixed!$H$551:$H$1054,MATCH(SUMMARY!C680,final_elemfixed!$C$551:$C$1054,0))</f>
        <v>0</v>
      </c>
      <c r="I680" s="17">
        <f>INDEX(final_elemfixed!$I$551:$I$1054,MATCH(SUMMARY!C680,final_elemfixed!$C$551:$C$1054,0))</f>
        <v>0</v>
      </c>
      <c r="J680" s="17">
        <f>INDEX(final_elemfixed!$J$551:$J$1054,MATCH(SUMMARY!C680,final_elemfixed!$C$551:$C$1054,0))</f>
        <v>0</v>
      </c>
      <c r="K680" s="17">
        <f>INDEX(final_elemfixed!$K$551:$K$1054,MATCH(SUMMARY!C680,final_elemfixed!$C$551:$C$1054,0))</f>
        <v>0</v>
      </c>
      <c r="L680" s="21">
        <f>INDEX(final_elemfixed!$L$551:$L$1054,MATCH(SUMMARY!C680,final_elemfixed!$C$551:$C$1054,0))</f>
        <v>1</v>
      </c>
    </row>
    <row r="681" spans="1:12" ht="15" customHeight="1" x14ac:dyDescent="0.3">
      <c r="A681" s="6"/>
      <c r="C681" s="20">
        <v>131</v>
      </c>
      <c r="D681" s="17">
        <f>INDEX(final_elemfixed!$D$551:$D$1054,MATCH(SUMMARY!C681,final_elemfixed!$C$551:$C$1054,0))</f>
        <v>404</v>
      </c>
      <c r="E681" s="17">
        <f>INDEX(final_elemfixed!$E$551:$E$1054,MATCH(SUMMARY!C681,final_elemfixed!$C$551:$C$1054,0))</f>
        <v>411</v>
      </c>
      <c r="F681" s="17">
        <f>INDEX(final_elemfixed!$F$551:$F$1054,MATCH(SUMMARY!C681,final_elemfixed!$C$551:$C$1054,0))</f>
        <v>412</v>
      </c>
      <c r="G681" s="17">
        <f>INDEX(final_elemfixed!$G$551:$G$1054,MATCH(SUMMARY!C681,final_elemfixed!$C$551:$C$1054,0))</f>
        <v>405</v>
      </c>
      <c r="H681" s="17">
        <f>INDEX(final_elemfixed!$H$551:$H$1054,MATCH(SUMMARY!C681,final_elemfixed!$C$551:$C$1054,0))</f>
        <v>0</v>
      </c>
      <c r="I681" s="17">
        <f>INDEX(final_elemfixed!$I$551:$I$1054,MATCH(SUMMARY!C681,final_elemfixed!$C$551:$C$1054,0))</f>
        <v>0</v>
      </c>
      <c r="J681" s="17">
        <f>INDEX(final_elemfixed!$J$551:$J$1054,MATCH(SUMMARY!C681,final_elemfixed!$C$551:$C$1054,0))</f>
        <v>0</v>
      </c>
      <c r="K681" s="17">
        <f>INDEX(final_elemfixed!$K$551:$K$1054,MATCH(SUMMARY!C681,final_elemfixed!$C$551:$C$1054,0))</f>
        <v>0</v>
      </c>
      <c r="L681" s="21">
        <f>INDEX(final_elemfixed!$L$551:$L$1054,MATCH(SUMMARY!C681,final_elemfixed!$C$551:$C$1054,0))</f>
        <v>1</v>
      </c>
    </row>
    <row r="682" spans="1:12" ht="15" customHeight="1" x14ac:dyDescent="0.3">
      <c r="A682" s="6"/>
      <c r="C682" s="20">
        <v>132</v>
      </c>
      <c r="D682" s="17">
        <f>INDEX(final_elemfixed!$D$551:$D$1054,MATCH(SUMMARY!C682,final_elemfixed!$C$551:$C$1054,0))</f>
        <v>411</v>
      </c>
      <c r="E682" s="17">
        <f>INDEX(final_elemfixed!$E$551:$E$1054,MATCH(SUMMARY!C682,final_elemfixed!$C$551:$C$1054,0))</f>
        <v>83</v>
      </c>
      <c r="F682" s="17">
        <f>INDEX(final_elemfixed!$F$551:$F$1054,MATCH(SUMMARY!C682,final_elemfixed!$C$551:$C$1054,0))</f>
        <v>238</v>
      </c>
      <c r="G682" s="17">
        <f>INDEX(final_elemfixed!$G$551:$G$1054,MATCH(SUMMARY!C682,final_elemfixed!$C$551:$C$1054,0))</f>
        <v>412</v>
      </c>
      <c r="H682" s="17">
        <f>INDEX(final_elemfixed!$H$551:$H$1054,MATCH(SUMMARY!C682,final_elemfixed!$C$551:$C$1054,0))</f>
        <v>0</v>
      </c>
      <c r="I682" s="17">
        <f>INDEX(final_elemfixed!$I$551:$I$1054,MATCH(SUMMARY!C682,final_elemfixed!$C$551:$C$1054,0))</f>
        <v>0</v>
      </c>
      <c r="J682" s="17">
        <f>INDEX(final_elemfixed!$J$551:$J$1054,MATCH(SUMMARY!C682,final_elemfixed!$C$551:$C$1054,0))</f>
        <v>0</v>
      </c>
      <c r="K682" s="17">
        <f>INDEX(final_elemfixed!$K$551:$K$1054,MATCH(SUMMARY!C682,final_elemfixed!$C$551:$C$1054,0))</f>
        <v>0</v>
      </c>
      <c r="L682" s="21">
        <f>INDEX(final_elemfixed!$L$551:$L$1054,MATCH(SUMMARY!C682,final_elemfixed!$C$551:$C$1054,0))</f>
        <v>1</v>
      </c>
    </row>
    <row r="683" spans="1:12" ht="15" customHeight="1" x14ac:dyDescent="0.3">
      <c r="A683" s="6"/>
      <c r="C683" s="20">
        <v>133</v>
      </c>
      <c r="D683" s="17">
        <f>INDEX(final_elemfixed!$D$551:$D$1054,MATCH(SUMMARY!C683,final_elemfixed!$C$551:$C$1054,0))</f>
        <v>222</v>
      </c>
      <c r="E683" s="17">
        <f>INDEX(final_elemfixed!$E$551:$E$1054,MATCH(SUMMARY!C683,final_elemfixed!$C$551:$C$1054,0))</f>
        <v>384</v>
      </c>
      <c r="F683" s="17">
        <f>INDEX(final_elemfixed!$F$551:$F$1054,MATCH(SUMMARY!C683,final_elemfixed!$C$551:$C$1054,0))</f>
        <v>385</v>
      </c>
      <c r="G683" s="17">
        <f>INDEX(final_elemfixed!$G$551:$G$1054,MATCH(SUMMARY!C683,final_elemfixed!$C$551:$C$1054,0))</f>
        <v>128</v>
      </c>
      <c r="H683" s="17">
        <f>INDEX(final_elemfixed!$H$551:$H$1054,MATCH(SUMMARY!C683,final_elemfixed!$C$551:$C$1054,0))</f>
        <v>0</v>
      </c>
      <c r="I683" s="17">
        <f>INDEX(final_elemfixed!$I$551:$I$1054,MATCH(SUMMARY!C683,final_elemfixed!$C$551:$C$1054,0))</f>
        <v>0</v>
      </c>
      <c r="J683" s="17">
        <f>INDEX(final_elemfixed!$J$551:$J$1054,MATCH(SUMMARY!C683,final_elemfixed!$C$551:$C$1054,0))</f>
        <v>0</v>
      </c>
      <c r="K683" s="17">
        <f>INDEX(final_elemfixed!$K$551:$K$1054,MATCH(SUMMARY!C683,final_elemfixed!$C$551:$C$1054,0))</f>
        <v>5</v>
      </c>
      <c r="L683" s="21">
        <f>INDEX(final_elemfixed!$L$551:$L$1054,MATCH(SUMMARY!C683,final_elemfixed!$C$551:$C$1054,0))</f>
        <v>1</v>
      </c>
    </row>
    <row r="684" spans="1:12" ht="15" customHeight="1" x14ac:dyDescent="0.3">
      <c r="A684" s="6"/>
      <c r="C684" s="20">
        <v>134</v>
      </c>
      <c r="D684" s="17">
        <f>INDEX(final_elemfixed!$D$551:$D$1054,MATCH(SUMMARY!C684,final_elemfixed!$C$551:$C$1054,0))</f>
        <v>384</v>
      </c>
      <c r="E684" s="17">
        <f>INDEX(final_elemfixed!$E$551:$E$1054,MATCH(SUMMARY!C684,final_elemfixed!$C$551:$C$1054,0))</f>
        <v>391</v>
      </c>
      <c r="F684" s="17">
        <f>INDEX(final_elemfixed!$F$551:$F$1054,MATCH(SUMMARY!C684,final_elemfixed!$C$551:$C$1054,0))</f>
        <v>392</v>
      </c>
      <c r="G684" s="17">
        <f>INDEX(final_elemfixed!$G$551:$G$1054,MATCH(SUMMARY!C684,final_elemfixed!$C$551:$C$1054,0))</f>
        <v>385</v>
      </c>
      <c r="H684" s="17">
        <f>INDEX(final_elemfixed!$H$551:$H$1054,MATCH(SUMMARY!C684,final_elemfixed!$C$551:$C$1054,0))</f>
        <v>0</v>
      </c>
      <c r="I684" s="17">
        <f>INDEX(final_elemfixed!$I$551:$I$1054,MATCH(SUMMARY!C684,final_elemfixed!$C$551:$C$1054,0))</f>
        <v>0</v>
      </c>
      <c r="J684" s="17">
        <f>INDEX(final_elemfixed!$J$551:$J$1054,MATCH(SUMMARY!C684,final_elemfixed!$C$551:$C$1054,0))</f>
        <v>0</v>
      </c>
      <c r="K684" s="17">
        <f>INDEX(final_elemfixed!$K$551:$K$1054,MATCH(SUMMARY!C684,final_elemfixed!$C$551:$C$1054,0))</f>
        <v>0</v>
      </c>
      <c r="L684" s="21">
        <f>INDEX(final_elemfixed!$L$551:$L$1054,MATCH(SUMMARY!C684,final_elemfixed!$C$551:$C$1054,0))</f>
        <v>1</v>
      </c>
    </row>
    <row r="685" spans="1:12" ht="15" customHeight="1" x14ac:dyDescent="0.3">
      <c r="A685" s="6"/>
      <c r="C685" s="20">
        <v>135</v>
      </c>
      <c r="D685" s="17">
        <f>INDEX(final_elemfixed!$D$551:$D$1054,MATCH(SUMMARY!C685,final_elemfixed!$C$551:$C$1054,0))</f>
        <v>391</v>
      </c>
      <c r="E685" s="17">
        <f>INDEX(final_elemfixed!$E$551:$E$1054,MATCH(SUMMARY!C685,final_elemfixed!$C$551:$C$1054,0))</f>
        <v>398</v>
      </c>
      <c r="F685" s="17">
        <f>INDEX(final_elemfixed!$F$551:$F$1054,MATCH(SUMMARY!C685,final_elemfixed!$C$551:$C$1054,0))</f>
        <v>399</v>
      </c>
      <c r="G685" s="17">
        <f>INDEX(final_elemfixed!$G$551:$G$1054,MATCH(SUMMARY!C685,final_elemfixed!$C$551:$C$1054,0))</f>
        <v>392</v>
      </c>
      <c r="H685" s="17">
        <f>INDEX(final_elemfixed!$H$551:$H$1054,MATCH(SUMMARY!C685,final_elemfixed!$C$551:$C$1054,0))</f>
        <v>0</v>
      </c>
      <c r="I685" s="17">
        <f>INDEX(final_elemfixed!$I$551:$I$1054,MATCH(SUMMARY!C685,final_elemfixed!$C$551:$C$1054,0))</f>
        <v>0</v>
      </c>
      <c r="J685" s="17">
        <f>INDEX(final_elemfixed!$J$551:$J$1054,MATCH(SUMMARY!C685,final_elemfixed!$C$551:$C$1054,0))</f>
        <v>0</v>
      </c>
      <c r="K685" s="17">
        <f>INDEX(final_elemfixed!$K$551:$K$1054,MATCH(SUMMARY!C685,final_elemfixed!$C$551:$C$1054,0))</f>
        <v>0</v>
      </c>
      <c r="L685" s="21">
        <f>INDEX(final_elemfixed!$L$551:$L$1054,MATCH(SUMMARY!C685,final_elemfixed!$C$551:$C$1054,0))</f>
        <v>1</v>
      </c>
    </row>
    <row r="686" spans="1:12" ht="15" customHeight="1" x14ac:dyDescent="0.3">
      <c r="A686" s="6"/>
      <c r="C686" s="20">
        <v>136</v>
      </c>
      <c r="D686" s="17">
        <f>INDEX(final_elemfixed!$D$551:$D$1054,MATCH(SUMMARY!C686,final_elemfixed!$C$551:$C$1054,0))</f>
        <v>398</v>
      </c>
      <c r="E686" s="17">
        <f>INDEX(final_elemfixed!$E$551:$E$1054,MATCH(SUMMARY!C686,final_elemfixed!$C$551:$C$1054,0))</f>
        <v>405</v>
      </c>
      <c r="F686" s="17">
        <f>INDEX(final_elemfixed!$F$551:$F$1054,MATCH(SUMMARY!C686,final_elemfixed!$C$551:$C$1054,0))</f>
        <v>406</v>
      </c>
      <c r="G686" s="17">
        <f>INDEX(final_elemfixed!$G$551:$G$1054,MATCH(SUMMARY!C686,final_elemfixed!$C$551:$C$1054,0))</f>
        <v>399</v>
      </c>
      <c r="H686" s="17">
        <f>INDEX(final_elemfixed!$H$551:$H$1054,MATCH(SUMMARY!C686,final_elemfixed!$C$551:$C$1054,0))</f>
        <v>0</v>
      </c>
      <c r="I686" s="17">
        <f>INDEX(final_elemfixed!$I$551:$I$1054,MATCH(SUMMARY!C686,final_elemfixed!$C$551:$C$1054,0))</f>
        <v>0</v>
      </c>
      <c r="J686" s="17">
        <f>INDEX(final_elemfixed!$J$551:$J$1054,MATCH(SUMMARY!C686,final_elemfixed!$C$551:$C$1054,0))</f>
        <v>0</v>
      </c>
      <c r="K686" s="17">
        <f>INDEX(final_elemfixed!$K$551:$K$1054,MATCH(SUMMARY!C686,final_elemfixed!$C$551:$C$1054,0))</f>
        <v>0</v>
      </c>
      <c r="L686" s="21">
        <f>INDEX(final_elemfixed!$L$551:$L$1054,MATCH(SUMMARY!C686,final_elemfixed!$C$551:$C$1054,0))</f>
        <v>1</v>
      </c>
    </row>
    <row r="687" spans="1:12" ht="15" customHeight="1" x14ac:dyDescent="0.3">
      <c r="A687" s="6"/>
      <c r="C687" s="20">
        <v>137</v>
      </c>
      <c r="D687" s="17">
        <f>INDEX(final_elemfixed!$D$551:$D$1054,MATCH(SUMMARY!C687,final_elemfixed!$C$551:$C$1054,0))</f>
        <v>405</v>
      </c>
      <c r="E687" s="17">
        <f>INDEX(final_elemfixed!$E$551:$E$1054,MATCH(SUMMARY!C687,final_elemfixed!$C$551:$C$1054,0))</f>
        <v>412</v>
      </c>
      <c r="F687" s="17">
        <f>INDEX(final_elemfixed!$F$551:$F$1054,MATCH(SUMMARY!C687,final_elemfixed!$C$551:$C$1054,0))</f>
        <v>413</v>
      </c>
      <c r="G687" s="17">
        <f>INDEX(final_elemfixed!$G$551:$G$1054,MATCH(SUMMARY!C687,final_elemfixed!$C$551:$C$1054,0))</f>
        <v>406</v>
      </c>
      <c r="H687" s="17">
        <f>INDEX(final_elemfixed!$H$551:$H$1054,MATCH(SUMMARY!C687,final_elemfixed!$C$551:$C$1054,0))</f>
        <v>0</v>
      </c>
      <c r="I687" s="17">
        <f>INDEX(final_elemfixed!$I$551:$I$1054,MATCH(SUMMARY!C687,final_elemfixed!$C$551:$C$1054,0))</f>
        <v>0</v>
      </c>
      <c r="J687" s="17">
        <f>INDEX(final_elemfixed!$J$551:$J$1054,MATCH(SUMMARY!C687,final_elemfixed!$C$551:$C$1054,0))</f>
        <v>0</v>
      </c>
      <c r="K687" s="17">
        <f>INDEX(final_elemfixed!$K$551:$K$1054,MATCH(SUMMARY!C687,final_elemfixed!$C$551:$C$1054,0))</f>
        <v>0</v>
      </c>
      <c r="L687" s="21">
        <f>INDEX(final_elemfixed!$L$551:$L$1054,MATCH(SUMMARY!C687,final_elemfixed!$C$551:$C$1054,0))</f>
        <v>1</v>
      </c>
    </row>
    <row r="688" spans="1:12" ht="15" customHeight="1" x14ac:dyDescent="0.3">
      <c r="A688" s="6"/>
      <c r="C688" s="20">
        <v>138</v>
      </c>
      <c r="D688" s="17">
        <f>INDEX(final_elemfixed!$D$551:$D$1054,MATCH(SUMMARY!C688,final_elemfixed!$C$551:$C$1054,0))</f>
        <v>412</v>
      </c>
      <c r="E688" s="17">
        <f>INDEX(final_elemfixed!$E$551:$E$1054,MATCH(SUMMARY!C688,final_elemfixed!$C$551:$C$1054,0))</f>
        <v>238</v>
      </c>
      <c r="F688" s="17">
        <f>INDEX(final_elemfixed!$F$551:$F$1054,MATCH(SUMMARY!C688,final_elemfixed!$C$551:$C$1054,0))</f>
        <v>129</v>
      </c>
      <c r="G688" s="17">
        <f>INDEX(final_elemfixed!$G$551:$G$1054,MATCH(SUMMARY!C688,final_elemfixed!$C$551:$C$1054,0))</f>
        <v>413</v>
      </c>
      <c r="H688" s="17">
        <f>INDEX(final_elemfixed!$H$551:$H$1054,MATCH(SUMMARY!C688,final_elemfixed!$C$551:$C$1054,0))</f>
        <v>0</v>
      </c>
      <c r="I688" s="17">
        <f>INDEX(final_elemfixed!$I$551:$I$1054,MATCH(SUMMARY!C688,final_elemfixed!$C$551:$C$1054,0))</f>
        <v>0</v>
      </c>
      <c r="J688" s="17">
        <f>INDEX(final_elemfixed!$J$551:$J$1054,MATCH(SUMMARY!C688,final_elemfixed!$C$551:$C$1054,0))</f>
        <v>0</v>
      </c>
      <c r="K688" s="17">
        <f>INDEX(final_elemfixed!$K$551:$K$1054,MATCH(SUMMARY!C688,final_elemfixed!$C$551:$C$1054,0))</f>
        <v>0</v>
      </c>
      <c r="L688" s="21">
        <f>INDEX(final_elemfixed!$L$551:$L$1054,MATCH(SUMMARY!C688,final_elemfixed!$C$551:$C$1054,0))</f>
        <v>1</v>
      </c>
    </row>
    <row r="689" spans="1:12" ht="15" customHeight="1" x14ac:dyDescent="0.3">
      <c r="A689" s="6"/>
      <c r="C689" s="20">
        <v>139</v>
      </c>
      <c r="D689" s="17">
        <f>INDEX(final_elemfixed!$D$551:$D$1054,MATCH(SUMMARY!C689,final_elemfixed!$C$551:$C$1054,0))</f>
        <v>128</v>
      </c>
      <c r="E689" s="17">
        <f>INDEX(final_elemfixed!$E$551:$E$1054,MATCH(SUMMARY!C689,final_elemfixed!$C$551:$C$1054,0))</f>
        <v>385</v>
      </c>
      <c r="F689" s="17">
        <f>INDEX(final_elemfixed!$F$551:$F$1054,MATCH(SUMMARY!C689,final_elemfixed!$C$551:$C$1054,0))</f>
        <v>386</v>
      </c>
      <c r="G689" s="17">
        <f>INDEX(final_elemfixed!$G$551:$G$1054,MATCH(SUMMARY!C689,final_elemfixed!$C$551:$C$1054,0))</f>
        <v>223</v>
      </c>
      <c r="H689" s="17">
        <f>INDEX(final_elemfixed!$H$551:$H$1054,MATCH(SUMMARY!C689,final_elemfixed!$C$551:$C$1054,0))</f>
        <v>0</v>
      </c>
      <c r="I689" s="17">
        <f>INDEX(final_elemfixed!$I$551:$I$1054,MATCH(SUMMARY!C689,final_elemfixed!$C$551:$C$1054,0))</f>
        <v>0</v>
      </c>
      <c r="J689" s="17">
        <f>INDEX(final_elemfixed!$J$551:$J$1054,MATCH(SUMMARY!C689,final_elemfixed!$C$551:$C$1054,0))</f>
        <v>0</v>
      </c>
      <c r="K689" s="17">
        <f>INDEX(final_elemfixed!$K$551:$K$1054,MATCH(SUMMARY!C689,final_elemfixed!$C$551:$C$1054,0))</f>
        <v>5</v>
      </c>
      <c r="L689" s="21">
        <f>INDEX(final_elemfixed!$L$551:$L$1054,MATCH(SUMMARY!C689,final_elemfixed!$C$551:$C$1054,0))</f>
        <v>1</v>
      </c>
    </row>
    <row r="690" spans="1:12" ht="15" customHeight="1" x14ac:dyDescent="0.3">
      <c r="A690" s="6"/>
      <c r="C690" s="20">
        <v>140</v>
      </c>
      <c r="D690" s="17">
        <f>INDEX(final_elemfixed!$D$551:$D$1054,MATCH(SUMMARY!C690,final_elemfixed!$C$551:$C$1054,0))</f>
        <v>385</v>
      </c>
      <c r="E690" s="17">
        <f>INDEX(final_elemfixed!$E$551:$E$1054,MATCH(SUMMARY!C690,final_elemfixed!$C$551:$C$1054,0))</f>
        <v>392</v>
      </c>
      <c r="F690" s="17">
        <f>INDEX(final_elemfixed!$F$551:$F$1054,MATCH(SUMMARY!C690,final_elemfixed!$C$551:$C$1054,0))</f>
        <v>393</v>
      </c>
      <c r="G690" s="17">
        <f>INDEX(final_elemfixed!$G$551:$G$1054,MATCH(SUMMARY!C690,final_elemfixed!$C$551:$C$1054,0))</f>
        <v>386</v>
      </c>
      <c r="H690" s="17">
        <f>INDEX(final_elemfixed!$H$551:$H$1054,MATCH(SUMMARY!C690,final_elemfixed!$C$551:$C$1054,0))</f>
        <v>0</v>
      </c>
      <c r="I690" s="17">
        <f>INDEX(final_elemfixed!$I$551:$I$1054,MATCH(SUMMARY!C690,final_elemfixed!$C$551:$C$1054,0))</f>
        <v>0</v>
      </c>
      <c r="J690" s="17">
        <f>INDEX(final_elemfixed!$J$551:$J$1054,MATCH(SUMMARY!C690,final_elemfixed!$C$551:$C$1054,0))</f>
        <v>0</v>
      </c>
      <c r="K690" s="17">
        <f>INDEX(final_elemfixed!$K$551:$K$1054,MATCH(SUMMARY!C690,final_elemfixed!$C$551:$C$1054,0))</f>
        <v>0</v>
      </c>
      <c r="L690" s="21">
        <f>INDEX(final_elemfixed!$L$551:$L$1054,MATCH(SUMMARY!C690,final_elemfixed!$C$551:$C$1054,0))</f>
        <v>1</v>
      </c>
    </row>
    <row r="691" spans="1:12" ht="15" customHeight="1" x14ac:dyDescent="0.3">
      <c r="A691" s="6"/>
      <c r="C691" s="20">
        <v>141</v>
      </c>
      <c r="D691" s="17">
        <f>INDEX(final_elemfixed!$D$551:$D$1054,MATCH(SUMMARY!C691,final_elemfixed!$C$551:$C$1054,0))</f>
        <v>392</v>
      </c>
      <c r="E691" s="17">
        <f>INDEX(final_elemfixed!$E$551:$E$1054,MATCH(SUMMARY!C691,final_elemfixed!$C$551:$C$1054,0))</f>
        <v>399</v>
      </c>
      <c r="F691" s="17">
        <f>INDEX(final_elemfixed!$F$551:$F$1054,MATCH(SUMMARY!C691,final_elemfixed!$C$551:$C$1054,0))</f>
        <v>400</v>
      </c>
      <c r="G691" s="17">
        <f>INDEX(final_elemfixed!$G$551:$G$1054,MATCH(SUMMARY!C691,final_elemfixed!$C$551:$C$1054,0))</f>
        <v>393</v>
      </c>
      <c r="H691" s="17">
        <f>INDEX(final_elemfixed!$H$551:$H$1054,MATCH(SUMMARY!C691,final_elemfixed!$C$551:$C$1054,0))</f>
        <v>0</v>
      </c>
      <c r="I691" s="17">
        <f>INDEX(final_elemfixed!$I$551:$I$1054,MATCH(SUMMARY!C691,final_elemfixed!$C$551:$C$1054,0))</f>
        <v>0</v>
      </c>
      <c r="J691" s="17">
        <f>INDEX(final_elemfixed!$J$551:$J$1054,MATCH(SUMMARY!C691,final_elemfixed!$C$551:$C$1054,0))</f>
        <v>0</v>
      </c>
      <c r="K691" s="17">
        <f>INDEX(final_elemfixed!$K$551:$K$1054,MATCH(SUMMARY!C691,final_elemfixed!$C$551:$C$1054,0))</f>
        <v>0</v>
      </c>
      <c r="L691" s="21">
        <f>INDEX(final_elemfixed!$L$551:$L$1054,MATCH(SUMMARY!C691,final_elemfixed!$C$551:$C$1054,0))</f>
        <v>1</v>
      </c>
    </row>
    <row r="692" spans="1:12" ht="15" customHeight="1" x14ac:dyDescent="0.3">
      <c r="A692" s="6"/>
      <c r="C692" s="20">
        <v>142</v>
      </c>
      <c r="D692" s="17">
        <f>INDEX(final_elemfixed!$D$551:$D$1054,MATCH(SUMMARY!C692,final_elemfixed!$C$551:$C$1054,0))</f>
        <v>399</v>
      </c>
      <c r="E692" s="17">
        <f>INDEX(final_elemfixed!$E$551:$E$1054,MATCH(SUMMARY!C692,final_elemfixed!$C$551:$C$1054,0))</f>
        <v>406</v>
      </c>
      <c r="F692" s="17">
        <f>INDEX(final_elemfixed!$F$551:$F$1054,MATCH(SUMMARY!C692,final_elemfixed!$C$551:$C$1054,0))</f>
        <v>407</v>
      </c>
      <c r="G692" s="17">
        <f>INDEX(final_elemfixed!$G$551:$G$1054,MATCH(SUMMARY!C692,final_elemfixed!$C$551:$C$1054,0))</f>
        <v>400</v>
      </c>
      <c r="H692" s="17">
        <f>INDEX(final_elemfixed!$H$551:$H$1054,MATCH(SUMMARY!C692,final_elemfixed!$C$551:$C$1054,0))</f>
        <v>0</v>
      </c>
      <c r="I692" s="17">
        <f>INDEX(final_elemfixed!$I$551:$I$1054,MATCH(SUMMARY!C692,final_elemfixed!$C$551:$C$1054,0))</f>
        <v>0</v>
      </c>
      <c r="J692" s="17">
        <f>INDEX(final_elemfixed!$J$551:$J$1054,MATCH(SUMMARY!C692,final_elemfixed!$C$551:$C$1054,0))</f>
        <v>0</v>
      </c>
      <c r="K692" s="17">
        <f>INDEX(final_elemfixed!$K$551:$K$1054,MATCH(SUMMARY!C692,final_elemfixed!$C$551:$C$1054,0))</f>
        <v>0</v>
      </c>
      <c r="L692" s="21">
        <f>INDEX(final_elemfixed!$L$551:$L$1054,MATCH(SUMMARY!C692,final_elemfixed!$C$551:$C$1054,0))</f>
        <v>1</v>
      </c>
    </row>
    <row r="693" spans="1:12" ht="15" customHeight="1" x14ac:dyDescent="0.3">
      <c r="A693" s="6"/>
      <c r="C693" s="20">
        <v>143</v>
      </c>
      <c r="D693" s="17">
        <f>INDEX(final_elemfixed!$D$551:$D$1054,MATCH(SUMMARY!C693,final_elemfixed!$C$551:$C$1054,0))</f>
        <v>406</v>
      </c>
      <c r="E693" s="17">
        <f>INDEX(final_elemfixed!$E$551:$E$1054,MATCH(SUMMARY!C693,final_elemfixed!$C$551:$C$1054,0))</f>
        <v>413</v>
      </c>
      <c r="F693" s="17">
        <f>INDEX(final_elemfixed!$F$551:$F$1054,MATCH(SUMMARY!C693,final_elemfixed!$C$551:$C$1054,0))</f>
        <v>414</v>
      </c>
      <c r="G693" s="17">
        <f>INDEX(final_elemfixed!$G$551:$G$1054,MATCH(SUMMARY!C693,final_elemfixed!$C$551:$C$1054,0))</f>
        <v>407</v>
      </c>
      <c r="H693" s="17">
        <f>INDEX(final_elemfixed!$H$551:$H$1054,MATCH(SUMMARY!C693,final_elemfixed!$C$551:$C$1054,0))</f>
        <v>0</v>
      </c>
      <c r="I693" s="17">
        <f>INDEX(final_elemfixed!$I$551:$I$1054,MATCH(SUMMARY!C693,final_elemfixed!$C$551:$C$1054,0))</f>
        <v>0</v>
      </c>
      <c r="J693" s="17">
        <f>INDEX(final_elemfixed!$J$551:$J$1054,MATCH(SUMMARY!C693,final_elemfixed!$C$551:$C$1054,0))</f>
        <v>0</v>
      </c>
      <c r="K693" s="17">
        <f>INDEX(final_elemfixed!$K$551:$K$1054,MATCH(SUMMARY!C693,final_elemfixed!$C$551:$C$1054,0))</f>
        <v>0</v>
      </c>
      <c r="L693" s="21">
        <f>INDEX(final_elemfixed!$L$551:$L$1054,MATCH(SUMMARY!C693,final_elemfixed!$C$551:$C$1054,0))</f>
        <v>1</v>
      </c>
    </row>
    <row r="694" spans="1:12" ht="15" customHeight="1" x14ac:dyDescent="0.3">
      <c r="A694" s="6"/>
      <c r="C694" s="20">
        <v>144</v>
      </c>
      <c r="D694" s="17">
        <f>INDEX(final_elemfixed!$D$551:$D$1054,MATCH(SUMMARY!C694,final_elemfixed!$C$551:$C$1054,0))</f>
        <v>413</v>
      </c>
      <c r="E694" s="17">
        <f>INDEX(final_elemfixed!$E$551:$E$1054,MATCH(SUMMARY!C694,final_elemfixed!$C$551:$C$1054,0))</f>
        <v>129</v>
      </c>
      <c r="F694" s="17">
        <f>INDEX(final_elemfixed!$F$551:$F$1054,MATCH(SUMMARY!C694,final_elemfixed!$C$551:$C$1054,0))</f>
        <v>239</v>
      </c>
      <c r="G694" s="17">
        <f>INDEX(final_elemfixed!$G$551:$G$1054,MATCH(SUMMARY!C694,final_elemfixed!$C$551:$C$1054,0))</f>
        <v>414</v>
      </c>
      <c r="H694" s="17">
        <f>INDEX(final_elemfixed!$H$551:$H$1054,MATCH(SUMMARY!C694,final_elemfixed!$C$551:$C$1054,0))</f>
        <v>0</v>
      </c>
      <c r="I694" s="17">
        <f>INDEX(final_elemfixed!$I$551:$I$1054,MATCH(SUMMARY!C694,final_elemfixed!$C$551:$C$1054,0))</f>
        <v>0</v>
      </c>
      <c r="J694" s="17">
        <f>INDEX(final_elemfixed!$J$551:$J$1054,MATCH(SUMMARY!C694,final_elemfixed!$C$551:$C$1054,0))</f>
        <v>0</v>
      </c>
      <c r="K694" s="17">
        <f>INDEX(final_elemfixed!$K$551:$K$1054,MATCH(SUMMARY!C694,final_elemfixed!$C$551:$C$1054,0))</f>
        <v>0</v>
      </c>
      <c r="L694" s="21">
        <f>INDEX(final_elemfixed!$L$551:$L$1054,MATCH(SUMMARY!C694,final_elemfixed!$C$551:$C$1054,0))</f>
        <v>1</v>
      </c>
    </row>
    <row r="695" spans="1:12" ht="15" customHeight="1" x14ac:dyDescent="0.3">
      <c r="A695" s="6"/>
      <c r="C695" s="20">
        <v>145</v>
      </c>
      <c r="D695" s="17">
        <f>INDEX(final_elemfixed!$D$551:$D$1054,MATCH(SUMMARY!C695,final_elemfixed!$C$551:$C$1054,0))</f>
        <v>223</v>
      </c>
      <c r="E695" s="17">
        <f>INDEX(final_elemfixed!$E$551:$E$1054,MATCH(SUMMARY!C695,final_elemfixed!$C$551:$C$1054,0))</f>
        <v>386</v>
      </c>
      <c r="F695" s="17">
        <f>INDEX(final_elemfixed!$F$551:$F$1054,MATCH(SUMMARY!C695,final_elemfixed!$C$551:$C$1054,0))</f>
        <v>214</v>
      </c>
      <c r="G695" s="17">
        <f>INDEX(final_elemfixed!$G$551:$G$1054,MATCH(SUMMARY!C695,final_elemfixed!$C$551:$C$1054,0))</f>
        <v>101</v>
      </c>
      <c r="H695" s="17">
        <f>INDEX(final_elemfixed!$H$551:$H$1054,MATCH(SUMMARY!C695,final_elemfixed!$C$551:$C$1054,0))</f>
        <v>0</v>
      </c>
      <c r="I695" s="17">
        <f>INDEX(final_elemfixed!$I$551:$I$1054,MATCH(SUMMARY!C695,final_elemfixed!$C$551:$C$1054,0))</f>
        <v>0</v>
      </c>
      <c r="J695" s="17">
        <f>INDEX(final_elemfixed!$J$551:$J$1054,MATCH(SUMMARY!C695,final_elemfixed!$C$551:$C$1054,0))</f>
        <v>0</v>
      </c>
      <c r="K695" s="17">
        <f>INDEX(final_elemfixed!$K$551:$K$1054,MATCH(SUMMARY!C695,final_elemfixed!$C$551:$C$1054,0))</f>
        <v>5</v>
      </c>
      <c r="L695" s="21">
        <f>INDEX(final_elemfixed!$L$551:$L$1054,MATCH(SUMMARY!C695,final_elemfixed!$C$551:$C$1054,0))</f>
        <v>1</v>
      </c>
    </row>
    <row r="696" spans="1:12" ht="15" customHeight="1" x14ac:dyDescent="0.3">
      <c r="A696" s="6"/>
      <c r="C696" s="20">
        <v>146</v>
      </c>
      <c r="D696" s="17">
        <f>INDEX(final_elemfixed!$D$551:$D$1054,MATCH(SUMMARY!C696,final_elemfixed!$C$551:$C$1054,0))</f>
        <v>386</v>
      </c>
      <c r="E696" s="17">
        <f>INDEX(final_elemfixed!$E$551:$E$1054,MATCH(SUMMARY!C696,final_elemfixed!$C$551:$C$1054,0))</f>
        <v>393</v>
      </c>
      <c r="F696" s="17">
        <f>INDEX(final_elemfixed!$F$551:$F$1054,MATCH(SUMMARY!C696,final_elemfixed!$C$551:$C$1054,0))</f>
        <v>213</v>
      </c>
      <c r="G696" s="17">
        <f>INDEX(final_elemfixed!$G$551:$G$1054,MATCH(SUMMARY!C696,final_elemfixed!$C$551:$C$1054,0))</f>
        <v>214</v>
      </c>
      <c r="H696" s="17">
        <f>INDEX(final_elemfixed!$H$551:$H$1054,MATCH(SUMMARY!C696,final_elemfixed!$C$551:$C$1054,0))</f>
        <v>0</v>
      </c>
      <c r="I696" s="17">
        <f>INDEX(final_elemfixed!$I$551:$I$1054,MATCH(SUMMARY!C696,final_elemfixed!$C$551:$C$1054,0))</f>
        <v>0</v>
      </c>
      <c r="J696" s="17">
        <f>INDEX(final_elemfixed!$J$551:$J$1054,MATCH(SUMMARY!C696,final_elemfixed!$C$551:$C$1054,0))</f>
        <v>0</v>
      </c>
      <c r="K696" s="17">
        <f>INDEX(final_elemfixed!$K$551:$K$1054,MATCH(SUMMARY!C696,final_elemfixed!$C$551:$C$1054,0))</f>
        <v>0</v>
      </c>
      <c r="L696" s="21">
        <f>INDEX(final_elemfixed!$L$551:$L$1054,MATCH(SUMMARY!C696,final_elemfixed!$C$551:$C$1054,0))</f>
        <v>1</v>
      </c>
    </row>
    <row r="697" spans="1:12" ht="15" customHeight="1" x14ac:dyDescent="0.3">
      <c r="A697" s="6"/>
      <c r="C697" s="20">
        <v>147</v>
      </c>
      <c r="D697" s="17">
        <f>INDEX(final_elemfixed!$D$551:$D$1054,MATCH(SUMMARY!C697,final_elemfixed!$C$551:$C$1054,0))</f>
        <v>393</v>
      </c>
      <c r="E697" s="17">
        <f>INDEX(final_elemfixed!$E$551:$E$1054,MATCH(SUMMARY!C697,final_elemfixed!$C$551:$C$1054,0))</f>
        <v>400</v>
      </c>
      <c r="F697" s="17">
        <f>INDEX(final_elemfixed!$F$551:$F$1054,MATCH(SUMMARY!C697,final_elemfixed!$C$551:$C$1054,0))</f>
        <v>212</v>
      </c>
      <c r="G697" s="17">
        <f>INDEX(final_elemfixed!$G$551:$G$1054,MATCH(SUMMARY!C697,final_elemfixed!$C$551:$C$1054,0))</f>
        <v>213</v>
      </c>
      <c r="H697" s="17">
        <f>INDEX(final_elemfixed!$H$551:$H$1054,MATCH(SUMMARY!C697,final_elemfixed!$C$551:$C$1054,0))</f>
        <v>0</v>
      </c>
      <c r="I697" s="17">
        <f>INDEX(final_elemfixed!$I$551:$I$1054,MATCH(SUMMARY!C697,final_elemfixed!$C$551:$C$1054,0))</f>
        <v>0</v>
      </c>
      <c r="J697" s="17">
        <f>INDEX(final_elemfixed!$J$551:$J$1054,MATCH(SUMMARY!C697,final_elemfixed!$C$551:$C$1054,0))</f>
        <v>0</v>
      </c>
      <c r="K697" s="17">
        <f>INDEX(final_elemfixed!$K$551:$K$1054,MATCH(SUMMARY!C697,final_elemfixed!$C$551:$C$1054,0))</f>
        <v>0</v>
      </c>
      <c r="L697" s="21">
        <f>INDEX(final_elemfixed!$L$551:$L$1054,MATCH(SUMMARY!C697,final_elemfixed!$C$551:$C$1054,0))</f>
        <v>1</v>
      </c>
    </row>
    <row r="698" spans="1:12" ht="15" customHeight="1" x14ac:dyDescent="0.3">
      <c r="A698" s="6"/>
      <c r="C698" s="20">
        <v>148</v>
      </c>
      <c r="D698" s="17">
        <f>INDEX(final_elemfixed!$D$551:$D$1054,MATCH(SUMMARY!C698,final_elemfixed!$C$551:$C$1054,0))</f>
        <v>400</v>
      </c>
      <c r="E698" s="17">
        <f>INDEX(final_elemfixed!$E$551:$E$1054,MATCH(SUMMARY!C698,final_elemfixed!$C$551:$C$1054,0))</f>
        <v>407</v>
      </c>
      <c r="F698" s="17">
        <f>INDEX(final_elemfixed!$F$551:$F$1054,MATCH(SUMMARY!C698,final_elemfixed!$C$551:$C$1054,0))</f>
        <v>211</v>
      </c>
      <c r="G698" s="17">
        <f>INDEX(final_elemfixed!$G$551:$G$1054,MATCH(SUMMARY!C698,final_elemfixed!$C$551:$C$1054,0))</f>
        <v>212</v>
      </c>
      <c r="H698" s="17">
        <f>INDEX(final_elemfixed!$H$551:$H$1054,MATCH(SUMMARY!C698,final_elemfixed!$C$551:$C$1054,0))</f>
        <v>0</v>
      </c>
      <c r="I698" s="17">
        <f>INDEX(final_elemfixed!$I$551:$I$1054,MATCH(SUMMARY!C698,final_elemfixed!$C$551:$C$1054,0))</f>
        <v>0</v>
      </c>
      <c r="J698" s="17">
        <f>INDEX(final_elemfixed!$J$551:$J$1054,MATCH(SUMMARY!C698,final_elemfixed!$C$551:$C$1054,0))</f>
        <v>0</v>
      </c>
      <c r="K698" s="17">
        <f>INDEX(final_elemfixed!$K$551:$K$1054,MATCH(SUMMARY!C698,final_elemfixed!$C$551:$C$1054,0))</f>
        <v>0</v>
      </c>
      <c r="L698" s="21">
        <f>INDEX(final_elemfixed!$L$551:$L$1054,MATCH(SUMMARY!C698,final_elemfixed!$C$551:$C$1054,0))</f>
        <v>1</v>
      </c>
    </row>
    <row r="699" spans="1:12" ht="15" customHeight="1" x14ac:dyDescent="0.3">
      <c r="A699" s="6"/>
      <c r="C699" s="20">
        <v>149</v>
      </c>
      <c r="D699" s="17">
        <f>INDEX(final_elemfixed!$D$551:$D$1054,MATCH(SUMMARY!C699,final_elemfixed!$C$551:$C$1054,0))</f>
        <v>407</v>
      </c>
      <c r="E699" s="17">
        <f>INDEX(final_elemfixed!$E$551:$E$1054,MATCH(SUMMARY!C699,final_elemfixed!$C$551:$C$1054,0))</f>
        <v>414</v>
      </c>
      <c r="F699" s="17">
        <f>INDEX(final_elemfixed!$F$551:$F$1054,MATCH(SUMMARY!C699,final_elemfixed!$C$551:$C$1054,0))</f>
        <v>210</v>
      </c>
      <c r="G699" s="17">
        <f>INDEX(final_elemfixed!$G$551:$G$1054,MATCH(SUMMARY!C699,final_elemfixed!$C$551:$C$1054,0))</f>
        <v>211</v>
      </c>
      <c r="H699" s="17">
        <f>INDEX(final_elemfixed!$H$551:$H$1054,MATCH(SUMMARY!C699,final_elemfixed!$C$551:$C$1054,0))</f>
        <v>0</v>
      </c>
      <c r="I699" s="17">
        <f>INDEX(final_elemfixed!$I$551:$I$1054,MATCH(SUMMARY!C699,final_elemfixed!$C$551:$C$1054,0))</f>
        <v>0</v>
      </c>
      <c r="J699" s="17">
        <f>INDEX(final_elemfixed!$J$551:$J$1054,MATCH(SUMMARY!C699,final_elemfixed!$C$551:$C$1054,0))</f>
        <v>0</v>
      </c>
      <c r="K699" s="17">
        <f>INDEX(final_elemfixed!$K$551:$K$1054,MATCH(SUMMARY!C699,final_elemfixed!$C$551:$C$1054,0))</f>
        <v>0</v>
      </c>
      <c r="L699" s="21">
        <f>INDEX(final_elemfixed!$L$551:$L$1054,MATCH(SUMMARY!C699,final_elemfixed!$C$551:$C$1054,0))</f>
        <v>1</v>
      </c>
    </row>
    <row r="700" spans="1:12" ht="15" customHeight="1" x14ac:dyDescent="0.3">
      <c r="A700" s="6"/>
      <c r="C700" s="20">
        <v>150</v>
      </c>
      <c r="D700" s="17">
        <f>INDEX(final_elemfixed!$D$551:$D$1054,MATCH(SUMMARY!C700,final_elemfixed!$C$551:$C$1054,0))</f>
        <v>414</v>
      </c>
      <c r="E700" s="17">
        <f>INDEX(final_elemfixed!$E$551:$E$1054,MATCH(SUMMARY!C700,final_elemfixed!$C$551:$C$1054,0))</f>
        <v>239</v>
      </c>
      <c r="F700" s="17">
        <f>INDEX(final_elemfixed!$F$551:$F$1054,MATCH(SUMMARY!C700,final_elemfixed!$C$551:$C$1054,0))</f>
        <v>100</v>
      </c>
      <c r="G700" s="17">
        <f>INDEX(final_elemfixed!$G$551:$G$1054,MATCH(SUMMARY!C700,final_elemfixed!$C$551:$C$1054,0))</f>
        <v>210</v>
      </c>
      <c r="H700" s="17">
        <f>INDEX(final_elemfixed!$H$551:$H$1054,MATCH(SUMMARY!C700,final_elemfixed!$C$551:$C$1054,0))</f>
        <v>0</v>
      </c>
      <c r="I700" s="17">
        <f>INDEX(final_elemfixed!$I$551:$I$1054,MATCH(SUMMARY!C700,final_elemfixed!$C$551:$C$1054,0))</f>
        <v>0</v>
      </c>
      <c r="J700" s="17">
        <f>INDEX(final_elemfixed!$J$551:$J$1054,MATCH(SUMMARY!C700,final_elemfixed!$C$551:$C$1054,0))</f>
        <v>0</v>
      </c>
      <c r="K700" s="17">
        <f>INDEX(final_elemfixed!$K$551:$K$1054,MATCH(SUMMARY!C700,final_elemfixed!$C$551:$C$1054,0))</f>
        <v>0</v>
      </c>
      <c r="L700" s="21">
        <f>INDEX(final_elemfixed!$L$551:$L$1054,MATCH(SUMMARY!C700,final_elemfixed!$C$551:$C$1054,0))</f>
        <v>1</v>
      </c>
    </row>
    <row r="701" spans="1:12" ht="15" customHeight="1" x14ac:dyDescent="0.3">
      <c r="A701" s="6"/>
      <c r="C701" s="20">
        <v>151</v>
      </c>
      <c r="D701" s="17">
        <f>INDEX(final_elemfixed!$D$551:$D$1054,MATCH(SUMMARY!C701,final_elemfixed!$C$551:$C$1054,0))</f>
        <v>90</v>
      </c>
      <c r="E701" s="17">
        <f>INDEX(final_elemfixed!$E$551:$E$1054,MATCH(SUMMARY!C701,final_elemfixed!$C$551:$C$1054,0))</f>
        <v>91</v>
      </c>
      <c r="F701" s="17">
        <f>INDEX(final_elemfixed!$F$551:$F$1054,MATCH(SUMMARY!C701,final_elemfixed!$C$551:$C$1054,0))</f>
        <v>329</v>
      </c>
      <c r="G701" s="17">
        <f>INDEX(final_elemfixed!$G$551:$G$1054,MATCH(SUMMARY!C701,final_elemfixed!$C$551:$C$1054,0))</f>
        <v>247</v>
      </c>
      <c r="H701" s="17">
        <f>INDEX(final_elemfixed!$H$551:$H$1054,MATCH(SUMMARY!C701,final_elemfixed!$C$551:$C$1054,0))</f>
        <v>0</v>
      </c>
      <c r="I701" s="17">
        <f>INDEX(final_elemfixed!$I$551:$I$1054,MATCH(SUMMARY!C701,final_elemfixed!$C$551:$C$1054,0))</f>
        <v>2</v>
      </c>
      <c r="J701" s="17">
        <f>INDEX(final_elemfixed!$J$551:$J$1054,MATCH(SUMMARY!C701,final_elemfixed!$C$551:$C$1054,0))</f>
        <v>0</v>
      </c>
      <c r="K701" s="17">
        <f>INDEX(final_elemfixed!$K$551:$K$1054,MATCH(SUMMARY!C701,final_elemfixed!$C$551:$C$1054,0))</f>
        <v>0</v>
      </c>
      <c r="L701" s="21">
        <f>INDEX(final_elemfixed!$L$551:$L$1054,MATCH(SUMMARY!C701,final_elemfixed!$C$551:$C$1054,0))</f>
        <v>1</v>
      </c>
    </row>
    <row r="702" spans="1:12" ht="15" customHeight="1" x14ac:dyDescent="0.3">
      <c r="A702" s="6"/>
      <c r="C702" s="20">
        <v>152</v>
      </c>
      <c r="D702" s="17">
        <f>INDEX(final_elemfixed!$D$551:$D$1054,MATCH(SUMMARY!C702,final_elemfixed!$C$551:$C$1054,0))</f>
        <v>247</v>
      </c>
      <c r="E702" s="17">
        <f>INDEX(final_elemfixed!$E$551:$E$1054,MATCH(SUMMARY!C702,final_elemfixed!$C$551:$C$1054,0))</f>
        <v>329</v>
      </c>
      <c r="F702" s="17">
        <f>INDEX(final_elemfixed!$F$551:$F$1054,MATCH(SUMMARY!C702,final_elemfixed!$C$551:$C$1054,0))</f>
        <v>93</v>
      </c>
      <c r="G702" s="17">
        <f>INDEX(final_elemfixed!$G$551:$G$1054,MATCH(SUMMARY!C702,final_elemfixed!$C$551:$C$1054,0))</f>
        <v>92</v>
      </c>
      <c r="H702" s="17">
        <f>INDEX(final_elemfixed!$H$551:$H$1054,MATCH(SUMMARY!C702,final_elemfixed!$C$551:$C$1054,0))</f>
        <v>0</v>
      </c>
      <c r="I702" s="17">
        <f>INDEX(final_elemfixed!$I$551:$I$1054,MATCH(SUMMARY!C702,final_elemfixed!$C$551:$C$1054,0))</f>
        <v>2</v>
      </c>
      <c r="J702" s="17">
        <f>INDEX(final_elemfixed!$J$551:$J$1054,MATCH(SUMMARY!C702,final_elemfixed!$C$551:$C$1054,0))</f>
        <v>0</v>
      </c>
      <c r="K702" s="17">
        <f>INDEX(final_elemfixed!$K$551:$K$1054,MATCH(SUMMARY!C702,final_elemfixed!$C$551:$C$1054,0))</f>
        <v>0</v>
      </c>
      <c r="L702" s="21">
        <f>INDEX(final_elemfixed!$L$551:$L$1054,MATCH(SUMMARY!C702,final_elemfixed!$C$551:$C$1054,0))</f>
        <v>1</v>
      </c>
    </row>
    <row r="703" spans="1:12" ht="15" customHeight="1" x14ac:dyDescent="0.3">
      <c r="A703" s="6"/>
      <c r="C703" s="20">
        <v>153</v>
      </c>
      <c r="D703" s="17">
        <f>INDEX(final_elemfixed!$D$551:$D$1054,MATCH(SUMMARY!C703,final_elemfixed!$C$551:$C$1054,0))</f>
        <v>92</v>
      </c>
      <c r="E703" s="17">
        <f>INDEX(final_elemfixed!$E$551:$E$1054,MATCH(SUMMARY!C703,final_elemfixed!$C$551:$C$1054,0))</f>
        <v>93</v>
      </c>
      <c r="F703" s="17">
        <f>INDEX(final_elemfixed!$F$551:$F$1054,MATCH(SUMMARY!C703,final_elemfixed!$C$551:$C$1054,0))</f>
        <v>330</v>
      </c>
      <c r="G703" s="17">
        <f>INDEX(final_elemfixed!$G$551:$G$1054,MATCH(SUMMARY!C703,final_elemfixed!$C$551:$C$1054,0))</f>
        <v>246</v>
      </c>
      <c r="H703" s="17">
        <f>INDEX(final_elemfixed!$H$551:$H$1054,MATCH(SUMMARY!C703,final_elemfixed!$C$551:$C$1054,0))</f>
        <v>0</v>
      </c>
      <c r="I703" s="17">
        <f>INDEX(final_elemfixed!$I$551:$I$1054,MATCH(SUMMARY!C703,final_elemfixed!$C$551:$C$1054,0))</f>
        <v>2</v>
      </c>
      <c r="J703" s="17">
        <f>INDEX(final_elemfixed!$J$551:$J$1054,MATCH(SUMMARY!C703,final_elemfixed!$C$551:$C$1054,0))</f>
        <v>0</v>
      </c>
      <c r="K703" s="17">
        <f>INDEX(final_elemfixed!$K$551:$K$1054,MATCH(SUMMARY!C703,final_elemfixed!$C$551:$C$1054,0))</f>
        <v>0</v>
      </c>
      <c r="L703" s="21">
        <f>INDEX(final_elemfixed!$L$551:$L$1054,MATCH(SUMMARY!C703,final_elemfixed!$C$551:$C$1054,0))</f>
        <v>1</v>
      </c>
    </row>
    <row r="704" spans="1:12" ht="15" customHeight="1" x14ac:dyDescent="0.3">
      <c r="A704" s="6"/>
      <c r="C704" s="20">
        <v>154</v>
      </c>
      <c r="D704" s="17">
        <f>INDEX(final_elemfixed!$D$551:$D$1054,MATCH(SUMMARY!C704,final_elemfixed!$C$551:$C$1054,0))</f>
        <v>246</v>
      </c>
      <c r="E704" s="17">
        <f>INDEX(final_elemfixed!$E$551:$E$1054,MATCH(SUMMARY!C704,final_elemfixed!$C$551:$C$1054,0))</f>
        <v>330</v>
      </c>
      <c r="F704" s="17">
        <f>INDEX(final_elemfixed!$F$551:$F$1054,MATCH(SUMMARY!C704,final_elemfixed!$C$551:$C$1054,0))</f>
        <v>82</v>
      </c>
      <c r="G704" s="17">
        <f>INDEX(final_elemfixed!$G$551:$G$1054,MATCH(SUMMARY!C704,final_elemfixed!$C$551:$C$1054,0))</f>
        <v>81</v>
      </c>
      <c r="H704" s="17">
        <f>INDEX(final_elemfixed!$H$551:$H$1054,MATCH(SUMMARY!C704,final_elemfixed!$C$551:$C$1054,0))</f>
        <v>0</v>
      </c>
      <c r="I704" s="17">
        <f>INDEX(final_elemfixed!$I$551:$I$1054,MATCH(SUMMARY!C704,final_elemfixed!$C$551:$C$1054,0))</f>
        <v>2</v>
      </c>
      <c r="J704" s="17">
        <f>INDEX(final_elemfixed!$J$551:$J$1054,MATCH(SUMMARY!C704,final_elemfixed!$C$551:$C$1054,0))</f>
        <v>0</v>
      </c>
      <c r="K704" s="17">
        <f>INDEX(final_elemfixed!$K$551:$K$1054,MATCH(SUMMARY!C704,final_elemfixed!$C$551:$C$1054,0))</f>
        <v>0</v>
      </c>
      <c r="L704" s="21">
        <f>INDEX(final_elemfixed!$L$551:$L$1054,MATCH(SUMMARY!C704,final_elemfixed!$C$551:$C$1054,0))</f>
        <v>1</v>
      </c>
    </row>
    <row r="705" spans="1:12" ht="15" customHeight="1" x14ac:dyDescent="0.3">
      <c r="A705" s="6"/>
      <c r="C705" s="20">
        <v>155</v>
      </c>
      <c r="D705" s="17">
        <f>INDEX(final_elemfixed!$D$551:$D$1054,MATCH(SUMMARY!C705,final_elemfixed!$C$551:$C$1054,0))</f>
        <v>81</v>
      </c>
      <c r="E705" s="17">
        <f>INDEX(final_elemfixed!$E$551:$E$1054,MATCH(SUMMARY!C705,final_elemfixed!$C$551:$C$1054,0))</f>
        <v>82</v>
      </c>
      <c r="F705" s="17">
        <f>INDEX(final_elemfixed!$F$551:$F$1054,MATCH(SUMMARY!C705,final_elemfixed!$C$551:$C$1054,0))</f>
        <v>331</v>
      </c>
      <c r="G705" s="17">
        <f>INDEX(final_elemfixed!$G$551:$G$1054,MATCH(SUMMARY!C705,final_elemfixed!$C$551:$C$1054,0))</f>
        <v>245</v>
      </c>
      <c r="H705" s="17">
        <f>INDEX(final_elemfixed!$H$551:$H$1054,MATCH(SUMMARY!C705,final_elemfixed!$C$551:$C$1054,0))</f>
        <v>0</v>
      </c>
      <c r="I705" s="17">
        <f>INDEX(final_elemfixed!$I$551:$I$1054,MATCH(SUMMARY!C705,final_elemfixed!$C$551:$C$1054,0))</f>
        <v>2</v>
      </c>
      <c r="J705" s="17">
        <f>INDEX(final_elemfixed!$J$551:$J$1054,MATCH(SUMMARY!C705,final_elemfixed!$C$551:$C$1054,0))</f>
        <v>0</v>
      </c>
      <c r="K705" s="17">
        <f>INDEX(final_elemfixed!$K$551:$K$1054,MATCH(SUMMARY!C705,final_elemfixed!$C$551:$C$1054,0))</f>
        <v>0</v>
      </c>
      <c r="L705" s="21">
        <f>INDEX(final_elemfixed!$L$551:$L$1054,MATCH(SUMMARY!C705,final_elemfixed!$C$551:$C$1054,0))</f>
        <v>1</v>
      </c>
    </row>
    <row r="706" spans="1:12" ht="15" customHeight="1" x14ac:dyDescent="0.3">
      <c r="A706" s="6"/>
      <c r="C706" s="20">
        <v>156</v>
      </c>
      <c r="D706" s="17">
        <f>INDEX(final_elemfixed!$D$551:$D$1054,MATCH(SUMMARY!C706,final_elemfixed!$C$551:$C$1054,0))</f>
        <v>245</v>
      </c>
      <c r="E706" s="17">
        <f>INDEX(final_elemfixed!$E$551:$E$1054,MATCH(SUMMARY!C706,final_elemfixed!$C$551:$C$1054,0))</f>
        <v>331</v>
      </c>
      <c r="F706" s="17">
        <f>INDEX(final_elemfixed!$F$551:$F$1054,MATCH(SUMMARY!C706,final_elemfixed!$C$551:$C$1054,0))</f>
        <v>95</v>
      </c>
      <c r="G706" s="17">
        <f>INDEX(final_elemfixed!$G$551:$G$1054,MATCH(SUMMARY!C706,final_elemfixed!$C$551:$C$1054,0))</f>
        <v>94</v>
      </c>
      <c r="H706" s="17">
        <f>INDEX(final_elemfixed!$H$551:$H$1054,MATCH(SUMMARY!C706,final_elemfixed!$C$551:$C$1054,0))</f>
        <v>0</v>
      </c>
      <c r="I706" s="17">
        <f>INDEX(final_elemfixed!$I$551:$I$1054,MATCH(SUMMARY!C706,final_elemfixed!$C$551:$C$1054,0))</f>
        <v>2</v>
      </c>
      <c r="J706" s="17">
        <f>INDEX(final_elemfixed!$J$551:$J$1054,MATCH(SUMMARY!C706,final_elemfixed!$C$551:$C$1054,0))</f>
        <v>0</v>
      </c>
      <c r="K706" s="17">
        <f>INDEX(final_elemfixed!$K$551:$K$1054,MATCH(SUMMARY!C706,final_elemfixed!$C$551:$C$1054,0))</f>
        <v>0</v>
      </c>
      <c r="L706" s="21">
        <f>INDEX(final_elemfixed!$L$551:$L$1054,MATCH(SUMMARY!C706,final_elemfixed!$C$551:$C$1054,0))</f>
        <v>1</v>
      </c>
    </row>
    <row r="707" spans="1:12" ht="15" customHeight="1" x14ac:dyDescent="0.3">
      <c r="A707" s="6"/>
      <c r="C707" s="20">
        <v>157</v>
      </c>
      <c r="D707" s="17">
        <f>INDEX(final_elemfixed!$D$551:$D$1054,MATCH(SUMMARY!C707,final_elemfixed!$C$551:$C$1054,0))</f>
        <v>94</v>
      </c>
      <c r="E707" s="17">
        <f>INDEX(final_elemfixed!$E$551:$E$1054,MATCH(SUMMARY!C707,final_elemfixed!$C$551:$C$1054,0))</f>
        <v>95</v>
      </c>
      <c r="F707" s="17">
        <f>INDEX(final_elemfixed!$F$551:$F$1054,MATCH(SUMMARY!C707,final_elemfixed!$C$551:$C$1054,0))</f>
        <v>332</v>
      </c>
      <c r="G707" s="17">
        <f>INDEX(final_elemfixed!$G$551:$G$1054,MATCH(SUMMARY!C707,final_elemfixed!$C$551:$C$1054,0))</f>
        <v>244</v>
      </c>
      <c r="H707" s="17">
        <f>INDEX(final_elemfixed!$H$551:$H$1054,MATCH(SUMMARY!C707,final_elemfixed!$C$551:$C$1054,0))</f>
        <v>0</v>
      </c>
      <c r="I707" s="17">
        <f>INDEX(final_elemfixed!$I$551:$I$1054,MATCH(SUMMARY!C707,final_elemfixed!$C$551:$C$1054,0))</f>
        <v>2</v>
      </c>
      <c r="J707" s="17">
        <f>INDEX(final_elemfixed!$J$551:$J$1054,MATCH(SUMMARY!C707,final_elemfixed!$C$551:$C$1054,0))</f>
        <v>0</v>
      </c>
      <c r="K707" s="17">
        <f>INDEX(final_elemfixed!$K$551:$K$1054,MATCH(SUMMARY!C707,final_elemfixed!$C$551:$C$1054,0))</f>
        <v>0</v>
      </c>
      <c r="L707" s="21">
        <f>INDEX(final_elemfixed!$L$551:$L$1054,MATCH(SUMMARY!C707,final_elemfixed!$C$551:$C$1054,0))</f>
        <v>1</v>
      </c>
    </row>
    <row r="708" spans="1:12" ht="15" customHeight="1" x14ac:dyDescent="0.3">
      <c r="A708" s="6"/>
      <c r="C708" s="20">
        <v>158</v>
      </c>
      <c r="D708" s="17">
        <f>INDEX(final_elemfixed!$D$551:$D$1054,MATCH(SUMMARY!C708,final_elemfixed!$C$551:$C$1054,0))</f>
        <v>244</v>
      </c>
      <c r="E708" s="17">
        <f>INDEX(final_elemfixed!$E$551:$E$1054,MATCH(SUMMARY!C708,final_elemfixed!$C$551:$C$1054,0))</f>
        <v>332</v>
      </c>
      <c r="F708" s="17">
        <f>INDEX(final_elemfixed!$F$551:$F$1054,MATCH(SUMMARY!C708,final_elemfixed!$C$551:$C$1054,0))</f>
        <v>99</v>
      </c>
      <c r="G708" s="17">
        <f>INDEX(final_elemfixed!$G$551:$G$1054,MATCH(SUMMARY!C708,final_elemfixed!$C$551:$C$1054,0))</f>
        <v>98</v>
      </c>
      <c r="H708" s="17">
        <f>INDEX(final_elemfixed!$H$551:$H$1054,MATCH(SUMMARY!C708,final_elemfixed!$C$551:$C$1054,0))</f>
        <v>0</v>
      </c>
      <c r="I708" s="17">
        <f>INDEX(final_elemfixed!$I$551:$I$1054,MATCH(SUMMARY!C708,final_elemfixed!$C$551:$C$1054,0))</f>
        <v>2</v>
      </c>
      <c r="J708" s="17">
        <f>INDEX(final_elemfixed!$J$551:$J$1054,MATCH(SUMMARY!C708,final_elemfixed!$C$551:$C$1054,0))</f>
        <v>0</v>
      </c>
      <c r="K708" s="17">
        <f>INDEX(final_elemfixed!$K$551:$K$1054,MATCH(SUMMARY!C708,final_elemfixed!$C$551:$C$1054,0))</f>
        <v>0</v>
      </c>
      <c r="L708" s="21">
        <f>INDEX(final_elemfixed!$L$551:$L$1054,MATCH(SUMMARY!C708,final_elemfixed!$C$551:$C$1054,0))</f>
        <v>1</v>
      </c>
    </row>
    <row r="709" spans="1:12" ht="15" customHeight="1" x14ac:dyDescent="0.3">
      <c r="A709" s="6"/>
      <c r="C709" s="20">
        <v>159</v>
      </c>
      <c r="D709" s="17">
        <f>INDEX(final_elemfixed!$D$551:$D$1054,MATCH(SUMMARY!C709,final_elemfixed!$C$551:$C$1054,0))</f>
        <v>118</v>
      </c>
      <c r="E709" s="17">
        <f>INDEX(final_elemfixed!$E$551:$E$1054,MATCH(SUMMARY!C709,final_elemfixed!$C$551:$C$1054,0))</f>
        <v>295</v>
      </c>
      <c r="F709" s="17">
        <f>INDEX(final_elemfixed!$F$551:$F$1054,MATCH(SUMMARY!C709,final_elemfixed!$C$551:$C$1054,0))</f>
        <v>415</v>
      </c>
      <c r="G709" s="17">
        <f>INDEX(final_elemfixed!$G$551:$G$1054,MATCH(SUMMARY!C709,final_elemfixed!$C$551:$C$1054,0))</f>
        <v>308</v>
      </c>
      <c r="H709" s="17">
        <f>INDEX(final_elemfixed!$H$551:$H$1054,MATCH(SUMMARY!C709,final_elemfixed!$C$551:$C$1054,0))</f>
        <v>0</v>
      </c>
      <c r="I709" s="17">
        <f>INDEX(final_elemfixed!$I$551:$I$1054,MATCH(SUMMARY!C709,final_elemfixed!$C$551:$C$1054,0))</f>
        <v>0</v>
      </c>
      <c r="J709" s="17">
        <f>INDEX(final_elemfixed!$J$551:$J$1054,MATCH(SUMMARY!C709,final_elemfixed!$C$551:$C$1054,0))</f>
        <v>0</v>
      </c>
      <c r="K709" s="17">
        <f>INDEX(final_elemfixed!$K$551:$K$1054,MATCH(SUMMARY!C709,final_elemfixed!$C$551:$C$1054,0))</f>
        <v>0</v>
      </c>
      <c r="L709" s="21">
        <f>INDEX(final_elemfixed!$L$551:$L$1054,MATCH(SUMMARY!C709,final_elemfixed!$C$551:$C$1054,0))</f>
        <v>1</v>
      </c>
    </row>
    <row r="710" spans="1:12" ht="15" customHeight="1" x14ac:dyDescent="0.3">
      <c r="A710" s="6"/>
      <c r="C710" s="20">
        <v>160</v>
      </c>
      <c r="D710" s="17">
        <f>INDEX(final_elemfixed!$D$551:$D$1054,MATCH(SUMMARY!C710,final_elemfixed!$C$551:$C$1054,0))</f>
        <v>295</v>
      </c>
      <c r="E710" s="17">
        <f>INDEX(final_elemfixed!$E$551:$E$1054,MATCH(SUMMARY!C710,final_elemfixed!$C$551:$C$1054,0))</f>
        <v>13</v>
      </c>
      <c r="F710" s="17">
        <f>INDEX(final_elemfixed!$F$551:$F$1054,MATCH(SUMMARY!C710,final_elemfixed!$C$551:$C$1054,0))</f>
        <v>319</v>
      </c>
      <c r="G710" s="17">
        <f>INDEX(final_elemfixed!$G$551:$G$1054,MATCH(SUMMARY!C710,final_elemfixed!$C$551:$C$1054,0))</f>
        <v>415</v>
      </c>
      <c r="H710" s="17">
        <f>INDEX(final_elemfixed!$H$551:$H$1054,MATCH(SUMMARY!C710,final_elemfixed!$C$551:$C$1054,0))</f>
        <v>0</v>
      </c>
      <c r="I710" s="17">
        <f>INDEX(final_elemfixed!$I$551:$I$1054,MATCH(SUMMARY!C710,final_elemfixed!$C$551:$C$1054,0))</f>
        <v>1</v>
      </c>
      <c r="J710" s="17">
        <f>INDEX(final_elemfixed!$J$551:$J$1054,MATCH(SUMMARY!C710,final_elemfixed!$C$551:$C$1054,0))</f>
        <v>0</v>
      </c>
      <c r="K710" s="17">
        <f>INDEX(final_elemfixed!$K$551:$K$1054,MATCH(SUMMARY!C710,final_elemfixed!$C$551:$C$1054,0))</f>
        <v>0</v>
      </c>
      <c r="L710" s="21">
        <f>INDEX(final_elemfixed!$L$551:$L$1054,MATCH(SUMMARY!C710,final_elemfixed!$C$551:$C$1054,0))</f>
        <v>1</v>
      </c>
    </row>
    <row r="711" spans="1:12" ht="15" customHeight="1" x14ac:dyDescent="0.3">
      <c r="A711" s="6"/>
      <c r="C711" s="20">
        <v>161</v>
      </c>
      <c r="D711" s="17">
        <f>INDEX(final_elemfixed!$D$551:$D$1054,MATCH(SUMMARY!C711,final_elemfixed!$C$551:$C$1054,0))</f>
        <v>308</v>
      </c>
      <c r="E711" s="17">
        <f>INDEX(final_elemfixed!$E$551:$E$1054,MATCH(SUMMARY!C711,final_elemfixed!$C$551:$C$1054,0))</f>
        <v>415</v>
      </c>
      <c r="F711" s="17">
        <f>INDEX(final_elemfixed!$F$551:$F$1054,MATCH(SUMMARY!C711,final_elemfixed!$C$551:$C$1054,0))</f>
        <v>416</v>
      </c>
      <c r="G711" s="17">
        <f>INDEX(final_elemfixed!$G$551:$G$1054,MATCH(SUMMARY!C711,final_elemfixed!$C$551:$C$1054,0))</f>
        <v>31</v>
      </c>
      <c r="H711" s="17">
        <f>INDEX(final_elemfixed!$H$551:$H$1054,MATCH(SUMMARY!C711,final_elemfixed!$C$551:$C$1054,0))</f>
        <v>0</v>
      </c>
      <c r="I711" s="17">
        <f>INDEX(final_elemfixed!$I$551:$I$1054,MATCH(SUMMARY!C711,final_elemfixed!$C$551:$C$1054,0))</f>
        <v>0</v>
      </c>
      <c r="J711" s="17">
        <f>INDEX(final_elemfixed!$J$551:$J$1054,MATCH(SUMMARY!C711,final_elemfixed!$C$551:$C$1054,0))</f>
        <v>0</v>
      </c>
      <c r="K711" s="17">
        <f>INDEX(final_elemfixed!$K$551:$K$1054,MATCH(SUMMARY!C711,final_elemfixed!$C$551:$C$1054,0))</f>
        <v>0</v>
      </c>
      <c r="L711" s="21">
        <f>INDEX(final_elemfixed!$L$551:$L$1054,MATCH(SUMMARY!C711,final_elemfixed!$C$551:$C$1054,0))</f>
        <v>1</v>
      </c>
    </row>
    <row r="712" spans="1:12" ht="15" customHeight="1" x14ac:dyDescent="0.3">
      <c r="A712" s="6"/>
      <c r="C712" s="20">
        <v>162</v>
      </c>
      <c r="D712" s="17">
        <f>INDEX(final_elemfixed!$D$551:$D$1054,MATCH(SUMMARY!C712,final_elemfixed!$C$551:$C$1054,0))</f>
        <v>415</v>
      </c>
      <c r="E712" s="17">
        <f>INDEX(final_elemfixed!$E$551:$E$1054,MATCH(SUMMARY!C712,final_elemfixed!$C$551:$C$1054,0))</f>
        <v>319</v>
      </c>
      <c r="F712" s="17">
        <f>INDEX(final_elemfixed!$F$551:$F$1054,MATCH(SUMMARY!C712,final_elemfixed!$C$551:$C$1054,0))</f>
        <v>5</v>
      </c>
      <c r="G712" s="17">
        <f>INDEX(final_elemfixed!$G$551:$G$1054,MATCH(SUMMARY!C712,final_elemfixed!$C$551:$C$1054,0))</f>
        <v>416</v>
      </c>
      <c r="H712" s="17">
        <f>INDEX(final_elemfixed!$H$551:$H$1054,MATCH(SUMMARY!C712,final_elemfixed!$C$551:$C$1054,0))</f>
        <v>0</v>
      </c>
      <c r="I712" s="17">
        <f>INDEX(final_elemfixed!$I$551:$I$1054,MATCH(SUMMARY!C712,final_elemfixed!$C$551:$C$1054,0))</f>
        <v>1</v>
      </c>
      <c r="J712" s="17">
        <f>INDEX(final_elemfixed!$J$551:$J$1054,MATCH(SUMMARY!C712,final_elemfixed!$C$551:$C$1054,0))</f>
        <v>0</v>
      </c>
      <c r="K712" s="17">
        <f>INDEX(final_elemfixed!$K$551:$K$1054,MATCH(SUMMARY!C712,final_elemfixed!$C$551:$C$1054,0))</f>
        <v>0</v>
      </c>
      <c r="L712" s="21">
        <f>INDEX(final_elemfixed!$L$551:$L$1054,MATCH(SUMMARY!C712,final_elemfixed!$C$551:$C$1054,0))</f>
        <v>1</v>
      </c>
    </row>
    <row r="713" spans="1:12" ht="15" customHeight="1" x14ac:dyDescent="0.3">
      <c r="A713" s="6"/>
      <c r="C713" s="20">
        <v>163</v>
      </c>
      <c r="D713" s="17">
        <f>INDEX(final_elemfixed!$D$551:$D$1054,MATCH(SUMMARY!C713,final_elemfixed!$C$551:$C$1054,0))</f>
        <v>31</v>
      </c>
      <c r="E713" s="17">
        <f>INDEX(final_elemfixed!$E$551:$E$1054,MATCH(SUMMARY!C713,final_elemfixed!$C$551:$C$1054,0))</f>
        <v>416</v>
      </c>
      <c r="F713" s="17">
        <f>INDEX(final_elemfixed!$F$551:$F$1054,MATCH(SUMMARY!C713,final_elemfixed!$C$551:$C$1054,0))</f>
        <v>417</v>
      </c>
      <c r="G713" s="17">
        <f>INDEX(final_elemfixed!$G$551:$G$1054,MATCH(SUMMARY!C713,final_elemfixed!$C$551:$C$1054,0))</f>
        <v>309</v>
      </c>
      <c r="H713" s="17">
        <f>INDEX(final_elemfixed!$H$551:$H$1054,MATCH(SUMMARY!C713,final_elemfixed!$C$551:$C$1054,0))</f>
        <v>0</v>
      </c>
      <c r="I713" s="17">
        <f>INDEX(final_elemfixed!$I$551:$I$1054,MATCH(SUMMARY!C713,final_elemfixed!$C$551:$C$1054,0))</f>
        <v>0</v>
      </c>
      <c r="J713" s="17">
        <f>INDEX(final_elemfixed!$J$551:$J$1054,MATCH(SUMMARY!C713,final_elemfixed!$C$551:$C$1054,0))</f>
        <v>0</v>
      </c>
      <c r="K713" s="17">
        <f>INDEX(final_elemfixed!$K$551:$K$1054,MATCH(SUMMARY!C713,final_elemfixed!$C$551:$C$1054,0))</f>
        <v>0</v>
      </c>
      <c r="L713" s="21">
        <f>INDEX(final_elemfixed!$L$551:$L$1054,MATCH(SUMMARY!C713,final_elemfixed!$C$551:$C$1054,0))</f>
        <v>1</v>
      </c>
    </row>
    <row r="714" spans="1:12" ht="15" customHeight="1" x14ac:dyDescent="0.3">
      <c r="A714" s="6"/>
      <c r="C714" s="20">
        <v>164</v>
      </c>
      <c r="D714" s="17">
        <f>INDEX(final_elemfixed!$D$551:$D$1054,MATCH(SUMMARY!C714,final_elemfixed!$C$551:$C$1054,0))</f>
        <v>416</v>
      </c>
      <c r="E714" s="17">
        <f>INDEX(final_elemfixed!$E$551:$E$1054,MATCH(SUMMARY!C714,final_elemfixed!$C$551:$C$1054,0))</f>
        <v>5</v>
      </c>
      <c r="F714" s="17">
        <f>INDEX(final_elemfixed!$F$551:$F$1054,MATCH(SUMMARY!C714,final_elemfixed!$C$551:$C$1054,0))</f>
        <v>318</v>
      </c>
      <c r="G714" s="17">
        <f>INDEX(final_elemfixed!$G$551:$G$1054,MATCH(SUMMARY!C714,final_elemfixed!$C$551:$C$1054,0))</f>
        <v>417</v>
      </c>
      <c r="H714" s="17">
        <f>INDEX(final_elemfixed!$H$551:$H$1054,MATCH(SUMMARY!C714,final_elemfixed!$C$551:$C$1054,0))</f>
        <v>0</v>
      </c>
      <c r="I714" s="17">
        <f>INDEX(final_elemfixed!$I$551:$I$1054,MATCH(SUMMARY!C714,final_elemfixed!$C$551:$C$1054,0))</f>
        <v>1</v>
      </c>
      <c r="J714" s="17">
        <f>INDEX(final_elemfixed!$J$551:$J$1054,MATCH(SUMMARY!C714,final_elemfixed!$C$551:$C$1054,0))</f>
        <v>0</v>
      </c>
      <c r="K714" s="17">
        <f>INDEX(final_elemfixed!$K$551:$K$1054,MATCH(SUMMARY!C714,final_elemfixed!$C$551:$C$1054,0))</f>
        <v>0</v>
      </c>
      <c r="L714" s="21">
        <f>INDEX(final_elemfixed!$L$551:$L$1054,MATCH(SUMMARY!C714,final_elemfixed!$C$551:$C$1054,0))</f>
        <v>1</v>
      </c>
    </row>
    <row r="715" spans="1:12" ht="15" customHeight="1" x14ac:dyDescent="0.3">
      <c r="A715" s="6"/>
      <c r="C715" s="20">
        <v>165</v>
      </c>
      <c r="D715" s="17">
        <f>INDEX(final_elemfixed!$D$551:$D$1054,MATCH(SUMMARY!C715,final_elemfixed!$C$551:$C$1054,0))</f>
        <v>309</v>
      </c>
      <c r="E715" s="17">
        <f>INDEX(final_elemfixed!$E$551:$E$1054,MATCH(SUMMARY!C715,final_elemfixed!$C$551:$C$1054,0))</f>
        <v>417</v>
      </c>
      <c r="F715" s="17">
        <f>INDEX(final_elemfixed!$F$551:$F$1054,MATCH(SUMMARY!C715,final_elemfixed!$C$551:$C$1054,0))</f>
        <v>418</v>
      </c>
      <c r="G715" s="17">
        <f>INDEX(final_elemfixed!$G$551:$G$1054,MATCH(SUMMARY!C715,final_elemfixed!$C$551:$C$1054,0))</f>
        <v>38</v>
      </c>
      <c r="H715" s="17">
        <f>INDEX(final_elemfixed!$H$551:$H$1054,MATCH(SUMMARY!C715,final_elemfixed!$C$551:$C$1054,0))</f>
        <v>0</v>
      </c>
      <c r="I715" s="17">
        <f>INDEX(final_elemfixed!$I$551:$I$1054,MATCH(SUMMARY!C715,final_elemfixed!$C$551:$C$1054,0))</f>
        <v>0</v>
      </c>
      <c r="J715" s="17">
        <f>INDEX(final_elemfixed!$J$551:$J$1054,MATCH(SUMMARY!C715,final_elemfixed!$C$551:$C$1054,0))</f>
        <v>0</v>
      </c>
      <c r="K715" s="17">
        <f>INDEX(final_elemfixed!$K$551:$K$1054,MATCH(SUMMARY!C715,final_elemfixed!$C$551:$C$1054,0))</f>
        <v>0</v>
      </c>
      <c r="L715" s="21">
        <f>INDEX(final_elemfixed!$L$551:$L$1054,MATCH(SUMMARY!C715,final_elemfixed!$C$551:$C$1054,0))</f>
        <v>1</v>
      </c>
    </row>
    <row r="716" spans="1:12" ht="15" customHeight="1" x14ac:dyDescent="0.3">
      <c r="A716" s="6"/>
      <c r="C716" s="20">
        <v>166</v>
      </c>
      <c r="D716" s="17">
        <f>INDEX(final_elemfixed!$D$551:$D$1054,MATCH(SUMMARY!C716,final_elemfixed!$C$551:$C$1054,0))</f>
        <v>417</v>
      </c>
      <c r="E716" s="17">
        <f>INDEX(final_elemfixed!$E$551:$E$1054,MATCH(SUMMARY!C716,final_elemfixed!$C$551:$C$1054,0))</f>
        <v>318</v>
      </c>
      <c r="F716" s="17">
        <f>INDEX(final_elemfixed!$F$551:$F$1054,MATCH(SUMMARY!C716,final_elemfixed!$C$551:$C$1054,0))</f>
        <v>4</v>
      </c>
      <c r="G716" s="17">
        <f>INDEX(final_elemfixed!$G$551:$G$1054,MATCH(SUMMARY!C716,final_elemfixed!$C$551:$C$1054,0))</f>
        <v>418</v>
      </c>
      <c r="H716" s="17">
        <f>INDEX(final_elemfixed!$H$551:$H$1054,MATCH(SUMMARY!C716,final_elemfixed!$C$551:$C$1054,0))</f>
        <v>0</v>
      </c>
      <c r="I716" s="17">
        <f>INDEX(final_elemfixed!$I$551:$I$1054,MATCH(SUMMARY!C716,final_elemfixed!$C$551:$C$1054,0))</f>
        <v>1</v>
      </c>
      <c r="J716" s="17">
        <f>INDEX(final_elemfixed!$J$551:$J$1054,MATCH(SUMMARY!C716,final_elemfixed!$C$551:$C$1054,0))</f>
        <v>0</v>
      </c>
      <c r="K716" s="17">
        <f>INDEX(final_elemfixed!$K$551:$K$1054,MATCH(SUMMARY!C716,final_elemfixed!$C$551:$C$1054,0))</f>
        <v>0</v>
      </c>
      <c r="L716" s="21">
        <f>INDEX(final_elemfixed!$L$551:$L$1054,MATCH(SUMMARY!C716,final_elemfixed!$C$551:$C$1054,0))</f>
        <v>1</v>
      </c>
    </row>
    <row r="717" spans="1:12" ht="15" customHeight="1" x14ac:dyDescent="0.3">
      <c r="A717" s="6"/>
      <c r="C717" s="20">
        <v>167</v>
      </c>
      <c r="D717" s="17">
        <f>INDEX(final_elemfixed!$D$551:$D$1054,MATCH(SUMMARY!C717,final_elemfixed!$C$551:$C$1054,0))</f>
        <v>38</v>
      </c>
      <c r="E717" s="17">
        <f>INDEX(final_elemfixed!$E$551:$E$1054,MATCH(SUMMARY!C717,final_elemfixed!$C$551:$C$1054,0))</f>
        <v>418</v>
      </c>
      <c r="F717" s="17">
        <f>INDEX(final_elemfixed!$F$551:$F$1054,MATCH(SUMMARY!C717,final_elemfixed!$C$551:$C$1054,0))</f>
        <v>419</v>
      </c>
      <c r="G717" s="17">
        <f>INDEX(final_elemfixed!$G$551:$G$1054,MATCH(SUMMARY!C717,final_elemfixed!$C$551:$C$1054,0))</f>
        <v>310</v>
      </c>
      <c r="H717" s="17">
        <f>INDEX(final_elemfixed!$H$551:$H$1054,MATCH(SUMMARY!C717,final_elemfixed!$C$551:$C$1054,0))</f>
        <v>0</v>
      </c>
      <c r="I717" s="17">
        <f>INDEX(final_elemfixed!$I$551:$I$1054,MATCH(SUMMARY!C717,final_elemfixed!$C$551:$C$1054,0))</f>
        <v>0</v>
      </c>
      <c r="J717" s="17">
        <f>INDEX(final_elemfixed!$J$551:$J$1054,MATCH(SUMMARY!C717,final_elemfixed!$C$551:$C$1054,0))</f>
        <v>0</v>
      </c>
      <c r="K717" s="17">
        <f>INDEX(final_elemfixed!$K$551:$K$1054,MATCH(SUMMARY!C717,final_elemfixed!$C$551:$C$1054,0))</f>
        <v>0</v>
      </c>
      <c r="L717" s="21">
        <f>INDEX(final_elemfixed!$L$551:$L$1054,MATCH(SUMMARY!C717,final_elemfixed!$C$551:$C$1054,0))</f>
        <v>1</v>
      </c>
    </row>
    <row r="718" spans="1:12" ht="15" customHeight="1" x14ac:dyDescent="0.3">
      <c r="A718" s="6"/>
      <c r="C718" s="20">
        <v>168</v>
      </c>
      <c r="D718" s="17">
        <f>INDEX(final_elemfixed!$D$551:$D$1054,MATCH(SUMMARY!C718,final_elemfixed!$C$551:$C$1054,0))</f>
        <v>418</v>
      </c>
      <c r="E718" s="17">
        <f>INDEX(final_elemfixed!$E$551:$E$1054,MATCH(SUMMARY!C718,final_elemfixed!$C$551:$C$1054,0))</f>
        <v>4</v>
      </c>
      <c r="F718" s="17">
        <f>INDEX(final_elemfixed!$F$551:$F$1054,MATCH(SUMMARY!C718,final_elemfixed!$C$551:$C$1054,0))</f>
        <v>317</v>
      </c>
      <c r="G718" s="17">
        <f>INDEX(final_elemfixed!$G$551:$G$1054,MATCH(SUMMARY!C718,final_elemfixed!$C$551:$C$1054,0))</f>
        <v>419</v>
      </c>
      <c r="H718" s="17">
        <f>INDEX(final_elemfixed!$H$551:$H$1054,MATCH(SUMMARY!C718,final_elemfixed!$C$551:$C$1054,0))</f>
        <v>0</v>
      </c>
      <c r="I718" s="17">
        <f>INDEX(final_elemfixed!$I$551:$I$1054,MATCH(SUMMARY!C718,final_elemfixed!$C$551:$C$1054,0))</f>
        <v>1</v>
      </c>
      <c r="J718" s="17">
        <f>INDEX(final_elemfixed!$J$551:$J$1054,MATCH(SUMMARY!C718,final_elemfixed!$C$551:$C$1054,0))</f>
        <v>0</v>
      </c>
      <c r="K718" s="17">
        <f>INDEX(final_elemfixed!$K$551:$K$1054,MATCH(SUMMARY!C718,final_elemfixed!$C$551:$C$1054,0))</f>
        <v>0</v>
      </c>
      <c r="L718" s="21">
        <f>INDEX(final_elemfixed!$L$551:$L$1054,MATCH(SUMMARY!C718,final_elemfixed!$C$551:$C$1054,0))</f>
        <v>1</v>
      </c>
    </row>
    <row r="719" spans="1:12" ht="15" customHeight="1" x14ac:dyDescent="0.3">
      <c r="A719" s="6"/>
      <c r="C719" s="20">
        <v>169</v>
      </c>
      <c r="D719" s="17">
        <f>INDEX(final_elemfixed!$D$551:$D$1054,MATCH(SUMMARY!C719,final_elemfixed!$C$551:$C$1054,0))</f>
        <v>310</v>
      </c>
      <c r="E719" s="17">
        <f>INDEX(final_elemfixed!$E$551:$E$1054,MATCH(SUMMARY!C719,final_elemfixed!$C$551:$C$1054,0))</f>
        <v>419</v>
      </c>
      <c r="F719" s="17">
        <f>INDEX(final_elemfixed!$F$551:$F$1054,MATCH(SUMMARY!C719,final_elemfixed!$C$551:$C$1054,0))</f>
        <v>420</v>
      </c>
      <c r="G719" s="17">
        <f>INDEX(final_elemfixed!$G$551:$G$1054,MATCH(SUMMARY!C719,final_elemfixed!$C$551:$C$1054,0))</f>
        <v>46</v>
      </c>
      <c r="H719" s="17">
        <f>INDEX(final_elemfixed!$H$551:$H$1054,MATCH(SUMMARY!C719,final_elemfixed!$C$551:$C$1054,0))</f>
        <v>0</v>
      </c>
      <c r="I719" s="17">
        <f>INDEX(final_elemfixed!$I$551:$I$1054,MATCH(SUMMARY!C719,final_elemfixed!$C$551:$C$1054,0))</f>
        <v>0</v>
      </c>
      <c r="J719" s="17">
        <f>INDEX(final_elemfixed!$J$551:$J$1054,MATCH(SUMMARY!C719,final_elemfixed!$C$551:$C$1054,0))</f>
        <v>0</v>
      </c>
      <c r="K719" s="17">
        <f>INDEX(final_elemfixed!$K$551:$K$1054,MATCH(SUMMARY!C719,final_elemfixed!$C$551:$C$1054,0))</f>
        <v>0</v>
      </c>
      <c r="L719" s="21">
        <f>INDEX(final_elemfixed!$L$551:$L$1054,MATCH(SUMMARY!C719,final_elemfixed!$C$551:$C$1054,0))</f>
        <v>1</v>
      </c>
    </row>
    <row r="720" spans="1:12" ht="15" customHeight="1" x14ac:dyDescent="0.3">
      <c r="A720" s="6"/>
      <c r="C720" s="20">
        <v>170</v>
      </c>
      <c r="D720" s="17">
        <f>INDEX(final_elemfixed!$D$551:$D$1054,MATCH(SUMMARY!C720,final_elemfixed!$C$551:$C$1054,0))</f>
        <v>419</v>
      </c>
      <c r="E720" s="17">
        <f>INDEX(final_elemfixed!$E$551:$E$1054,MATCH(SUMMARY!C720,final_elemfixed!$C$551:$C$1054,0))</f>
        <v>317</v>
      </c>
      <c r="F720" s="17">
        <f>INDEX(final_elemfixed!$F$551:$F$1054,MATCH(SUMMARY!C720,final_elemfixed!$C$551:$C$1054,0))</f>
        <v>79</v>
      </c>
      <c r="G720" s="17">
        <f>INDEX(final_elemfixed!$G$551:$G$1054,MATCH(SUMMARY!C720,final_elemfixed!$C$551:$C$1054,0))</f>
        <v>420</v>
      </c>
      <c r="H720" s="17">
        <f>INDEX(final_elemfixed!$H$551:$H$1054,MATCH(SUMMARY!C720,final_elemfixed!$C$551:$C$1054,0))</f>
        <v>0</v>
      </c>
      <c r="I720" s="17">
        <f>INDEX(final_elemfixed!$I$551:$I$1054,MATCH(SUMMARY!C720,final_elemfixed!$C$551:$C$1054,0))</f>
        <v>1</v>
      </c>
      <c r="J720" s="17">
        <f>INDEX(final_elemfixed!$J$551:$J$1054,MATCH(SUMMARY!C720,final_elemfixed!$C$551:$C$1054,0))</f>
        <v>0</v>
      </c>
      <c r="K720" s="17">
        <f>INDEX(final_elemfixed!$K$551:$K$1054,MATCH(SUMMARY!C720,final_elemfixed!$C$551:$C$1054,0))</f>
        <v>0</v>
      </c>
      <c r="L720" s="21">
        <f>INDEX(final_elemfixed!$L$551:$L$1054,MATCH(SUMMARY!C720,final_elemfixed!$C$551:$C$1054,0))</f>
        <v>1</v>
      </c>
    </row>
    <row r="721" spans="1:12" ht="15" customHeight="1" x14ac:dyDescent="0.3">
      <c r="A721" s="6"/>
      <c r="C721" s="20">
        <v>171</v>
      </c>
      <c r="D721" s="17">
        <f>INDEX(final_elemfixed!$D$551:$D$1054,MATCH(SUMMARY!C721,final_elemfixed!$C$551:$C$1054,0))</f>
        <v>46</v>
      </c>
      <c r="E721" s="17">
        <f>INDEX(final_elemfixed!$E$551:$E$1054,MATCH(SUMMARY!C721,final_elemfixed!$C$551:$C$1054,0))</f>
        <v>420</v>
      </c>
      <c r="F721" s="17">
        <f>INDEX(final_elemfixed!$F$551:$F$1054,MATCH(SUMMARY!C721,final_elemfixed!$C$551:$C$1054,0))</f>
        <v>421</v>
      </c>
      <c r="G721" s="17">
        <f>INDEX(final_elemfixed!$G$551:$G$1054,MATCH(SUMMARY!C721,final_elemfixed!$C$551:$C$1054,0))</f>
        <v>311</v>
      </c>
      <c r="H721" s="17">
        <f>INDEX(final_elemfixed!$H$551:$H$1054,MATCH(SUMMARY!C721,final_elemfixed!$C$551:$C$1054,0))</f>
        <v>0</v>
      </c>
      <c r="I721" s="17">
        <f>INDEX(final_elemfixed!$I$551:$I$1054,MATCH(SUMMARY!C721,final_elemfixed!$C$551:$C$1054,0))</f>
        <v>0</v>
      </c>
      <c r="J721" s="17">
        <f>INDEX(final_elemfixed!$J$551:$J$1054,MATCH(SUMMARY!C721,final_elemfixed!$C$551:$C$1054,0))</f>
        <v>0</v>
      </c>
      <c r="K721" s="17">
        <f>INDEX(final_elemfixed!$K$551:$K$1054,MATCH(SUMMARY!C721,final_elemfixed!$C$551:$C$1054,0))</f>
        <v>0</v>
      </c>
      <c r="L721" s="21">
        <f>INDEX(final_elemfixed!$L$551:$L$1054,MATCH(SUMMARY!C721,final_elemfixed!$C$551:$C$1054,0))</f>
        <v>1</v>
      </c>
    </row>
    <row r="722" spans="1:12" ht="15" customHeight="1" x14ac:dyDescent="0.3">
      <c r="A722" s="6"/>
      <c r="C722" s="20">
        <v>172</v>
      </c>
      <c r="D722" s="17">
        <f>INDEX(final_elemfixed!$D$551:$D$1054,MATCH(SUMMARY!C722,final_elemfixed!$C$551:$C$1054,0))</f>
        <v>420</v>
      </c>
      <c r="E722" s="17">
        <f>INDEX(final_elemfixed!$E$551:$E$1054,MATCH(SUMMARY!C722,final_elemfixed!$C$551:$C$1054,0))</f>
        <v>79</v>
      </c>
      <c r="F722" s="17">
        <f>INDEX(final_elemfixed!$F$551:$F$1054,MATCH(SUMMARY!C722,final_elemfixed!$C$551:$C$1054,0))</f>
        <v>316</v>
      </c>
      <c r="G722" s="17">
        <f>INDEX(final_elemfixed!$G$551:$G$1054,MATCH(SUMMARY!C722,final_elemfixed!$C$551:$C$1054,0))</f>
        <v>421</v>
      </c>
      <c r="H722" s="17">
        <f>INDEX(final_elemfixed!$H$551:$H$1054,MATCH(SUMMARY!C722,final_elemfixed!$C$551:$C$1054,0))</f>
        <v>0</v>
      </c>
      <c r="I722" s="17">
        <f>INDEX(final_elemfixed!$I$551:$I$1054,MATCH(SUMMARY!C722,final_elemfixed!$C$551:$C$1054,0))</f>
        <v>1</v>
      </c>
      <c r="J722" s="17">
        <f>INDEX(final_elemfixed!$J$551:$J$1054,MATCH(SUMMARY!C722,final_elemfixed!$C$551:$C$1054,0))</f>
        <v>0</v>
      </c>
      <c r="K722" s="17">
        <f>INDEX(final_elemfixed!$K$551:$K$1054,MATCH(SUMMARY!C722,final_elemfixed!$C$551:$C$1054,0))</f>
        <v>0</v>
      </c>
      <c r="L722" s="21">
        <f>INDEX(final_elemfixed!$L$551:$L$1054,MATCH(SUMMARY!C722,final_elemfixed!$C$551:$C$1054,0))</f>
        <v>1</v>
      </c>
    </row>
    <row r="723" spans="1:12" ht="15" customHeight="1" x14ac:dyDescent="0.3">
      <c r="A723" s="6"/>
      <c r="C723" s="20">
        <v>173</v>
      </c>
      <c r="D723" s="17">
        <f>INDEX(final_elemfixed!$D$551:$D$1054,MATCH(SUMMARY!C723,final_elemfixed!$C$551:$C$1054,0))</f>
        <v>311</v>
      </c>
      <c r="E723" s="17">
        <f>INDEX(final_elemfixed!$E$551:$E$1054,MATCH(SUMMARY!C723,final_elemfixed!$C$551:$C$1054,0))</f>
        <v>421</v>
      </c>
      <c r="F723" s="17">
        <f>INDEX(final_elemfixed!$F$551:$F$1054,MATCH(SUMMARY!C723,final_elemfixed!$C$551:$C$1054,0))</f>
        <v>422</v>
      </c>
      <c r="G723" s="17">
        <f>INDEX(final_elemfixed!$G$551:$G$1054,MATCH(SUMMARY!C723,final_elemfixed!$C$551:$C$1054,0))</f>
        <v>23</v>
      </c>
      <c r="H723" s="17">
        <f>INDEX(final_elemfixed!$H$551:$H$1054,MATCH(SUMMARY!C723,final_elemfixed!$C$551:$C$1054,0))</f>
        <v>0</v>
      </c>
      <c r="I723" s="17">
        <f>INDEX(final_elemfixed!$I$551:$I$1054,MATCH(SUMMARY!C723,final_elemfixed!$C$551:$C$1054,0))</f>
        <v>0</v>
      </c>
      <c r="J723" s="17">
        <f>INDEX(final_elemfixed!$J$551:$J$1054,MATCH(SUMMARY!C723,final_elemfixed!$C$551:$C$1054,0))</f>
        <v>0</v>
      </c>
      <c r="K723" s="17">
        <f>INDEX(final_elemfixed!$K$551:$K$1054,MATCH(SUMMARY!C723,final_elemfixed!$C$551:$C$1054,0))</f>
        <v>0</v>
      </c>
      <c r="L723" s="21">
        <f>INDEX(final_elemfixed!$L$551:$L$1054,MATCH(SUMMARY!C723,final_elemfixed!$C$551:$C$1054,0))</f>
        <v>1</v>
      </c>
    </row>
    <row r="724" spans="1:12" ht="15" customHeight="1" x14ac:dyDescent="0.3">
      <c r="A724" s="6"/>
      <c r="C724" s="20">
        <v>174</v>
      </c>
      <c r="D724" s="17">
        <f>INDEX(final_elemfixed!$D$551:$D$1054,MATCH(SUMMARY!C724,final_elemfixed!$C$551:$C$1054,0))</f>
        <v>421</v>
      </c>
      <c r="E724" s="17">
        <f>INDEX(final_elemfixed!$E$551:$E$1054,MATCH(SUMMARY!C724,final_elemfixed!$C$551:$C$1054,0))</f>
        <v>316</v>
      </c>
      <c r="F724" s="17">
        <f>INDEX(final_elemfixed!$F$551:$F$1054,MATCH(SUMMARY!C724,final_elemfixed!$C$551:$C$1054,0))</f>
        <v>3</v>
      </c>
      <c r="G724" s="17">
        <f>INDEX(final_elemfixed!$G$551:$G$1054,MATCH(SUMMARY!C724,final_elemfixed!$C$551:$C$1054,0))</f>
        <v>422</v>
      </c>
      <c r="H724" s="17">
        <f>INDEX(final_elemfixed!$H$551:$H$1054,MATCH(SUMMARY!C724,final_elemfixed!$C$551:$C$1054,0))</f>
        <v>0</v>
      </c>
      <c r="I724" s="17">
        <f>INDEX(final_elemfixed!$I$551:$I$1054,MATCH(SUMMARY!C724,final_elemfixed!$C$551:$C$1054,0))</f>
        <v>1</v>
      </c>
      <c r="J724" s="17">
        <f>INDEX(final_elemfixed!$J$551:$J$1054,MATCH(SUMMARY!C724,final_elemfixed!$C$551:$C$1054,0))</f>
        <v>0</v>
      </c>
      <c r="K724" s="17">
        <f>INDEX(final_elemfixed!$K$551:$K$1054,MATCH(SUMMARY!C724,final_elemfixed!$C$551:$C$1054,0))</f>
        <v>0</v>
      </c>
      <c r="L724" s="21">
        <f>INDEX(final_elemfixed!$L$551:$L$1054,MATCH(SUMMARY!C724,final_elemfixed!$C$551:$C$1054,0))</f>
        <v>1</v>
      </c>
    </row>
    <row r="725" spans="1:12" ht="15" customHeight="1" x14ac:dyDescent="0.3">
      <c r="A725" s="6"/>
      <c r="C725" s="20">
        <v>175</v>
      </c>
      <c r="D725" s="17">
        <f>INDEX(final_elemfixed!$D$551:$D$1054,MATCH(SUMMARY!C725,final_elemfixed!$C$551:$C$1054,0))</f>
        <v>23</v>
      </c>
      <c r="E725" s="17">
        <f>INDEX(final_elemfixed!$E$551:$E$1054,MATCH(SUMMARY!C725,final_elemfixed!$C$551:$C$1054,0))</f>
        <v>422</v>
      </c>
      <c r="F725" s="17">
        <f>INDEX(final_elemfixed!$F$551:$F$1054,MATCH(SUMMARY!C725,final_elemfixed!$C$551:$C$1054,0))</f>
        <v>423</v>
      </c>
      <c r="G725" s="17">
        <f>INDEX(final_elemfixed!$G$551:$G$1054,MATCH(SUMMARY!C725,final_elemfixed!$C$551:$C$1054,0))</f>
        <v>312</v>
      </c>
      <c r="H725" s="17">
        <f>INDEX(final_elemfixed!$H$551:$H$1054,MATCH(SUMMARY!C725,final_elemfixed!$C$551:$C$1054,0))</f>
        <v>0</v>
      </c>
      <c r="I725" s="17">
        <f>INDEX(final_elemfixed!$I$551:$I$1054,MATCH(SUMMARY!C725,final_elemfixed!$C$551:$C$1054,0))</f>
        <v>0</v>
      </c>
      <c r="J725" s="17">
        <f>INDEX(final_elemfixed!$J$551:$J$1054,MATCH(SUMMARY!C725,final_elemfixed!$C$551:$C$1054,0))</f>
        <v>0</v>
      </c>
      <c r="K725" s="17">
        <f>INDEX(final_elemfixed!$K$551:$K$1054,MATCH(SUMMARY!C725,final_elemfixed!$C$551:$C$1054,0))</f>
        <v>0</v>
      </c>
      <c r="L725" s="21">
        <f>INDEX(final_elemfixed!$L$551:$L$1054,MATCH(SUMMARY!C725,final_elemfixed!$C$551:$C$1054,0))</f>
        <v>1</v>
      </c>
    </row>
    <row r="726" spans="1:12" ht="15" customHeight="1" x14ac:dyDescent="0.3">
      <c r="A726" s="6"/>
      <c r="C726" s="20">
        <v>176</v>
      </c>
      <c r="D726" s="17">
        <f>INDEX(final_elemfixed!$D$551:$D$1054,MATCH(SUMMARY!C726,final_elemfixed!$C$551:$C$1054,0))</f>
        <v>422</v>
      </c>
      <c r="E726" s="17">
        <f>INDEX(final_elemfixed!$E$551:$E$1054,MATCH(SUMMARY!C726,final_elemfixed!$C$551:$C$1054,0))</f>
        <v>3</v>
      </c>
      <c r="F726" s="17">
        <f>INDEX(final_elemfixed!$F$551:$F$1054,MATCH(SUMMARY!C726,final_elemfixed!$C$551:$C$1054,0))</f>
        <v>315</v>
      </c>
      <c r="G726" s="17">
        <f>INDEX(final_elemfixed!$G$551:$G$1054,MATCH(SUMMARY!C726,final_elemfixed!$C$551:$C$1054,0))</f>
        <v>423</v>
      </c>
      <c r="H726" s="17">
        <f>INDEX(final_elemfixed!$H$551:$H$1054,MATCH(SUMMARY!C726,final_elemfixed!$C$551:$C$1054,0))</f>
        <v>0</v>
      </c>
      <c r="I726" s="17">
        <f>INDEX(final_elemfixed!$I$551:$I$1054,MATCH(SUMMARY!C726,final_elemfixed!$C$551:$C$1054,0))</f>
        <v>1</v>
      </c>
      <c r="J726" s="17">
        <f>INDEX(final_elemfixed!$J$551:$J$1054,MATCH(SUMMARY!C726,final_elemfixed!$C$551:$C$1054,0))</f>
        <v>0</v>
      </c>
      <c r="K726" s="17">
        <f>INDEX(final_elemfixed!$K$551:$K$1054,MATCH(SUMMARY!C726,final_elemfixed!$C$551:$C$1054,0))</f>
        <v>0</v>
      </c>
      <c r="L726" s="21">
        <f>INDEX(final_elemfixed!$L$551:$L$1054,MATCH(SUMMARY!C726,final_elemfixed!$C$551:$C$1054,0))</f>
        <v>1</v>
      </c>
    </row>
    <row r="727" spans="1:12" ht="15" customHeight="1" x14ac:dyDescent="0.3">
      <c r="A727" s="6"/>
      <c r="C727" s="20">
        <v>177</v>
      </c>
      <c r="D727" s="17">
        <f>INDEX(final_elemfixed!$D$551:$D$1054,MATCH(SUMMARY!C727,final_elemfixed!$C$551:$C$1054,0))</f>
        <v>312</v>
      </c>
      <c r="E727" s="17">
        <f>INDEX(final_elemfixed!$E$551:$E$1054,MATCH(SUMMARY!C727,final_elemfixed!$C$551:$C$1054,0))</f>
        <v>423</v>
      </c>
      <c r="F727" s="17">
        <f>INDEX(final_elemfixed!$F$551:$F$1054,MATCH(SUMMARY!C727,final_elemfixed!$C$551:$C$1054,0))</f>
        <v>424</v>
      </c>
      <c r="G727" s="17">
        <f>INDEX(final_elemfixed!$G$551:$G$1054,MATCH(SUMMARY!C727,final_elemfixed!$C$551:$C$1054,0))</f>
        <v>65</v>
      </c>
      <c r="H727" s="17">
        <f>INDEX(final_elemfixed!$H$551:$H$1054,MATCH(SUMMARY!C727,final_elemfixed!$C$551:$C$1054,0))</f>
        <v>0</v>
      </c>
      <c r="I727" s="17">
        <f>INDEX(final_elemfixed!$I$551:$I$1054,MATCH(SUMMARY!C727,final_elemfixed!$C$551:$C$1054,0))</f>
        <v>0</v>
      </c>
      <c r="J727" s="17">
        <f>INDEX(final_elemfixed!$J$551:$J$1054,MATCH(SUMMARY!C727,final_elemfixed!$C$551:$C$1054,0))</f>
        <v>0</v>
      </c>
      <c r="K727" s="17">
        <f>INDEX(final_elemfixed!$K$551:$K$1054,MATCH(SUMMARY!C727,final_elemfixed!$C$551:$C$1054,0))</f>
        <v>0</v>
      </c>
      <c r="L727" s="21">
        <f>INDEX(final_elemfixed!$L$551:$L$1054,MATCH(SUMMARY!C727,final_elemfixed!$C$551:$C$1054,0))</f>
        <v>1</v>
      </c>
    </row>
    <row r="728" spans="1:12" ht="15" customHeight="1" x14ac:dyDescent="0.3">
      <c r="A728" s="6"/>
      <c r="C728" s="20">
        <v>178</v>
      </c>
      <c r="D728" s="17">
        <f>INDEX(final_elemfixed!$D$551:$D$1054,MATCH(SUMMARY!C728,final_elemfixed!$C$551:$C$1054,0))</f>
        <v>423</v>
      </c>
      <c r="E728" s="17">
        <f>INDEX(final_elemfixed!$E$551:$E$1054,MATCH(SUMMARY!C728,final_elemfixed!$C$551:$C$1054,0))</f>
        <v>315</v>
      </c>
      <c r="F728" s="17">
        <f>INDEX(final_elemfixed!$F$551:$F$1054,MATCH(SUMMARY!C728,final_elemfixed!$C$551:$C$1054,0))</f>
        <v>16</v>
      </c>
      <c r="G728" s="17">
        <f>INDEX(final_elemfixed!$G$551:$G$1054,MATCH(SUMMARY!C728,final_elemfixed!$C$551:$C$1054,0))</f>
        <v>424</v>
      </c>
      <c r="H728" s="17">
        <f>INDEX(final_elemfixed!$H$551:$H$1054,MATCH(SUMMARY!C728,final_elemfixed!$C$551:$C$1054,0))</f>
        <v>0</v>
      </c>
      <c r="I728" s="17">
        <f>INDEX(final_elemfixed!$I$551:$I$1054,MATCH(SUMMARY!C728,final_elemfixed!$C$551:$C$1054,0))</f>
        <v>1</v>
      </c>
      <c r="J728" s="17">
        <f>INDEX(final_elemfixed!$J$551:$J$1054,MATCH(SUMMARY!C728,final_elemfixed!$C$551:$C$1054,0))</f>
        <v>0</v>
      </c>
      <c r="K728" s="17">
        <f>INDEX(final_elemfixed!$K$551:$K$1054,MATCH(SUMMARY!C728,final_elemfixed!$C$551:$C$1054,0))</f>
        <v>0</v>
      </c>
      <c r="L728" s="21">
        <f>INDEX(final_elemfixed!$L$551:$L$1054,MATCH(SUMMARY!C728,final_elemfixed!$C$551:$C$1054,0))</f>
        <v>1</v>
      </c>
    </row>
    <row r="729" spans="1:12" ht="15" customHeight="1" x14ac:dyDescent="0.3">
      <c r="A729" s="6"/>
      <c r="C729" s="20">
        <v>179</v>
      </c>
      <c r="D729" s="17">
        <f>INDEX(final_elemfixed!$D$551:$D$1054,MATCH(SUMMARY!C729,final_elemfixed!$C$551:$C$1054,0))</f>
        <v>65</v>
      </c>
      <c r="E729" s="17">
        <f>INDEX(final_elemfixed!$E$551:$E$1054,MATCH(SUMMARY!C729,final_elemfixed!$C$551:$C$1054,0))</f>
        <v>424</v>
      </c>
      <c r="F729" s="17">
        <f>INDEX(final_elemfixed!$F$551:$F$1054,MATCH(SUMMARY!C729,final_elemfixed!$C$551:$C$1054,0))</f>
        <v>425</v>
      </c>
      <c r="G729" s="17">
        <f>INDEX(final_elemfixed!$G$551:$G$1054,MATCH(SUMMARY!C729,final_elemfixed!$C$551:$C$1054,0))</f>
        <v>327</v>
      </c>
      <c r="H729" s="17">
        <f>INDEX(final_elemfixed!$H$551:$H$1054,MATCH(SUMMARY!C729,final_elemfixed!$C$551:$C$1054,0))</f>
        <v>0</v>
      </c>
      <c r="I729" s="17">
        <f>INDEX(final_elemfixed!$I$551:$I$1054,MATCH(SUMMARY!C729,final_elemfixed!$C$551:$C$1054,0))</f>
        <v>0</v>
      </c>
      <c r="J729" s="17">
        <f>INDEX(final_elemfixed!$J$551:$J$1054,MATCH(SUMMARY!C729,final_elemfixed!$C$551:$C$1054,0))</f>
        <v>0</v>
      </c>
      <c r="K729" s="17">
        <f>INDEX(final_elemfixed!$K$551:$K$1054,MATCH(SUMMARY!C729,final_elemfixed!$C$551:$C$1054,0))</f>
        <v>0</v>
      </c>
      <c r="L729" s="21">
        <f>INDEX(final_elemfixed!$L$551:$L$1054,MATCH(SUMMARY!C729,final_elemfixed!$C$551:$C$1054,0))</f>
        <v>1</v>
      </c>
    </row>
    <row r="730" spans="1:12" ht="15" customHeight="1" x14ac:dyDescent="0.3">
      <c r="A730" s="6"/>
      <c r="C730" s="20">
        <v>180</v>
      </c>
      <c r="D730" s="17">
        <f>INDEX(final_elemfixed!$D$551:$D$1054,MATCH(SUMMARY!C730,final_elemfixed!$C$551:$C$1054,0))</f>
        <v>424</v>
      </c>
      <c r="E730" s="17">
        <f>INDEX(final_elemfixed!$E$551:$E$1054,MATCH(SUMMARY!C730,final_elemfixed!$C$551:$C$1054,0))</f>
        <v>16</v>
      </c>
      <c r="F730" s="17">
        <f>INDEX(final_elemfixed!$F$551:$F$1054,MATCH(SUMMARY!C730,final_elemfixed!$C$551:$C$1054,0))</f>
        <v>314</v>
      </c>
      <c r="G730" s="17">
        <f>INDEX(final_elemfixed!$G$551:$G$1054,MATCH(SUMMARY!C730,final_elemfixed!$C$551:$C$1054,0))</f>
        <v>425</v>
      </c>
      <c r="H730" s="17">
        <f>INDEX(final_elemfixed!$H$551:$H$1054,MATCH(SUMMARY!C730,final_elemfixed!$C$551:$C$1054,0))</f>
        <v>0</v>
      </c>
      <c r="I730" s="17">
        <f>INDEX(final_elemfixed!$I$551:$I$1054,MATCH(SUMMARY!C730,final_elemfixed!$C$551:$C$1054,0))</f>
        <v>1</v>
      </c>
      <c r="J730" s="17">
        <f>INDEX(final_elemfixed!$J$551:$J$1054,MATCH(SUMMARY!C730,final_elemfixed!$C$551:$C$1054,0))</f>
        <v>0</v>
      </c>
      <c r="K730" s="17">
        <f>INDEX(final_elemfixed!$K$551:$K$1054,MATCH(SUMMARY!C730,final_elemfixed!$C$551:$C$1054,0))</f>
        <v>0</v>
      </c>
      <c r="L730" s="21">
        <f>INDEX(final_elemfixed!$L$551:$L$1054,MATCH(SUMMARY!C730,final_elemfixed!$C$551:$C$1054,0))</f>
        <v>1</v>
      </c>
    </row>
    <row r="731" spans="1:12" ht="15" customHeight="1" x14ac:dyDescent="0.3">
      <c r="A731" s="6"/>
      <c r="C731" s="20">
        <v>181</v>
      </c>
      <c r="D731" s="17">
        <f>INDEX(final_elemfixed!$D$551:$D$1054,MATCH(SUMMARY!C731,final_elemfixed!$C$551:$C$1054,0))</f>
        <v>327</v>
      </c>
      <c r="E731" s="17">
        <f>INDEX(final_elemfixed!$E$551:$E$1054,MATCH(SUMMARY!C731,final_elemfixed!$C$551:$C$1054,0))</f>
        <v>425</v>
      </c>
      <c r="F731" s="17">
        <f>INDEX(final_elemfixed!$F$551:$F$1054,MATCH(SUMMARY!C731,final_elemfixed!$C$551:$C$1054,0))</f>
        <v>426</v>
      </c>
      <c r="G731" s="17">
        <f>INDEX(final_elemfixed!$G$551:$G$1054,MATCH(SUMMARY!C731,final_elemfixed!$C$551:$C$1054,0))</f>
        <v>69</v>
      </c>
      <c r="H731" s="17">
        <f>INDEX(final_elemfixed!$H$551:$H$1054,MATCH(SUMMARY!C731,final_elemfixed!$C$551:$C$1054,0))</f>
        <v>0</v>
      </c>
      <c r="I731" s="17">
        <f>INDEX(final_elemfixed!$I$551:$I$1054,MATCH(SUMMARY!C731,final_elemfixed!$C$551:$C$1054,0))</f>
        <v>0</v>
      </c>
      <c r="J731" s="17">
        <f>INDEX(final_elemfixed!$J$551:$J$1054,MATCH(SUMMARY!C731,final_elemfixed!$C$551:$C$1054,0))</f>
        <v>0</v>
      </c>
      <c r="K731" s="17">
        <f>INDEX(final_elemfixed!$K$551:$K$1054,MATCH(SUMMARY!C731,final_elemfixed!$C$551:$C$1054,0))</f>
        <v>0</v>
      </c>
      <c r="L731" s="21">
        <f>INDEX(final_elemfixed!$L$551:$L$1054,MATCH(SUMMARY!C731,final_elemfixed!$C$551:$C$1054,0))</f>
        <v>1</v>
      </c>
    </row>
    <row r="732" spans="1:12" ht="15" customHeight="1" x14ac:dyDescent="0.3">
      <c r="A732" s="6"/>
      <c r="C732" s="20">
        <v>182</v>
      </c>
      <c r="D732" s="17">
        <f>INDEX(final_elemfixed!$D$551:$D$1054,MATCH(SUMMARY!C732,final_elemfixed!$C$551:$C$1054,0))</f>
        <v>425</v>
      </c>
      <c r="E732" s="17">
        <f>INDEX(final_elemfixed!$E$551:$E$1054,MATCH(SUMMARY!C732,final_elemfixed!$C$551:$C$1054,0))</f>
        <v>314</v>
      </c>
      <c r="F732" s="17">
        <f>INDEX(final_elemfixed!$F$551:$F$1054,MATCH(SUMMARY!C732,final_elemfixed!$C$551:$C$1054,0))</f>
        <v>2</v>
      </c>
      <c r="G732" s="17">
        <f>INDEX(final_elemfixed!$G$551:$G$1054,MATCH(SUMMARY!C732,final_elemfixed!$C$551:$C$1054,0))</f>
        <v>426</v>
      </c>
      <c r="H732" s="17">
        <f>INDEX(final_elemfixed!$H$551:$H$1054,MATCH(SUMMARY!C732,final_elemfixed!$C$551:$C$1054,0))</f>
        <v>0</v>
      </c>
      <c r="I732" s="17">
        <f>INDEX(final_elemfixed!$I$551:$I$1054,MATCH(SUMMARY!C732,final_elemfixed!$C$551:$C$1054,0))</f>
        <v>1</v>
      </c>
      <c r="J732" s="17">
        <f>INDEX(final_elemfixed!$J$551:$J$1054,MATCH(SUMMARY!C732,final_elemfixed!$C$551:$C$1054,0))</f>
        <v>0</v>
      </c>
      <c r="K732" s="17">
        <f>INDEX(final_elemfixed!$K$551:$K$1054,MATCH(SUMMARY!C732,final_elemfixed!$C$551:$C$1054,0))</f>
        <v>0</v>
      </c>
      <c r="L732" s="21">
        <f>INDEX(final_elemfixed!$L$551:$L$1054,MATCH(SUMMARY!C732,final_elemfixed!$C$551:$C$1054,0))</f>
        <v>1</v>
      </c>
    </row>
    <row r="733" spans="1:12" ht="15" customHeight="1" x14ac:dyDescent="0.3">
      <c r="A733" s="6"/>
      <c r="C733" s="20">
        <v>183</v>
      </c>
      <c r="D733" s="17">
        <f>INDEX(final_elemfixed!$D$551:$D$1054,MATCH(SUMMARY!C733,final_elemfixed!$C$551:$C$1054,0))</f>
        <v>69</v>
      </c>
      <c r="E733" s="17">
        <f>INDEX(final_elemfixed!$E$551:$E$1054,MATCH(SUMMARY!C733,final_elemfixed!$C$551:$C$1054,0))</f>
        <v>426</v>
      </c>
      <c r="F733" s="17">
        <f>INDEX(final_elemfixed!$F$551:$F$1054,MATCH(SUMMARY!C733,final_elemfixed!$C$551:$C$1054,0))</f>
        <v>427</v>
      </c>
      <c r="G733" s="17">
        <f>INDEX(final_elemfixed!$G$551:$G$1054,MATCH(SUMMARY!C733,final_elemfixed!$C$551:$C$1054,0))</f>
        <v>328</v>
      </c>
      <c r="H733" s="17">
        <f>INDEX(final_elemfixed!$H$551:$H$1054,MATCH(SUMMARY!C733,final_elemfixed!$C$551:$C$1054,0))</f>
        <v>0</v>
      </c>
      <c r="I733" s="17">
        <f>INDEX(final_elemfixed!$I$551:$I$1054,MATCH(SUMMARY!C733,final_elemfixed!$C$551:$C$1054,0))</f>
        <v>0</v>
      </c>
      <c r="J733" s="17">
        <f>INDEX(final_elemfixed!$J$551:$J$1054,MATCH(SUMMARY!C733,final_elemfixed!$C$551:$C$1054,0))</f>
        <v>0</v>
      </c>
      <c r="K733" s="17">
        <f>INDEX(final_elemfixed!$K$551:$K$1054,MATCH(SUMMARY!C733,final_elemfixed!$C$551:$C$1054,0))</f>
        <v>0</v>
      </c>
      <c r="L733" s="21">
        <f>INDEX(final_elemfixed!$L$551:$L$1054,MATCH(SUMMARY!C733,final_elemfixed!$C$551:$C$1054,0))</f>
        <v>1</v>
      </c>
    </row>
    <row r="734" spans="1:12" ht="15" customHeight="1" x14ac:dyDescent="0.3">
      <c r="A734" s="6"/>
      <c r="C734" s="20">
        <v>184</v>
      </c>
      <c r="D734" s="17">
        <f>INDEX(final_elemfixed!$D$551:$D$1054,MATCH(SUMMARY!C734,final_elemfixed!$C$551:$C$1054,0))</f>
        <v>426</v>
      </c>
      <c r="E734" s="17">
        <f>INDEX(final_elemfixed!$E$551:$E$1054,MATCH(SUMMARY!C734,final_elemfixed!$C$551:$C$1054,0))</f>
        <v>2</v>
      </c>
      <c r="F734" s="17">
        <f>INDEX(final_elemfixed!$F$551:$F$1054,MATCH(SUMMARY!C734,final_elemfixed!$C$551:$C$1054,0))</f>
        <v>313</v>
      </c>
      <c r="G734" s="17">
        <f>INDEX(final_elemfixed!$G$551:$G$1054,MATCH(SUMMARY!C734,final_elemfixed!$C$551:$C$1054,0))</f>
        <v>427</v>
      </c>
      <c r="H734" s="17">
        <f>INDEX(final_elemfixed!$H$551:$H$1054,MATCH(SUMMARY!C734,final_elemfixed!$C$551:$C$1054,0))</f>
        <v>0</v>
      </c>
      <c r="I734" s="17">
        <f>INDEX(final_elemfixed!$I$551:$I$1054,MATCH(SUMMARY!C734,final_elemfixed!$C$551:$C$1054,0))</f>
        <v>1</v>
      </c>
      <c r="J734" s="17">
        <f>INDEX(final_elemfixed!$J$551:$J$1054,MATCH(SUMMARY!C734,final_elemfixed!$C$551:$C$1054,0))</f>
        <v>0</v>
      </c>
      <c r="K734" s="17">
        <f>INDEX(final_elemfixed!$K$551:$K$1054,MATCH(SUMMARY!C734,final_elemfixed!$C$551:$C$1054,0))</f>
        <v>0</v>
      </c>
      <c r="L734" s="21">
        <f>INDEX(final_elemfixed!$L$551:$L$1054,MATCH(SUMMARY!C734,final_elemfixed!$C$551:$C$1054,0))</f>
        <v>1</v>
      </c>
    </row>
    <row r="735" spans="1:12" ht="15" customHeight="1" x14ac:dyDescent="0.3">
      <c r="A735" s="6"/>
      <c r="C735" s="20">
        <v>185</v>
      </c>
      <c r="D735" s="17">
        <f>INDEX(final_elemfixed!$D$551:$D$1054,MATCH(SUMMARY!C735,final_elemfixed!$C$551:$C$1054,0))</f>
        <v>328</v>
      </c>
      <c r="E735" s="17">
        <f>INDEX(final_elemfixed!$E$551:$E$1054,MATCH(SUMMARY!C735,final_elemfixed!$C$551:$C$1054,0))</f>
        <v>427</v>
      </c>
      <c r="F735" s="17">
        <f>INDEX(final_elemfixed!$F$551:$F$1054,MATCH(SUMMARY!C735,final_elemfixed!$C$551:$C$1054,0))</f>
        <v>428</v>
      </c>
      <c r="G735" s="17">
        <f>INDEX(final_elemfixed!$G$551:$G$1054,MATCH(SUMMARY!C735,final_elemfixed!$C$551:$C$1054,0))</f>
        <v>73</v>
      </c>
      <c r="H735" s="17">
        <f>INDEX(final_elemfixed!$H$551:$H$1054,MATCH(SUMMARY!C735,final_elemfixed!$C$551:$C$1054,0))</f>
        <v>0</v>
      </c>
      <c r="I735" s="17">
        <f>INDEX(final_elemfixed!$I$551:$I$1054,MATCH(SUMMARY!C735,final_elemfixed!$C$551:$C$1054,0))</f>
        <v>0</v>
      </c>
      <c r="J735" s="17">
        <f>INDEX(final_elemfixed!$J$551:$J$1054,MATCH(SUMMARY!C735,final_elemfixed!$C$551:$C$1054,0))</f>
        <v>0</v>
      </c>
      <c r="K735" s="17">
        <f>INDEX(final_elemfixed!$K$551:$K$1054,MATCH(SUMMARY!C735,final_elemfixed!$C$551:$C$1054,0))</f>
        <v>0</v>
      </c>
      <c r="L735" s="21">
        <f>INDEX(final_elemfixed!$L$551:$L$1054,MATCH(SUMMARY!C735,final_elemfixed!$C$551:$C$1054,0))</f>
        <v>1</v>
      </c>
    </row>
    <row r="736" spans="1:12" ht="15" customHeight="1" x14ac:dyDescent="0.3">
      <c r="A736" s="6"/>
      <c r="C736" s="20">
        <v>186</v>
      </c>
      <c r="D736" s="17">
        <f>INDEX(final_elemfixed!$D$551:$D$1054,MATCH(SUMMARY!C736,final_elemfixed!$C$551:$C$1054,0))</f>
        <v>427</v>
      </c>
      <c r="E736" s="17">
        <f>INDEX(final_elemfixed!$E$551:$E$1054,MATCH(SUMMARY!C736,final_elemfixed!$C$551:$C$1054,0))</f>
        <v>313</v>
      </c>
      <c r="F736" s="17">
        <f>INDEX(final_elemfixed!$F$551:$F$1054,MATCH(SUMMARY!C736,final_elemfixed!$C$551:$C$1054,0))</f>
        <v>1</v>
      </c>
      <c r="G736" s="17">
        <f>INDEX(final_elemfixed!$G$551:$G$1054,MATCH(SUMMARY!C736,final_elemfixed!$C$551:$C$1054,0))</f>
        <v>428</v>
      </c>
      <c r="H736" s="17">
        <f>INDEX(final_elemfixed!$H$551:$H$1054,MATCH(SUMMARY!C736,final_elemfixed!$C$551:$C$1054,0))</f>
        <v>0</v>
      </c>
      <c r="I736" s="17">
        <f>INDEX(final_elemfixed!$I$551:$I$1054,MATCH(SUMMARY!C736,final_elemfixed!$C$551:$C$1054,0))</f>
        <v>1</v>
      </c>
      <c r="J736" s="17">
        <f>INDEX(final_elemfixed!$J$551:$J$1054,MATCH(SUMMARY!C736,final_elemfixed!$C$551:$C$1054,0))</f>
        <v>0</v>
      </c>
      <c r="K736" s="17">
        <f>INDEX(final_elemfixed!$K$551:$K$1054,MATCH(SUMMARY!C736,final_elemfixed!$C$551:$C$1054,0))</f>
        <v>0</v>
      </c>
      <c r="L736" s="21">
        <f>INDEX(final_elemfixed!$L$551:$L$1054,MATCH(SUMMARY!C736,final_elemfixed!$C$551:$C$1054,0))</f>
        <v>1</v>
      </c>
    </row>
    <row r="737" spans="1:12" ht="15" customHeight="1" x14ac:dyDescent="0.3">
      <c r="A737" s="6"/>
      <c r="C737" s="20">
        <v>187</v>
      </c>
      <c r="D737" s="17">
        <f>INDEX(final_elemfixed!$D$551:$D$1054,MATCH(SUMMARY!C737,final_elemfixed!$C$551:$C$1054,0))</f>
        <v>73</v>
      </c>
      <c r="E737" s="17">
        <f>INDEX(final_elemfixed!$E$551:$E$1054,MATCH(SUMMARY!C737,final_elemfixed!$C$551:$C$1054,0))</f>
        <v>428</v>
      </c>
      <c r="F737" s="17">
        <f>INDEX(final_elemfixed!$F$551:$F$1054,MATCH(SUMMARY!C737,final_elemfixed!$C$551:$C$1054,0))</f>
        <v>429</v>
      </c>
      <c r="G737" s="17">
        <f>INDEX(final_elemfixed!$G$551:$G$1054,MATCH(SUMMARY!C737,final_elemfixed!$C$551:$C$1054,0))</f>
        <v>164</v>
      </c>
      <c r="H737" s="17">
        <f>INDEX(final_elemfixed!$H$551:$H$1054,MATCH(SUMMARY!C737,final_elemfixed!$C$551:$C$1054,0))</f>
        <v>0</v>
      </c>
      <c r="I737" s="17">
        <f>INDEX(final_elemfixed!$I$551:$I$1054,MATCH(SUMMARY!C737,final_elemfixed!$C$551:$C$1054,0))</f>
        <v>0</v>
      </c>
      <c r="J737" s="17">
        <f>INDEX(final_elemfixed!$J$551:$J$1054,MATCH(SUMMARY!C737,final_elemfixed!$C$551:$C$1054,0))</f>
        <v>0</v>
      </c>
      <c r="K737" s="17">
        <f>INDEX(final_elemfixed!$K$551:$K$1054,MATCH(SUMMARY!C737,final_elemfixed!$C$551:$C$1054,0))</f>
        <v>0</v>
      </c>
      <c r="L737" s="21">
        <f>INDEX(final_elemfixed!$L$551:$L$1054,MATCH(SUMMARY!C737,final_elemfixed!$C$551:$C$1054,0))</f>
        <v>1</v>
      </c>
    </row>
    <row r="738" spans="1:12" ht="15" customHeight="1" x14ac:dyDescent="0.3">
      <c r="A738" s="6"/>
      <c r="C738" s="20">
        <v>188</v>
      </c>
      <c r="D738" s="17">
        <f>INDEX(final_elemfixed!$D$551:$D$1054,MATCH(SUMMARY!C738,final_elemfixed!$C$551:$C$1054,0))</f>
        <v>428</v>
      </c>
      <c r="E738" s="17">
        <f>INDEX(final_elemfixed!$E$551:$E$1054,MATCH(SUMMARY!C738,final_elemfixed!$C$551:$C$1054,0))</f>
        <v>1</v>
      </c>
      <c r="F738" s="17">
        <f>INDEX(final_elemfixed!$F$551:$F$1054,MATCH(SUMMARY!C738,final_elemfixed!$C$551:$C$1054,0))</f>
        <v>160</v>
      </c>
      <c r="G738" s="17">
        <f>INDEX(final_elemfixed!$G$551:$G$1054,MATCH(SUMMARY!C738,final_elemfixed!$C$551:$C$1054,0))</f>
        <v>429</v>
      </c>
      <c r="H738" s="17">
        <f>INDEX(final_elemfixed!$H$551:$H$1054,MATCH(SUMMARY!C738,final_elemfixed!$C$551:$C$1054,0))</f>
        <v>0</v>
      </c>
      <c r="I738" s="17">
        <f>INDEX(final_elemfixed!$I$551:$I$1054,MATCH(SUMMARY!C738,final_elemfixed!$C$551:$C$1054,0))</f>
        <v>1</v>
      </c>
      <c r="J738" s="17">
        <f>INDEX(final_elemfixed!$J$551:$J$1054,MATCH(SUMMARY!C738,final_elemfixed!$C$551:$C$1054,0))</f>
        <v>0</v>
      </c>
      <c r="K738" s="17">
        <f>INDEX(final_elemfixed!$K$551:$K$1054,MATCH(SUMMARY!C738,final_elemfixed!$C$551:$C$1054,0))</f>
        <v>0</v>
      </c>
      <c r="L738" s="21">
        <f>INDEX(final_elemfixed!$L$551:$L$1054,MATCH(SUMMARY!C738,final_elemfixed!$C$551:$C$1054,0))</f>
        <v>1</v>
      </c>
    </row>
    <row r="739" spans="1:12" ht="15" customHeight="1" x14ac:dyDescent="0.3">
      <c r="A739" s="6"/>
      <c r="C739" s="20">
        <v>189</v>
      </c>
      <c r="D739" s="17">
        <f>INDEX(final_elemfixed!$D$551:$D$1054,MATCH(SUMMARY!C739,final_elemfixed!$C$551:$C$1054,0))</f>
        <v>164</v>
      </c>
      <c r="E739" s="17">
        <f>INDEX(final_elemfixed!$E$551:$E$1054,MATCH(SUMMARY!C739,final_elemfixed!$C$551:$C$1054,0))</f>
        <v>429</v>
      </c>
      <c r="F739" s="17">
        <f>INDEX(final_elemfixed!$F$551:$F$1054,MATCH(SUMMARY!C739,final_elemfixed!$C$551:$C$1054,0))</f>
        <v>430</v>
      </c>
      <c r="G739" s="17">
        <f>INDEX(final_elemfixed!$G$551:$G$1054,MATCH(SUMMARY!C739,final_elemfixed!$C$551:$C$1054,0))</f>
        <v>163</v>
      </c>
      <c r="H739" s="17">
        <f>INDEX(final_elemfixed!$H$551:$H$1054,MATCH(SUMMARY!C739,final_elemfixed!$C$551:$C$1054,0))</f>
        <v>0</v>
      </c>
      <c r="I739" s="17">
        <f>INDEX(final_elemfixed!$I$551:$I$1054,MATCH(SUMMARY!C739,final_elemfixed!$C$551:$C$1054,0))</f>
        <v>0</v>
      </c>
      <c r="J739" s="17">
        <f>INDEX(final_elemfixed!$J$551:$J$1054,MATCH(SUMMARY!C739,final_elemfixed!$C$551:$C$1054,0))</f>
        <v>0</v>
      </c>
      <c r="K739" s="17">
        <f>INDEX(final_elemfixed!$K$551:$K$1054,MATCH(SUMMARY!C739,final_elemfixed!$C$551:$C$1054,0))</f>
        <v>0</v>
      </c>
      <c r="L739" s="21">
        <f>INDEX(final_elemfixed!$L$551:$L$1054,MATCH(SUMMARY!C739,final_elemfixed!$C$551:$C$1054,0))</f>
        <v>1</v>
      </c>
    </row>
    <row r="740" spans="1:12" ht="15" customHeight="1" x14ac:dyDescent="0.3">
      <c r="A740" s="6"/>
      <c r="C740" s="20">
        <v>190</v>
      </c>
      <c r="D740" s="17">
        <f>INDEX(final_elemfixed!$D$551:$D$1054,MATCH(SUMMARY!C740,final_elemfixed!$C$551:$C$1054,0))</f>
        <v>429</v>
      </c>
      <c r="E740" s="17">
        <f>INDEX(final_elemfixed!$E$551:$E$1054,MATCH(SUMMARY!C740,final_elemfixed!$C$551:$C$1054,0))</f>
        <v>160</v>
      </c>
      <c r="F740" s="17">
        <f>INDEX(final_elemfixed!$F$551:$F$1054,MATCH(SUMMARY!C740,final_elemfixed!$C$551:$C$1054,0))</f>
        <v>159</v>
      </c>
      <c r="G740" s="17">
        <f>INDEX(final_elemfixed!$G$551:$G$1054,MATCH(SUMMARY!C740,final_elemfixed!$C$551:$C$1054,0))</f>
        <v>430</v>
      </c>
      <c r="H740" s="17">
        <f>INDEX(final_elemfixed!$H$551:$H$1054,MATCH(SUMMARY!C740,final_elemfixed!$C$551:$C$1054,0))</f>
        <v>0</v>
      </c>
      <c r="I740" s="17">
        <f>INDEX(final_elemfixed!$I$551:$I$1054,MATCH(SUMMARY!C740,final_elemfixed!$C$551:$C$1054,0))</f>
        <v>1</v>
      </c>
      <c r="J740" s="17">
        <f>INDEX(final_elemfixed!$J$551:$J$1054,MATCH(SUMMARY!C740,final_elemfixed!$C$551:$C$1054,0))</f>
        <v>0</v>
      </c>
      <c r="K740" s="17">
        <f>INDEX(final_elemfixed!$K$551:$K$1054,MATCH(SUMMARY!C740,final_elemfixed!$C$551:$C$1054,0))</f>
        <v>0</v>
      </c>
      <c r="L740" s="21">
        <f>INDEX(final_elemfixed!$L$551:$L$1054,MATCH(SUMMARY!C740,final_elemfixed!$C$551:$C$1054,0))</f>
        <v>1</v>
      </c>
    </row>
    <row r="741" spans="1:12" ht="15" customHeight="1" x14ac:dyDescent="0.3">
      <c r="A741" s="6"/>
      <c r="C741" s="20">
        <v>191</v>
      </c>
      <c r="D741" s="17">
        <f>INDEX(final_elemfixed!$D$551:$D$1054,MATCH(SUMMARY!C741,final_elemfixed!$C$551:$C$1054,0))</f>
        <v>163</v>
      </c>
      <c r="E741" s="17">
        <f>INDEX(final_elemfixed!$E$551:$E$1054,MATCH(SUMMARY!C741,final_elemfixed!$C$551:$C$1054,0))</f>
        <v>430</v>
      </c>
      <c r="F741" s="17">
        <f>INDEX(final_elemfixed!$F$551:$F$1054,MATCH(SUMMARY!C741,final_elemfixed!$C$551:$C$1054,0))</f>
        <v>296</v>
      </c>
      <c r="G741" s="17">
        <f>INDEX(final_elemfixed!$G$551:$G$1054,MATCH(SUMMARY!C741,final_elemfixed!$C$551:$C$1054,0))</f>
        <v>78</v>
      </c>
      <c r="H741" s="17">
        <f>INDEX(final_elemfixed!$H$551:$H$1054,MATCH(SUMMARY!C741,final_elemfixed!$C$551:$C$1054,0))</f>
        <v>0</v>
      </c>
      <c r="I741" s="17">
        <f>INDEX(final_elemfixed!$I$551:$I$1054,MATCH(SUMMARY!C741,final_elemfixed!$C$551:$C$1054,0))</f>
        <v>0</v>
      </c>
      <c r="J741" s="17">
        <f>INDEX(final_elemfixed!$J$551:$J$1054,MATCH(SUMMARY!C741,final_elemfixed!$C$551:$C$1054,0))</f>
        <v>0</v>
      </c>
      <c r="K741" s="17">
        <f>INDEX(final_elemfixed!$K$551:$K$1054,MATCH(SUMMARY!C741,final_elemfixed!$C$551:$C$1054,0))</f>
        <v>0</v>
      </c>
      <c r="L741" s="21">
        <f>INDEX(final_elemfixed!$L$551:$L$1054,MATCH(SUMMARY!C741,final_elemfixed!$C$551:$C$1054,0))</f>
        <v>1</v>
      </c>
    </row>
    <row r="742" spans="1:12" ht="15" customHeight="1" x14ac:dyDescent="0.3">
      <c r="A742" s="6"/>
      <c r="C742" s="20">
        <v>192</v>
      </c>
      <c r="D742" s="17">
        <f>INDEX(final_elemfixed!$D$551:$D$1054,MATCH(SUMMARY!C742,final_elemfixed!$C$551:$C$1054,0))</f>
        <v>430</v>
      </c>
      <c r="E742" s="17">
        <f>INDEX(final_elemfixed!$E$551:$E$1054,MATCH(SUMMARY!C742,final_elemfixed!$C$551:$C$1054,0))</f>
        <v>159</v>
      </c>
      <c r="F742" s="17">
        <f>INDEX(final_elemfixed!$F$551:$F$1054,MATCH(SUMMARY!C742,final_elemfixed!$C$551:$C$1054,0))</f>
        <v>12</v>
      </c>
      <c r="G742" s="17">
        <f>INDEX(final_elemfixed!$G$551:$G$1054,MATCH(SUMMARY!C742,final_elemfixed!$C$551:$C$1054,0))</f>
        <v>296</v>
      </c>
      <c r="H742" s="17">
        <f>INDEX(final_elemfixed!$H$551:$H$1054,MATCH(SUMMARY!C742,final_elemfixed!$C$551:$C$1054,0))</f>
        <v>0</v>
      </c>
      <c r="I742" s="17">
        <f>INDEX(final_elemfixed!$I$551:$I$1054,MATCH(SUMMARY!C742,final_elemfixed!$C$551:$C$1054,0))</f>
        <v>1</v>
      </c>
      <c r="J742" s="17">
        <f>INDEX(final_elemfixed!$J$551:$J$1054,MATCH(SUMMARY!C742,final_elemfixed!$C$551:$C$1054,0))</f>
        <v>0</v>
      </c>
      <c r="K742" s="17">
        <f>INDEX(final_elemfixed!$K$551:$K$1054,MATCH(SUMMARY!C742,final_elemfixed!$C$551:$C$1054,0))</f>
        <v>0</v>
      </c>
      <c r="L742" s="21">
        <f>INDEX(final_elemfixed!$L$551:$L$1054,MATCH(SUMMARY!C742,final_elemfixed!$C$551:$C$1054,0))</f>
        <v>1</v>
      </c>
    </row>
    <row r="743" spans="1:12" ht="15" customHeight="1" x14ac:dyDescent="0.3">
      <c r="A743" s="6"/>
      <c r="C743" s="20">
        <v>193</v>
      </c>
      <c r="D743" s="17">
        <f>INDEX(final_elemfixed!$D$551:$D$1054,MATCH(SUMMARY!C743,final_elemfixed!$C$551:$C$1054,0))</f>
        <v>161</v>
      </c>
      <c r="E743" s="17">
        <f>INDEX(final_elemfixed!$E$551:$E$1054,MATCH(SUMMARY!C743,final_elemfixed!$C$551:$C$1054,0))</f>
        <v>431</v>
      </c>
      <c r="F743" s="17">
        <f>INDEX(final_elemfixed!$F$551:$F$1054,MATCH(SUMMARY!C743,final_elemfixed!$C$551:$C$1054,0))</f>
        <v>292</v>
      </c>
      <c r="G743" s="17">
        <f>INDEX(final_elemfixed!$G$551:$G$1054,MATCH(SUMMARY!C743,final_elemfixed!$C$551:$C$1054,0))</f>
        <v>12</v>
      </c>
      <c r="H743" s="17">
        <f>INDEX(final_elemfixed!$H$551:$H$1054,MATCH(SUMMARY!C743,final_elemfixed!$C$551:$C$1054,0))</f>
        <v>0</v>
      </c>
      <c r="I743" s="17">
        <f>INDEX(final_elemfixed!$I$551:$I$1054,MATCH(SUMMARY!C743,final_elemfixed!$C$551:$C$1054,0))</f>
        <v>0</v>
      </c>
      <c r="J743" s="17">
        <f>INDEX(final_elemfixed!$J$551:$J$1054,MATCH(SUMMARY!C743,final_elemfixed!$C$551:$C$1054,0))</f>
        <v>0</v>
      </c>
      <c r="K743" s="17">
        <f>INDEX(final_elemfixed!$K$551:$K$1054,MATCH(SUMMARY!C743,final_elemfixed!$C$551:$C$1054,0))</f>
        <v>1</v>
      </c>
      <c r="L743" s="21">
        <f>INDEX(final_elemfixed!$L$551:$L$1054,MATCH(SUMMARY!C743,final_elemfixed!$C$551:$C$1054,0))</f>
        <v>1</v>
      </c>
    </row>
    <row r="744" spans="1:12" ht="15" customHeight="1" x14ac:dyDescent="0.3">
      <c r="A744" s="6"/>
      <c r="C744" s="20">
        <v>194</v>
      </c>
      <c r="D744" s="17">
        <f>INDEX(final_elemfixed!$D$551:$D$1054,MATCH(SUMMARY!C744,final_elemfixed!$C$551:$C$1054,0))</f>
        <v>431</v>
      </c>
      <c r="E744" s="17">
        <f>INDEX(final_elemfixed!$E$551:$E$1054,MATCH(SUMMARY!C744,final_elemfixed!$C$551:$C$1054,0))</f>
        <v>172</v>
      </c>
      <c r="F744" s="17">
        <f>INDEX(final_elemfixed!$F$551:$F$1054,MATCH(SUMMARY!C744,final_elemfixed!$C$551:$C$1054,0))</f>
        <v>77</v>
      </c>
      <c r="G744" s="17">
        <f>INDEX(final_elemfixed!$G$551:$G$1054,MATCH(SUMMARY!C744,final_elemfixed!$C$551:$C$1054,0))</f>
        <v>292</v>
      </c>
      <c r="H744" s="17">
        <f>INDEX(final_elemfixed!$H$551:$H$1054,MATCH(SUMMARY!C744,final_elemfixed!$C$551:$C$1054,0))</f>
        <v>0</v>
      </c>
      <c r="I744" s="17">
        <f>INDEX(final_elemfixed!$I$551:$I$1054,MATCH(SUMMARY!C744,final_elemfixed!$C$551:$C$1054,0))</f>
        <v>0</v>
      </c>
      <c r="J744" s="17">
        <f>INDEX(final_elemfixed!$J$551:$J$1054,MATCH(SUMMARY!C744,final_elemfixed!$C$551:$C$1054,0))</f>
        <v>0</v>
      </c>
      <c r="K744" s="17">
        <f>INDEX(final_elemfixed!$K$551:$K$1054,MATCH(SUMMARY!C744,final_elemfixed!$C$551:$C$1054,0))</f>
        <v>0</v>
      </c>
      <c r="L744" s="21">
        <f>INDEX(final_elemfixed!$L$551:$L$1054,MATCH(SUMMARY!C744,final_elemfixed!$C$551:$C$1054,0))</f>
        <v>1</v>
      </c>
    </row>
    <row r="745" spans="1:12" ht="15" customHeight="1" x14ac:dyDescent="0.3">
      <c r="A745" s="6"/>
      <c r="C745" s="20">
        <v>195</v>
      </c>
      <c r="D745" s="17">
        <f>INDEX(final_elemfixed!$D$551:$D$1054,MATCH(SUMMARY!C745,final_elemfixed!$C$551:$C$1054,0))</f>
        <v>162</v>
      </c>
      <c r="E745" s="17">
        <f>INDEX(final_elemfixed!$E$551:$E$1054,MATCH(SUMMARY!C745,final_elemfixed!$C$551:$C$1054,0))</f>
        <v>432</v>
      </c>
      <c r="F745" s="17">
        <f>INDEX(final_elemfixed!$F$551:$F$1054,MATCH(SUMMARY!C745,final_elemfixed!$C$551:$C$1054,0))</f>
        <v>431</v>
      </c>
      <c r="G745" s="17">
        <f>INDEX(final_elemfixed!$G$551:$G$1054,MATCH(SUMMARY!C745,final_elemfixed!$C$551:$C$1054,0))</f>
        <v>161</v>
      </c>
      <c r="H745" s="17">
        <f>INDEX(final_elemfixed!$H$551:$H$1054,MATCH(SUMMARY!C745,final_elemfixed!$C$551:$C$1054,0))</f>
        <v>0</v>
      </c>
      <c r="I745" s="17">
        <f>INDEX(final_elemfixed!$I$551:$I$1054,MATCH(SUMMARY!C745,final_elemfixed!$C$551:$C$1054,0))</f>
        <v>0</v>
      </c>
      <c r="J745" s="17">
        <f>INDEX(final_elemfixed!$J$551:$J$1054,MATCH(SUMMARY!C745,final_elemfixed!$C$551:$C$1054,0))</f>
        <v>0</v>
      </c>
      <c r="K745" s="17">
        <f>INDEX(final_elemfixed!$K$551:$K$1054,MATCH(SUMMARY!C745,final_elemfixed!$C$551:$C$1054,0))</f>
        <v>1</v>
      </c>
      <c r="L745" s="21">
        <f>INDEX(final_elemfixed!$L$551:$L$1054,MATCH(SUMMARY!C745,final_elemfixed!$C$551:$C$1054,0))</f>
        <v>1</v>
      </c>
    </row>
    <row r="746" spans="1:12" ht="15" customHeight="1" x14ac:dyDescent="0.3">
      <c r="A746" s="6"/>
      <c r="C746" s="20">
        <v>196</v>
      </c>
      <c r="D746" s="17">
        <f>INDEX(final_elemfixed!$D$551:$D$1054,MATCH(SUMMARY!C746,final_elemfixed!$C$551:$C$1054,0))</f>
        <v>432</v>
      </c>
      <c r="E746" s="17">
        <f>INDEX(final_elemfixed!$E$551:$E$1054,MATCH(SUMMARY!C746,final_elemfixed!$C$551:$C$1054,0))</f>
        <v>171</v>
      </c>
      <c r="F746" s="17">
        <f>INDEX(final_elemfixed!$F$551:$F$1054,MATCH(SUMMARY!C746,final_elemfixed!$C$551:$C$1054,0))</f>
        <v>172</v>
      </c>
      <c r="G746" s="17">
        <f>INDEX(final_elemfixed!$G$551:$G$1054,MATCH(SUMMARY!C746,final_elemfixed!$C$551:$C$1054,0))</f>
        <v>431</v>
      </c>
      <c r="H746" s="17">
        <f>INDEX(final_elemfixed!$H$551:$H$1054,MATCH(SUMMARY!C746,final_elemfixed!$C$551:$C$1054,0))</f>
        <v>0</v>
      </c>
      <c r="I746" s="17">
        <f>INDEX(final_elemfixed!$I$551:$I$1054,MATCH(SUMMARY!C746,final_elemfixed!$C$551:$C$1054,0))</f>
        <v>0</v>
      </c>
      <c r="J746" s="17">
        <f>INDEX(final_elemfixed!$J$551:$J$1054,MATCH(SUMMARY!C746,final_elemfixed!$C$551:$C$1054,0))</f>
        <v>0</v>
      </c>
      <c r="K746" s="17">
        <f>INDEX(final_elemfixed!$K$551:$K$1054,MATCH(SUMMARY!C746,final_elemfixed!$C$551:$C$1054,0))</f>
        <v>0</v>
      </c>
      <c r="L746" s="21">
        <f>INDEX(final_elemfixed!$L$551:$L$1054,MATCH(SUMMARY!C746,final_elemfixed!$C$551:$C$1054,0))</f>
        <v>1</v>
      </c>
    </row>
    <row r="747" spans="1:12" ht="15" customHeight="1" x14ac:dyDescent="0.3">
      <c r="A747" s="6"/>
      <c r="C747" s="20">
        <v>197</v>
      </c>
      <c r="D747" s="17">
        <f>INDEX(final_elemfixed!$D$551:$D$1054,MATCH(SUMMARY!C747,final_elemfixed!$C$551:$C$1054,0))</f>
        <v>11</v>
      </c>
      <c r="E747" s="17">
        <f>INDEX(final_elemfixed!$E$551:$E$1054,MATCH(SUMMARY!C747,final_elemfixed!$C$551:$C$1054,0))</f>
        <v>433</v>
      </c>
      <c r="F747" s="17">
        <f>INDEX(final_elemfixed!$F$551:$F$1054,MATCH(SUMMARY!C747,final_elemfixed!$C$551:$C$1054,0))</f>
        <v>432</v>
      </c>
      <c r="G747" s="17">
        <f>INDEX(final_elemfixed!$G$551:$G$1054,MATCH(SUMMARY!C747,final_elemfixed!$C$551:$C$1054,0))</f>
        <v>162</v>
      </c>
      <c r="H747" s="17">
        <f>INDEX(final_elemfixed!$H$551:$H$1054,MATCH(SUMMARY!C747,final_elemfixed!$C$551:$C$1054,0))</f>
        <v>0</v>
      </c>
      <c r="I747" s="17">
        <f>INDEX(final_elemfixed!$I$551:$I$1054,MATCH(SUMMARY!C747,final_elemfixed!$C$551:$C$1054,0))</f>
        <v>0</v>
      </c>
      <c r="J747" s="17">
        <f>INDEX(final_elemfixed!$J$551:$J$1054,MATCH(SUMMARY!C747,final_elemfixed!$C$551:$C$1054,0))</f>
        <v>0</v>
      </c>
      <c r="K747" s="17">
        <f>INDEX(final_elemfixed!$K$551:$K$1054,MATCH(SUMMARY!C747,final_elemfixed!$C$551:$C$1054,0))</f>
        <v>1</v>
      </c>
      <c r="L747" s="21">
        <f>INDEX(final_elemfixed!$L$551:$L$1054,MATCH(SUMMARY!C747,final_elemfixed!$C$551:$C$1054,0))</f>
        <v>1</v>
      </c>
    </row>
    <row r="748" spans="1:12" ht="15" customHeight="1" x14ac:dyDescent="0.3">
      <c r="A748" s="6"/>
      <c r="C748" s="20">
        <v>198</v>
      </c>
      <c r="D748" s="17">
        <f>INDEX(final_elemfixed!$D$551:$D$1054,MATCH(SUMMARY!C748,final_elemfixed!$C$551:$C$1054,0))</f>
        <v>433</v>
      </c>
      <c r="E748" s="17">
        <f>INDEX(final_elemfixed!$E$551:$E$1054,MATCH(SUMMARY!C748,final_elemfixed!$C$551:$C$1054,0))</f>
        <v>34</v>
      </c>
      <c r="F748" s="17">
        <f>INDEX(final_elemfixed!$F$551:$F$1054,MATCH(SUMMARY!C748,final_elemfixed!$C$551:$C$1054,0))</f>
        <v>171</v>
      </c>
      <c r="G748" s="17">
        <f>INDEX(final_elemfixed!$G$551:$G$1054,MATCH(SUMMARY!C748,final_elemfixed!$C$551:$C$1054,0))</f>
        <v>432</v>
      </c>
      <c r="H748" s="17">
        <f>INDEX(final_elemfixed!$H$551:$H$1054,MATCH(SUMMARY!C748,final_elemfixed!$C$551:$C$1054,0))</f>
        <v>0</v>
      </c>
      <c r="I748" s="17">
        <f>INDEX(final_elemfixed!$I$551:$I$1054,MATCH(SUMMARY!C748,final_elemfixed!$C$551:$C$1054,0))</f>
        <v>0</v>
      </c>
      <c r="J748" s="17">
        <f>INDEX(final_elemfixed!$J$551:$J$1054,MATCH(SUMMARY!C748,final_elemfixed!$C$551:$C$1054,0))</f>
        <v>0</v>
      </c>
      <c r="K748" s="17">
        <f>INDEX(final_elemfixed!$K$551:$K$1054,MATCH(SUMMARY!C748,final_elemfixed!$C$551:$C$1054,0))</f>
        <v>0</v>
      </c>
      <c r="L748" s="21">
        <f>INDEX(final_elemfixed!$L$551:$L$1054,MATCH(SUMMARY!C748,final_elemfixed!$C$551:$C$1054,0))</f>
        <v>1</v>
      </c>
    </row>
    <row r="749" spans="1:12" ht="15" customHeight="1" x14ac:dyDescent="0.3">
      <c r="A749" s="6"/>
      <c r="C749" s="20">
        <v>199</v>
      </c>
      <c r="D749" s="17">
        <f>INDEX(final_elemfixed!$D$551:$D$1054,MATCH(SUMMARY!C749,final_elemfixed!$C$551:$C$1054,0))</f>
        <v>326</v>
      </c>
      <c r="E749" s="17">
        <f>INDEX(final_elemfixed!$E$551:$E$1054,MATCH(SUMMARY!C749,final_elemfixed!$C$551:$C$1054,0))</f>
        <v>434</v>
      </c>
      <c r="F749" s="17">
        <f>INDEX(final_elemfixed!$F$551:$F$1054,MATCH(SUMMARY!C749,final_elemfixed!$C$551:$C$1054,0))</f>
        <v>433</v>
      </c>
      <c r="G749" s="17">
        <f>INDEX(final_elemfixed!$G$551:$G$1054,MATCH(SUMMARY!C749,final_elemfixed!$C$551:$C$1054,0))</f>
        <v>11</v>
      </c>
      <c r="H749" s="17">
        <f>INDEX(final_elemfixed!$H$551:$H$1054,MATCH(SUMMARY!C749,final_elemfixed!$C$551:$C$1054,0))</f>
        <v>0</v>
      </c>
      <c r="I749" s="17">
        <f>INDEX(final_elemfixed!$I$551:$I$1054,MATCH(SUMMARY!C749,final_elemfixed!$C$551:$C$1054,0))</f>
        <v>0</v>
      </c>
      <c r="J749" s="17">
        <f>INDEX(final_elemfixed!$J$551:$J$1054,MATCH(SUMMARY!C749,final_elemfixed!$C$551:$C$1054,0))</f>
        <v>0</v>
      </c>
      <c r="K749" s="17">
        <f>INDEX(final_elemfixed!$K$551:$K$1054,MATCH(SUMMARY!C749,final_elemfixed!$C$551:$C$1054,0))</f>
        <v>1</v>
      </c>
      <c r="L749" s="21">
        <f>INDEX(final_elemfixed!$L$551:$L$1054,MATCH(SUMMARY!C749,final_elemfixed!$C$551:$C$1054,0))</f>
        <v>1</v>
      </c>
    </row>
    <row r="750" spans="1:12" ht="15" customHeight="1" x14ac:dyDescent="0.3">
      <c r="A750" s="6"/>
      <c r="C750" s="20">
        <v>200</v>
      </c>
      <c r="D750" s="17">
        <f>INDEX(final_elemfixed!$D$551:$D$1054,MATCH(SUMMARY!C750,final_elemfixed!$C$551:$C$1054,0))</f>
        <v>434</v>
      </c>
      <c r="E750" s="17">
        <f>INDEX(final_elemfixed!$E$551:$E$1054,MATCH(SUMMARY!C750,final_elemfixed!$C$551:$C$1054,0))</f>
        <v>304</v>
      </c>
      <c r="F750" s="17">
        <f>INDEX(final_elemfixed!$F$551:$F$1054,MATCH(SUMMARY!C750,final_elemfixed!$C$551:$C$1054,0))</f>
        <v>34</v>
      </c>
      <c r="G750" s="17">
        <f>INDEX(final_elemfixed!$G$551:$G$1054,MATCH(SUMMARY!C750,final_elemfixed!$C$551:$C$1054,0))</f>
        <v>433</v>
      </c>
      <c r="H750" s="17">
        <f>INDEX(final_elemfixed!$H$551:$H$1054,MATCH(SUMMARY!C750,final_elemfixed!$C$551:$C$1054,0))</f>
        <v>0</v>
      </c>
      <c r="I750" s="17">
        <f>INDEX(final_elemfixed!$I$551:$I$1054,MATCH(SUMMARY!C750,final_elemfixed!$C$551:$C$1054,0))</f>
        <v>0</v>
      </c>
      <c r="J750" s="17">
        <f>INDEX(final_elemfixed!$J$551:$J$1054,MATCH(SUMMARY!C750,final_elemfixed!$C$551:$C$1054,0))</f>
        <v>0</v>
      </c>
      <c r="K750" s="17">
        <f>INDEX(final_elemfixed!$K$551:$K$1054,MATCH(SUMMARY!C750,final_elemfixed!$C$551:$C$1054,0))</f>
        <v>0</v>
      </c>
      <c r="L750" s="21">
        <f>INDEX(final_elemfixed!$L$551:$L$1054,MATCH(SUMMARY!C750,final_elemfixed!$C$551:$C$1054,0))</f>
        <v>1</v>
      </c>
    </row>
    <row r="751" spans="1:12" ht="15" customHeight="1" x14ac:dyDescent="0.3">
      <c r="A751" s="6"/>
      <c r="C751" s="20">
        <v>201</v>
      </c>
      <c r="D751" s="17">
        <f>INDEX(final_elemfixed!$D$551:$D$1054,MATCH(SUMMARY!C751,final_elemfixed!$C$551:$C$1054,0))</f>
        <v>10</v>
      </c>
      <c r="E751" s="17">
        <f>INDEX(final_elemfixed!$E$551:$E$1054,MATCH(SUMMARY!C751,final_elemfixed!$C$551:$C$1054,0))</f>
        <v>435</v>
      </c>
      <c r="F751" s="17">
        <f>INDEX(final_elemfixed!$F$551:$F$1054,MATCH(SUMMARY!C751,final_elemfixed!$C$551:$C$1054,0))</f>
        <v>434</v>
      </c>
      <c r="G751" s="17">
        <f>INDEX(final_elemfixed!$G$551:$G$1054,MATCH(SUMMARY!C751,final_elemfixed!$C$551:$C$1054,0))</f>
        <v>326</v>
      </c>
      <c r="H751" s="17">
        <f>INDEX(final_elemfixed!$H$551:$H$1054,MATCH(SUMMARY!C751,final_elemfixed!$C$551:$C$1054,0))</f>
        <v>0</v>
      </c>
      <c r="I751" s="17">
        <f>INDEX(final_elemfixed!$I$551:$I$1054,MATCH(SUMMARY!C751,final_elemfixed!$C$551:$C$1054,0))</f>
        <v>0</v>
      </c>
      <c r="J751" s="17">
        <f>INDEX(final_elemfixed!$J$551:$J$1054,MATCH(SUMMARY!C751,final_elemfixed!$C$551:$C$1054,0))</f>
        <v>0</v>
      </c>
      <c r="K751" s="17">
        <f>INDEX(final_elemfixed!$K$551:$K$1054,MATCH(SUMMARY!C751,final_elemfixed!$C$551:$C$1054,0))</f>
        <v>1</v>
      </c>
      <c r="L751" s="21">
        <f>INDEX(final_elemfixed!$L$551:$L$1054,MATCH(SUMMARY!C751,final_elemfixed!$C$551:$C$1054,0))</f>
        <v>1</v>
      </c>
    </row>
    <row r="752" spans="1:12" ht="15" customHeight="1" x14ac:dyDescent="0.3">
      <c r="A752" s="6"/>
      <c r="C752" s="20">
        <v>202</v>
      </c>
      <c r="D752" s="17">
        <f>INDEX(final_elemfixed!$D$551:$D$1054,MATCH(SUMMARY!C752,final_elemfixed!$C$551:$C$1054,0))</f>
        <v>435</v>
      </c>
      <c r="E752" s="17">
        <f>INDEX(final_elemfixed!$E$551:$E$1054,MATCH(SUMMARY!C752,final_elemfixed!$C$551:$C$1054,0))</f>
        <v>42</v>
      </c>
      <c r="F752" s="17">
        <f>INDEX(final_elemfixed!$F$551:$F$1054,MATCH(SUMMARY!C752,final_elemfixed!$C$551:$C$1054,0))</f>
        <v>304</v>
      </c>
      <c r="G752" s="17">
        <f>INDEX(final_elemfixed!$G$551:$G$1054,MATCH(SUMMARY!C752,final_elemfixed!$C$551:$C$1054,0))</f>
        <v>434</v>
      </c>
      <c r="H752" s="17">
        <f>INDEX(final_elemfixed!$H$551:$H$1054,MATCH(SUMMARY!C752,final_elemfixed!$C$551:$C$1054,0))</f>
        <v>0</v>
      </c>
      <c r="I752" s="17">
        <f>INDEX(final_elemfixed!$I$551:$I$1054,MATCH(SUMMARY!C752,final_elemfixed!$C$551:$C$1054,0))</f>
        <v>0</v>
      </c>
      <c r="J752" s="17">
        <f>INDEX(final_elemfixed!$J$551:$J$1054,MATCH(SUMMARY!C752,final_elemfixed!$C$551:$C$1054,0))</f>
        <v>0</v>
      </c>
      <c r="K752" s="17">
        <f>INDEX(final_elemfixed!$K$551:$K$1054,MATCH(SUMMARY!C752,final_elemfixed!$C$551:$C$1054,0))</f>
        <v>0</v>
      </c>
      <c r="L752" s="21">
        <f>INDEX(final_elemfixed!$L$551:$L$1054,MATCH(SUMMARY!C752,final_elemfixed!$C$551:$C$1054,0))</f>
        <v>1</v>
      </c>
    </row>
    <row r="753" spans="1:12" ht="15" customHeight="1" x14ac:dyDescent="0.3">
      <c r="A753" s="6"/>
      <c r="C753" s="20">
        <v>203</v>
      </c>
      <c r="D753" s="17">
        <f>INDEX(final_elemfixed!$D$551:$D$1054,MATCH(SUMMARY!C753,final_elemfixed!$C$551:$C$1054,0))</f>
        <v>325</v>
      </c>
      <c r="E753" s="17">
        <f>INDEX(final_elemfixed!$E$551:$E$1054,MATCH(SUMMARY!C753,final_elemfixed!$C$551:$C$1054,0))</f>
        <v>436</v>
      </c>
      <c r="F753" s="17">
        <f>INDEX(final_elemfixed!$F$551:$F$1054,MATCH(SUMMARY!C753,final_elemfixed!$C$551:$C$1054,0))</f>
        <v>435</v>
      </c>
      <c r="G753" s="17">
        <f>INDEX(final_elemfixed!$G$551:$G$1054,MATCH(SUMMARY!C753,final_elemfixed!$C$551:$C$1054,0))</f>
        <v>10</v>
      </c>
      <c r="H753" s="17">
        <f>INDEX(final_elemfixed!$H$551:$H$1054,MATCH(SUMMARY!C753,final_elemfixed!$C$551:$C$1054,0))</f>
        <v>0</v>
      </c>
      <c r="I753" s="17">
        <f>INDEX(final_elemfixed!$I$551:$I$1054,MATCH(SUMMARY!C753,final_elemfixed!$C$551:$C$1054,0))</f>
        <v>0</v>
      </c>
      <c r="J753" s="17">
        <f>INDEX(final_elemfixed!$J$551:$J$1054,MATCH(SUMMARY!C753,final_elemfixed!$C$551:$C$1054,0))</f>
        <v>0</v>
      </c>
      <c r="K753" s="17">
        <f>INDEX(final_elemfixed!$K$551:$K$1054,MATCH(SUMMARY!C753,final_elemfixed!$C$551:$C$1054,0))</f>
        <v>1</v>
      </c>
      <c r="L753" s="21">
        <f>INDEX(final_elemfixed!$L$551:$L$1054,MATCH(SUMMARY!C753,final_elemfixed!$C$551:$C$1054,0))</f>
        <v>1</v>
      </c>
    </row>
    <row r="754" spans="1:12" ht="15" customHeight="1" x14ac:dyDescent="0.3">
      <c r="A754" s="6"/>
      <c r="C754" s="20">
        <v>204</v>
      </c>
      <c r="D754" s="17">
        <f>INDEX(final_elemfixed!$D$551:$D$1054,MATCH(SUMMARY!C754,final_elemfixed!$C$551:$C$1054,0))</f>
        <v>436</v>
      </c>
      <c r="E754" s="17">
        <f>INDEX(final_elemfixed!$E$551:$E$1054,MATCH(SUMMARY!C754,final_elemfixed!$C$551:$C$1054,0))</f>
        <v>303</v>
      </c>
      <c r="F754" s="17">
        <f>INDEX(final_elemfixed!$F$551:$F$1054,MATCH(SUMMARY!C754,final_elemfixed!$C$551:$C$1054,0))</f>
        <v>42</v>
      </c>
      <c r="G754" s="17">
        <f>INDEX(final_elemfixed!$G$551:$G$1054,MATCH(SUMMARY!C754,final_elemfixed!$C$551:$C$1054,0))</f>
        <v>435</v>
      </c>
      <c r="H754" s="17">
        <f>INDEX(final_elemfixed!$H$551:$H$1054,MATCH(SUMMARY!C754,final_elemfixed!$C$551:$C$1054,0))</f>
        <v>0</v>
      </c>
      <c r="I754" s="17">
        <f>INDEX(final_elemfixed!$I$551:$I$1054,MATCH(SUMMARY!C754,final_elemfixed!$C$551:$C$1054,0))</f>
        <v>0</v>
      </c>
      <c r="J754" s="17">
        <f>INDEX(final_elemfixed!$J$551:$J$1054,MATCH(SUMMARY!C754,final_elemfixed!$C$551:$C$1054,0))</f>
        <v>0</v>
      </c>
      <c r="K754" s="17">
        <f>INDEX(final_elemfixed!$K$551:$K$1054,MATCH(SUMMARY!C754,final_elemfixed!$C$551:$C$1054,0))</f>
        <v>0</v>
      </c>
      <c r="L754" s="21">
        <f>INDEX(final_elemfixed!$L$551:$L$1054,MATCH(SUMMARY!C754,final_elemfixed!$C$551:$C$1054,0))</f>
        <v>1</v>
      </c>
    </row>
    <row r="755" spans="1:12" ht="15" customHeight="1" x14ac:dyDescent="0.3">
      <c r="A755" s="6"/>
      <c r="C755" s="20">
        <v>205</v>
      </c>
      <c r="D755" s="17">
        <f>INDEX(final_elemfixed!$D$551:$D$1054,MATCH(SUMMARY!C755,final_elemfixed!$C$551:$C$1054,0))</f>
        <v>9</v>
      </c>
      <c r="E755" s="17">
        <f>INDEX(final_elemfixed!$E$551:$E$1054,MATCH(SUMMARY!C755,final_elemfixed!$C$551:$C$1054,0))</f>
        <v>437</v>
      </c>
      <c r="F755" s="17">
        <f>INDEX(final_elemfixed!$F$551:$F$1054,MATCH(SUMMARY!C755,final_elemfixed!$C$551:$C$1054,0))</f>
        <v>436</v>
      </c>
      <c r="G755" s="17">
        <f>INDEX(final_elemfixed!$G$551:$G$1054,MATCH(SUMMARY!C755,final_elemfixed!$C$551:$C$1054,0))</f>
        <v>325</v>
      </c>
      <c r="H755" s="17">
        <f>INDEX(final_elemfixed!$H$551:$H$1054,MATCH(SUMMARY!C755,final_elemfixed!$C$551:$C$1054,0))</f>
        <v>0</v>
      </c>
      <c r="I755" s="17">
        <f>INDEX(final_elemfixed!$I$551:$I$1054,MATCH(SUMMARY!C755,final_elemfixed!$C$551:$C$1054,0))</f>
        <v>0</v>
      </c>
      <c r="J755" s="17">
        <f>INDEX(final_elemfixed!$J$551:$J$1054,MATCH(SUMMARY!C755,final_elemfixed!$C$551:$C$1054,0))</f>
        <v>0</v>
      </c>
      <c r="K755" s="17">
        <f>INDEX(final_elemfixed!$K$551:$K$1054,MATCH(SUMMARY!C755,final_elemfixed!$C$551:$C$1054,0))</f>
        <v>1</v>
      </c>
      <c r="L755" s="21">
        <f>INDEX(final_elemfixed!$L$551:$L$1054,MATCH(SUMMARY!C755,final_elemfixed!$C$551:$C$1054,0))</f>
        <v>1</v>
      </c>
    </row>
    <row r="756" spans="1:12" ht="15" customHeight="1" x14ac:dyDescent="0.3">
      <c r="A756" s="6"/>
      <c r="C756" s="20">
        <v>206</v>
      </c>
      <c r="D756" s="17">
        <f>INDEX(final_elemfixed!$D$551:$D$1054,MATCH(SUMMARY!C756,final_elemfixed!$C$551:$C$1054,0))</f>
        <v>437</v>
      </c>
      <c r="E756" s="17">
        <f>INDEX(final_elemfixed!$E$551:$E$1054,MATCH(SUMMARY!C756,final_elemfixed!$C$551:$C$1054,0))</f>
        <v>50</v>
      </c>
      <c r="F756" s="17">
        <f>INDEX(final_elemfixed!$F$551:$F$1054,MATCH(SUMMARY!C756,final_elemfixed!$C$551:$C$1054,0))</f>
        <v>303</v>
      </c>
      <c r="G756" s="17">
        <f>INDEX(final_elemfixed!$G$551:$G$1054,MATCH(SUMMARY!C756,final_elemfixed!$C$551:$C$1054,0))</f>
        <v>436</v>
      </c>
      <c r="H756" s="17">
        <f>INDEX(final_elemfixed!$H$551:$H$1054,MATCH(SUMMARY!C756,final_elemfixed!$C$551:$C$1054,0))</f>
        <v>0</v>
      </c>
      <c r="I756" s="17">
        <f>INDEX(final_elemfixed!$I$551:$I$1054,MATCH(SUMMARY!C756,final_elemfixed!$C$551:$C$1054,0))</f>
        <v>0</v>
      </c>
      <c r="J756" s="17">
        <f>INDEX(final_elemfixed!$J$551:$J$1054,MATCH(SUMMARY!C756,final_elemfixed!$C$551:$C$1054,0))</f>
        <v>0</v>
      </c>
      <c r="K756" s="17">
        <f>INDEX(final_elemfixed!$K$551:$K$1054,MATCH(SUMMARY!C756,final_elemfixed!$C$551:$C$1054,0))</f>
        <v>0</v>
      </c>
      <c r="L756" s="21">
        <f>INDEX(final_elemfixed!$L$551:$L$1054,MATCH(SUMMARY!C756,final_elemfixed!$C$551:$C$1054,0))</f>
        <v>1</v>
      </c>
    </row>
    <row r="757" spans="1:12" ht="15" customHeight="1" x14ac:dyDescent="0.3">
      <c r="A757" s="6"/>
      <c r="C757" s="20">
        <v>207</v>
      </c>
      <c r="D757" s="17">
        <f>INDEX(final_elemfixed!$D$551:$D$1054,MATCH(SUMMARY!C757,final_elemfixed!$C$551:$C$1054,0))</f>
        <v>324</v>
      </c>
      <c r="E757" s="17">
        <f>INDEX(final_elemfixed!$E$551:$E$1054,MATCH(SUMMARY!C757,final_elemfixed!$C$551:$C$1054,0))</f>
        <v>438</v>
      </c>
      <c r="F757" s="17">
        <f>INDEX(final_elemfixed!$F$551:$F$1054,MATCH(SUMMARY!C757,final_elemfixed!$C$551:$C$1054,0))</f>
        <v>437</v>
      </c>
      <c r="G757" s="17">
        <f>INDEX(final_elemfixed!$G$551:$G$1054,MATCH(SUMMARY!C757,final_elemfixed!$C$551:$C$1054,0))</f>
        <v>9</v>
      </c>
      <c r="H757" s="17">
        <f>INDEX(final_elemfixed!$H$551:$H$1054,MATCH(SUMMARY!C757,final_elemfixed!$C$551:$C$1054,0))</f>
        <v>0</v>
      </c>
      <c r="I757" s="17">
        <f>INDEX(final_elemfixed!$I$551:$I$1054,MATCH(SUMMARY!C757,final_elemfixed!$C$551:$C$1054,0))</f>
        <v>0</v>
      </c>
      <c r="J757" s="17">
        <f>INDEX(final_elemfixed!$J$551:$J$1054,MATCH(SUMMARY!C757,final_elemfixed!$C$551:$C$1054,0))</f>
        <v>0</v>
      </c>
      <c r="K757" s="17">
        <f>INDEX(final_elemfixed!$K$551:$K$1054,MATCH(SUMMARY!C757,final_elemfixed!$C$551:$C$1054,0))</f>
        <v>1</v>
      </c>
      <c r="L757" s="21">
        <f>INDEX(final_elemfixed!$L$551:$L$1054,MATCH(SUMMARY!C757,final_elemfixed!$C$551:$C$1054,0))</f>
        <v>1</v>
      </c>
    </row>
    <row r="758" spans="1:12" ht="15" customHeight="1" x14ac:dyDescent="0.3">
      <c r="A758" s="6"/>
      <c r="C758" s="20">
        <v>208</v>
      </c>
      <c r="D758" s="17">
        <f>INDEX(final_elemfixed!$D$551:$D$1054,MATCH(SUMMARY!C758,final_elemfixed!$C$551:$C$1054,0))</f>
        <v>438</v>
      </c>
      <c r="E758" s="17">
        <f>INDEX(final_elemfixed!$E$551:$E$1054,MATCH(SUMMARY!C758,final_elemfixed!$C$551:$C$1054,0))</f>
        <v>302</v>
      </c>
      <c r="F758" s="17">
        <f>INDEX(final_elemfixed!$F$551:$F$1054,MATCH(SUMMARY!C758,final_elemfixed!$C$551:$C$1054,0))</f>
        <v>50</v>
      </c>
      <c r="G758" s="17">
        <f>INDEX(final_elemfixed!$G$551:$G$1054,MATCH(SUMMARY!C758,final_elemfixed!$C$551:$C$1054,0))</f>
        <v>437</v>
      </c>
      <c r="H758" s="17">
        <f>INDEX(final_elemfixed!$H$551:$H$1054,MATCH(SUMMARY!C758,final_elemfixed!$C$551:$C$1054,0))</f>
        <v>0</v>
      </c>
      <c r="I758" s="17">
        <f>INDEX(final_elemfixed!$I$551:$I$1054,MATCH(SUMMARY!C758,final_elemfixed!$C$551:$C$1054,0))</f>
        <v>0</v>
      </c>
      <c r="J758" s="17">
        <f>INDEX(final_elemfixed!$J$551:$J$1054,MATCH(SUMMARY!C758,final_elemfixed!$C$551:$C$1054,0))</f>
        <v>0</v>
      </c>
      <c r="K758" s="17">
        <f>INDEX(final_elemfixed!$K$551:$K$1054,MATCH(SUMMARY!C758,final_elemfixed!$C$551:$C$1054,0))</f>
        <v>0</v>
      </c>
      <c r="L758" s="21">
        <f>INDEX(final_elemfixed!$L$551:$L$1054,MATCH(SUMMARY!C758,final_elemfixed!$C$551:$C$1054,0))</f>
        <v>1</v>
      </c>
    </row>
    <row r="759" spans="1:12" ht="15" customHeight="1" x14ac:dyDescent="0.3">
      <c r="A759" s="6"/>
      <c r="C759" s="20">
        <v>209</v>
      </c>
      <c r="D759" s="17">
        <f>INDEX(final_elemfixed!$D$551:$D$1054,MATCH(SUMMARY!C759,final_elemfixed!$C$551:$C$1054,0))</f>
        <v>8</v>
      </c>
      <c r="E759" s="17">
        <f>INDEX(final_elemfixed!$E$551:$E$1054,MATCH(SUMMARY!C759,final_elemfixed!$C$551:$C$1054,0))</f>
        <v>439</v>
      </c>
      <c r="F759" s="17">
        <f>INDEX(final_elemfixed!$F$551:$F$1054,MATCH(SUMMARY!C759,final_elemfixed!$C$551:$C$1054,0))</f>
        <v>438</v>
      </c>
      <c r="G759" s="17">
        <f>INDEX(final_elemfixed!$G$551:$G$1054,MATCH(SUMMARY!C759,final_elemfixed!$C$551:$C$1054,0))</f>
        <v>324</v>
      </c>
      <c r="H759" s="17">
        <f>INDEX(final_elemfixed!$H$551:$H$1054,MATCH(SUMMARY!C759,final_elemfixed!$C$551:$C$1054,0))</f>
        <v>0</v>
      </c>
      <c r="I759" s="17">
        <f>INDEX(final_elemfixed!$I$551:$I$1054,MATCH(SUMMARY!C759,final_elemfixed!$C$551:$C$1054,0))</f>
        <v>0</v>
      </c>
      <c r="J759" s="17">
        <f>INDEX(final_elemfixed!$J$551:$J$1054,MATCH(SUMMARY!C759,final_elemfixed!$C$551:$C$1054,0))</f>
        <v>0</v>
      </c>
      <c r="K759" s="17">
        <f>INDEX(final_elemfixed!$K$551:$K$1054,MATCH(SUMMARY!C759,final_elemfixed!$C$551:$C$1054,0))</f>
        <v>1</v>
      </c>
      <c r="L759" s="21">
        <f>INDEX(final_elemfixed!$L$551:$L$1054,MATCH(SUMMARY!C759,final_elemfixed!$C$551:$C$1054,0))</f>
        <v>1</v>
      </c>
    </row>
    <row r="760" spans="1:12" ht="15" customHeight="1" x14ac:dyDescent="0.3">
      <c r="A760" s="6"/>
      <c r="C760" s="20">
        <v>210</v>
      </c>
      <c r="D760" s="17">
        <f>INDEX(final_elemfixed!$D$551:$D$1054,MATCH(SUMMARY!C760,final_elemfixed!$C$551:$C$1054,0))</f>
        <v>439</v>
      </c>
      <c r="E760" s="17">
        <f>INDEX(final_elemfixed!$E$551:$E$1054,MATCH(SUMMARY!C760,final_elemfixed!$C$551:$C$1054,0))</f>
        <v>27</v>
      </c>
      <c r="F760" s="17">
        <f>INDEX(final_elemfixed!$F$551:$F$1054,MATCH(SUMMARY!C760,final_elemfixed!$C$551:$C$1054,0))</f>
        <v>302</v>
      </c>
      <c r="G760" s="17">
        <f>INDEX(final_elemfixed!$G$551:$G$1054,MATCH(SUMMARY!C760,final_elemfixed!$C$551:$C$1054,0))</f>
        <v>438</v>
      </c>
      <c r="H760" s="17">
        <f>INDEX(final_elemfixed!$H$551:$H$1054,MATCH(SUMMARY!C760,final_elemfixed!$C$551:$C$1054,0))</f>
        <v>0</v>
      </c>
      <c r="I760" s="17">
        <f>INDEX(final_elemfixed!$I$551:$I$1054,MATCH(SUMMARY!C760,final_elemfixed!$C$551:$C$1054,0))</f>
        <v>0</v>
      </c>
      <c r="J760" s="17">
        <f>INDEX(final_elemfixed!$J$551:$J$1054,MATCH(SUMMARY!C760,final_elemfixed!$C$551:$C$1054,0))</f>
        <v>0</v>
      </c>
      <c r="K760" s="17">
        <f>INDEX(final_elemfixed!$K$551:$K$1054,MATCH(SUMMARY!C760,final_elemfixed!$C$551:$C$1054,0))</f>
        <v>0</v>
      </c>
      <c r="L760" s="21">
        <f>INDEX(final_elemfixed!$L$551:$L$1054,MATCH(SUMMARY!C760,final_elemfixed!$C$551:$C$1054,0))</f>
        <v>1</v>
      </c>
    </row>
    <row r="761" spans="1:12" ht="15" customHeight="1" x14ac:dyDescent="0.3">
      <c r="A761" s="6"/>
      <c r="C761" s="20">
        <v>211</v>
      </c>
      <c r="D761" s="17">
        <f>INDEX(final_elemfixed!$D$551:$D$1054,MATCH(SUMMARY!C761,final_elemfixed!$C$551:$C$1054,0))</f>
        <v>323</v>
      </c>
      <c r="E761" s="17">
        <f>INDEX(final_elemfixed!$E$551:$E$1054,MATCH(SUMMARY!C761,final_elemfixed!$C$551:$C$1054,0))</f>
        <v>440</v>
      </c>
      <c r="F761" s="17">
        <f>INDEX(final_elemfixed!$F$551:$F$1054,MATCH(SUMMARY!C761,final_elemfixed!$C$551:$C$1054,0))</f>
        <v>439</v>
      </c>
      <c r="G761" s="17">
        <f>INDEX(final_elemfixed!$G$551:$G$1054,MATCH(SUMMARY!C761,final_elemfixed!$C$551:$C$1054,0))</f>
        <v>8</v>
      </c>
      <c r="H761" s="17">
        <f>INDEX(final_elemfixed!$H$551:$H$1054,MATCH(SUMMARY!C761,final_elemfixed!$C$551:$C$1054,0))</f>
        <v>0</v>
      </c>
      <c r="I761" s="17">
        <f>INDEX(final_elemfixed!$I$551:$I$1054,MATCH(SUMMARY!C761,final_elemfixed!$C$551:$C$1054,0))</f>
        <v>0</v>
      </c>
      <c r="J761" s="17">
        <f>INDEX(final_elemfixed!$J$551:$J$1054,MATCH(SUMMARY!C761,final_elemfixed!$C$551:$C$1054,0))</f>
        <v>0</v>
      </c>
      <c r="K761" s="17">
        <f>INDEX(final_elemfixed!$K$551:$K$1054,MATCH(SUMMARY!C761,final_elemfixed!$C$551:$C$1054,0))</f>
        <v>1</v>
      </c>
      <c r="L761" s="21">
        <f>INDEX(final_elemfixed!$L$551:$L$1054,MATCH(SUMMARY!C761,final_elemfixed!$C$551:$C$1054,0))</f>
        <v>1</v>
      </c>
    </row>
    <row r="762" spans="1:12" ht="15" customHeight="1" x14ac:dyDescent="0.3">
      <c r="A762" s="6"/>
      <c r="C762" s="20">
        <v>212</v>
      </c>
      <c r="D762" s="17">
        <f>INDEX(final_elemfixed!$D$551:$D$1054,MATCH(SUMMARY!C762,final_elemfixed!$C$551:$C$1054,0))</f>
        <v>440</v>
      </c>
      <c r="E762" s="17">
        <f>INDEX(final_elemfixed!$E$551:$E$1054,MATCH(SUMMARY!C762,final_elemfixed!$C$551:$C$1054,0))</f>
        <v>301</v>
      </c>
      <c r="F762" s="17">
        <f>INDEX(final_elemfixed!$F$551:$F$1054,MATCH(SUMMARY!C762,final_elemfixed!$C$551:$C$1054,0))</f>
        <v>27</v>
      </c>
      <c r="G762" s="17">
        <f>INDEX(final_elemfixed!$G$551:$G$1054,MATCH(SUMMARY!C762,final_elemfixed!$C$551:$C$1054,0))</f>
        <v>439</v>
      </c>
      <c r="H762" s="17">
        <f>INDEX(final_elemfixed!$H$551:$H$1054,MATCH(SUMMARY!C762,final_elemfixed!$C$551:$C$1054,0))</f>
        <v>0</v>
      </c>
      <c r="I762" s="17">
        <f>INDEX(final_elemfixed!$I$551:$I$1054,MATCH(SUMMARY!C762,final_elemfixed!$C$551:$C$1054,0))</f>
        <v>0</v>
      </c>
      <c r="J762" s="17">
        <f>INDEX(final_elemfixed!$J$551:$J$1054,MATCH(SUMMARY!C762,final_elemfixed!$C$551:$C$1054,0))</f>
        <v>0</v>
      </c>
      <c r="K762" s="17">
        <f>INDEX(final_elemfixed!$K$551:$K$1054,MATCH(SUMMARY!C762,final_elemfixed!$C$551:$C$1054,0))</f>
        <v>0</v>
      </c>
      <c r="L762" s="21">
        <f>INDEX(final_elemfixed!$L$551:$L$1054,MATCH(SUMMARY!C762,final_elemfixed!$C$551:$C$1054,0))</f>
        <v>1</v>
      </c>
    </row>
    <row r="763" spans="1:12" ht="15" customHeight="1" x14ac:dyDescent="0.3">
      <c r="A763" s="6"/>
      <c r="C763" s="20">
        <v>213</v>
      </c>
      <c r="D763" s="17">
        <f>INDEX(final_elemfixed!$D$551:$D$1054,MATCH(SUMMARY!C763,final_elemfixed!$C$551:$C$1054,0))</f>
        <v>80</v>
      </c>
      <c r="E763" s="17">
        <f>INDEX(final_elemfixed!$E$551:$E$1054,MATCH(SUMMARY!C763,final_elemfixed!$C$551:$C$1054,0))</f>
        <v>441</v>
      </c>
      <c r="F763" s="17">
        <f>INDEX(final_elemfixed!$F$551:$F$1054,MATCH(SUMMARY!C763,final_elemfixed!$C$551:$C$1054,0))</f>
        <v>440</v>
      </c>
      <c r="G763" s="17">
        <f>INDEX(final_elemfixed!$G$551:$G$1054,MATCH(SUMMARY!C763,final_elemfixed!$C$551:$C$1054,0))</f>
        <v>323</v>
      </c>
      <c r="H763" s="17">
        <f>INDEX(final_elemfixed!$H$551:$H$1054,MATCH(SUMMARY!C763,final_elemfixed!$C$551:$C$1054,0))</f>
        <v>0</v>
      </c>
      <c r="I763" s="17">
        <f>INDEX(final_elemfixed!$I$551:$I$1054,MATCH(SUMMARY!C763,final_elemfixed!$C$551:$C$1054,0))</f>
        <v>0</v>
      </c>
      <c r="J763" s="17">
        <f>INDEX(final_elemfixed!$J$551:$J$1054,MATCH(SUMMARY!C763,final_elemfixed!$C$551:$C$1054,0))</f>
        <v>0</v>
      </c>
      <c r="K763" s="17">
        <f>INDEX(final_elemfixed!$K$551:$K$1054,MATCH(SUMMARY!C763,final_elemfixed!$C$551:$C$1054,0))</f>
        <v>1</v>
      </c>
      <c r="L763" s="21">
        <f>INDEX(final_elemfixed!$L$551:$L$1054,MATCH(SUMMARY!C763,final_elemfixed!$C$551:$C$1054,0))</f>
        <v>1</v>
      </c>
    </row>
    <row r="764" spans="1:12" ht="15" customHeight="1" x14ac:dyDescent="0.3">
      <c r="A764" s="6"/>
      <c r="C764" s="20">
        <v>214</v>
      </c>
      <c r="D764" s="17">
        <f>INDEX(final_elemfixed!$D$551:$D$1054,MATCH(SUMMARY!C764,final_elemfixed!$C$551:$C$1054,0))</f>
        <v>441</v>
      </c>
      <c r="E764" s="17">
        <f>INDEX(final_elemfixed!$E$551:$E$1054,MATCH(SUMMARY!C764,final_elemfixed!$C$551:$C$1054,0))</f>
        <v>61</v>
      </c>
      <c r="F764" s="17">
        <f>INDEX(final_elemfixed!$F$551:$F$1054,MATCH(SUMMARY!C764,final_elemfixed!$C$551:$C$1054,0))</f>
        <v>301</v>
      </c>
      <c r="G764" s="17">
        <f>INDEX(final_elemfixed!$G$551:$G$1054,MATCH(SUMMARY!C764,final_elemfixed!$C$551:$C$1054,0))</f>
        <v>440</v>
      </c>
      <c r="H764" s="17">
        <f>INDEX(final_elemfixed!$H$551:$H$1054,MATCH(SUMMARY!C764,final_elemfixed!$C$551:$C$1054,0))</f>
        <v>0</v>
      </c>
      <c r="I764" s="17">
        <f>INDEX(final_elemfixed!$I$551:$I$1054,MATCH(SUMMARY!C764,final_elemfixed!$C$551:$C$1054,0))</f>
        <v>0</v>
      </c>
      <c r="J764" s="17">
        <f>INDEX(final_elemfixed!$J$551:$J$1054,MATCH(SUMMARY!C764,final_elemfixed!$C$551:$C$1054,0))</f>
        <v>0</v>
      </c>
      <c r="K764" s="17">
        <f>INDEX(final_elemfixed!$K$551:$K$1054,MATCH(SUMMARY!C764,final_elemfixed!$C$551:$C$1054,0))</f>
        <v>0</v>
      </c>
      <c r="L764" s="21">
        <f>INDEX(final_elemfixed!$L$551:$L$1054,MATCH(SUMMARY!C764,final_elemfixed!$C$551:$C$1054,0))</f>
        <v>1</v>
      </c>
    </row>
    <row r="765" spans="1:12" ht="15" customHeight="1" x14ac:dyDescent="0.3">
      <c r="A765" s="6"/>
      <c r="C765" s="20">
        <v>215</v>
      </c>
      <c r="D765" s="17">
        <f>INDEX(final_elemfixed!$D$551:$D$1054,MATCH(SUMMARY!C765,final_elemfixed!$C$551:$C$1054,0))</f>
        <v>322</v>
      </c>
      <c r="E765" s="17">
        <f>INDEX(final_elemfixed!$E$551:$E$1054,MATCH(SUMMARY!C765,final_elemfixed!$C$551:$C$1054,0))</f>
        <v>442</v>
      </c>
      <c r="F765" s="17">
        <f>INDEX(final_elemfixed!$F$551:$F$1054,MATCH(SUMMARY!C765,final_elemfixed!$C$551:$C$1054,0))</f>
        <v>441</v>
      </c>
      <c r="G765" s="17">
        <f>INDEX(final_elemfixed!$G$551:$G$1054,MATCH(SUMMARY!C765,final_elemfixed!$C$551:$C$1054,0))</f>
        <v>80</v>
      </c>
      <c r="H765" s="17">
        <f>INDEX(final_elemfixed!$H$551:$H$1054,MATCH(SUMMARY!C765,final_elemfixed!$C$551:$C$1054,0))</f>
        <v>0</v>
      </c>
      <c r="I765" s="17">
        <f>INDEX(final_elemfixed!$I$551:$I$1054,MATCH(SUMMARY!C765,final_elemfixed!$C$551:$C$1054,0))</f>
        <v>0</v>
      </c>
      <c r="J765" s="17">
        <f>INDEX(final_elemfixed!$J$551:$J$1054,MATCH(SUMMARY!C765,final_elemfixed!$C$551:$C$1054,0))</f>
        <v>0</v>
      </c>
      <c r="K765" s="17">
        <f>INDEX(final_elemfixed!$K$551:$K$1054,MATCH(SUMMARY!C765,final_elemfixed!$C$551:$C$1054,0))</f>
        <v>1</v>
      </c>
      <c r="L765" s="21">
        <f>INDEX(final_elemfixed!$L$551:$L$1054,MATCH(SUMMARY!C765,final_elemfixed!$C$551:$C$1054,0))</f>
        <v>1</v>
      </c>
    </row>
    <row r="766" spans="1:12" ht="15" customHeight="1" x14ac:dyDescent="0.3">
      <c r="A766" s="6"/>
      <c r="C766" s="20">
        <v>216</v>
      </c>
      <c r="D766" s="17">
        <f>INDEX(final_elemfixed!$D$551:$D$1054,MATCH(SUMMARY!C766,final_elemfixed!$C$551:$C$1054,0))</f>
        <v>442</v>
      </c>
      <c r="E766" s="17">
        <f>INDEX(final_elemfixed!$E$551:$E$1054,MATCH(SUMMARY!C766,final_elemfixed!$C$551:$C$1054,0))</f>
        <v>300</v>
      </c>
      <c r="F766" s="17">
        <f>INDEX(final_elemfixed!$F$551:$F$1054,MATCH(SUMMARY!C766,final_elemfixed!$C$551:$C$1054,0))</f>
        <v>61</v>
      </c>
      <c r="G766" s="17">
        <f>INDEX(final_elemfixed!$G$551:$G$1054,MATCH(SUMMARY!C766,final_elemfixed!$C$551:$C$1054,0))</f>
        <v>441</v>
      </c>
      <c r="H766" s="17">
        <f>INDEX(final_elemfixed!$H$551:$H$1054,MATCH(SUMMARY!C766,final_elemfixed!$C$551:$C$1054,0))</f>
        <v>0</v>
      </c>
      <c r="I766" s="17">
        <f>INDEX(final_elemfixed!$I$551:$I$1054,MATCH(SUMMARY!C766,final_elemfixed!$C$551:$C$1054,0))</f>
        <v>0</v>
      </c>
      <c r="J766" s="17">
        <f>INDEX(final_elemfixed!$J$551:$J$1054,MATCH(SUMMARY!C766,final_elemfixed!$C$551:$C$1054,0))</f>
        <v>0</v>
      </c>
      <c r="K766" s="17">
        <f>INDEX(final_elemfixed!$K$551:$K$1054,MATCH(SUMMARY!C766,final_elemfixed!$C$551:$C$1054,0))</f>
        <v>0</v>
      </c>
      <c r="L766" s="21">
        <f>INDEX(final_elemfixed!$L$551:$L$1054,MATCH(SUMMARY!C766,final_elemfixed!$C$551:$C$1054,0))</f>
        <v>1</v>
      </c>
    </row>
    <row r="767" spans="1:12" ht="15" customHeight="1" x14ac:dyDescent="0.3">
      <c r="A767" s="6"/>
      <c r="C767" s="20">
        <v>217</v>
      </c>
      <c r="D767" s="17">
        <f>INDEX(final_elemfixed!$D$551:$D$1054,MATCH(SUMMARY!C767,final_elemfixed!$C$551:$C$1054,0))</f>
        <v>7</v>
      </c>
      <c r="E767" s="17">
        <f>INDEX(final_elemfixed!$E$551:$E$1054,MATCH(SUMMARY!C767,final_elemfixed!$C$551:$C$1054,0))</f>
        <v>443</v>
      </c>
      <c r="F767" s="17">
        <f>INDEX(final_elemfixed!$F$551:$F$1054,MATCH(SUMMARY!C767,final_elemfixed!$C$551:$C$1054,0))</f>
        <v>442</v>
      </c>
      <c r="G767" s="17">
        <f>INDEX(final_elemfixed!$G$551:$G$1054,MATCH(SUMMARY!C767,final_elemfixed!$C$551:$C$1054,0))</f>
        <v>322</v>
      </c>
      <c r="H767" s="17">
        <f>INDEX(final_elemfixed!$H$551:$H$1054,MATCH(SUMMARY!C767,final_elemfixed!$C$551:$C$1054,0))</f>
        <v>0</v>
      </c>
      <c r="I767" s="17">
        <f>INDEX(final_elemfixed!$I$551:$I$1054,MATCH(SUMMARY!C767,final_elemfixed!$C$551:$C$1054,0))</f>
        <v>0</v>
      </c>
      <c r="J767" s="17">
        <f>INDEX(final_elemfixed!$J$551:$J$1054,MATCH(SUMMARY!C767,final_elemfixed!$C$551:$C$1054,0))</f>
        <v>0</v>
      </c>
      <c r="K767" s="17">
        <f>INDEX(final_elemfixed!$K$551:$K$1054,MATCH(SUMMARY!C767,final_elemfixed!$C$551:$C$1054,0))</f>
        <v>1</v>
      </c>
      <c r="L767" s="21">
        <f>INDEX(final_elemfixed!$L$551:$L$1054,MATCH(SUMMARY!C767,final_elemfixed!$C$551:$C$1054,0))</f>
        <v>1</v>
      </c>
    </row>
    <row r="768" spans="1:12" ht="15" customHeight="1" x14ac:dyDescent="0.3">
      <c r="A768" s="6"/>
      <c r="C768" s="20">
        <v>218</v>
      </c>
      <c r="D768" s="17">
        <f>INDEX(final_elemfixed!$D$551:$D$1054,MATCH(SUMMARY!C768,final_elemfixed!$C$551:$C$1054,0))</f>
        <v>443</v>
      </c>
      <c r="E768" s="17">
        <f>INDEX(final_elemfixed!$E$551:$E$1054,MATCH(SUMMARY!C768,final_elemfixed!$C$551:$C$1054,0))</f>
        <v>57</v>
      </c>
      <c r="F768" s="17">
        <f>INDEX(final_elemfixed!$F$551:$F$1054,MATCH(SUMMARY!C768,final_elemfixed!$C$551:$C$1054,0))</f>
        <v>300</v>
      </c>
      <c r="G768" s="17">
        <f>INDEX(final_elemfixed!$G$551:$G$1054,MATCH(SUMMARY!C768,final_elemfixed!$C$551:$C$1054,0))</f>
        <v>442</v>
      </c>
      <c r="H768" s="17">
        <f>INDEX(final_elemfixed!$H$551:$H$1054,MATCH(SUMMARY!C768,final_elemfixed!$C$551:$C$1054,0))</f>
        <v>0</v>
      </c>
      <c r="I768" s="17">
        <f>INDEX(final_elemfixed!$I$551:$I$1054,MATCH(SUMMARY!C768,final_elemfixed!$C$551:$C$1054,0))</f>
        <v>0</v>
      </c>
      <c r="J768" s="17">
        <f>INDEX(final_elemfixed!$J$551:$J$1054,MATCH(SUMMARY!C768,final_elemfixed!$C$551:$C$1054,0))</f>
        <v>0</v>
      </c>
      <c r="K768" s="17">
        <f>INDEX(final_elemfixed!$K$551:$K$1054,MATCH(SUMMARY!C768,final_elemfixed!$C$551:$C$1054,0))</f>
        <v>0</v>
      </c>
      <c r="L768" s="21">
        <f>INDEX(final_elemfixed!$L$551:$L$1054,MATCH(SUMMARY!C768,final_elemfixed!$C$551:$C$1054,0))</f>
        <v>1</v>
      </c>
    </row>
    <row r="769" spans="1:12" ht="15" customHeight="1" x14ac:dyDescent="0.3">
      <c r="A769" s="6"/>
      <c r="C769" s="20">
        <v>219</v>
      </c>
      <c r="D769" s="17">
        <f>INDEX(final_elemfixed!$D$551:$D$1054,MATCH(SUMMARY!C769,final_elemfixed!$C$551:$C$1054,0))</f>
        <v>321</v>
      </c>
      <c r="E769" s="17">
        <f>INDEX(final_elemfixed!$E$551:$E$1054,MATCH(SUMMARY!C769,final_elemfixed!$C$551:$C$1054,0))</f>
        <v>444</v>
      </c>
      <c r="F769" s="17">
        <f>INDEX(final_elemfixed!$F$551:$F$1054,MATCH(SUMMARY!C769,final_elemfixed!$C$551:$C$1054,0))</f>
        <v>443</v>
      </c>
      <c r="G769" s="17">
        <f>INDEX(final_elemfixed!$G$551:$G$1054,MATCH(SUMMARY!C769,final_elemfixed!$C$551:$C$1054,0))</f>
        <v>7</v>
      </c>
      <c r="H769" s="17">
        <f>INDEX(final_elemfixed!$H$551:$H$1054,MATCH(SUMMARY!C769,final_elemfixed!$C$551:$C$1054,0))</f>
        <v>0</v>
      </c>
      <c r="I769" s="17">
        <f>INDEX(final_elemfixed!$I$551:$I$1054,MATCH(SUMMARY!C769,final_elemfixed!$C$551:$C$1054,0))</f>
        <v>0</v>
      </c>
      <c r="J769" s="17">
        <f>INDEX(final_elemfixed!$J$551:$J$1054,MATCH(SUMMARY!C769,final_elemfixed!$C$551:$C$1054,0))</f>
        <v>0</v>
      </c>
      <c r="K769" s="17">
        <f>INDEX(final_elemfixed!$K$551:$K$1054,MATCH(SUMMARY!C769,final_elemfixed!$C$551:$C$1054,0))</f>
        <v>1</v>
      </c>
      <c r="L769" s="21">
        <f>INDEX(final_elemfixed!$L$551:$L$1054,MATCH(SUMMARY!C769,final_elemfixed!$C$551:$C$1054,0))</f>
        <v>1</v>
      </c>
    </row>
    <row r="770" spans="1:12" ht="15" customHeight="1" x14ac:dyDescent="0.3">
      <c r="A770" s="6"/>
      <c r="C770" s="20">
        <v>220</v>
      </c>
      <c r="D770" s="17">
        <f>INDEX(final_elemfixed!$D$551:$D$1054,MATCH(SUMMARY!C770,final_elemfixed!$C$551:$C$1054,0))</f>
        <v>444</v>
      </c>
      <c r="E770" s="17">
        <f>INDEX(final_elemfixed!$E$551:$E$1054,MATCH(SUMMARY!C770,final_elemfixed!$C$551:$C$1054,0))</f>
        <v>279</v>
      </c>
      <c r="F770" s="17">
        <f>INDEX(final_elemfixed!$F$551:$F$1054,MATCH(SUMMARY!C770,final_elemfixed!$C$551:$C$1054,0))</f>
        <v>57</v>
      </c>
      <c r="G770" s="17">
        <f>INDEX(final_elemfixed!$G$551:$G$1054,MATCH(SUMMARY!C770,final_elemfixed!$C$551:$C$1054,0))</f>
        <v>443</v>
      </c>
      <c r="H770" s="17">
        <f>INDEX(final_elemfixed!$H$551:$H$1054,MATCH(SUMMARY!C770,final_elemfixed!$C$551:$C$1054,0))</f>
        <v>0</v>
      </c>
      <c r="I770" s="17">
        <f>INDEX(final_elemfixed!$I$551:$I$1054,MATCH(SUMMARY!C770,final_elemfixed!$C$551:$C$1054,0))</f>
        <v>0</v>
      </c>
      <c r="J770" s="17">
        <f>INDEX(final_elemfixed!$J$551:$J$1054,MATCH(SUMMARY!C770,final_elemfixed!$C$551:$C$1054,0))</f>
        <v>0</v>
      </c>
      <c r="K770" s="17">
        <f>INDEX(final_elemfixed!$K$551:$K$1054,MATCH(SUMMARY!C770,final_elemfixed!$C$551:$C$1054,0))</f>
        <v>0</v>
      </c>
      <c r="L770" s="21">
        <f>INDEX(final_elemfixed!$L$551:$L$1054,MATCH(SUMMARY!C770,final_elemfixed!$C$551:$C$1054,0))</f>
        <v>1</v>
      </c>
    </row>
    <row r="771" spans="1:12" ht="15" customHeight="1" x14ac:dyDescent="0.3">
      <c r="A771" s="6"/>
      <c r="C771" s="20">
        <v>221</v>
      </c>
      <c r="D771" s="17">
        <f>INDEX(final_elemfixed!$D$551:$D$1054,MATCH(SUMMARY!C771,final_elemfixed!$C$551:$C$1054,0))</f>
        <v>6</v>
      </c>
      <c r="E771" s="17">
        <f>INDEX(final_elemfixed!$E$551:$E$1054,MATCH(SUMMARY!C771,final_elemfixed!$C$551:$C$1054,0))</f>
        <v>445</v>
      </c>
      <c r="F771" s="17">
        <f>INDEX(final_elemfixed!$F$551:$F$1054,MATCH(SUMMARY!C771,final_elemfixed!$C$551:$C$1054,0))</f>
        <v>444</v>
      </c>
      <c r="G771" s="17">
        <f>INDEX(final_elemfixed!$G$551:$G$1054,MATCH(SUMMARY!C771,final_elemfixed!$C$551:$C$1054,0))</f>
        <v>321</v>
      </c>
      <c r="H771" s="17">
        <f>INDEX(final_elemfixed!$H$551:$H$1054,MATCH(SUMMARY!C771,final_elemfixed!$C$551:$C$1054,0))</f>
        <v>0</v>
      </c>
      <c r="I771" s="17">
        <f>INDEX(final_elemfixed!$I$551:$I$1054,MATCH(SUMMARY!C771,final_elemfixed!$C$551:$C$1054,0))</f>
        <v>0</v>
      </c>
      <c r="J771" s="17">
        <f>INDEX(final_elemfixed!$J$551:$J$1054,MATCH(SUMMARY!C771,final_elemfixed!$C$551:$C$1054,0))</f>
        <v>0</v>
      </c>
      <c r="K771" s="17">
        <f>INDEX(final_elemfixed!$K$551:$K$1054,MATCH(SUMMARY!C771,final_elemfixed!$C$551:$C$1054,0))</f>
        <v>1</v>
      </c>
      <c r="L771" s="21">
        <f>INDEX(final_elemfixed!$L$551:$L$1054,MATCH(SUMMARY!C771,final_elemfixed!$C$551:$C$1054,0))</f>
        <v>1</v>
      </c>
    </row>
    <row r="772" spans="1:12" ht="15" customHeight="1" x14ac:dyDescent="0.3">
      <c r="A772" s="6"/>
      <c r="C772" s="20">
        <v>222</v>
      </c>
      <c r="D772" s="17">
        <f>INDEX(final_elemfixed!$D$551:$D$1054,MATCH(SUMMARY!C772,final_elemfixed!$C$551:$C$1054,0))</f>
        <v>445</v>
      </c>
      <c r="E772" s="17">
        <f>INDEX(final_elemfixed!$E$551:$E$1054,MATCH(SUMMARY!C772,final_elemfixed!$C$551:$C$1054,0))</f>
        <v>54</v>
      </c>
      <c r="F772" s="17">
        <f>INDEX(final_elemfixed!$F$551:$F$1054,MATCH(SUMMARY!C772,final_elemfixed!$C$551:$C$1054,0))</f>
        <v>279</v>
      </c>
      <c r="G772" s="17">
        <f>INDEX(final_elemfixed!$G$551:$G$1054,MATCH(SUMMARY!C772,final_elemfixed!$C$551:$C$1054,0))</f>
        <v>444</v>
      </c>
      <c r="H772" s="17">
        <f>INDEX(final_elemfixed!$H$551:$H$1054,MATCH(SUMMARY!C772,final_elemfixed!$C$551:$C$1054,0))</f>
        <v>0</v>
      </c>
      <c r="I772" s="17">
        <f>INDEX(final_elemfixed!$I$551:$I$1054,MATCH(SUMMARY!C772,final_elemfixed!$C$551:$C$1054,0))</f>
        <v>0</v>
      </c>
      <c r="J772" s="17">
        <f>INDEX(final_elemfixed!$J$551:$J$1054,MATCH(SUMMARY!C772,final_elemfixed!$C$551:$C$1054,0))</f>
        <v>0</v>
      </c>
      <c r="K772" s="17">
        <f>INDEX(final_elemfixed!$K$551:$K$1054,MATCH(SUMMARY!C772,final_elemfixed!$C$551:$C$1054,0))</f>
        <v>0</v>
      </c>
      <c r="L772" s="21">
        <f>INDEX(final_elemfixed!$L$551:$L$1054,MATCH(SUMMARY!C772,final_elemfixed!$C$551:$C$1054,0))</f>
        <v>1</v>
      </c>
    </row>
    <row r="773" spans="1:12" ht="15" customHeight="1" x14ac:dyDescent="0.3">
      <c r="A773" s="6"/>
      <c r="C773" s="20">
        <v>223</v>
      </c>
      <c r="D773" s="17">
        <f>INDEX(final_elemfixed!$D$551:$D$1054,MATCH(SUMMARY!C773,final_elemfixed!$C$551:$C$1054,0))</f>
        <v>320</v>
      </c>
      <c r="E773" s="17">
        <f>INDEX(final_elemfixed!$E$551:$E$1054,MATCH(SUMMARY!C773,final_elemfixed!$C$551:$C$1054,0))</f>
        <v>446</v>
      </c>
      <c r="F773" s="17">
        <f>INDEX(final_elemfixed!$F$551:$F$1054,MATCH(SUMMARY!C773,final_elemfixed!$C$551:$C$1054,0))</f>
        <v>445</v>
      </c>
      <c r="G773" s="17">
        <f>INDEX(final_elemfixed!$G$551:$G$1054,MATCH(SUMMARY!C773,final_elemfixed!$C$551:$C$1054,0))</f>
        <v>6</v>
      </c>
      <c r="H773" s="17">
        <f>INDEX(final_elemfixed!$H$551:$H$1054,MATCH(SUMMARY!C773,final_elemfixed!$C$551:$C$1054,0))</f>
        <v>0</v>
      </c>
      <c r="I773" s="17">
        <f>INDEX(final_elemfixed!$I$551:$I$1054,MATCH(SUMMARY!C773,final_elemfixed!$C$551:$C$1054,0))</f>
        <v>0</v>
      </c>
      <c r="J773" s="17">
        <f>INDEX(final_elemfixed!$J$551:$J$1054,MATCH(SUMMARY!C773,final_elemfixed!$C$551:$C$1054,0))</f>
        <v>0</v>
      </c>
      <c r="K773" s="17">
        <f>INDEX(final_elemfixed!$K$551:$K$1054,MATCH(SUMMARY!C773,final_elemfixed!$C$551:$C$1054,0))</f>
        <v>1</v>
      </c>
      <c r="L773" s="21">
        <f>INDEX(final_elemfixed!$L$551:$L$1054,MATCH(SUMMARY!C773,final_elemfixed!$C$551:$C$1054,0))</f>
        <v>1</v>
      </c>
    </row>
    <row r="774" spans="1:12" ht="15" customHeight="1" x14ac:dyDescent="0.3">
      <c r="A774" s="6"/>
      <c r="C774" s="20">
        <v>224</v>
      </c>
      <c r="D774" s="17">
        <f>INDEX(final_elemfixed!$D$551:$D$1054,MATCH(SUMMARY!C774,final_elemfixed!$C$551:$C$1054,0))</f>
        <v>446</v>
      </c>
      <c r="E774" s="17">
        <f>INDEX(final_elemfixed!$E$551:$E$1054,MATCH(SUMMARY!C774,final_elemfixed!$C$551:$C$1054,0))</f>
        <v>307</v>
      </c>
      <c r="F774" s="17">
        <f>INDEX(final_elemfixed!$F$551:$F$1054,MATCH(SUMMARY!C774,final_elemfixed!$C$551:$C$1054,0))</f>
        <v>54</v>
      </c>
      <c r="G774" s="17">
        <f>INDEX(final_elemfixed!$G$551:$G$1054,MATCH(SUMMARY!C774,final_elemfixed!$C$551:$C$1054,0))</f>
        <v>445</v>
      </c>
      <c r="H774" s="17">
        <f>INDEX(final_elemfixed!$H$551:$H$1054,MATCH(SUMMARY!C774,final_elemfixed!$C$551:$C$1054,0))</f>
        <v>0</v>
      </c>
      <c r="I774" s="17">
        <f>INDEX(final_elemfixed!$I$551:$I$1054,MATCH(SUMMARY!C774,final_elemfixed!$C$551:$C$1054,0))</f>
        <v>0</v>
      </c>
      <c r="J774" s="17">
        <f>INDEX(final_elemfixed!$J$551:$J$1054,MATCH(SUMMARY!C774,final_elemfixed!$C$551:$C$1054,0))</f>
        <v>0</v>
      </c>
      <c r="K774" s="17">
        <f>INDEX(final_elemfixed!$K$551:$K$1054,MATCH(SUMMARY!C774,final_elemfixed!$C$551:$C$1054,0))</f>
        <v>0</v>
      </c>
      <c r="L774" s="21">
        <f>INDEX(final_elemfixed!$L$551:$L$1054,MATCH(SUMMARY!C774,final_elemfixed!$C$551:$C$1054,0))</f>
        <v>1</v>
      </c>
    </row>
    <row r="775" spans="1:12" ht="15" customHeight="1" x14ac:dyDescent="0.3">
      <c r="A775" s="6"/>
      <c r="C775" s="20">
        <v>225</v>
      </c>
      <c r="D775" s="17">
        <f>INDEX(final_elemfixed!$D$551:$D$1054,MATCH(SUMMARY!C775,final_elemfixed!$C$551:$C$1054,0))</f>
        <v>15</v>
      </c>
      <c r="E775" s="17">
        <f>INDEX(final_elemfixed!$E$551:$E$1054,MATCH(SUMMARY!C775,final_elemfixed!$C$551:$C$1054,0))</f>
        <v>293</v>
      </c>
      <c r="F775" s="17">
        <f>INDEX(final_elemfixed!$F$551:$F$1054,MATCH(SUMMARY!C775,final_elemfixed!$C$551:$C$1054,0))</f>
        <v>446</v>
      </c>
      <c r="G775" s="17">
        <f>INDEX(final_elemfixed!$G$551:$G$1054,MATCH(SUMMARY!C775,final_elemfixed!$C$551:$C$1054,0))</f>
        <v>320</v>
      </c>
      <c r="H775" s="17">
        <f>INDEX(final_elemfixed!$H$551:$H$1054,MATCH(SUMMARY!C775,final_elemfixed!$C$551:$C$1054,0))</f>
        <v>0</v>
      </c>
      <c r="I775" s="17">
        <f>INDEX(final_elemfixed!$I$551:$I$1054,MATCH(SUMMARY!C775,final_elemfixed!$C$551:$C$1054,0))</f>
        <v>0</v>
      </c>
      <c r="J775" s="17">
        <f>INDEX(final_elemfixed!$J$551:$J$1054,MATCH(SUMMARY!C775,final_elemfixed!$C$551:$C$1054,0))</f>
        <v>0</v>
      </c>
      <c r="K775" s="17">
        <f>INDEX(final_elemfixed!$K$551:$K$1054,MATCH(SUMMARY!C775,final_elemfixed!$C$551:$C$1054,0))</f>
        <v>1</v>
      </c>
      <c r="L775" s="21">
        <f>INDEX(final_elemfixed!$L$551:$L$1054,MATCH(SUMMARY!C775,final_elemfixed!$C$551:$C$1054,0))</f>
        <v>1</v>
      </c>
    </row>
    <row r="776" spans="1:12" ht="15" customHeight="1" x14ac:dyDescent="0.3">
      <c r="A776" s="6"/>
      <c r="C776" s="20">
        <v>226</v>
      </c>
      <c r="D776" s="17">
        <f>INDEX(final_elemfixed!$D$551:$D$1054,MATCH(SUMMARY!C776,final_elemfixed!$C$551:$C$1054,0))</f>
        <v>293</v>
      </c>
      <c r="E776" s="17">
        <f>INDEX(final_elemfixed!$E$551:$E$1054,MATCH(SUMMARY!C776,final_elemfixed!$C$551:$C$1054,0))</f>
        <v>119</v>
      </c>
      <c r="F776" s="17">
        <f>INDEX(final_elemfixed!$F$551:$F$1054,MATCH(SUMMARY!C776,final_elemfixed!$C$551:$C$1054,0))</f>
        <v>307</v>
      </c>
      <c r="G776" s="17">
        <f>INDEX(final_elemfixed!$G$551:$G$1054,MATCH(SUMMARY!C776,final_elemfixed!$C$551:$C$1054,0))</f>
        <v>446</v>
      </c>
      <c r="H776" s="17">
        <f>INDEX(final_elemfixed!$H$551:$H$1054,MATCH(SUMMARY!C776,final_elemfixed!$C$551:$C$1054,0))</f>
        <v>0</v>
      </c>
      <c r="I776" s="17">
        <f>INDEX(final_elemfixed!$I$551:$I$1054,MATCH(SUMMARY!C776,final_elemfixed!$C$551:$C$1054,0))</f>
        <v>0</v>
      </c>
      <c r="J776" s="17">
        <f>INDEX(final_elemfixed!$J$551:$J$1054,MATCH(SUMMARY!C776,final_elemfixed!$C$551:$C$1054,0))</f>
        <v>0</v>
      </c>
      <c r="K776" s="17">
        <f>INDEX(final_elemfixed!$K$551:$K$1054,MATCH(SUMMARY!C776,final_elemfixed!$C$551:$C$1054,0))</f>
        <v>0</v>
      </c>
      <c r="L776" s="21">
        <f>INDEX(final_elemfixed!$L$551:$L$1054,MATCH(SUMMARY!C776,final_elemfixed!$C$551:$C$1054,0))</f>
        <v>1</v>
      </c>
    </row>
    <row r="777" spans="1:12" ht="15" customHeight="1" x14ac:dyDescent="0.3">
      <c r="A777" s="6"/>
      <c r="C777" s="20">
        <v>227</v>
      </c>
      <c r="D777" s="17">
        <f>INDEX(final_elemfixed!$D$551:$D$1054,MATCH(SUMMARY!C777,final_elemfixed!$C$551:$C$1054,0))</f>
        <v>14</v>
      </c>
      <c r="E777" s="17">
        <f>INDEX(final_elemfixed!$E$551:$E$1054,MATCH(SUMMARY!C777,final_elemfixed!$C$551:$C$1054,0))</f>
        <v>294</v>
      </c>
      <c r="F777" s="17">
        <f>INDEX(final_elemfixed!$F$551:$F$1054,MATCH(SUMMARY!C777,final_elemfixed!$C$551:$C$1054,0))</f>
        <v>447</v>
      </c>
      <c r="G777" s="17">
        <f>INDEX(final_elemfixed!$G$551:$G$1054,MATCH(SUMMARY!C777,final_elemfixed!$C$551:$C$1054,0))</f>
        <v>174</v>
      </c>
      <c r="H777" s="17">
        <f>INDEX(final_elemfixed!$H$551:$H$1054,MATCH(SUMMARY!C777,final_elemfixed!$C$551:$C$1054,0))</f>
        <v>0</v>
      </c>
      <c r="I777" s="17">
        <f>INDEX(final_elemfixed!$I$551:$I$1054,MATCH(SUMMARY!C777,final_elemfixed!$C$551:$C$1054,0))</f>
        <v>0</v>
      </c>
      <c r="J777" s="17">
        <f>INDEX(final_elemfixed!$J$551:$J$1054,MATCH(SUMMARY!C777,final_elemfixed!$C$551:$C$1054,0))</f>
        <v>0</v>
      </c>
      <c r="K777" s="17">
        <f>INDEX(final_elemfixed!$K$551:$K$1054,MATCH(SUMMARY!C777,final_elemfixed!$C$551:$C$1054,0))</f>
        <v>1</v>
      </c>
      <c r="L777" s="21">
        <f>INDEX(final_elemfixed!$L$551:$L$1054,MATCH(SUMMARY!C777,final_elemfixed!$C$551:$C$1054,0))</f>
        <v>1</v>
      </c>
    </row>
    <row r="778" spans="1:12" ht="15" customHeight="1" x14ac:dyDescent="0.3">
      <c r="A778" s="6"/>
      <c r="C778" s="20">
        <v>228</v>
      </c>
      <c r="D778" s="17">
        <f>INDEX(final_elemfixed!$D$551:$D$1054,MATCH(SUMMARY!C778,final_elemfixed!$C$551:$C$1054,0))</f>
        <v>294</v>
      </c>
      <c r="E778" s="17">
        <f>INDEX(final_elemfixed!$E$551:$E$1054,MATCH(SUMMARY!C778,final_elemfixed!$C$551:$C$1054,0))</f>
        <v>17</v>
      </c>
      <c r="F778" s="17">
        <f>INDEX(final_elemfixed!$F$551:$F$1054,MATCH(SUMMARY!C778,final_elemfixed!$C$551:$C$1054,0))</f>
        <v>173</v>
      </c>
      <c r="G778" s="17">
        <f>INDEX(final_elemfixed!$G$551:$G$1054,MATCH(SUMMARY!C778,final_elemfixed!$C$551:$C$1054,0))</f>
        <v>447</v>
      </c>
      <c r="H778" s="17">
        <f>INDEX(final_elemfixed!$H$551:$H$1054,MATCH(SUMMARY!C778,final_elemfixed!$C$551:$C$1054,0))</f>
        <v>0</v>
      </c>
      <c r="I778" s="17">
        <f>INDEX(final_elemfixed!$I$551:$I$1054,MATCH(SUMMARY!C778,final_elemfixed!$C$551:$C$1054,0))</f>
        <v>0</v>
      </c>
      <c r="J778" s="17">
        <f>INDEX(final_elemfixed!$J$551:$J$1054,MATCH(SUMMARY!C778,final_elemfixed!$C$551:$C$1054,0))</f>
        <v>0</v>
      </c>
      <c r="K778" s="17">
        <f>INDEX(final_elemfixed!$K$551:$K$1054,MATCH(SUMMARY!C778,final_elemfixed!$C$551:$C$1054,0))</f>
        <v>0</v>
      </c>
      <c r="L778" s="21">
        <f>INDEX(final_elemfixed!$L$551:$L$1054,MATCH(SUMMARY!C778,final_elemfixed!$C$551:$C$1054,0))</f>
        <v>1</v>
      </c>
    </row>
    <row r="779" spans="1:12" ht="15" customHeight="1" x14ac:dyDescent="0.3">
      <c r="A779" s="6"/>
      <c r="C779" s="20">
        <v>229</v>
      </c>
      <c r="D779" s="17">
        <f>INDEX(final_elemfixed!$D$551:$D$1054,MATCH(SUMMARY!C779,final_elemfixed!$C$551:$C$1054,0))</f>
        <v>174</v>
      </c>
      <c r="E779" s="17">
        <f>INDEX(final_elemfixed!$E$551:$E$1054,MATCH(SUMMARY!C779,final_elemfixed!$C$551:$C$1054,0))</f>
        <v>447</v>
      </c>
      <c r="F779" s="17">
        <f>INDEX(final_elemfixed!$F$551:$F$1054,MATCH(SUMMARY!C779,final_elemfixed!$C$551:$C$1054,0))</f>
        <v>293</v>
      </c>
      <c r="G779" s="17">
        <f>INDEX(final_elemfixed!$G$551:$G$1054,MATCH(SUMMARY!C779,final_elemfixed!$C$551:$C$1054,0))</f>
        <v>15</v>
      </c>
      <c r="H779" s="17">
        <f>INDEX(final_elemfixed!$H$551:$H$1054,MATCH(SUMMARY!C779,final_elemfixed!$C$551:$C$1054,0))</f>
        <v>0</v>
      </c>
      <c r="I779" s="17">
        <f>INDEX(final_elemfixed!$I$551:$I$1054,MATCH(SUMMARY!C779,final_elemfixed!$C$551:$C$1054,0))</f>
        <v>0</v>
      </c>
      <c r="J779" s="17">
        <f>INDEX(final_elemfixed!$J$551:$J$1054,MATCH(SUMMARY!C779,final_elemfixed!$C$551:$C$1054,0))</f>
        <v>0</v>
      </c>
      <c r="K779" s="17">
        <f>INDEX(final_elemfixed!$K$551:$K$1054,MATCH(SUMMARY!C779,final_elemfixed!$C$551:$C$1054,0))</f>
        <v>1</v>
      </c>
      <c r="L779" s="21">
        <f>INDEX(final_elemfixed!$L$551:$L$1054,MATCH(SUMMARY!C779,final_elemfixed!$C$551:$C$1054,0))</f>
        <v>1</v>
      </c>
    </row>
    <row r="780" spans="1:12" ht="15" customHeight="1" x14ac:dyDescent="0.3">
      <c r="A780" s="6"/>
      <c r="C780" s="20">
        <v>230</v>
      </c>
      <c r="D780" s="17">
        <f>INDEX(final_elemfixed!$D$551:$D$1054,MATCH(SUMMARY!C780,final_elemfixed!$C$551:$C$1054,0))</f>
        <v>447</v>
      </c>
      <c r="E780" s="17">
        <f>INDEX(final_elemfixed!$E$551:$E$1054,MATCH(SUMMARY!C780,final_elemfixed!$C$551:$C$1054,0))</f>
        <v>173</v>
      </c>
      <c r="F780" s="17">
        <f>INDEX(final_elemfixed!$F$551:$F$1054,MATCH(SUMMARY!C780,final_elemfixed!$C$551:$C$1054,0))</f>
        <v>119</v>
      </c>
      <c r="G780" s="17">
        <f>INDEX(final_elemfixed!$G$551:$G$1054,MATCH(SUMMARY!C780,final_elemfixed!$C$551:$C$1054,0))</f>
        <v>293</v>
      </c>
      <c r="H780" s="17">
        <f>INDEX(final_elemfixed!$H$551:$H$1054,MATCH(SUMMARY!C780,final_elemfixed!$C$551:$C$1054,0))</f>
        <v>0</v>
      </c>
      <c r="I780" s="17">
        <f>INDEX(final_elemfixed!$I$551:$I$1054,MATCH(SUMMARY!C780,final_elemfixed!$C$551:$C$1054,0))</f>
        <v>0</v>
      </c>
      <c r="J780" s="17">
        <f>INDEX(final_elemfixed!$J$551:$J$1054,MATCH(SUMMARY!C780,final_elemfixed!$C$551:$C$1054,0))</f>
        <v>0</v>
      </c>
      <c r="K780" s="17">
        <f>INDEX(final_elemfixed!$K$551:$K$1054,MATCH(SUMMARY!C780,final_elemfixed!$C$551:$C$1054,0))</f>
        <v>0</v>
      </c>
      <c r="L780" s="21">
        <f>INDEX(final_elemfixed!$L$551:$L$1054,MATCH(SUMMARY!C780,final_elemfixed!$C$551:$C$1054,0))</f>
        <v>1</v>
      </c>
    </row>
    <row r="781" spans="1:12" ht="15" customHeight="1" x14ac:dyDescent="0.3">
      <c r="A781" s="6"/>
      <c r="C781" s="20">
        <v>231</v>
      </c>
      <c r="D781" s="17">
        <f>INDEX(final_elemfixed!$D$551:$D$1054,MATCH(SUMMARY!C781,final_elemfixed!$C$551:$C$1054,0))</f>
        <v>13</v>
      </c>
      <c r="E781" s="17">
        <f>INDEX(final_elemfixed!$E$551:$E$1054,MATCH(SUMMARY!C781,final_elemfixed!$C$551:$C$1054,0))</f>
        <v>295</v>
      </c>
      <c r="F781" s="17">
        <f>INDEX(final_elemfixed!$F$551:$F$1054,MATCH(SUMMARY!C781,final_elemfixed!$C$551:$C$1054,0))</f>
        <v>448</v>
      </c>
      <c r="G781" s="17">
        <f>INDEX(final_elemfixed!$G$551:$G$1054,MATCH(SUMMARY!C781,final_elemfixed!$C$551:$C$1054,0))</f>
        <v>175</v>
      </c>
      <c r="H781" s="17">
        <f>INDEX(final_elemfixed!$H$551:$H$1054,MATCH(SUMMARY!C781,final_elemfixed!$C$551:$C$1054,0))</f>
        <v>0</v>
      </c>
      <c r="I781" s="17">
        <f>INDEX(final_elemfixed!$I$551:$I$1054,MATCH(SUMMARY!C781,final_elemfixed!$C$551:$C$1054,0))</f>
        <v>0</v>
      </c>
      <c r="J781" s="17">
        <f>INDEX(final_elemfixed!$J$551:$J$1054,MATCH(SUMMARY!C781,final_elemfixed!$C$551:$C$1054,0))</f>
        <v>0</v>
      </c>
      <c r="K781" s="17">
        <f>INDEX(final_elemfixed!$K$551:$K$1054,MATCH(SUMMARY!C781,final_elemfixed!$C$551:$C$1054,0))</f>
        <v>1</v>
      </c>
      <c r="L781" s="21">
        <f>INDEX(final_elemfixed!$L$551:$L$1054,MATCH(SUMMARY!C781,final_elemfixed!$C$551:$C$1054,0))</f>
        <v>1</v>
      </c>
    </row>
    <row r="782" spans="1:12" ht="15" customHeight="1" x14ac:dyDescent="0.3">
      <c r="A782" s="6"/>
      <c r="C782" s="20">
        <v>232</v>
      </c>
      <c r="D782" s="17">
        <f>INDEX(final_elemfixed!$D$551:$D$1054,MATCH(SUMMARY!C782,final_elemfixed!$C$551:$C$1054,0))</f>
        <v>295</v>
      </c>
      <c r="E782" s="17">
        <f>INDEX(final_elemfixed!$E$551:$E$1054,MATCH(SUMMARY!C782,final_elemfixed!$C$551:$C$1054,0))</f>
        <v>118</v>
      </c>
      <c r="F782" s="17">
        <f>INDEX(final_elemfixed!$F$551:$F$1054,MATCH(SUMMARY!C782,final_elemfixed!$C$551:$C$1054,0))</f>
        <v>176</v>
      </c>
      <c r="G782" s="17">
        <f>INDEX(final_elemfixed!$G$551:$G$1054,MATCH(SUMMARY!C782,final_elemfixed!$C$551:$C$1054,0))</f>
        <v>448</v>
      </c>
      <c r="H782" s="17">
        <f>INDEX(final_elemfixed!$H$551:$H$1054,MATCH(SUMMARY!C782,final_elemfixed!$C$551:$C$1054,0))</f>
        <v>0</v>
      </c>
      <c r="I782" s="17">
        <f>INDEX(final_elemfixed!$I$551:$I$1054,MATCH(SUMMARY!C782,final_elemfixed!$C$551:$C$1054,0))</f>
        <v>0</v>
      </c>
      <c r="J782" s="17">
        <f>INDEX(final_elemfixed!$J$551:$J$1054,MATCH(SUMMARY!C782,final_elemfixed!$C$551:$C$1054,0))</f>
        <v>0</v>
      </c>
      <c r="K782" s="17">
        <f>INDEX(final_elemfixed!$K$551:$K$1054,MATCH(SUMMARY!C782,final_elemfixed!$C$551:$C$1054,0))</f>
        <v>0</v>
      </c>
      <c r="L782" s="21">
        <f>INDEX(final_elemfixed!$L$551:$L$1054,MATCH(SUMMARY!C782,final_elemfixed!$C$551:$C$1054,0))</f>
        <v>1</v>
      </c>
    </row>
    <row r="783" spans="1:12" ht="15" customHeight="1" x14ac:dyDescent="0.3">
      <c r="A783" s="6"/>
      <c r="C783" s="20">
        <v>233</v>
      </c>
      <c r="D783" s="17">
        <f>INDEX(final_elemfixed!$D$551:$D$1054,MATCH(SUMMARY!C783,final_elemfixed!$C$551:$C$1054,0))</f>
        <v>175</v>
      </c>
      <c r="E783" s="17">
        <f>INDEX(final_elemfixed!$E$551:$E$1054,MATCH(SUMMARY!C783,final_elemfixed!$C$551:$C$1054,0))</f>
        <v>448</v>
      </c>
      <c r="F783" s="17">
        <f>INDEX(final_elemfixed!$F$551:$F$1054,MATCH(SUMMARY!C783,final_elemfixed!$C$551:$C$1054,0))</f>
        <v>294</v>
      </c>
      <c r="G783" s="17">
        <f>INDEX(final_elemfixed!$G$551:$G$1054,MATCH(SUMMARY!C783,final_elemfixed!$C$551:$C$1054,0))</f>
        <v>14</v>
      </c>
      <c r="H783" s="17">
        <f>INDEX(final_elemfixed!$H$551:$H$1054,MATCH(SUMMARY!C783,final_elemfixed!$C$551:$C$1054,0))</f>
        <v>0</v>
      </c>
      <c r="I783" s="17">
        <f>INDEX(final_elemfixed!$I$551:$I$1054,MATCH(SUMMARY!C783,final_elemfixed!$C$551:$C$1054,0))</f>
        <v>0</v>
      </c>
      <c r="J783" s="17">
        <f>INDEX(final_elemfixed!$J$551:$J$1054,MATCH(SUMMARY!C783,final_elemfixed!$C$551:$C$1054,0))</f>
        <v>0</v>
      </c>
      <c r="K783" s="17">
        <f>INDEX(final_elemfixed!$K$551:$K$1054,MATCH(SUMMARY!C783,final_elemfixed!$C$551:$C$1054,0))</f>
        <v>1</v>
      </c>
      <c r="L783" s="21">
        <f>INDEX(final_elemfixed!$L$551:$L$1054,MATCH(SUMMARY!C783,final_elemfixed!$C$551:$C$1054,0))</f>
        <v>1</v>
      </c>
    </row>
    <row r="784" spans="1:12" ht="15" customHeight="1" x14ac:dyDescent="0.3">
      <c r="A784" s="6"/>
      <c r="C784" s="20">
        <v>234</v>
      </c>
      <c r="D784" s="17">
        <f>INDEX(final_elemfixed!$D$551:$D$1054,MATCH(SUMMARY!C784,final_elemfixed!$C$551:$C$1054,0))</f>
        <v>448</v>
      </c>
      <c r="E784" s="17">
        <f>INDEX(final_elemfixed!$E$551:$E$1054,MATCH(SUMMARY!C784,final_elemfixed!$C$551:$C$1054,0))</f>
        <v>176</v>
      </c>
      <c r="F784" s="17">
        <f>INDEX(final_elemfixed!$F$551:$F$1054,MATCH(SUMMARY!C784,final_elemfixed!$C$551:$C$1054,0))</f>
        <v>17</v>
      </c>
      <c r="G784" s="17">
        <f>INDEX(final_elemfixed!$G$551:$G$1054,MATCH(SUMMARY!C784,final_elemfixed!$C$551:$C$1054,0))</f>
        <v>294</v>
      </c>
      <c r="H784" s="17">
        <f>INDEX(final_elemfixed!$H$551:$H$1054,MATCH(SUMMARY!C784,final_elemfixed!$C$551:$C$1054,0))</f>
        <v>0</v>
      </c>
      <c r="I784" s="17">
        <f>INDEX(final_elemfixed!$I$551:$I$1054,MATCH(SUMMARY!C784,final_elemfixed!$C$551:$C$1054,0))</f>
        <v>0</v>
      </c>
      <c r="J784" s="17">
        <f>INDEX(final_elemfixed!$J$551:$J$1054,MATCH(SUMMARY!C784,final_elemfixed!$C$551:$C$1054,0))</f>
        <v>0</v>
      </c>
      <c r="K784" s="17">
        <f>INDEX(final_elemfixed!$K$551:$K$1054,MATCH(SUMMARY!C784,final_elemfixed!$C$551:$C$1054,0))</f>
        <v>0</v>
      </c>
      <c r="L784" s="21">
        <f>INDEX(final_elemfixed!$L$551:$L$1054,MATCH(SUMMARY!C784,final_elemfixed!$C$551:$C$1054,0))</f>
        <v>1</v>
      </c>
    </row>
    <row r="785" spans="1:12" ht="15" customHeight="1" x14ac:dyDescent="0.3">
      <c r="A785" s="6"/>
      <c r="C785" s="20">
        <v>235</v>
      </c>
      <c r="D785" s="17">
        <f>INDEX(final_elemfixed!$D$551:$D$1054,MATCH(SUMMARY!C785,final_elemfixed!$C$551:$C$1054,0))</f>
        <v>308</v>
      </c>
      <c r="E785" s="17">
        <f>INDEX(final_elemfixed!$E$551:$E$1054,MATCH(SUMMARY!C785,final_elemfixed!$C$551:$C$1054,0))</f>
        <v>449</v>
      </c>
      <c r="F785" s="17">
        <f>INDEX(final_elemfixed!$F$551:$F$1054,MATCH(SUMMARY!C785,final_elemfixed!$C$551:$C$1054,0))</f>
        <v>157</v>
      </c>
      <c r="G785" s="17">
        <f>INDEX(final_elemfixed!$G$551:$G$1054,MATCH(SUMMARY!C785,final_elemfixed!$C$551:$C$1054,0))</f>
        <v>118</v>
      </c>
      <c r="H785" s="17">
        <f>INDEX(final_elemfixed!$H$551:$H$1054,MATCH(SUMMARY!C785,final_elemfixed!$C$551:$C$1054,0))</f>
        <v>0</v>
      </c>
      <c r="I785" s="17">
        <f>INDEX(final_elemfixed!$I$551:$I$1054,MATCH(SUMMARY!C785,final_elemfixed!$C$551:$C$1054,0))</f>
        <v>0</v>
      </c>
      <c r="J785" s="17">
        <f>INDEX(final_elemfixed!$J$551:$J$1054,MATCH(SUMMARY!C785,final_elemfixed!$C$551:$C$1054,0))</f>
        <v>0</v>
      </c>
      <c r="K785" s="17">
        <f>INDEX(final_elemfixed!$K$551:$K$1054,MATCH(SUMMARY!C785,final_elemfixed!$C$551:$C$1054,0))</f>
        <v>0</v>
      </c>
      <c r="L785" s="21">
        <f>INDEX(final_elemfixed!$L$551:$L$1054,MATCH(SUMMARY!C785,final_elemfixed!$C$551:$C$1054,0))</f>
        <v>1</v>
      </c>
    </row>
    <row r="786" spans="1:12" ht="15" customHeight="1" x14ac:dyDescent="0.3">
      <c r="A786" s="6"/>
      <c r="C786" s="20">
        <v>236</v>
      </c>
      <c r="D786" s="17">
        <f>INDEX(final_elemfixed!$D$551:$D$1054,MATCH(SUMMARY!C786,final_elemfixed!$C$551:$C$1054,0))</f>
        <v>449</v>
      </c>
      <c r="E786" s="17">
        <f>INDEX(final_elemfixed!$E$551:$E$1054,MATCH(SUMMARY!C786,final_elemfixed!$C$551:$C$1054,0))</f>
        <v>460</v>
      </c>
      <c r="F786" s="17">
        <f>INDEX(final_elemfixed!$F$551:$F$1054,MATCH(SUMMARY!C786,final_elemfixed!$C$551:$C$1054,0))</f>
        <v>158</v>
      </c>
      <c r="G786" s="17">
        <f>INDEX(final_elemfixed!$G$551:$G$1054,MATCH(SUMMARY!C786,final_elemfixed!$C$551:$C$1054,0))</f>
        <v>157</v>
      </c>
      <c r="H786" s="17">
        <f>INDEX(final_elemfixed!$H$551:$H$1054,MATCH(SUMMARY!C786,final_elemfixed!$C$551:$C$1054,0))</f>
        <v>0</v>
      </c>
      <c r="I786" s="17">
        <f>INDEX(final_elemfixed!$I$551:$I$1054,MATCH(SUMMARY!C786,final_elemfixed!$C$551:$C$1054,0))</f>
        <v>0</v>
      </c>
      <c r="J786" s="17">
        <f>INDEX(final_elemfixed!$J$551:$J$1054,MATCH(SUMMARY!C786,final_elemfixed!$C$551:$C$1054,0))</f>
        <v>0</v>
      </c>
      <c r="K786" s="17">
        <f>INDEX(final_elemfixed!$K$551:$K$1054,MATCH(SUMMARY!C786,final_elemfixed!$C$551:$C$1054,0))</f>
        <v>0</v>
      </c>
      <c r="L786" s="21">
        <f>INDEX(final_elemfixed!$L$551:$L$1054,MATCH(SUMMARY!C786,final_elemfixed!$C$551:$C$1054,0))</f>
        <v>1</v>
      </c>
    </row>
    <row r="787" spans="1:12" ht="15" customHeight="1" x14ac:dyDescent="0.3">
      <c r="A787" s="6"/>
      <c r="C787" s="20">
        <v>237</v>
      </c>
      <c r="D787" s="17">
        <f>INDEX(final_elemfixed!$D$551:$D$1054,MATCH(SUMMARY!C787,final_elemfixed!$C$551:$C$1054,0))</f>
        <v>460</v>
      </c>
      <c r="E787" s="17">
        <f>INDEX(final_elemfixed!$E$551:$E$1054,MATCH(SUMMARY!C787,final_elemfixed!$C$551:$C$1054,0))</f>
        <v>272</v>
      </c>
      <c r="F787" s="17">
        <f>INDEX(final_elemfixed!$F$551:$F$1054,MATCH(SUMMARY!C787,final_elemfixed!$C$551:$C$1054,0))</f>
        <v>120</v>
      </c>
      <c r="G787" s="17">
        <f>INDEX(final_elemfixed!$G$551:$G$1054,MATCH(SUMMARY!C787,final_elemfixed!$C$551:$C$1054,0))</f>
        <v>158</v>
      </c>
      <c r="H787" s="17">
        <f>INDEX(final_elemfixed!$H$551:$H$1054,MATCH(SUMMARY!C787,final_elemfixed!$C$551:$C$1054,0))</f>
        <v>0</v>
      </c>
      <c r="I787" s="17">
        <f>INDEX(final_elemfixed!$I$551:$I$1054,MATCH(SUMMARY!C787,final_elemfixed!$C$551:$C$1054,0))</f>
        <v>0</v>
      </c>
      <c r="J787" s="17">
        <f>INDEX(final_elemfixed!$J$551:$J$1054,MATCH(SUMMARY!C787,final_elemfixed!$C$551:$C$1054,0))</f>
        <v>0</v>
      </c>
      <c r="K787" s="17">
        <f>INDEX(final_elemfixed!$K$551:$K$1054,MATCH(SUMMARY!C787,final_elemfixed!$C$551:$C$1054,0))</f>
        <v>0</v>
      </c>
      <c r="L787" s="21">
        <f>INDEX(final_elemfixed!$L$551:$L$1054,MATCH(SUMMARY!C787,final_elemfixed!$C$551:$C$1054,0))</f>
        <v>1</v>
      </c>
    </row>
    <row r="788" spans="1:12" ht="15" customHeight="1" x14ac:dyDescent="0.3">
      <c r="A788" s="6"/>
      <c r="C788" s="20">
        <v>238</v>
      </c>
      <c r="D788" s="17">
        <f>INDEX(final_elemfixed!$D$551:$D$1054,MATCH(SUMMARY!C788,final_elemfixed!$C$551:$C$1054,0))</f>
        <v>31</v>
      </c>
      <c r="E788" s="17">
        <f>INDEX(final_elemfixed!$E$551:$E$1054,MATCH(SUMMARY!C788,final_elemfixed!$C$551:$C$1054,0))</f>
        <v>450</v>
      </c>
      <c r="F788" s="17">
        <f>INDEX(final_elemfixed!$F$551:$F$1054,MATCH(SUMMARY!C788,final_elemfixed!$C$551:$C$1054,0))</f>
        <v>449</v>
      </c>
      <c r="G788" s="17">
        <f>INDEX(final_elemfixed!$G$551:$G$1054,MATCH(SUMMARY!C788,final_elemfixed!$C$551:$C$1054,0))</f>
        <v>308</v>
      </c>
      <c r="H788" s="17">
        <f>INDEX(final_elemfixed!$H$551:$H$1054,MATCH(SUMMARY!C788,final_elemfixed!$C$551:$C$1054,0))</f>
        <v>0</v>
      </c>
      <c r="I788" s="17">
        <f>INDEX(final_elemfixed!$I$551:$I$1054,MATCH(SUMMARY!C788,final_elemfixed!$C$551:$C$1054,0))</f>
        <v>0</v>
      </c>
      <c r="J788" s="17">
        <f>INDEX(final_elemfixed!$J$551:$J$1054,MATCH(SUMMARY!C788,final_elemfixed!$C$551:$C$1054,0))</f>
        <v>0</v>
      </c>
      <c r="K788" s="17">
        <f>INDEX(final_elemfixed!$K$551:$K$1054,MATCH(SUMMARY!C788,final_elemfixed!$C$551:$C$1054,0))</f>
        <v>0</v>
      </c>
      <c r="L788" s="21">
        <f>INDEX(final_elemfixed!$L$551:$L$1054,MATCH(SUMMARY!C788,final_elemfixed!$C$551:$C$1054,0))</f>
        <v>1</v>
      </c>
    </row>
    <row r="789" spans="1:12" ht="15" customHeight="1" x14ac:dyDescent="0.3">
      <c r="A789" s="6"/>
      <c r="C789" s="20">
        <v>239</v>
      </c>
      <c r="D789" s="17">
        <f>INDEX(final_elemfixed!$D$551:$D$1054,MATCH(SUMMARY!C789,final_elemfixed!$C$551:$C$1054,0))</f>
        <v>450</v>
      </c>
      <c r="E789" s="17">
        <f>INDEX(final_elemfixed!$E$551:$E$1054,MATCH(SUMMARY!C789,final_elemfixed!$C$551:$C$1054,0))</f>
        <v>461</v>
      </c>
      <c r="F789" s="17">
        <f>INDEX(final_elemfixed!$F$551:$F$1054,MATCH(SUMMARY!C789,final_elemfixed!$C$551:$C$1054,0))</f>
        <v>460</v>
      </c>
      <c r="G789" s="17">
        <f>INDEX(final_elemfixed!$G$551:$G$1054,MATCH(SUMMARY!C789,final_elemfixed!$C$551:$C$1054,0))</f>
        <v>449</v>
      </c>
      <c r="H789" s="17">
        <f>INDEX(final_elemfixed!$H$551:$H$1054,MATCH(SUMMARY!C789,final_elemfixed!$C$551:$C$1054,0))</f>
        <v>0</v>
      </c>
      <c r="I789" s="17">
        <f>INDEX(final_elemfixed!$I$551:$I$1054,MATCH(SUMMARY!C789,final_elemfixed!$C$551:$C$1054,0))</f>
        <v>0</v>
      </c>
      <c r="J789" s="17">
        <f>INDEX(final_elemfixed!$J$551:$J$1054,MATCH(SUMMARY!C789,final_elemfixed!$C$551:$C$1054,0))</f>
        <v>0</v>
      </c>
      <c r="K789" s="17">
        <f>INDEX(final_elemfixed!$K$551:$K$1054,MATCH(SUMMARY!C789,final_elemfixed!$C$551:$C$1054,0))</f>
        <v>0</v>
      </c>
      <c r="L789" s="21">
        <f>INDEX(final_elemfixed!$L$551:$L$1054,MATCH(SUMMARY!C789,final_elemfixed!$C$551:$C$1054,0))</f>
        <v>1</v>
      </c>
    </row>
    <row r="790" spans="1:12" ht="15" customHeight="1" x14ac:dyDescent="0.3">
      <c r="A790" s="6"/>
      <c r="C790" s="20">
        <v>240</v>
      </c>
      <c r="D790" s="17">
        <f>INDEX(final_elemfixed!$D$551:$D$1054,MATCH(SUMMARY!C790,final_elemfixed!$C$551:$C$1054,0))</f>
        <v>461</v>
      </c>
      <c r="E790" s="17">
        <f>INDEX(final_elemfixed!$E$551:$E$1054,MATCH(SUMMARY!C790,final_elemfixed!$C$551:$C$1054,0))</f>
        <v>32</v>
      </c>
      <c r="F790" s="17">
        <f>INDEX(final_elemfixed!$F$551:$F$1054,MATCH(SUMMARY!C790,final_elemfixed!$C$551:$C$1054,0))</f>
        <v>272</v>
      </c>
      <c r="G790" s="17">
        <f>INDEX(final_elemfixed!$G$551:$G$1054,MATCH(SUMMARY!C790,final_elemfixed!$C$551:$C$1054,0))</f>
        <v>460</v>
      </c>
      <c r="H790" s="17">
        <f>INDEX(final_elemfixed!$H$551:$H$1054,MATCH(SUMMARY!C790,final_elemfixed!$C$551:$C$1054,0))</f>
        <v>0</v>
      </c>
      <c r="I790" s="17">
        <f>INDEX(final_elemfixed!$I$551:$I$1054,MATCH(SUMMARY!C790,final_elemfixed!$C$551:$C$1054,0))</f>
        <v>0</v>
      </c>
      <c r="J790" s="17">
        <f>INDEX(final_elemfixed!$J$551:$J$1054,MATCH(SUMMARY!C790,final_elemfixed!$C$551:$C$1054,0))</f>
        <v>0</v>
      </c>
      <c r="K790" s="17">
        <f>INDEX(final_elemfixed!$K$551:$K$1054,MATCH(SUMMARY!C790,final_elemfixed!$C$551:$C$1054,0))</f>
        <v>0</v>
      </c>
      <c r="L790" s="21">
        <f>INDEX(final_elemfixed!$L$551:$L$1054,MATCH(SUMMARY!C790,final_elemfixed!$C$551:$C$1054,0))</f>
        <v>1</v>
      </c>
    </row>
    <row r="791" spans="1:12" ht="15" customHeight="1" x14ac:dyDescent="0.3">
      <c r="A791" s="6"/>
      <c r="C791" s="20">
        <v>241</v>
      </c>
      <c r="D791" s="17">
        <f>INDEX(final_elemfixed!$D$551:$D$1054,MATCH(SUMMARY!C791,final_elemfixed!$C$551:$C$1054,0))</f>
        <v>309</v>
      </c>
      <c r="E791" s="17">
        <f>INDEX(final_elemfixed!$E$551:$E$1054,MATCH(SUMMARY!C791,final_elemfixed!$C$551:$C$1054,0))</f>
        <v>451</v>
      </c>
      <c r="F791" s="17">
        <f>INDEX(final_elemfixed!$F$551:$F$1054,MATCH(SUMMARY!C791,final_elemfixed!$C$551:$C$1054,0))</f>
        <v>450</v>
      </c>
      <c r="G791" s="17">
        <f>INDEX(final_elemfixed!$G$551:$G$1054,MATCH(SUMMARY!C791,final_elemfixed!$C$551:$C$1054,0))</f>
        <v>31</v>
      </c>
      <c r="H791" s="17">
        <f>INDEX(final_elemfixed!$H$551:$H$1054,MATCH(SUMMARY!C791,final_elemfixed!$C$551:$C$1054,0))</f>
        <v>0</v>
      </c>
      <c r="I791" s="17">
        <f>INDEX(final_elemfixed!$I$551:$I$1054,MATCH(SUMMARY!C791,final_elemfixed!$C$551:$C$1054,0))</f>
        <v>0</v>
      </c>
      <c r="J791" s="17">
        <f>INDEX(final_elemfixed!$J$551:$J$1054,MATCH(SUMMARY!C791,final_elemfixed!$C$551:$C$1054,0))</f>
        <v>0</v>
      </c>
      <c r="K791" s="17">
        <f>INDEX(final_elemfixed!$K$551:$K$1054,MATCH(SUMMARY!C791,final_elemfixed!$C$551:$C$1054,0))</f>
        <v>0</v>
      </c>
      <c r="L791" s="21">
        <f>INDEX(final_elemfixed!$L$551:$L$1054,MATCH(SUMMARY!C791,final_elemfixed!$C$551:$C$1054,0))</f>
        <v>1</v>
      </c>
    </row>
    <row r="792" spans="1:12" ht="15" customHeight="1" x14ac:dyDescent="0.3">
      <c r="A792" s="6"/>
      <c r="C792" s="20">
        <v>242</v>
      </c>
      <c r="D792" s="17">
        <f>INDEX(final_elemfixed!$D$551:$D$1054,MATCH(SUMMARY!C792,final_elemfixed!$C$551:$C$1054,0))</f>
        <v>451</v>
      </c>
      <c r="E792" s="17">
        <f>INDEX(final_elemfixed!$E$551:$E$1054,MATCH(SUMMARY!C792,final_elemfixed!$C$551:$C$1054,0))</f>
        <v>462</v>
      </c>
      <c r="F792" s="17">
        <f>INDEX(final_elemfixed!$F$551:$F$1054,MATCH(SUMMARY!C792,final_elemfixed!$C$551:$C$1054,0))</f>
        <v>461</v>
      </c>
      <c r="G792" s="17">
        <f>INDEX(final_elemfixed!$G$551:$G$1054,MATCH(SUMMARY!C792,final_elemfixed!$C$551:$C$1054,0))</f>
        <v>450</v>
      </c>
      <c r="H792" s="17">
        <f>INDEX(final_elemfixed!$H$551:$H$1054,MATCH(SUMMARY!C792,final_elemfixed!$C$551:$C$1054,0))</f>
        <v>0</v>
      </c>
      <c r="I792" s="17">
        <f>INDEX(final_elemfixed!$I$551:$I$1054,MATCH(SUMMARY!C792,final_elemfixed!$C$551:$C$1054,0))</f>
        <v>0</v>
      </c>
      <c r="J792" s="17">
        <f>INDEX(final_elemfixed!$J$551:$J$1054,MATCH(SUMMARY!C792,final_elemfixed!$C$551:$C$1054,0))</f>
        <v>0</v>
      </c>
      <c r="K792" s="17">
        <f>INDEX(final_elemfixed!$K$551:$K$1054,MATCH(SUMMARY!C792,final_elemfixed!$C$551:$C$1054,0))</f>
        <v>0</v>
      </c>
      <c r="L792" s="21">
        <f>INDEX(final_elemfixed!$L$551:$L$1054,MATCH(SUMMARY!C792,final_elemfixed!$C$551:$C$1054,0))</f>
        <v>1</v>
      </c>
    </row>
    <row r="793" spans="1:12" ht="15" customHeight="1" x14ac:dyDescent="0.3">
      <c r="A793" s="6"/>
      <c r="C793" s="20">
        <v>243</v>
      </c>
      <c r="D793" s="17">
        <f>INDEX(final_elemfixed!$D$551:$D$1054,MATCH(SUMMARY!C793,final_elemfixed!$C$551:$C$1054,0))</f>
        <v>462</v>
      </c>
      <c r="E793" s="17">
        <f>INDEX(final_elemfixed!$E$551:$E$1054,MATCH(SUMMARY!C793,final_elemfixed!$C$551:$C$1054,0))</f>
        <v>265</v>
      </c>
      <c r="F793" s="17">
        <f>INDEX(final_elemfixed!$F$551:$F$1054,MATCH(SUMMARY!C793,final_elemfixed!$C$551:$C$1054,0))</f>
        <v>32</v>
      </c>
      <c r="G793" s="17">
        <f>INDEX(final_elemfixed!$G$551:$G$1054,MATCH(SUMMARY!C793,final_elemfixed!$C$551:$C$1054,0))</f>
        <v>461</v>
      </c>
      <c r="H793" s="17">
        <f>INDEX(final_elemfixed!$H$551:$H$1054,MATCH(SUMMARY!C793,final_elemfixed!$C$551:$C$1054,0))</f>
        <v>0</v>
      </c>
      <c r="I793" s="17">
        <f>INDEX(final_elemfixed!$I$551:$I$1054,MATCH(SUMMARY!C793,final_elemfixed!$C$551:$C$1054,0))</f>
        <v>0</v>
      </c>
      <c r="J793" s="17">
        <f>INDEX(final_elemfixed!$J$551:$J$1054,MATCH(SUMMARY!C793,final_elemfixed!$C$551:$C$1054,0))</f>
        <v>0</v>
      </c>
      <c r="K793" s="17">
        <f>INDEX(final_elemfixed!$K$551:$K$1054,MATCH(SUMMARY!C793,final_elemfixed!$C$551:$C$1054,0))</f>
        <v>0</v>
      </c>
      <c r="L793" s="21">
        <f>INDEX(final_elemfixed!$L$551:$L$1054,MATCH(SUMMARY!C793,final_elemfixed!$C$551:$C$1054,0))</f>
        <v>1</v>
      </c>
    </row>
    <row r="794" spans="1:12" ht="15" customHeight="1" x14ac:dyDescent="0.3">
      <c r="A794" s="6"/>
      <c r="C794" s="20">
        <v>244</v>
      </c>
      <c r="D794" s="17">
        <f>INDEX(final_elemfixed!$D$551:$D$1054,MATCH(SUMMARY!C794,final_elemfixed!$C$551:$C$1054,0))</f>
        <v>38</v>
      </c>
      <c r="E794" s="17">
        <f>INDEX(final_elemfixed!$E$551:$E$1054,MATCH(SUMMARY!C794,final_elemfixed!$C$551:$C$1054,0))</f>
        <v>452</v>
      </c>
      <c r="F794" s="17">
        <f>INDEX(final_elemfixed!$F$551:$F$1054,MATCH(SUMMARY!C794,final_elemfixed!$C$551:$C$1054,0))</f>
        <v>451</v>
      </c>
      <c r="G794" s="17">
        <f>INDEX(final_elemfixed!$G$551:$G$1054,MATCH(SUMMARY!C794,final_elemfixed!$C$551:$C$1054,0))</f>
        <v>309</v>
      </c>
      <c r="H794" s="17">
        <f>INDEX(final_elemfixed!$H$551:$H$1054,MATCH(SUMMARY!C794,final_elemfixed!$C$551:$C$1054,0))</f>
        <v>0</v>
      </c>
      <c r="I794" s="17">
        <f>INDEX(final_elemfixed!$I$551:$I$1054,MATCH(SUMMARY!C794,final_elemfixed!$C$551:$C$1054,0))</f>
        <v>0</v>
      </c>
      <c r="J794" s="17">
        <f>INDEX(final_elemfixed!$J$551:$J$1054,MATCH(SUMMARY!C794,final_elemfixed!$C$551:$C$1054,0))</f>
        <v>0</v>
      </c>
      <c r="K794" s="17">
        <f>INDEX(final_elemfixed!$K$551:$K$1054,MATCH(SUMMARY!C794,final_elemfixed!$C$551:$C$1054,0))</f>
        <v>0</v>
      </c>
      <c r="L794" s="21">
        <f>INDEX(final_elemfixed!$L$551:$L$1054,MATCH(SUMMARY!C794,final_elemfixed!$C$551:$C$1054,0))</f>
        <v>1</v>
      </c>
    </row>
    <row r="795" spans="1:12" ht="15" customHeight="1" x14ac:dyDescent="0.3">
      <c r="A795" s="6"/>
      <c r="C795" s="20">
        <v>245</v>
      </c>
      <c r="D795" s="17">
        <f>INDEX(final_elemfixed!$D$551:$D$1054,MATCH(SUMMARY!C795,final_elemfixed!$C$551:$C$1054,0))</f>
        <v>452</v>
      </c>
      <c r="E795" s="17">
        <f>INDEX(final_elemfixed!$E$551:$E$1054,MATCH(SUMMARY!C795,final_elemfixed!$C$551:$C$1054,0))</f>
        <v>463</v>
      </c>
      <c r="F795" s="17">
        <f>INDEX(final_elemfixed!$F$551:$F$1054,MATCH(SUMMARY!C795,final_elemfixed!$C$551:$C$1054,0))</f>
        <v>462</v>
      </c>
      <c r="G795" s="17">
        <f>INDEX(final_elemfixed!$G$551:$G$1054,MATCH(SUMMARY!C795,final_elemfixed!$C$551:$C$1054,0))</f>
        <v>451</v>
      </c>
      <c r="H795" s="17">
        <f>INDEX(final_elemfixed!$H$551:$H$1054,MATCH(SUMMARY!C795,final_elemfixed!$C$551:$C$1054,0))</f>
        <v>0</v>
      </c>
      <c r="I795" s="17">
        <f>INDEX(final_elemfixed!$I$551:$I$1054,MATCH(SUMMARY!C795,final_elemfixed!$C$551:$C$1054,0))</f>
        <v>0</v>
      </c>
      <c r="J795" s="17">
        <f>INDEX(final_elemfixed!$J$551:$J$1054,MATCH(SUMMARY!C795,final_elemfixed!$C$551:$C$1054,0))</f>
        <v>0</v>
      </c>
      <c r="K795" s="17">
        <f>INDEX(final_elemfixed!$K$551:$K$1054,MATCH(SUMMARY!C795,final_elemfixed!$C$551:$C$1054,0))</f>
        <v>0</v>
      </c>
      <c r="L795" s="21">
        <f>INDEX(final_elemfixed!$L$551:$L$1054,MATCH(SUMMARY!C795,final_elemfixed!$C$551:$C$1054,0))</f>
        <v>1</v>
      </c>
    </row>
    <row r="796" spans="1:12" ht="15" customHeight="1" x14ac:dyDescent="0.3">
      <c r="A796" s="6"/>
      <c r="C796" s="20">
        <v>246</v>
      </c>
      <c r="D796" s="17">
        <f>INDEX(final_elemfixed!$D$551:$D$1054,MATCH(SUMMARY!C796,final_elemfixed!$C$551:$C$1054,0))</f>
        <v>463</v>
      </c>
      <c r="E796" s="17">
        <f>INDEX(final_elemfixed!$E$551:$E$1054,MATCH(SUMMARY!C796,final_elemfixed!$C$551:$C$1054,0))</f>
        <v>39</v>
      </c>
      <c r="F796" s="17">
        <f>INDEX(final_elemfixed!$F$551:$F$1054,MATCH(SUMMARY!C796,final_elemfixed!$C$551:$C$1054,0))</f>
        <v>265</v>
      </c>
      <c r="G796" s="17">
        <f>INDEX(final_elemfixed!$G$551:$G$1054,MATCH(SUMMARY!C796,final_elemfixed!$C$551:$C$1054,0))</f>
        <v>462</v>
      </c>
      <c r="H796" s="17">
        <f>INDEX(final_elemfixed!$H$551:$H$1054,MATCH(SUMMARY!C796,final_elemfixed!$C$551:$C$1054,0))</f>
        <v>0</v>
      </c>
      <c r="I796" s="17">
        <f>INDEX(final_elemfixed!$I$551:$I$1054,MATCH(SUMMARY!C796,final_elemfixed!$C$551:$C$1054,0))</f>
        <v>0</v>
      </c>
      <c r="J796" s="17">
        <f>INDEX(final_elemfixed!$J$551:$J$1054,MATCH(SUMMARY!C796,final_elemfixed!$C$551:$C$1054,0))</f>
        <v>0</v>
      </c>
      <c r="K796" s="17">
        <f>INDEX(final_elemfixed!$K$551:$K$1054,MATCH(SUMMARY!C796,final_elemfixed!$C$551:$C$1054,0))</f>
        <v>0</v>
      </c>
      <c r="L796" s="21">
        <f>INDEX(final_elemfixed!$L$551:$L$1054,MATCH(SUMMARY!C796,final_elemfixed!$C$551:$C$1054,0))</f>
        <v>1</v>
      </c>
    </row>
    <row r="797" spans="1:12" ht="15" customHeight="1" x14ac:dyDescent="0.3">
      <c r="A797" s="6"/>
      <c r="C797" s="20">
        <v>247</v>
      </c>
      <c r="D797" s="17">
        <f>INDEX(final_elemfixed!$D$551:$D$1054,MATCH(SUMMARY!C797,final_elemfixed!$C$551:$C$1054,0))</f>
        <v>310</v>
      </c>
      <c r="E797" s="17">
        <f>INDEX(final_elemfixed!$E$551:$E$1054,MATCH(SUMMARY!C797,final_elemfixed!$C$551:$C$1054,0))</f>
        <v>453</v>
      </c>
      <c r="F797" s="17">
        <f>INDEX(final_elemfixed!$F$551:$F$1054,MATCH(SUMMARY!C797,final_elemfixed!$C$551:$C$1054,0))</f>
        <v>452</v>
      </c>
      <c r="G797" s="17">
        <f>INDEX(final_elemfixed!$G$551:$G$1054,MATCH(SUMMARY!C797,final_elemfixed!$C$551:$C$1054,0))</f>
        <v>38</v>
      </c>
      <c r="H797" s="17">
        <f>INDEX(final_elemfixed!$H$551:$H$1054,MATCH(SUMMARY!C797,final_elemfixed!$C$551:$C$1054,0))</f>
        <v>0</v>
      </c>
      <c r="I797" s="17">
        <f>INDEX(final_elemfixed!$I$551:$I$1054,MATCH(SUMMARY!C797,final_elemfixed!$C$551:$C$1054,0))</f>
        <v>0</v>
      </c>
      <c r="J797" s="17">
        <f>INDEX(final_elemfixed!$J$551:$J$1054,MATCH(SUMMARY!C797,final_elemfixed!$C$551:$C$1054,0))</f>
        <v>0</v>
      </c>
      <c r="K797" s="17">
        <f>INDEX(final_elemfixed!$K$551:$K$1054,MATCH(SUMMARY!C797,final_elemfixed!$C$551:$C$1054,0))</f>
        <v>0</v>
      </c>
      <c r="L797" s="21">
        <f>INDEX(final_elemfixed!$L$551:$L$1054,MATCH(SUMMARY!C797,final_elemfixed!$C$551:$C$1054,0))</f>
        <v>1</v>
      </c>
    </row>
    <row r="798" spans="1:12" ht="15" customHeight="1" x14ac:dyDescent="0.3">
      <c r="A798" s="6"/>
      <c r="C798" s="20">
        <v>248</v>
      </c>
      <c r="D798" s="17">
        <f>INDEX(final_elemfixed!$D$551:$D$1054,MATCH(SUMMARY!C798,final_elemfixed!$C$551:$C$1054,0))</f>
        <v>453</v>
      </c>
      <c r="E798" s="17">
        <f>INDEX(final_elemfixed!$E$551:$E$1054,MATCH(SUMMARY!C798,final_elemfixed!$C$551:$C$1054,0))</f>
        <v>464</v>
      </c>
      <c r="F798" s="17">
        <f>INDEX(final_elemfixed!$F$551:$F$1054,MATCH(SUMMARY!C798,final_elemfixed!$C$551:$C$1054,0))</f>
        <v>463</v>
      </c>
      <c r="G798" s="17">
        <f>INDEX(final_elemfixed!$G$551:$G$1054,MATCH(SUMMARY!C798,final_elemfixed!$C$551:$C$1054,0))</f>
        <v>452</v>
      </c>
      <c r="H798" s="17">
        <f>INDEX(final_elemfixed!$H$551:$H$1054,MATCH(SUMMARY!C798,final_elemfixed!$C$551:$C$1054,0))</f>
        <v>0</v>
      </c>
      <c r="I798" s="17">
        <f>INDEX(final_elemfixed!$I$551:$I$1054,MATCH(SUMMARY!C798,final_elemfixed!$C$551:$C$1054,0))</f>
        <v>0</v>
      </c>
      <c r="J798" s="17">
        <f>INDEX(final_elemfixed!$J$551:$J$1054,MATCH(SUMMARY!C798,final_elemfixed!$C$551:$C$1054,0))</f>
        <v>0</v>
      </c>
      <c r="K798" s="17">
        <f>INDEX(final_elemfixed!$K$551:$K$1054,MATCH(SUMMARY!C798,final_elemfixed!$C$551:$C$1054,0))</f>
        <v>0</v>
      </c>
      <c r="L798" s="21">
        <f>INDEX(final_elemfixed!$L$551:$L$1054,MATCH(SUMMARY!C798,final_elemfixed!$C$551:$C$1054,0))</f>
        <v>1</v>
      </c>
    </row>
    <row r="799" spans="1:12" ht="15" customHeight="1" x14ac:dyDescent="0.3">
      <c r="A799" s="6"/>
      <c r="C799" s="20">
        <v>249</v>
      </c>
      <c r="D799" s="17">
        <f>INDEX(final_elemfixed!$D$551:$D$1054,MATCH(SUMMARY!C799,final_elemfixed!$C$551:$C$1054,0))</f>
        <v>464</v>
      </c>
      <c r="E799" s="17">
        <f>INDEX(final_elemfixed!$E$551:$E$1054,MATCH(SUMMARY!C799,final_elemfixed!$C$551:$C$1054,0))</f>
        <v>273</v>
      </c>
      <c r="F799" s="17">
        <f>INDEX(final_elemfixed!$F$551:$F$1054,MATCH(SUMMARY!C799,final_elemfixed!$C$551:$C$1054,0))</f>
        <v>39</v>
      </c>
      <c r="G799" s="17">
        <f>INDEX(final_elemfixed!$G$551:$G$1054,MATCH(SUMMARY!C799,final_elemfixed!$C$551:$C$1054,0))</f>
        <v>463</v>
      </c>
      <c r="H799" s="17">
        <f>INDEX(final_elemfixed!$H$551:$H$1054,MATCH(SUMMARY!C799,final_elemfixed!$C$551:$C$1054,0))</f>
        <v>0</v>
      </c>
      <c r="I799" s="17">
        <f>INDEX(final_elemfixed!$I$551:$I$1054,MATCH(SUMMARY!C799,final_elemfixed!$C$551:$C$1054,0))</f>
        <v>0</v>
      </c>
      <c r="J799" s="17">
        <f>INDEX(final_elemfixed!$J$551:$J$1054,MATCH(SUMMARY!C799,final_elemfixed!$C$551:$C$1054,0))</f>
        <v>0</v>
      </c>
      <c r="K799" s="17">
        <f>INDEX(final_elemfixed!$K$551:$K$1054,MATCH(SUMMARY!C799,final_elemfixed!$C$551:$C$1054,0))</f>
        <v>0</v>
      </c>
      <c r="L799" s="21">
        <f>INDEX(final_elemfixed!$L$551:$L$1054,MATCH(SUMMARY!C799,final_elemfixed!$C$551:$C$1054,0))</f>
        <v>1</v>
      </c>
    </row>
    <row r="800" spans="1:12" ht="15" customHeight="1" x14ac:dyDescent="0.3">
      <c r="A800" s="6"/>
      <c r="C800" s="20">
        <v>250</v>
      </c>
      <c r="D800" s="17">
        <f>INDEX(final_elemfixed!$D$551:$D$1054,MATCH(SUMMARY!C800,final_elemfixed!$C$551:$C$1054,0))</f>
        <v>46</v>
      </c>
      <c r="E800" s="17">
        <f>INDEX(final_elemfixed!$E$551:$E$1054,MATCH(SUMMARY!C800,final_elemfixed!$C$551:$C$1054,0))</f>
        <v>454</v>
      </c>
      <c r="F800" s="17">
        <f>INDEX(final_elemfixed!$F$551:$F$1054,MATCH(SUMMARY!C800,final_elemfixed!$C$551:$C$1054,0))</f>
        <v>453</v>
      </c>
      <c r="G800" s="17">
        <f>INDEX(final_elemfixed!$G$551:$G$1054,MATCH(SUMMARY!C800,final_elemfixed!$C$551:$C$1054,0))</f>
        <v>310</v>
      </c>
      <c r="H800" s="17">
        <f>INDEX(final_elemfixed!$H$551:$H$1054,MATCH(SUMMARY!C800,final_elemfixed!$C$551:$C$1054,0))</f>
        <v>0</v>
      </c>
      <c r="I800" s="17">
        <f>INDEX(final_elemfixed!$I$551:$I$1054,MATCH(SUMMARY!C800,final_elemfixed!$C$551:$C$1054,0))</f>
        <v>0</v>
      </c>
      <c r="J800" s="17">
        <f>INDEX(final_elemfixed!$J$551:$J$1054,MATCH(SUMMARY!C800,final_elemfixed!$C$551:$C$1054,0))</f>
        <v>0</v>
      </c>
      <c r="K800" s="17">
        <f>INDEX(final_elemfixed!$K$551:$K$1054,MATCH(SUMMARY!C800,final_elemfixed!$C$551:$C$1054,0))</f>
        <v>0</v>
      </c>
      <c r="L800" s="21">
        <f>INDEX(final_elemfixed!$L$551:$L$1054,MATCH(SUMMARY!C800,final_elemfixed!$C$551:$C$1054,0))</f>
        <v>1</v>
      </c>
    </row>
    <row r="801" spans="1:12" ht="15" customHeight="1" x14ac:dyDescent="0.3">
      <c r="A801" s="6"/>
      <c r="C801" s="20">
        <v>251</v>
      </c>
      <c r="D801" s="17">
        <f>INDEX(final_elemfixed!$D$551:$D$1054,MATCH(SUMMARY!C801,final_elemfixed!$C$551:$C$1054,0))</f>
        <v>454</v>
      </c>
      <c r="E801" s="17">
        <f>INDEX(final_elemfixed!$E$551:$E$1054,MATCH(SUMMARY!C801,final_elemfixed!$C$551:$C$1054,0))</f>
        <v>465</v>
      </c>
      <c r="F801" s="17">
        <f>INDEX(final_elemfixed!$F$551:$F$1054,MATCH(SUMMARY!C801,final_elemfixed!$C$551:$C$1054,0))</f>
        <v>464</v>
      </c>
      <c r="G801" s="17">
        <f>INDEX(final_elemfixed!$G$551:$G$1054,MATCH(SUMMARY!C801,final_elemfixed!$C$551:$C$1054,0))</f>
        <v>453</v>
      </c>
      <c r="H801" s="17">
        <f>INDEX(final_elemfixed!$H$551:$H$1054,MATCH(SUMMARY!C801,final_elemfixed!$C$551:$C$1054,0))</f>
        <v>0</v>
      </c>
      <c r="I801" s="17">
        <f>INDEX(final_elemfixed!$I$551:$I$1054,MATCH(SUMMARY!C801,final_elemfixed!$C$551:$C$1054,0))</f>
        <v>0</v>
      </c>
      <c r="J801" s="17">
        <f>INDEX(final_elemfixed!$J$551:$J$1054,MATCH(SUMMARY!C801,final_elemfixed!$C$551:$C$1054,0))</f>
        <v>0</v>
      </c>
      <c r="K801" s="17">
        <f>INDEX(final_elemfixed!$K$551:$K$1054,MATCH(SUMMARY!C801,final_elemfixed!$C$551:$C$1054,0))</f>
        <v>0</v>
      </c>
      <c r="L801" s="21">
        <f>INDEX(final_elemfixed!$L$551:$L$1054,MATCH(SUMMARY!C801,final_elemfixed!$C$551:$C$1054,0))</f>
        <v>1</v>
      </c>
    </row>
    <row r="802" spans="1:12" ht="15" customHeight="1" x14ac:dyDescent="0.3">
      <c r="A802" s="6"/>
      <c r="C802" s="20">
        <v>252</v>
      </c>
      <c r="D802" s="17">
        <f>INDEX(final_elemfixed!$D$551:$D$1054,MATCH(SUMMARY!C802,final_elemfixed!$C$551:$C$1054,0))</f>
        <v>465</v>
      </c>
      <c r="E802" s="17">
        <f>INDEX(final_elemfixed!$E$551:$E$1054,MATCH(SUMMARY!C802,final_elemfixed!$C$551:$C$1054,0))</f>
        <v>47</v>
      </c>
      <c r="F802" s="17">
        <f>INDEX(final_elemfixed!$F$551:$F$1054,MATCH(SUMMARY!C802,final_elemfixed!$C$551:$C$1054,0))</f>
        <v>273</v>
      </c>
      <c r="G802" s="17">
        <f>INDEX(final_elemfixed!$G$551:$G$1054,MATCH(SUMMARY!C802,final_elemfixed!$C$551:$C$1054,0))</f>
        <v>464</v>
      </c>
      <c r="H802" s="17">
        <f>INDEX(final_elemfixed!$H$551:$H$1054,MATCH(SUMMARY!C802,final_elemfixed!$C$551:$C$1054,0))</f>
        <v>0</v>
      </c>
      <c r="I802" s="17">
        <f>INDEX(final_elemfixed!$I$551:$I$1054,MATCH(SUMMARY!C802,final_elemfixed!$C$551:$C$1054,0))</f>
        <v>0</v>
      </c>
      <c r="J802" s="17">
        <f>INDEX(final_elemfixed!$J$551:$J$1054,MATCH(SUMMARY!C802,final_elemfixed!$C$551:$C$1054,0))</f>
        <v>0</v>
      </c>
      <c r="K802" s="17">
        <f>INDEX(final_elemfixed!$K$551:$K$1054,MATCH(SUMMARY!C802,final_elemfixed!$C$551:$C$1054,0))</f>
        <v>0</v>
      </c>
      <c r="L802" s="21">
        <f>INDEX(final_elemfixed!$L$551:$L$1054,MATCH(SUMMARY!C802,final_elemfixed!$C$551:$C$1054,0))</f>
        <v>1</v>
      </c>
    </row>
    <row r="803" spans="1:12" ht="15" customHeight="1" x14ac:dyDescent="0.3">
      <c r="A803" s="6"/>
      <c r="C803" s="20">
        <v>253</v>
      </c>
      <c r="D803" s="17">
        <f>INDEX(final_elemfixed!$D$551:$D$1054,MATCH(SUMMARY!C803,final_elemfixed!$C$551:$C$1054,0))</f>
        <v>311</v>
      </c>
      <c r="E803" s="17">
        <f>INDEX(final_elemfixed!$E$551:$E$1054,MATCH(SUMMARY!C803,final_elemfixed!$C$551:$C$1054,0))</f>
        <v>455</v>
      </c>
      <c r="F803" s="17">
        <f>INDEX(final_elemfixed!$F$551:$F$1054,MATCH(SUMMARY!C803,final_elemfixed!$C$551:$C$1054,0))</f>
        <v>454</v>
      </c>
      <c r="G803" s="17">
        <f>INDEX(final_elemfixed!$G$551:$G$1054,MATCH(SUMMARY!C803,final_elemfixed!$C$551:$C$1054,0))</f>
        <v>46</v>
      </c>
      <c r="H803" s="17">
        <f>INDEX(final_elemfixed!$H$551:$H$1054,MATCH(SUMMARY!C803,final_elemfixed!$C$551:$C$1054,0))</f>
        <v>0</v>
      </c>
      <c r="I803" s="17">
        <f>INDEX(final_elemfixed!$I$551:$I$1054,MATCH(SUMMARY!C803,final_elemfixed!$C$551:$C$1054,0))</f>
        <v>0</v>
      </c>
      <c r="J803" s="17">
        <f>INDEX(final_elemfixed!$J$551:$J$1054,MATCH(SUMMARY!C803,final_elemfixed!$C$551:$C$1054,0))</f>
        <v>0</v>
      </c>
      <c r="K803" s="17">
        <f>INDEX(final_elemfixed!$K$551:$K$1054,MATCH(SUMMARY!C803,final_elemfixed!$C$551:$C$1054,0))</f>
        <v>0</v>
      </c>
      <c r="L803" s="21">
        <f>INDEX(final_elemfixed!$L$551:$L$1054,MATCH(SUMMARY!C803,final_elemfixed!$C$551:$C$1054,0))</f>
        <v>1</v>
      </c>
    </row>
    <row r="804" spans="1:12" ht="15" customHeight="1" x14ac:dyDescent="0.3">
      <c r="A804" s="6"/>
      <c r="C804" s="20">
        <v>254</v>
      </c>
      <c r="D804" s="17">
        <f>INDEX(final_elemfixed!$D$551:$D$1054,MATCH(SUMMARY!C804,final_elemfixed!$C$551:$C$1054,0))</f>
        <v>455</v>
      </c>
      <c r="E804" s="17">
        <f>INDEX(final_elemfixed!$E$551:$E$1054,MATCH(SUMMARY!C804,final_elemfixed!$C$551:$C$1054,0))</f>
        <v>466</v>
      </c>
      <c r="F804" s="17">
        <f>INDEX(final_elemfixed!$F$551:$F$1054,MATCH(SUMMARY!C804,final_elemfixed!$C$551:$C$1054,0))</f>
        <v>465</v>
      </c>
      <c r="G804" s="17">
        <f>INDEX(final_elemfixed!$G$551:$G$1054,MATCH(SUMMARY!C804,final_elemfixed!$C$551:$C$1054,0))</f>
        <v>454</v>
      </c>
      <c r="H804" s="17">
        <f>INDEX(final_elemfixed!$H$551:$H$1054,MATCH(SUMMARY!C804,final_elemfixed!$C$551:$C$1054,0))</f>
        <v>0</v>
      </c>
      <c r="I804" s="17">
        <f>INDEX(final_elemfixed!$I$551:$I$1054,MATCH(SUMMARY!C804,final_elemfixed!$C$551:$C$1054,0))</f>
        <v>0</v>
      </c>
      <c r="J804" s="17">
        <f>INDEX(final_elemfixed!$J$551:$J$1054,MATCH(SUMMARY!C804,final_elemfixed!$C$551:$C$1054,0))</f>
        <v>0</v>
      </c>
      <c r="K804" s="17">
        <f>INDEX(final_elemfixed!$K$551:$K$1054,MATCH(SUMMARY!C804,final_elemfixed!$C$551:$C$1054,0))</f>
        <v>0</v>
      </c>
      <c r="L804" s="21">
        <f>INDEX(final_elemfixed!$L$551:$L$1054,MATCH(SUMMARY!C804,final_elemfixed!$C$551:$C$1054,0))</f>
        <v>1</v>
      </c>
    </row>
    <row r="805" spans="1:12" ht="15" customHeight="1" x14ac:dyDescent="0.3">
      <c r="A805" s="6"/>
      <c r="C805" s="20">
        <v>255</v>
      </c>
      <c r="D805" s="17">
        <f>INDEX(final_elemfixed!$D$551:$D$1054,MATCH(SUMMARY!C805,final_elemfixed!$C$551:$C$1054,0))</f>
        <v>466</v>
      </c>
      <c r="E805" s="17">
        <f>INDEX(final_elemfixed!$E$551:$E$1054,MATCH(SUMMARY!C805,final_elemfixed!$C$551:$C$1054,0))</f>
        <v>274</v>
      </c>
      <c r="F805" s="17">
        <f>INDEX(final_elemfixed!$F$551:$F$1054,MATCH(SUMMARY!C805,final_elemfixed!$C$551:$C$1054,0))</f>
        <v>47</v>
      </c>
      <c r="G805" s="17">
        <f>INDEX(final_elemfixed!$G$551:$G$1054,MATCH(SUMMARY!C805,final_elemfixed!$C$551:$C$1054,0))</f>
        <v>465</v>
      </c>
      <c r="H805" s="17">
        <f>INDEX(final_elemfixed!$H$551:$H$1054,MATCH(SUMMARY!C805,final_elemfixed!$C$551:$C$1054,0))</f>
        <v>0</v>
      </c>
      <c r="I805" s="17">
        <f>INDEX(final_elemfixed!$I$551:$I$1054,MATCH(SUMMARY!C805,final_elemfixed!$C$551:$C$1054,0))</f>
        <v>0</v>
      </c>
      <c r="J805" s="17">
        <f>INDEX(final_elemfixed!$J$551:$J$1054,MATCH(SUMMARY!C805,final_elemfixed!$C$551:$C$1054,0))</f>
        <v>0</v>
      </c>
      <c r="K805" s="17">
        <f>INDEX(final_elemfixed!$K$551:$K$1054,MATCH(SUMMARY!C805,final_elemfixed!$C$551:$C$1054,0))</f>
        <v>0</v>
      </c>
      <c r="L805" s="21">
        <f>INDEX(final_elemfixed!$L$551:$L$1054,MATCH(SUMMARY!C805,final_elemfixed!$C$551:$C$1054,0))</f>
        <v>1</v>
      </c>
    </row>
    <row r="806" spans="1:12" ht="15" customHeight="1" x14ac:dyDescent="0.3">
      <c r="A806" s="6"/>
      <c r="C806" s="20">
        <v>256</v>
      </c>
      <c r="D806" s="17">
        <f>INDEX(final_elemfixed!$D$551:$D$1054,MATCH(SUMMARY!C806,final_elemfixed!$C$551:$C$1054,0))</f>
        <v>23</v>
      </c>
      <c r="E806" s="17">
        <f>INDEX(final_elemfixed!$E$551:$E$1054,MATCH(SUMMARY!C806,final_elemfixed!$C$551:$C$1054,0))</f>
        <v>456</v>
      </c>
      <c r="F806" s="17">
        <f>INDEX(final_elemfixed!$F$551:$F$1054,MATCH(SUMMARY!C806,final_elemfixed!$C$551:$C$1054,0))</f>
        <v>455</v>
      </c>
      <c r="G806" s="17">
        <f>INDEX(final_elemfixed!$G$551:$G$1054,MATCH(SUMMARY!C806,final_elemfixed!$C$551:$C$1054,0))</f>
        <v>311</v>
      </c>
      <c r="H806" s="17">
        <f>INDEX(final_elemfixed!$H$551:$H$1054,MATCH(SUMMARY!C806,final_elemfixed!$C$551:$C$1054,0))</f>
        <v>0</v>
      </c>
      <c r="I806" s="17">
        <f>INDEX(final_elemfixed!$I$551:$I$1054,MATCH(SUMMARY!C806,final_elemfixed!$C$551:$C$1054,0))</f>
        <v>0</v>
      </c>
      <c r="J806" s="17">
        <f>INDEX(final_elemfixed!$J$551:$J$1054,MATCH(SUMMARY!C806,final_elemfixed!$C$551:$C$1054,0))</f>
        <v>0</v>
      </c>
      <c r="K806" s="17">
        <f>INDEX(final_elemfixed!$K$551:$K$1054,MATCH(SUMMARY!C806,final_elemfixed!$C$551:$C$1054,0))</f>
        <v>0</v>
      </c>
      <c r="L806" s="21">
        <f>INDEX(final_elemfixed!$L$551:$L$1054,MATCH(SUMMARY!C806,final_elemfixed!$C$551:$C$1054,0))</f>
        <v>1</v>
      </c>
    </row>
    <row r="807" spans="1:12" ht="15" customHeight="1" x14ac:dyDescent="0.3">
      <c r="A807" s="6"/>
      <c r="C807" s="20">
        <v>257</v>
      </c>
      <c r="D807" s="17">
        <f>INDEX(final_elemfixed!$D$551:$D$1054,MATCH(SUMMARY!C807,final_elemfixed!$C$551:$C$1054,0))</f>
        <v>456</v>
      </c>
      <c r="E807" s="17">
        <f>INDEX(final_elemfixed!$E$551:$E$1054,MATCH(SUMMARY!C807,final_elemfixed!$C$551:$C$1054,0))</f>
        <v>467</v>
      </c>
      <c r="F807" s="17">
        <f>INDEX(final_elemfixed!$F$551:$F$1054,MATCH(SUMMARY!C807,final_elemfixed!$C$551:$C$1054,0))</f>
        <v>466</v>
      </c>
      <c r="G807" s="17">
        <f>INDEX(final_elemfixed!$G$551:$G$1054,MATCH(SUMMARY!C807,final_elemfixed!$C$551:$C$1054,0))</f>
        <v>455</v>
      </c>
      <c r="H807" s="17">
        <f>INDEX(final_elemfixed!$H$551:$H$1054,MATCH(SUMMARY!C807,final_elemfixed!$C$551:$C$1054,0))</f>
        <v>0</v>
      </c>
      <c r="I807" s="17">
        <f>INDEX(final_elemfixed!$I$551:$I$1054,MATCH(SUMMARY!C807,final_elemfixed!$C$551:$C$1054,0))</f>
        <v>0</v>
      </c>
      <c r="J807" s="17">
        <f>INDEX(final_elemfixed!$J$551:$J$1054,MATCH(SUMMARY!C807,final_elemfixed!$C$551:$C$1054,0))</f>
        <v>0</v>
      </c>
      <c r="K807" s="17">
        <f>INDEX(final_elemfixed!$K$551:$K$1054,MATCH(SUMMARY!C807,final_elemfixed!$C$551:$C$1054,0))</f>
        <v>0</v>
      </c>
      <c r="L807" s="21">
        <f>INDEX(final_elemfixed!$L$551:$L$1054,MATCH(SUMMARY!C807,final_elemfixed!$C$551:$C$1054,0))</f>
        <v>1</v>
      </c>
    </row>
    <row r="808" spans="1:12" ht="15" customHeight="1" x14ac:dyDescent="0.3">
      <c r="A808" s="6"/>
      <c r="C808" s="20">
        <v>258</v>
      </c>
      <c r="D808" s="17">
        <f>INDEX(final_elemfixed!$D$551:$D$1054,MATCH(SUMMARY!C808,final_elemfixed!$C$551:$C$1054,0))</f>
        <v>467</v>
      </c>
      <c r="E808" s="17">
        <f>INDEX(final_elemfixed!$E$551:$E$1054,MATCH(SUMMARY!C808,final_elemfixed!$C$551:$C$1054,0))</f>
        <v>24</v>
      </c>
      <c r="F808" s="17">
        <f>INDEX(final_elemfixed!$F$551:$F$1054,MATCH(SUMMARY!C808,final_elemfixed!$C$551:$C$1054,0))</f>
        <v>274</v>
      </c>
      <c r="G808" s="17">
        <f>INDEX(final_elemfixed!$G$551:$G$1054,MATCH(SUMMARY!C808,final_elemfixed!$C$551:$C$1054,0))</f>
        <v>466</v>
      </c>
      <c r="H808" s="17">
        <f>INDEX(final_elemfixed!$H$551:$H$1054,MATCH(SUMMARY!C808,final_elemfixed!$C$551:$C$1054,0))</f>
        <v>0</v>
      </c>
      <c r="I808" s="17">
        <f>INDEX(final_elemfixed!$I$551:$I$1054,MATCH(SUMMARY!C808,final_elemfixed!$C$551:$C$1054,0))</f>
        <v>0</v>
      </c>
      <c r="J808" s="17">
        <f>INDEX(final_elemfixed!$J$551:$J$1054,MATCH(SUMMARY!C808,final_elemfixed!$C$551:$C$1054,0))</f>
        <v>0</v>
      </c>
      <c r="K808" s="17">
        <f>INDEX(final_elemfixed!$K$551:$K$1054,MATCH(SUMMARY!C808,final_elemfixed!$C$551:$C$1054,0))</f>
        <v>0</v>
      </c>
      <c r="L808" s="21">
        <f>INDEX(final_elemfixed!$L$551:$L$1054,MATCH(SUMMARY!C808,final_elemfixed!$C$551:$C$1054,0))</f>
        <v>1</v>
      </c>
    </row>
    <row r="809" spans="1:12" ht="15" customHeight="1" x14ac:dyDescent="0.3">
      <c r="A809" s="6"/>
      <c r="C809" s="20">
        <v>259</v>
      </c>
      <c r="D809" s="17">
        <f>INDEX(final_elemfixed!$D$551:$D$1054,MATCH(SUMMARY!C809,final_elemfixed!$C$551:$C$1054,0))</f>
        <v>312</v>
      </c>
      <c r="E809" s="17">
        <f>INDEX(final_elemfixed!$E$551:$E$1054,MATCH(SUMMARY!C809,final_elemfixed!$C$551:$C$1054,0))</f>
        <v>457</v>
      </c>
      <c r="F809" s="17">
        <f>INDEX(final_elemfixed!$F$551:$F$1054,MATCH(SUMMARY!C809,final_elemfixed!$C$551:$C$1054,0))</f>
        <v>456</v>
      </c>
      <c r="G809" s="17">
        <f>INDEX(final_elemfixed!$G$551:$G$1054,MATCH(SUMMARY!C809,final_elemfixed!$C$551:$C$1054,0))</f>
        <v>23</v>
      </c>
      <c r="H809" s="17">
        <f>INDEX(final_elemfixed!$H$551:$H$1054,MATCH(SUMMARY!C809,final_elemfixed!$C$551:$C$1054,0))</f>
        <v>0</v>
      </c>
      <c r="I809" s="17">
        <f>INDEX(final_elemfixed!$I$551:$I$1054,MATCH(SUMMARY!C809,final_elemfixed!$C$551:$C$1054,0))</f>
        <v>0</v>
      </c>
      <c r="J809" s="17">
        <f>INDEX(final_elemfixed!$J$551:$J$1054,MATCH(SUMMARY!C809,final_elemfixed!$C$551:$C$1054,0))</f>
        <v>0</v>
      </c>
      <c r="K809" s="17">
        <f>INDEX(final_elemfixed!$K$551:$K$1054,MATCH(SUMMARY!C809,final_elemfixed!$C$551:$C$1054,0))</f>
        <v>0</v>
      </c>
      <c r="L809" s="21">
        <f>INDEX(final_elemfixed!$L$551:$L$1054,MATCH(SUMMARY!C809,final_elemfixed!$C$551:$C$1054,0))</f>
        <v>1</v>
      </c>
    </row>
    <row r="810" spans="1:12" ht="15" customHeight="1" x14ac:dyDescent="0.3">
      <c r="A810" s="6"/>
      <c r="C810" s="20">
        <v>260</v>
      </c>
      <c r="D810" s="17">
        <f>INDEX(final_elemfixed!$D$551:$D$1054,MATCH(SUMMARY!C810,final_elemfixed!$C$551:$C$1054,0))</f>
        <v>457</v>
      </c>
      <c r="E810" s="17">
        <f>INDEX(final_elemfixed!$E$551:$E$1054,MATCH(SUMMARY!C810,final_elemfixed!$C$551:$C$1054,0))</f>
        <v>468</v>
      </c>
      <c r="F810" s="17">
        <f>INDEX(final_elemfixed!$F$551:$F$1054,MATCH(SUMMARY!C810,final_elemfixed!$C$551:$C$1054,0))</f>
        <v>467</v>
      </c>
      <c r="G810" s="17">
        <f>INDEX(final_elemfixed!$G$551:$G$1054,MATCH(SUMMARY!C810,final_elemfixed!$C$551:$C$1054,0))</f>
        <v>456</v>
      </c>
      <c r="H810" s="17">
        <f>INDEX(final_elemfixed!$H$551:$H$1054,MATCH(SUMMARY!C810,final_elemfixed!$C$551:$C$1054,0))</f>
        <v>0</v>
      </c>
      <c r="I810" s="17">
        <f>INDEX(final_elemfixed!$I$551:$I$1054,MATCH(SUMMARY!C810,final_elemfixed!$C$551:$C$1054,0))</f>
        <v>0</v>
      </c>
      <c r="J810" s="17">
        <f>INDEX(final_elemfixed!$J$551:$J$1054,MATCH(SUMMARY!C810,final_elemfixed!$C$551:$C$1054,0))</f>
        <v>0</v>
      </c>
      <c r="K810" s="17">
        <f>INDEX(final_elemfixed!$K$551:$K$1054,MATCH(SUMMARY!C810,final_elemfixed!$C$551:$C$1054,0))</f>
        <v>0</v>
      </c>
      <c r="L810" s="21">
        <f>INDEX(final_elemfixed!$L$551:$L$1054,MATCH(SUMMARY!C810,final_elemfixed!$C$551:$C$1054,0))</f>
        <v>1</v>
      </c>
    </row>
    <row r="811" spans="1:12" ht="15" customHeight="1" x14ac:dyDescent="0.3">
      <c r="A811" s="6"/>
      <c r="C811" s="20">
        <v>261</v>
      </c>
      <c r="D811" s="17">
        <f>INDEX(final_elemfixed!$D$551:$D$1054,MATCH(SUMMARY!C811,final_elemfixed!$C$551:$C$1054,0))</f>
        <v>468</v>
      </c>
      <c r="E811" s="17">
        <f>INDEX(final_elemfixed!$E$551:$E$1054,MATCH(SUMMARY!C811,final_elemfixed!$C$551:$C$1054,0))</f>
        <v>275</v>
      </c>
      <c r="F811" s="17">
        <f>INDEX(final_elemfixed!$F$551:$F$1054,MATCH(SUMMARY!C811,final_elemfixed!$C$551:$C$1054,0))</f>
        <v>24</v>
      </c>
      <c r="G811" s="17">
        <f>INDEX(final_elemfixed!$G$551:$G$1054,MATCH(SUMMARY!C811,final_elemfixed!$C$551:$C$1054,0))</f>
        <v>467</v>
      </c>
      <c r="H811" s="17">
        <f>INDEX(final_elemfixed!$H$551:$H$1054,MATCH(SUMMARY!C811,final_elemfixed!$C$551:$C$1054,0))</f>
        <v>0</v>
      </c>
      <c r="I811" s="17">
        <f>INDEX(final_elemfixed!$I$551:$I$1054,MATCH(SUMMARY!C811,final_elemfixed!$C$551:$C$1054,0))</f>
        <v>0</v>
      </c>
      <c r="J811" s="17">
        <f>INDEX(final_elemfixed!$J$551:$J$1054,MATCH(SUMMARY!C811,final_elemfixed!$C$551:$C$1054,0))</f>
        <v>0</v>
      </c>
      <c r="K811" s="17">
        <f>INDEX(final_elemfixed!$K$551:$K$1054,MATCH(SUMMARY!C811,final_elemfixed!$C$551:$C$1054,0))</f>
        <v>0</v>
      </c>
      <c r="L811" s="21">
        <f>INDEX(final_elemfixed!$L$551:$L$1054,MATCH(SUMMARY!C811,final_elemfixed!$C$551:$C$1054,0))</f>
        <v>1</v>
      </c>
    </row>
    <row r="812" spans="1:12" ht="15" customHeight="1" x14ac:dyDescent="0.3">
      <c r="A812" s="6"/>
      <c r="C812" s="20">
        <v>262</v>
      </c>
      <c r="D812" s="17">
        <f>INDEX(final_elemfixed!$D$551:$D$1054,MATCH(SUMMARY!C812,final_elemfixed!$C$551:$C$1054,0))</f>
        <v>65</v>
      </c>
      <c r="E812" s="17">
        <f>INDEX(final_elemfixed!$E$551:$E$1054,MATCH(SUMMARY!C812,final_elemfixed!$C$551:$C$1054,0))</f>
        <v>458</v>
      </c>
      <c r="F812" s="17">
        <f>INDEX(final_elemfixed!$F$551:$F$1054,MATCH(SUMMARY!C812,final_elemfixed!$C$551:$C$1054,0))</f>
        <v>457</v>
      </c>
      <c r="G812" s="17">
        <f>INDEX(final_elemfixed!$G$551:$G$1054,MATCH(SUMMARY!C812,final_elemfixed!$C$551:$C$1054,0))</f>
        <v>312</v>
      </c>
      <c r="H812" s="17">
        <f>INDEX(final_elemfixed!$H$551:$H$1054,MATCH(SUMMARY!C812,final_elemfixed!$C$551:$C$1054,0))</f>
        <v>0</v>
      </c>
      <c r="I812" s="17">
        <f>INDEX(final_elemfixed!$I$551:$I$1054,MATCH(SUMMARY!C812,final_elemfixed!$C$551:$C$1054,0))</f>
        <v>0</v>
      </c>
      <c r="J812" s="17">
        <f>INDEX(final_elemfixed!$J$551:$J$1054,MATCH(SUMMARY!C812,final_elemfixed!$C$551:$C$1054,0))</f>
        <v>0</v>
      </c>
      <c r="K812" s="17">
        <f>INDEX(final_elemfixed!$K$551:$K$1054,MATCH(SUMMARY!C812,final_elemfixed!$C$551:$C$1054,0))</f>
        <v>0</v>
      </c>
      <c r="L812" s="21">
        <f>INDEX(final_elemfixed!$L$551:$L$1054,MATCH(SUMMARY!C812,final_elemfixed!$C$551:$C$1054,0))</f>
        <v>1</v>
      </c>
    </row>
    <row r="813" spans="1:12" ht="15" customHeight="1" x14ac:dyDescent="0.3">
      <c r="A813" s="6"/>
      <c r="C813" s="20">
        <v>263</v>
      </c>
      <c r="D813" s="17">
        <f>INDEX(final_elemfixed!$D$551:$D$1054,MATCH(SUMMARY!C813,final_elemfixed!$C$551:$C$1054,0))</f>
        <v>458</v>
      </c>
      <c r="E813" s="17">
        <f>INDEX(final_elemfixed!$E$551:$E$1054,MATCH(SUMMARY!C813,final_elemfixed!$C$551:$C$1054,0))</f>
        <v>469</v>
      </c>
      <c r="F813" s="17">
        <f>INDEX(final_elemfixed!$F$551:$F$1054,MATCH(SUMMARY!C813,final_elemfixed!$C$551:$C$1054,0))</f>
        <v>468</v>
      </c>
      <c r="G813" s="17">
        <f>INDEX(final_elemfixed!$G$551:$G$1054,MATCH(SUMMARY!C813,final_elemfixed!$C$551:$C$1054,0))</f>
        <v>457</v>
      </c>
      <c r="H813" s="17">
        <f>INDEX(final_elemfixed!$H$551:$H$1054,MATCH(SUMMARY!C813,final_elemfixed!$C$551:$C$1054,0))</f>
        <v>0</v>
      </c>
      <c r="I813" s="17">
        <f>INDEX(final_elemfixed!$I$551:$I$1054,MATCH(SUMMARY!C813,final_elemfixed!$C$551:$C$1054,0))</f>
        <v>0</v>
      </c>
      <c r="J813" s="17">
        <f>INDEX(final_elemfixed!$J$551:$J$1054,MATCH(SUMMARY!C813,final_elemfixed!$C$551:$C$1054,0))</f>
        <v>0</v>
      </c>
      <c r="K813" s="17">
        <f>INDEX(final_elemfixed!$K$551:$K$1054,MATCH(SUMMARY!C813,final_elemfixed!$C$551:$C$1054,0))</f>
        <v>0</v>
      </c>
      <c r="L813" s="21">
        <f>INDEX(final_elemfixed!$L$551:$L$1054,MATCH(SUMMARY!C813,final_elemfixed!$C$551:$C$1054,0))</f>
        <v>1</v>
      </c>
    </row>
    <row r="814" spans="1:12" ht="15" customHeight="1" x14ac:dyDescent="0.3">
      <c r="A814" s="6"/>
      <c r="C814" s="20">
        <v>264</v>
      </c>
      <c r="D814" s="17">
        <f>INDEX(final_elemfixed!$D$551:$D$1054,MATCH(SUMMARY!C814,final_elemfixed!$C$551:$C$1054,0))</f>
        <v>469</v>
      </c>
      <c r="E814" s="17">
        <f>INDEX(final_elemfixed!$E$551:$E$1054,MATCH(SUMMARY!C814,final_elemfixed!$C$551:$C$1054,0))</f>
        <v>66</v>
      </c>
      <c r="F814" s="17">
        <f>INDEX(final_elemfixed!$F$551:$F$1054,MATCH(SUMMARY!C814,final_elemfixed!$C$551:$C$1054,0))</f>
        <v>275</v>
      </c>
      <c r="G814" s="17">
        <f>INDEX(final_elemfixed!$G$551:$G$1054,MATCH(SUMMARY!C814,final_elemfixed!$C$551:$C$1054,0))</f>
        <v>468</v>
      </c>
      <c r="H814" s="17">
        <f>INDEX(final_elemfixed!$H$551:$H$1054,MATCH(SUMMARY!C814,final_elemfixed!$C$551:$C$1054,0))</f>
        <v>0</v>
      </c>
      <c r="I814" s="17">
        <f>INDEX(final_elemfixed!$I$551:$I$1054,MATCH(SUMMARY!C814,final_elemfixed!$C$551:$C$1054,0))</f>
        <v>0</v>
      </c>
      <c r="J814" s="17">
        <f>INDEX(final_elemfixed!$J$551:$J$1054,MATCH(SUMMARY!C814,final_elemfixed!$C$551:$C$1054,0))</f>
        <v>0</v>
      </c>
      <c r="K814" s="17">
        <f>INDEX(final_elemfixed!$K$551:$K$1054,MATCH(SUMMARY!C814,final_elemfixed!$C$551:$C$1054,0))</f>
        <v>0</v>
      </c>
      <c r="L814" s="21">
        <f>INDEX(final_elemfixed!$L$551:$L$1054,MATCH(SUMMARY!C814,final_elemfixed!$C$551:$C$1054,0))</f>
        <v>1</v>
      </c>
    </row>
    <row r="815" spans="1:12" ht="15" customHeight="1" x14ac:dyDescent="0.3">
      <c r="A815" s="6"/>
      <c r="C815" s="20">
        <v>265</v>
      </c>
      <c r="D815" s="17">
        <f>INDEX(final_elemfixed!$D$551:$D$1054,MATCH(SUMMARY!C815,final_elemfixed!$C$551:$C$1054,0))</f>
        <v>327</v>
      </c>
      <c r="E815" s="17">
        <f>INDEX(final_elemfixed!$E$551:$E$1054,MATCH(SUMMARY!C815,final_elemfixed!$C$551:$C$1054,0))</f>
        <v>459</v>
      </c>
      <c r="F815" s="17">
        <f>INDEX(final_elemfixed!$F$551:$F$1054,MATCH(SUMMARY!C815,final_elemfixed!$C$551:$C$1054,0))</f>
        <v>458</v>
      </c>
      <c r="G815" s="17">
        <f>INDEX(final_elemfixed!$G$551:$G$1054,MATCH(SUMMARY!C815,final_elemfixed!$C$551:$C$1054,0))</f>
        <v>65</v>
      </c>
      <c r="H815" s="17">
        <f>INDEX(final_elemfixed!$H$551:$H$1054,MATCH(SUMMARY!C815,final_elemfixed!$C$551:$C$1054,0))</f>
        <v>0</v>
      </c>
      <c r="I815" s="17">
        <f>INDEX(final_elemfixed!$I$551:$I$1054,MATCH(SUMMARY!C815,final_elemfixed!$C$551:$C$1054,0))</f>
        <v>0</v>
      </c>
      <c r="J815" s="17">
        <f>INDEX(final_elemfixed!$J$551:$J$1054,MATCH(SUMMARY!C815,final_elemfixed!$C$551:$C$1054,0))</f>
        <v>0</v>
      </c>
      <c r="K815" s="17">
        <f>INDEX(final_elemfixed!$K$551:$K$1054,MATCH(SUMMARY!C815,final_elemfixed!$C$551:$C$1054,0))</f>
        <v>0</v>
      </c>
      <c r="L815" s="21">
        <f>INDEX(final_elemfixed!$L$551:$L$1054,MATCH(SUMMARY!C815,final_elemfixed!$C$551:$C$1054,0))</f>
        <v>1</v>
      </c>
    </row>
    <row r="816" spans="1:12" ht="15" customHeight="1" x14ac:dyDescent="0.3">
      <c r="A816" s="6"/>
      <c r="C816" s="20">
        <v>266</v>
      </c>
      <c r="D816" s="17">
        <f>INDEX(final_elemfixed!$D$551:$D$1054,MATCH(SUMMARY!C816,final_elemfixed!$C$551:$C$1054,0))</f>
        <v>459</v>
      </c>
      <c r="E816" s="17">
        <f>INDEX(final_elemfixed!$E$551:$E$1054,MATCH(SUMMARY!C816,final_elemfixed!$C$551:$C$1054,0))</f>
        <v>470</v>
      </c>
      <c r="F816" s="17">
        <f>INDEX(final_elemfixed!$F$551:$F$1054,MATCH(SUMMARY!C816,final_elemfixed!$C$551:$C$1054,0))</f>
        <v>469</v>
      </c>
      <c r="G816" s="17">
        <f>INDEX(final_elemfixed!$G$551:$G$1054,MATCH(SUMMARY!C816,final_elemfixed!$C$551:$C$1054,0))</f>
        <v>458</v>
      </c>
      <c r="H816" s="17">
        <f>INDEX(final_elemfixed!$H$551:$H$1054,MATCH(SUMMARY!C816,final_elemfixed!$C$551:$C$1054,0))</f>
        <v>0</v>
      </c>
      <c r="I816" s="17">
        <f>INDEX(final_elemfixed!$I$551:$I$1054,MATCH(SUMMARY!C816,final_elemfixed!$C$551:$C$1054,0))</f>
        <v>0</v>
      </c>
      <c r="J816" s="17">
        <f>INDEX(final_elemfixed!$J$551:$J$1054,MATCH(SUMMARY!C816,final_elemfixed!$C$551:$C$1054,0))</f>
        <v>0</v>
      </c>
      <c r="K816" s="17">
        <f>INDEX(final_elemfixed!$K$551:$K$1054,MATCH(SUMMARY!C816,final_elemfixed!$C$551:$C$1054,0))</f>
        <v>0</v>
      </c>
      <c r="L816" s="21">
        <f>INDEX(final_elemfixed!$L$551:$L$1054,MATCH(SUMMARY!C816,final_elemfixed!$C$551:$C$1054,0))</f>
        <v>1</v>
      </c>
    </row>
    <row r="817" spans="1:12" ht="15" customHeight="1" x14ac:dyDescent="0.3">
      <c r="A817" s="6"/>
      <c r="C817" s="20">
        <v>267</v>
      </c>
      <c r="D817" s="17">
        <f>INDEX(final_elemfixed!$D$551:$D$1054,MATCH(SUMMARY!C817,final_elemfixed!$C$551:$C$1054,0))</f>
        <v>470</v>
      </c>
      <c r="E817" s="17">
        <f>INDEX(final_elemfixed!$E$551:$E$1054,MATCH(SUMMARY!C817,final_elemfixed!$C$551:$C$1054,0))</f>
        <v>276</v>
      </c>
      <c r="F817" s="17">
        <f>INDEX(final_elemfixed!$F$551:$F$1054,MATCH(SUMMARY!C817,final_elemfixed!$C$551:$C$1054,0))</f>
        <v>66</v>
      </c>
      <c r="G817" s="17">
        <f>INDEX(final_elemfixed!$G$551:$G$1054,MATCH(SUMMARY!C817,final_elemfixed!$C$551:$C$1054,0))</f>
        <v>469</v>
      </c>
      <c r="H817" s="17">
        <f>INDEX(final_elemfixed!$H$551:$H$1054,MATCH(SUMMARY!C817,final_elemfixed!$C$551:$C$1054,0))</f>
        <v>0</v>
      </c>
      <c r="I817" s="17">
        <f>INDEX(final_elemfixed!$I$551:$I$1054,MATCH(SUMMARY!C817,final_elemfixed!$C$551:$C$1054,0))</f>
        <v>0</v>
      </c>
      <c r="J817" s="17">
        <f>INDEX(final_elemfixed!$J$551:$J$1054,MATCH(SUMMARY!C817,final_elemfixed!$C$551:$C$1054,0))</f>
        <v>0</v>
      </c>
      <c r="K817" s="17">
        <f>INDEX(final_elemfixed!$K$551:$K$1054,MATCH(SUMMARY!C817,final_elemfixed!$C$551:$C$1054,0))</f>
        <v>0</v>
      </c>
      <c r="L817" s="21">
        <f>INDEX(final_elemfixed!$L$551:$L$1054,MATCH(SUMMARY!C817,final_elemfixed!$C$551:$C$1054,0))</f>
        <v>1</v>
      </c>
    </row>
    <row r="818" spans="1:12" ht="15" customHeight="1" x14ac:dyDescent="0.3">
      <c r="A818" s="6"/>
      <c r="C818" s="20">
        <v>268</v>
      </c>
      <c r="D818" s="17">
        <f>INDEX(final_elemfixed!$D$551:$D$1054,MATCH(SUMMARY!C818,final_elemfixed!$C$551:$C$1054,0))</f>
        <v>69</v>
      </c>
      <c r="E818" s="17">
        <f>INDEX(final_elemfixed!$E$551:$E$1054,MATCH(SUMMARY!C818,final_elemfixed!$C$551:$C$1054,0))</f>
        <v>151</v>
      </c>
      <c r="F818" s="17">
        <f>INDEX(final_elemfixed!$F$551:$F$1054,MATCH(SUMMARY!C818,final_elemfixed!$C$551:$C$1054,0))</f>
        <v>459</v>
      </c>
      <c r="G818" s="17">
        <f>INDEX(final_elemfixed!$G$551:$G$1054,MATCH(SUMMARY!C818,final_elemfixed!$C$551:$C$1054,0))</f>
        <v>327</v>
      </c>
      <c r="H818" s="17">
        <f>INDEX(final_elemfixed!$H$551:$H$1054,MATCH(SUMMARY!C818,final_elemfixed!$C$551:$C$1054,0))</f>
        <v>0</v>
      </c>
      <c r="I818" s="17">
        <f>INDEX(final_elemfixed!$I$551:$I$1054,MATCH(SUMMARY!C818,final_elemfixed!$C$551:$C$1054,0))</f>
        <v>0</v>
      </c>
      <c r="J818" s="17">
        <f>INDEX(final_elemfixed!$J$551:$J$1054,MATCH(SUMMARY!C818,final_elemfixed!$C$551:$C$1054,0))</f>
        <v>0</v>
      </c>
      <c r="K818" s="17">
        <f>INDEX(final_elemfixed!$K$551:$K$1054,MATCH(SUMMARY!C818,final_elemfixed!$C$551:$C$1054,0))</f>
        <v>0</v>
      </c>
      <c r="L818" s="21">
        <f>INDEX(final_elemfixed!$L$551:$L$1054,MATCH(SUMMARY!C818,final_elemfixed!$C$551:$C$1054,0))</f>
        <v>1</v>
      </c>
    </row>
    <row r="819" spans="1:12" ht="15" customHeight="1" x14ac:dyDescent="0.3">
      <c r="A819" s="6"/>
      <c r="C819" s="20">
        <v>269</v>
      </c>
      <c r="D819" s="17">
        <f>INDEX(final_elemfixed!$D$551:$D$1054,MATCH(SUMMARY!C819,final_elemfixed!$C$551:$C$1054,0))</f>
        <v>151</v>
      </c>
      <c r="E819" s="17">
        <f>INDEX(final_elemfixed!$E$551:$E$1054,MATCH(SUMMARY!C819,final_elemfixed!$C$551:$C$1054,0))</f>
        <v>152</v>
      </c>
      <c r="F819" s="17">
        <f>INDEX(final_elemfixed!$F$551:$F$1054,MATCH(SUMMARY!C819,final_elemfixed!$C$551:$C$1054,0))</f>
        <v>470</v>
      </c>
      <c r="G819" s="17">
        <f>INDEX(final_elemfixed!$G$551:$G$1054,MATCH(SUMMARY!C819,final_elemfixed!$C$551:$C$1054,0))</f>
        <v>459</v>
      </c>
      <c r="H819" s="17">
        <f>INDEX(final_elemfixed!$H$551:$H$1054,MATCH(SUMMARY!C819,final_elemfixed!$C$551:$C$1054,0))</f>
        <v>0</v>
      </c>
      <c r="I819" s="17">
        <f>INDEX(final_elemfixed!$I$551:$I$1054,MATCH(SUMMARY!C819,final_elemfixed!$C$551:$C$1054,0))</f>
        <v>0</v>
      </c>
      <c r="J819" s="17">
        <f>INDEX(final_elemfixed!$J$551:$J$1054,MATCH(SUMMARY!C819,final_elemfixed!$C$551:$C$1054,0))</f>
        <v>0</v>
      </c>
      <c r="K819" s="17">
        <f>INDEX(final_elemfixed!$K$551:$K$1054,MATCH(SUMMARY!C819,final_elemfixed!$C$551:$C$1054,0))</f>
        <v>0</v>
      </c>
      <c r="L819" s="21">
        <f>INDEX(final_elemfixed!$L$551:$L$1054,MATCH(SUMMARY!C819,final_elemfixed!$C$551:$C$1054,0))</f>
        <v>1</v>
      </c>
    </row>
    <row r="820" spans="1:12" ht="15" customHeight="1" x14ac:dyDescent="0.3">
      <c r="A820" s="6"/>
      <c r="C820" s="20">
        <v>270</v>
      </c>
      <c r="D820" s="17">
        <f>INDEX(final_elemfixed!$D$551:$D$1054,MATCH(SUMMARY!C820,final_elemfixed!$C$551:$C$1054,0))</f>
        <v>152</v>
      </c>
      <c r="E820" s="17">
        <f>INDEX(final_elemfixed!$E$551:$E$1054,MATCH(SUMMARY!C820,final_elemfixed!$C$551:$C$1054,0))</f>
        <v>70</v>
      </c>
      <c r="F820" s="17">
        <f>INDEX(final_elemfixed!$F$551:$F$1054,MATCH(SUMMARY!C820,final_elemfixed!$C$551:$C$1054,0))</f>
        <v>276</v>
      </c>
      <c r="G820" s="17">
        <f>INDEX(final_elemfixed!$G$551:$G$1054,MATCH(SUMMARY!C820,final_elemfixed!$C$551:$C$1054,0))</f>
        <v>470</v>
      </c>
      <c r="H820" s="17">
        <f>INDEX(final_elemfixed!$H$551:$H$1054,MATCH(SUMMARY!C820,final_elemfixed!$C$551:$C$1054,0))</f>
        <v>0</v>
      </c>
      <c r="I820" s="17">
        <f>INDEX(final_elemfixed!$I$551:$I$1054,MATCH(SUMMARY!C820,final_elemfixed!$C$551:$C$1054,0))</f>
        <v>0</v>
      </c>
      <c r="J820" s="17">
        <f>INDEX(final_elemfixed!$J$551:$J$1054,MATCH(SUMMARY!C820,final_elemfixed!$C$551:$C$1054,0))</f>
        <v>0</v>
      </c>
      <c r="K820" s="17">
        <f>INDEX(final_elemfixed!$K$551:$K$1054,MATCH(SUMMARY!C820,final_elemfixed!$C$551:$C$1054,0))</f>
        <v>0</v>
      </c>
      <c r="L820" s="21">
        <f>INDEX(final_elemfixed!$L$551:$L$1054,MATCH(SUMMARY!C820,final_elemfixed!$C$551:$C$1054,0))</f>
        <v>1</v>
      </c>
    </row>
    <row r="821" spans="1:12" ht="15" customHeight="1" x14ac:dyDescent="0.3">
      <c r="A821" s="6"/>
      <c r="C821" s="20">
        <v>271</v>
      </c>
      <c r="D821" s="17">
        <f>INDEX(final_elemfixed!$D$551:$D$1054,MATCH(SUMMARY!C821,final_elemfixed!$C$551:$C$1054,0))</f>
        <v>119</v>
      </c>
      <c r="E821" s="17">
        <f>INDEX(final_elemfixed!$E$551:$E$1054,MATCH(SUMMARY!C821,final_elemfixed!$C$551:$C$1054,0))</f>
        <v>155</v>
      </c>
      <c r="F821" s="17">
        <f>INDEX(final_elemfixed!$F$551:$F$1054,MATCH(SUMMARY!C821,final_elemfixed!$C$551:$C$1054,0))</f>
        <v>471</v>
      </c>
      <c r="G821" s="17">
        <f>INDEX(final_elemfixed!$G$551:$G$1054,MATCH(SUMMARY!C821,final_elemfixed!$C$551:$C$1054,0))</f>
        <v>307</v>
      </c>
      <c r="H821" s="17">
        <f>INDEX(final_elemfixed!$H$551:$H$1054,MATCH(SUMMARY!C821,final_elemfixed!$C$551:$C$1054,0))</f>
        <v>0</v>
      </c>
      <c r="I821" s="17">
        <f>INDEX(final_elemfixed!$I$551:$I$1054,MATCH(SUMMARY!C821,final_elemfixed!$C$551:$C$1054,0))</f>
        <v>0</v>
      </c>
      <c r="J821" s="17">
        <f>INDEX(final_elemfixed!$J$551:$J$1054,MATCH(SUMMARY!C821,final_elemfixed!$C$551:$C$1054,0))</f>
        <v>0</v>
      </c>
      <c r="K821" s="17">
        <f>INDEX(final_elemfixed!$K$551:$K$1054,MATCH(SUMMARY!C821,final_elemfixed!$C$551:$C$1054,0))</f>
        <v>0</v>
      </c>
      <c r="L821" s="21">
        <f>INDEX(final_elemfixed!$L$551:$L$1054,MATCH(SUMMARY!C821,final_elemfixed!$C$551:$C$1054,0))</f>
        <v>1</v>
      </c>
    </row>
    <row r="822" spans="1:12" ht="15" customHeight="1" x14ac:dyDescent="0.3">
      <c r="A822" s="6"/>
      <c r="C822" s="20">
        <v>272</v>
      </c>
      <c r="D822" s="17">
        <f>INDEX(final_elemfixed!$D$551:$D$1054,MATCH(SUMMARY!C822,final_elemfixed!$C$551:$C$1054,0))</f>
        <v>155</v>
      </c>
      <c r="E822" s="17">
        <f>INDEX(final_elemfixed!$E$551:$E$1054,MATCH(SUMMARY!C822,final_elemfixed!$C$551:$C$1054,0))</f>
        <v>156</v>
      </c>
      <c r="F822" s="17">
        <f>INDEX(final_elemfixed!$F$551:$F$1054,MATCH(SUMMARY!C822,final_elemfixed!$C$551:$C$1054,0))</f>
        <v>482</v>
      </c>
      <c r="G822" s="17">
        <f>INDEX(final_elemfixed!$G$551:$G$1054,MATCH(SUMMARY!C822,final_elemfixed!$C$551:$C$1054,0))</f>
        <v>471</v>
      </c>
      <c r="H822" s="17">
        <f>INDEX(final_elemfixed!$H$551:$H$1054,MATCH(SUMMARY!C822,final_elemfixed!$C$551:$C$1054,0))</f>
        <v>0</v>
      </c>
      <c r="I822" s="17">
        <f>INDEX(final_elemfixed!$I$551:$I$1054,MATCH(SUMMARY!C822,final_elemfixed!$C$551:$C$1054,0))</f>
        <v>0</v>
      </c>
      <c r="J822" s="17">
        <f>INDEX(final_elemfixed!$J$551:$J$1054,MATCH(SUMMARY!C822,final_elemfixed!$C$551:$C$1054,0))</f>
        <v>0</v>
      </c>
      <c r="K822" s="17">
        <f>INDEX(final_elemfixed!$K$551:$K$1054,MATCH(SUMMARY!C822,final_elemfixed!$C$551:$C$1054,0))</f>
        <v>0</v>
      </c>
      <c r="L822" s="21">
        <f>INDEX(final_elemfixed!$L$551:$L$1054,MATCH(SUMMARY!C822,final_elemfixed!$C$551:$C$1054,0))</f>
        <v>1</v>
      </c>
    </row>
    <row r="823" spans="1:12" ht="15" customHeight="1" x14ac:dyDescent="0.3">
      <c r="A823" s="6"/>
      <c r="C823" s="20">
        <v>273</v>
      </c>
      <c r="D823" s="17">
        <f>INDEX(final_elemfixed!$D$551:$D$1054,MATCH(SUMMARY!C823,final_elemfixed!$C$551:$C$1054,0))</f>
        <v>156</v>
      </c>
      <c r="E823" s="17">
        <f>INDEX(final_elemfixed!$E$551:$E$1054,MATCH(SUMMARY!C823,final_elemfixed!$C$551:$C$1054,0))</f>
        <v>121</v>
      </c>
      <c r="F823" s="17">
        <f>INDEX(final_elemfixed!$F$551:$F$1054,MATCH(SUMMARY!C823,final_elemfixed!$C$551:$C$1054,0))</f>
        <v>306</v>
      </c>
      <c r="G823" s="17">
        <f>INDEX(final_elemfixed!$G$551:$G$1054,MATCH(SUMMARY!C823,final_elemfixed!$C$551:$C$1054,0))</f>
        <v>482</v>
      </c>
      <c r="H823" s="17">
        <f>INDEX(final_elemfixed!$H$551:$H$1054,MATCH(SUMMARY!C823,final_elemfixed!$C$551:$C$1054,0))</f>
        <v>0</v>
      </c>
      <c r="I823" s="17">
        <f>INDEX(final_elemfixed!$I$551:$I$1054,MATCH(SUMMARY!C823,final_elemfixed!$C$551:$C$1054,0))</f>
        <v>0</v>
      </c>
      <c r="J823" s="17">
        <f>INDEX(final_elemfixed!$J$551:$J$1054,MATCH(SUMMARY!C823,final_elemfixed!$C$551:$C$1054,0))</f>
        <v>0</v>
      </c>
      <c r="K823" s="17">
        <f>INDEX(final_elemfixed!$K$551:$K$1054,MATCH(SUMMARY!C823,final_elemfixed!$C$551:$C$1054,0))</f>
        <v>0</v>
      </c>
      <c r="L823" s="21">
        <f>INDEX(final_elemfixed!$L$551:$L$1054,MATCH(SUMMARY!C823,final_elemfixed!$C$551:$C$1054,0))</f>
        <v>1</v>
      </c>
    </row>
    <row r="824" spans="1:12" ht="15" customHeight="1" x14ac:dyDescent="0.3">
      <c r="A824" s="6"/>
      <c r="C824" s="20">
        <v>274</v>
      </c>
      <c r="D824" s="17">
        <f>INDEX(final_elemfixed!$D$551:$D$1054,MATCH(SUMMARY!C824,final_elemfixed!$C$551:$C$1054,0))</f>
        <v>307</v>
      </c>
      <c r="E824" s="17">
        <f>INDEX(final_elemfixed!$E$551:$E$1054,MATCH(SUMMARY!C824,final_elemfixed!$C$551:$C$1054,0))</f>
        <v>471</v>
      </c>
      <c r="F824" s="17">
        <f>INDEX(final_elemfixed!$F$551:$F$1054,MATCH(SUMMARY!C824,final_elemfixed!$C$551:$C$1054,0))</f>
        <v>472</v>
      </c>
      <c r="G824" s="17">
        <f>INDEX(final_elemfixed!$G$551:$G$1054,MATCH(SUMMARY!C824,final_elemfixed!$C$551:$C$1054,0))</f>
        <v>54</v>
      </c>
      <c r="H824" s="17">
        <f>INDEX(final_elemfixed!$H$551:$H$1054,MATCH(SUMMARY!C824,final_elemfixed!$C$551:$C$1054,0))</f>
        <v>0</v>
      </c>
      <c r="I824" s="17">
        <f>INDEX(final_elemfixed!$I$551:$I$1054,MATCH(SUMMARY!C824,final_elemfixed!$C$551:$C$1054,0))</f>
        <v>0</v>
      </c>
      <c r="J824" s="17">
        <f>INDEX(final_elemfixed!$J$551:$J$1054,MATCH(SUMMARY!C824,final_elemfixed!$C$551:$C$1054,0))</f>
        <v>0</v>
      </c>
      <c r="K824" s="17">
        <f>INDEX(final_elemfixed!$K$551:$K$1054,MATCH(SUMMARY!C824,final_elemfixed!$C$551:$C$1054,0))</f>
        <v>0</v>
      </c>
      <c r="L824" s="21">
        <f>INDEX(final_elemfixed!$L$551:$L$1054,MATCH(SUMMARY!C824,final_elemfixed!$C$551:$C$1054,0))</f>
        <v>1</v>
      </c>
    </row>
    <row r="825" spans="1:12" ht="15" customHeight="1" x14ac:dyDescent="0.3">
      <c r="A825" s="6"/>
      <c r="C825" s="20">
        <v>275</v>
      </c>
      <c r="D825" s="17">
        <f>INDEX(final_elemfixed!$D$551:$D$1054,MATCH(SUMMARY!C825,final_elemfixed!$C$551:$C$1054,0))</f>
        <v>471</v>
      </c>
      <c r="E825" s="17">
        <f>INDEX(final_elemfixed!$E$551:$E$1054,MATCH(SUMMARY!C825,final_elemfixed!$C$551:$C$1054,0))</f>
        <v>482</v>
      </c>
      <c r="F825" s="17">
        <f>INDEX(final_elemfixed!$F$551:$F$1054,MATCH(SUMMARY!C825,final_elemfixed!$C$551:$C$1054,0))</f>
        <v>483</v>
      </c>
      <c r="G825" s="17">
        <f>INDEX(final_elemfixed!$G$551:$G$1054,MATCH(SUMMARY!C825,final_elemfixed!$C$551:$C$1054,0))</f>
        <v>472</v>
      </c>
      <c r="H825" s="17">
        <f>INDEX(final_elemfixed!$H$551:$H$1054,MATCH(SUMMARY!C825,final_elemfixed!$C$551:$C$1054,0))</f>
        <v>0</v>
      </c>
      <c r="I825" s="17">
        <f>INDEX(final_elemfixed!$I$551:$I$1054,MATCH(SUMMARY!C825,final_elemfixed!$C$551:$C$1054,0))</f>
        <v>0</v>
      </c>
      <c r="J825" s="17">
        <f>INDEX(final_elemfixed!$J$551:$J$1054,MATCH(SUMMARY!C825,final_elemfixed!$C$551:$C$1054,0))</f>
        <v>0</v>
      </c>
      <c r="K825" s="17">
        <f>INDEX(final_elemfixed!$K$551:$K$1054,MATCH(SUMMARY!C825,final_elemfixed!$C$551:$C$1054,0))</f>
        <v>0</v>
      </c>
      <c r="L825" s="21">
        <f>INDEX(final_elemfixed!$L$551:$L$1054,MATCH(SUMMARY!C825,final_elemfixed!$C$551:$C$1054,0))</f>
        <v>1</v>
      </c>
    </row>
    <row r="826" spans="1:12" ht="15" customHeight="1" x14ac:dyDescent="0.3">
      <c r="A826" s="6"/>
      <c r="C826" s="20">
        <v>276</v>
      </c>
      <c r="D826" s="17">
        <f>INDEX(final_elemfixed!$D$551:$D$1054,MATCH(SUMMARY!C826,final_elemfixed!$C$551:$C$1054,0))</f>
        <v>482</v>
      </c>
      <c r="E826" s="17">
        <f>INDEX(final_elemfixed!$E$551:$E$1054,MATCH(SUMMARY!C826,final_elemfixed!$C$551:$C$1054,0))</f>
        <v>306</v>
      </c>
      <c r="F826" s="17">
        <f>INDEX(final_elemfixed!$F$551:$F$1054,MATCH(SUMMARY!C826,final_elemfixed!$C$551:$C$1054,0))</f>
        <v>55</v>
      </c>
      <c r="G826" s="17">
        <f>INDEX(final_elemfixed!$G$551:$G$1054,MATCH(SUMMARY!C826,final_elemfixed!$C$551:$C$1054,0))</f>
        <v>483</v>
      </c>
      <c r="H826" s="17">
        <f>INDEX(final_elemfixed!$H$551:$H$1054,MATCH(SUMMARY!C826,final_elemfixed!$C$551:$C$1054,0))</f>
        <v>0</v>
      </c>
      <c r="I826" s="17">
        <f>INDEX(final_elemfixed!$I$551:$I$1054,MATCH(SUMMARY!C826,final_elemfixed!$C$551:$C$1054,0))</f>
        <v>0</v>
      </c>
      <c r="J826" s="17">
        <f>INDEX(final_elemfixed!$J$551:$J$1054,MATCH(SUMMARY!C826,final_elemfixed!$C$551:$C$1054,0))</f>
        <v>0</v>
      </c>
      <c r="K826" s="17">
        <f>INDEX(final_elemfixed!$K$551:$K$1054,MATCH(SUMMARY!C826,final_elemfixed!$C$551:$C$1054,0))</f>
        <v>0</v>
      </c>
      <c r="L826" s="21">
        <f>INDEX(final_elemfixed!$L$551:$L$1054,MATCH(SUMMARY!C826,final_elemfixed!$C$551:$C$1054,0))</f>
        <v>1</v>
      </c>
    </row>
    <row r="827" spans="1:12" ht="15" customHeight="1" x14ac:dyDescent="0.3">
      <c r="A827" s="6"/>
      <c r="C827" s="20">
        <v>277</v>
      </c>
      <c r="D827" s="17">
        <f>INDEX(final_elemfixed!$D$551:$D$1054,MATCH(SUMMARY!C827,final_elemfixed!$C$551:$C$1054,0))</f>
        <v>54</v>
      </c>
      <c r="E827" s="17">
        <f>INDEX(final_elemfixed!$E$551:$E$1054,MATCH(SUMMARY!C827,final_elemfixed!$C$551:$C$1054,0))</f>
        <v>472</v>
      </c>
      <c r="F827" s="17">
        <f>INDEX(final_elemfixed!$F$551:$F$1054,MATCH(SUMMARY!C827,final_elemfixed!$C$551:$C$1054,0))</f>
        <v>473</v>
      </c>
      <c r="G827" s="17">
        <f>INDEX(final_elemfixed!$G$551:$G$1054,MATCH(SUMMARY!C827,final_elemfixed!$C$551:$C$1054,0))</f>
        <v>279</v>
      </c>
      <c r="H827" s="17">
        <f>INDEX(final_elemfixed!$H$551:$H$1054,MATCH(SUMMARY!C827,final_elemfixed!$C$551:$C$1054,0))</f>
        <v>0</v>
      </c>
      <c r="I827" s="17">
        <f>INDEX(final_elemfixed!$I$551:$I$1054,MATCH(SUMMARY!C827,final_elemfixed!$C$551:$C$1054,0))</f>
        <v>0</v>
      </c>
      <c r="J827" s="17">
        <f>INDEX(final_elemfixed!$J$551:$J$1054,MATCH(SUMMARY!C827,final_elemfixed!$C$551:$C$1054,0))</f>
        <v>0</v>
      </c>
      <c r="K827" s="17">
        <f>INDEX(final_elemfixed!$K$551:$K$1054,MATCH(SUMMARY!C827,final_elemfixed!$C$551:$C$1054,0))</f>
        <v>0</v>
      </c>
      <c r="L827" s="21">
        <f>INDEX(final_elemfixed!$L$551:$L$1054,MATCH(SUMMARY!C827,final_elemfixed!$C$551:$C$1054,0))</f>
        <v>1</v>
      </c>
    </row>
    <row r="828" spans="1:12" ht="15" customHeight="1" x14ac:dyDescent="0.3">
      <c r="A828" s="6"/>
      <c r="C828" s="20">
        <v>278</v>
      </c>
      <c r="D828" s="17">
        <f>INDEX(final_elemfixed!$D$551:$D$1054,MATCH(SUMMARY!C828,final_elemfixed!$C$551:$C$1054,0))</f>
        <v>472</v>
      </c>
      <c r="E828" s="17">
        <f>INDEX(final_elemfixed!$E$551:$E$1054,MATCH(SUMMARY!C828,final_elemfixed!$C$551:$C$1054,0))</f>
        <v>483</v>
      </c>
      <c r="F828" s="17">
        <f>INDEX(final_elemfixed!$F$551:$F$1054,MATCH(SUMMARY!C828,final_elemfixed!$C$551:$C$1054,0))</f>
        <v>484</v>
      </c>
      <c r="G828" s="17">
        <f>INDEX(final_elemfixed!$G$551:$G$1054,MATCH(SUMMARY!C828,final_elemfixed!$C$551:$C$1054,0))</f>
        <v>473</v>
      </c>
      <c r="H828" s="17">
        <f>INDEX(final_elemfixed!$H$551:$H$1054,MATCH(SUMMARY!C828,final_elemfixed!$C$551:$C$1054,0))</f>
        <v>0</v>
      </c>
      <c r="I828" s="17">
        <f>INDEX(final_elemfixed!$I$551:$I$1054,MATCH(SUMMARY!C828,final_elemfixed!$C$551:$C$1054,0))</f>
        <v>0</v>
      </c>
      <c r="J828" s="17">
        <f>INDEX(final_elemfixed!$J$551:$J$1054,MATCH(SUMMARY!C828,final_elemfixed!$C$551:$C$1054,0))</f>
        <v>0</v>
      </c>
      <c r="K828" s="17">
        <f>INDEX(final_elemfixed!$K$551:$K$1054,MATCH(SUMMARY!C828,final_elemfixed!$C$551:$C$1054,0))</f>
        <v>0</v>
      </c>
      <c r="L828" s="21">
        <f>INDEX(final_elemfixed!$L$551:$L$1054,MATCH(SUMMARY!C828,final_elemfixed!$C$551:$C$1054,0))</f>
        <v>1</v>
      </c>
    </row>
    <row r="829" spans="1:12" ht="15" customHeight="1" x14ac:dyDescent="0.3">
      <c r="A829" s="6"/>
      <c r="C829" s="20">
        <v>279</v>
      </c>
      <c r="D829" s="17">
        <f>INDEX(final_elemfixed!$D$551:$D$1054,MATCH(SUMMARY!C829,final_elemfixed!$C$551:$C$1054,0))</f>
        <v>483</v>
      </c>
      <c r="E829" s="17">
        <f>INDEX(final_elemfixed!$E$551:$E$1054,MATCH(SUMMARY!C829,final_elemfixed!$C$551:$C$1054,0))</f>
        <v>55</v>
      </c>
      <c r="F829" s="17">
        <f>INDEX(final_elemfixed!$F$551:$F$1054,MATCH(SUMMARY!C829,final_elemfixed!$C$551:$C$1054,0))</f>
        <v>278</v>
      </c>
      <c r="G829" s="17">
        <f>INDEX(final_elemfixed!$G$551:$G$1054,MATCH(SUMMARY!C829,final_elemfixed!$C$551:$C$1054,0))</f>
        <v>484</v>
      </c>
      <c r="H829" s="17">
        <f>INDEX(final_elemfixed!$H$551:$H$1054,MATCH(SUMMARY!C829,final_elemfixed!$C$551:$C$1054,0))</f>
        <v>0</v>
      </c>
      <c r="I829" s="17">
        <f>INDEX(final_elemfixed!$I$551:$I$1054,MATCH(SUMMARY!C829,final_elemfixed!$C$551:$C$1054,0))</f>
        <v>0</v>
      </c>
      <c r="J829" s="17">
        <f>INDEX(final_elemfixed!$J$551:$J$1054,MATCH(SUMMARY!C829,final_elemfixed!$C$551:$C$1054,0))</f>
        <v>0</v>
      </c>
      <c r="K829" s="17">
        <f>INDEX(final_elemfixed!$K$551:$K$1054,MATCH(SUMMARY!C829,final_elemfixed!$C$551:$C$1054,0))</f>
        <v>0</v>
      </c>
      <c r="L829" s="21">
        <f>INDEX(final_elemfixed!$L$551:$L$1054,MATCH(SUMMARY!C829,final_elemfixed!$C$551:$C$1054,0))</f>
        <v>1</v>
      </c>
    </row>
    <row r="830" spans="1:12" ht="15" customHeight="1" x14ac:dyDescent="0.3">
      <c r="A830" s="6"/>
      <c r="C830" s="20">
        <v>280</v>
      </c>
      <c r="D830" s="17">
        <f>INDEX(final_elemfixed!$D$551:$D$1054,MATCH(SUMMARY!C830,final_elemfixed!$C$551:$C$1054,0))</f>
        <v>279</v>
      </c>
      <c r="E830" s="17">
        <f>INDEX(final_elemfixed!$E$551:$E$1054,MATCH(SUMMARY!C830,final_elemfixed!$C$551:$C$1054,0))</f>
        <v>473</v>
      </c>
      <c r="F830" s="17">
        <f>INDEX(final_elemfixed!$F$551:$F$1054,MATCH(SUMMARY!C830,final_elemfixed!$C$551:$C$1054,0))</f>
        <v>474</v>
      </c>
      <c r="G830" s="17">
        <f>INDEX(final_elemfixed!$G$551:$G$1054,MATCH(SUMMARY!C830,final_elemfixed!$C$551:$C$1054,0))</f>
        <v>57</v>
      </c>
      <c r="H830" s="17">
        <f>INDEX(final_elemfixed!$H$551:$H$1054,MATCH(SUMMARY!C830,final_elemfixed!$C$551:$C$1054,0))</f>
        <v>0</v>
      </c>
      <c r="I830" s="17">
        <f>INDEX(final_elemfixed!$I$551:$I$1054,MATCH(SUMMARY!C830,final_elemfixed!$C$551:$C$1054,0))</f>
        <v>0</v>
      </c>
      <c r="J830" s="17">
        <f>INDEX(final_elemfixed!$J$551:$J$1054,MATCH(SUMMARY!C830,final_elemfixed!$C$551:$C$1054,0))</f>
        <v>0</v>
      </c>
      <c r="K830" s="17">
        <f>INDEX(final_elemfixed!$K$551:$K$1054,MATCH(SUMMARY!C830,final_elemfixed!$C$551:$C$1054,0))</f>
        <v>0</v>
      </c>
      <c r="L830" s="21">
        <f>INDEX(final_elemfixed!$L$551:$L$1054,MATCH(SUMMARY!C830,final_elemfixed!$C$551:$C$1054,0))</f>
        <v>1</v>
      </c>
    </row>
    <row r="831" spans="1:12" ht="15" customHeight="1" x14ac:dyDescent="0.3">
      <c r="A831" s="6"/>
      <c r="C831" s="20">
        <v>281</v>
      </c>
      <c r="D831" s="17">
        <f>INDEX(final_elemfixed!$D$551:$D$1054,MATCH(SUMMARY!C831,final_elemfixed!$C$551:$C$1054,0))</f>
        <v>473</v>
      </c>
      <c r="E831" s="17">
        <f>INDEX(final_elemfixed!$E$551:$E$1054,MATCH(SUMMARY!C831,final_elemfixed!$C$551:$C$1054,0))</f>
        <v>484</v>
      </c>
      <c r="F831" s="17">
        <f>INDEX(final_elemfixed!$F$551:$F$1054,MATCH(SUMMARY!C831,final_elemfixed!$C$551:$C$1054,0))</f>
        <v>485</v>
      </c>
      <c r="G831" s="17">
        <f>INDEX(final_elemfixed!$G$551:$G$1054,MATCH(SUMMARY!C831,final_elemfixed!$C$551:$C$1054,0))</f>
        <v>474</v>
      </c>
      <c r="H831" s="17">
        <f>INDEX(final_elemfixed!$H$551:$H$1054,MATCH(SUMMARY!C831,final_elemfixed!$C$551:$C$1054,0))</f>
        <v>0</v>
      </c>
      <c r="I831" s="17">
        <f>INDEX(final_elemfixed!$I$551:$I$1054,MATCH(SUMMARY!C831,final_elemfixed!$C$551:$C$1054,0))</f>
        <v>0</v>
      </c>
      <c r="J831" s="17">
        <f>INDEX(final_elemfixed!$J$551:$J$1054,MATCH(SUMMARY!C831,final_elemfixed!$C$551:$C$1054,0))</f>
        <v>0</v>
      </c>
      <c r="K831" s="17">
        <f>INDEX(final_elemfixed!$K$551:$K$1054,MATCH(SUMMARY!C831,final_elemfixed!$C$551:$C$1054,0))</f>
        <v>0</v>
      </c>
      <c r="L831" s="21">
        <f>INDEX(final_elemfixed!$L$551:$L$1054,MATCH(SUMMARY!C831,final_elemfixed!$C$551:$C$1054,0))</f>
        <v>1</v>
      </c>
    </row>
    <row r="832" spans="1:12" ht="15" customHeight="1" x14ac:dyDescent="0.3">
      <c r="A832" s="6"/>
      <c r="C832" s="20">
        <v>282</v>
      </c>
      <c r="D832" s="17">
        <f>INDEX(final_elemfixed!$D$551:$D$1054,MATCH(SUMMARY!C832,final_elemfixed!$C$551:$C$1054,0))</f>
        <v>484</v>
      </c>
      <c r="E832" s="17">
        <f>INDEX(final_elemfixed!$E$551:$E$1054,MATCH(SUMMARY!C832,final_elemfixed!$C$551:$C$1054,0))</f>
        <v>278</v>
      </c>
      <c r="F832" s="17">
        <f>INDEX(final_elemfixed!$F$551:$F$1054,MATCH(SUMMARY!C832,final_elemfixed!$C$551:$C$1054,0))</f>
        <v>58</v>
      </c>
      <c r="G832" s="17">
        <f>INDEX(final_elemfixed!$G$551:$G$1054,MATCH(SUMMARY!C832,final_elemfixed!$C$551:$C$1054,0))</f>
        <v>485</v>
      </c>
      <c r="H832" s="17">
        <f>INDEX(final_elemfixed!$H$551:$H$1054,MATCH(SUMMARY!C832,final_elemfixed!$C$551:$C$1054,0))</f>
        <v>0</v>
      </c>
      <c r="I832" s="17">
        <f>INDEX(final_elemfixed!$I$551:$I$1054,MATCH(SUMMARY!C832,final_elemfixed!$C$551:$C$1054,0))</f>
        <v>0</v>
      </c>
      <c r="J832" s="17">
        <f>INDEX(final_elemfixed!$J$551:$J$1054,MATCH(SUMMARY!C832,final_elemfixed!$C$551:$C$1054,0))</f>
        <v>0</v>
      </c>
      <c r="K832" s="17">
        <f>INDEX(final_elemfixed!$K$551:$K$1054,MATCH(SUMMARY!C832,final_elemfixed!$C$551:$C$1054,0))</f>
        <v>0</v>
      </c>
      <c r="L832" s="21">
        <f>INDEX(final_elemfixed!$L$551:$L$1054,MATCH(SUMMARY!C832,final_elemfixed!$C$551:$C$1054,0))</f>
        <v>1</v>
      </c>
    </row>
    <row r="833" spans="1:12" ht="15" customHeight="1" x14ac:dyDescent="0.3">
      <c r="A833" s="6"/>
      <c r="C833" s="20">
        <v>283</v>
      </c>
      <c r="D833" s="17">
        <f>INDEX(final_elemfixed!$D$551:$D$1054,MATCH(SUMMARY!C833,final_elemfixed!$C$551:$C$1054,0))</f>
        <v>57</v>
      </c>
      <c r="E833" s="17">
        <f>INDEX(final_elemfixed!$E$551:$E$1054,MATCH(SUMMARY!C833,final_elemfixed!$C$551:$C$1054,0))</f>
        <v>474</v>
      </c>
      <c r="F833" s="17">
        <f>INDEX(final_elemfixed!$F$551:$F$1054,MATCH(SUMMARY!C833,final_elemfixed!$C$551:$C$1054,0))</f>
        <v>475</v>
      </c>
      <c r="G833" s="17">
        <f>INDEX(final_elemfixed!$G$551:$G$1054,MATCH(SUMMARY!C833,final_elemfixed!$C$551:$C$1054,0))</f>
        <v>300</v>
      </c>
      <c r="H833" s="17">
        <f>INDEX(final_elemfixed!$H$551:$H$1054,MATCH(SUMMARY!C833,final_elemfixed!$C$551:$C$1054,0))</f>
        <v>0</v>
      </c>
      <c r="I833" s="17">
        <f>INDEX(final_elemfixed!$I$551:$I$1054,MATCH(SUMMARY!C833,final_elemfixed!$C$551:$C$1054,0))</f>
        <v>0</v>
      </c>
      <c r="J833" s="17">
        <f>INDEX(final_elemfixed!$J$551:$J$1054,MATCH(SUMMARY!C833,final_elemfixed!$C$551:$C$1054,0))</f>
        <v>0</v>
      </c>
      <c r="K833" s="17">
        <f>INDEX(final_elemfixed!$K$551:$K$1054,MATCH(SUMMARY!C833,final_elemfixed!$C$551:$C$1054,0))</f>
        <v>0</v>
      </c>
      <c r="L833" s="21">
        <f>INDEX(final_elemfixed!$L$551:$L$1054,MATCH(SUMMARY!C833,final_elemfixed!$C$551:$C$1054,0))</f>
        <v>1</v>
      </c>
    </row>
    <row r="834" spans="1:12" ht="15" customHeight="1" x14ac:dyDescent="0.3">
      <c r="A834" s="6"/>
      <c r="C834" s="20">
        <v>284</v>
      </c>
      <c r="D834" s="17">
        <f>INDEX(final_elemfixed!$D$551:$D$1054,MATCH(SUMMARY!C834,final_elemfixed!$C$551:$C$1054,0))</f>
        <v>474</v>
      </c>
      <c r="E834" s="17">
        <f>INDEX(final_elemfixed!$E$551:$E$1054,MATCH(SUMMARY!C834,final_elemfixed!$C$551:$C$1054,0))</f>
        <v>485</v>
      </c>
      <c r="F834" s="17">
        <f>INDEX(final_elemfixed!$F$551:$F$1054,MATCH(SUMMARY!C834,final_elemfixed!$C$551:$C$1054,0))</f>
        <v>486</v>
      </c>
      <c r="G834" s="17">
        <f>INDEX(final_elemfixed!$G$551:$G$1054,MATCH(SUMMARY!C834,final_elemfixed!$C$551:$C$1054,0))</f>
        <v>475</v>
      </c>
      <c r="H834" s="17">
        <f>INDEX(final_elemfixed!$H$551:$H$1054,MATCH(SUMMARY!C834,final_elemfixed!$C$551:$C$1054,0))</f>
        <v>0</v>
      </c>
      <c r="I834" s="17">
        <f>INDEX(final_elemfixed!$I$551:$I$1054,MATCH(SUMMARY!C834,final_elemfixed!$C$551:$C$1054,0))</f>
        <v>0</v>
      </c>
      <c r="J834" s="17">
        <f>INDEX(final_elemfixed!$J$551:$J$1054,MATCH(SUMMARY!C834,final_elemfixed!$C$551:$C$1054,0))</f>
        <v>0</v>
      </c>
      <c r="K834" s="17">
        <f>INDEX(final_elemfixed!$K$551:$K$1054,MATCH(SUMMARY!C834,final_elemfixed!$C$551:$C$1054,0))</f>
        <v>0</v>
      </c>
      <c r="L834" s="21">
        <f>INDEX(final_elemfixed!$L$551:$L$1054,MATCH(SUMMARY!C834,final_elemfixed!$C$551:$C$1054,0))</f>
        <v>1</v>
      </c>
    </row>
    <row r="835" spans="1:12" ht="15" customHeight="1" x14ac:dyDescent="0.3">
      <c r="A835" s="6"/>
      <c r="C835" s="20">
        <v>285</v>
      </c>
      <c r="D835" s="17">
        <f>INDEX(final_elemfixed!$D$551:$D$1054,MATCH(SUMMARY!C835,final_elemfixed!$C$551:$C$1054,0))</f>
        <v>485</v>
      </c>
      <c r="E835" s="17">
        <f>INDEX(final_elemfixed!$E$551:$E$1054,MATCH(SUMMARY!C835,final_elemfixed!$C$551:$C$1054,0))</f>
        <v>58</v>
      </c>
      <c r="F835" s="17">
        <f>INDEX(final_elemfixed!$F$551:$F$1054,MATCH(SUMMARY!C835,final_elemfixed!$C$551:$C$1054,0))</f>
        <v>281</v>
      </c>
      <c r="G835" s="17">
        <f>INDEX(final_elemfixed!$G$551:$G$1054,MATCH(SUMMARY!C835,final_elemfixed!$C$551:$C$1054,0))</f>
        <v>486</v>
      </c>
      <c r="H835" s="17">
        <f>INDEX(final_elemfixed!$H$551:$H$1054,MATCH(SUMMARY!C835,final_elemfixed!$C$551:$C$1054,0))</f>
        <v>0</v>
      </c>
      <c r="I835" s="17">
        <f>INDEX(final_elemfixed!$I$551:$I$1054,MATCH(SUMMARY!C835,final_elemfixed!$C$551:$C$1054,0))</f>
        <v>0</v>
      </c>
      <c r="J835" s="17">
        <f>INDEX(final_elemfixed!$J$551:$J$1054,MATCH(SUMMARY!C835,final_elemfixed!$C$551:$C$1054,0))</f>
        <v>0</v>
      </c>
      <c r="K835" s="17">
        <f>INDEX(final_elemfixed!$K$551:$K$1054,MATCH(SUMMARY!C835,final_elemfixed!$C$551:$C$1054,0))</f>
        <v>0</v>
      </c>
      <c r="L835" s="21">
        <f>INDEX(final_elemfixed!$L$551:$L$1054,MATCH(SUMMARY!C835,final_elemfixed!$C$551:$C$1054,0))</f>
        <v>1</v>
      </c>
    </row>
    <row r="836" spans="1:12" ht="15" customHeight="1" x14ac:dyDescent="0.3">
      <c r="A836" s="6"/>
      <c r="C836" s="20">
        <v>286</v>
      </c>
      <c r="D836" s="17">
        <f>INDEX(final_elemfixed!$D$551:$D$1054,MATCH(SUMMARY!C836,final_elemfixed!$C$551:$C$1054,0))</f>
        <v>300</v>
      </c>
      <c r="E836" s="17">
        <f>INDEX(final_elemfixed!$E$551:$E$1054,MATCH(SUMMARY!C836,final_elemfixed!$C$551:$C$1054,0))</f>
        <v>475</v>
      </c>
      <c r="F836" s="17">
        <f>INDEX(final_elemfixed!$F$551:$F$1054,MATCH(SUMMARY!C836,final_elemfixed!$C$551:$C$1054,0))</f>
        <v>476</v>
      </c>
      <c r="G836" s="17">
        <f>INDEX(final_elemfixed!$G$551:$G$1054,MATCH(SUMMARY!C836,final_elemfixed!$C$551:$C$1054,0))</f>
        <v>61</v>
      </c>
      <c r="H836" s="17">
        <f>INDEX(final_elemfixed!$H$551:$H$1054,MATCH(SUMMARY!C836,final_elemfixed!$C$551:$C$1054,0))</f>
        <v>0</v>
      </c>
      <c r="I836" s="17">
        <f>INDEX(final_elemfixed!$I$551:$I$1054,MATCH(SUMMARY!C836,final_elemfixed!$C$551:$C$1054,0))</f>
        <v>0</v>
      </c>
      <c r="J836" s="17">
        <f>INDEX(final_elemfixed!$J$551:$J$1054,MATCH(SUMMARY!C836,final_elemfixed!$C$551:$C$1054,0))</f>
        <v>0</v>
      </c>
      <c r="K836" s="17">
        <f>INDEX(final_elemfixed!$K$551:$K$1054,MATCH(SUMMARY!C836,final_elemfixed!$C$551:$C$1054,0))</f>
        <v>0</v>
      </c>
      <c r="L836" s="21">
        <f>INDEX(final_elemfixed!$L$551:$L$1054,MATCH(SUMMARY!C836,final_elemfixed!$C$551:$C$1054,0))</f>
        <v>1</v>
      </c>
    </row>
    <row r="837" spans="1:12" ht="15" customHeight="1" x14ac:dyDescent="0.3">
      <c r="A837" s="6"/>
      <c r="C837" s="20">
        <v>287</v>
      </c>
      <c r="D837" s="17">
        <f>INDEX(final_elemfixed!$D$551:$D$1054,MATCH(SUMMARY!C837,final_elemfixed!$C$551:$C$1054,0))</f>
        <v>475</v>
      </c>
      <c r="E837" s="17">
        <f>INDEX(final_elemfixed!$E$551:$E$1054,MATCH(SUMMARY!C837,final_elemfixed!$C$551:$C$1054,0))</f>
        <v>486</v>
      </c>
      <c r="F837" s="17">
        <f>INDEX(final_elemfixed!$F$551:$F$1054,MATCH(SUMMARY!C837,final_elemfixed!$C$551:$C$1054,0))</f>
        <v>487</v>
      </c>
      <c r="G837" s="17">
        <f>INDEX(final_elemfixed!$G$551:$G$1054,MATCH(SUMMARY!C837,final_elemfixed!$C$551:$C$1054,0))</f>
        <v>476</v>
      </c>
      <c r="H837" s="17">
        <f>INDEX(final_elemfixed!$H$551:$H$1054,MATCH(SUMMARY!C837,final_elemfixed!$C$551:$C$1054,0))</f>
        <v>0</v>
      </c>
      <c r="I837" s="17">
        <f>INDEX(final_elemfixed!$I$551:$I$1054,MATCH(SUMMARY!C837,final_elemfixed!$C$551:$C$1054,0))</f>
        <v>0</v>
      </c>
      <c r="J837" s="17">
        <f>INDEX(final_elemfixed!$J$551:$J$1054,MATCH(SUMMARY!C837,final_elemfixed!$C$551:$C$1054,0))</f>
        <v>0</v>
      </c>
      <c r="K837" s="17">
        <f>INDEX(final_elemfixed!$K$551:$K$1054,MATCH(SUMMARY!C837,final_elemfixed!$C$551:$C$1054,0))</f>
        <v>0</v>
      </c>
      <c r="L837" s="21">
        <f>INDEX(final_elemfixed!$L$551:$L$1054,MATCH(SUMMARY!C837,final_elemfixed!$C$551:$C$1054,0))</f>
        <v>1</v>
      </c>
    </row>
    <row r="838" spans="1:12" ht="15" customHeight="1" x14ac:dyDescent="0.3">
      <c r="A838" s="6"/>
      <c r="C838" s="20">
        <v>288</v>
      </c>
      <c r="D838" s="17">
        <f>INDEX(final_elemfixed!$D$551:$D$1054,MATCH(SUMMARY!C838,final_elemfixed!$C$551:$C$1054,0))</f>
        <v>486</v>
      </c>
      <c r="E838" s="17">
        <f>INDEX(final_elemfixed!$E$551:$E$1054,MATCH(SUMMARY!C838,final_elemfixed!$C$551:$C$1054,0))</f>
        <v>281</v>
      </c>
      <c r="F838" s="17">
        <f>INDEX(final_elemfixed!$F$551:$F$1054,MATCH(SUMMARY!C838,final_elemfixed!$C$551:$C$1054,0))</f>
        <v>62</v>
      </c>
      <c r="G838" s="17">
        <f>INDEX(final_elemfixed!$G$551:$G$1054,MATCH(SUMMARY!C838,final_elemfixed!$C$551:$C$1054,0))</f>
        <v>487</v>
      </c>
      <c r="H838" s="17">
        <f>INDEX(final_elemfixed!$H$551:$H$1054,MATCH(SUMMARY!C838,final_elemfixed!$C$551:$C$1054,0))</f>
        <v>0</v>
      </c>
      <c r="I838" s="17">
        <f>INDEX(final_elemfixed!$I$551:$I$1054,MATCH(SUMMARY!C838,final_elemfixed!$C$551:$C$1054,0))</f>
        <v>0</v>
      </c>
      <c r="J838" s="17">
        <f>INDEX(final_elemfixed!$J$551:$J$1054,MATCH(SUMMARY!C838,final_elemfixed!$C$551:$C$1054,0))</f>
        <v>0</v>
      </c>
      <c r="K838" s="17">
        <f>INDEX(final_elemfixed!$K$551:$K$1054,MATCH(SUMMARY!C838,final_elemfixed!$C$551:$C$1054,0))</f>
        <v>0</v>
      </c>
      <c r="L838" s="21">
        <f>INDEX(final_elemfixed!$L$551:$L$1054,MATCH(SUMMARY!C838,final_elemfixed!$C$551:$C$1054,0))</f>
        <v>1</v>
      </c>
    </row>
    <row r="839" spans="1:12" ht="15" customHeight="1" x14ac:dyDescent="0.3">
      <c r="A839" s="6"/>
      <c r="C839" s="20">
        <v>289</v>
      </c>
      <c r="D839" s="17">
        <f>INDEX(final_elemfixed!$D$551:$D$1054,MATCH(SUMMARY!C839,final_elemfixed!$C$551:$C$1054,0))</f>
        <v>61</v>
      </c>
      <c r="E839" s="17">
        <f>INDEX(final_elemfixed!$E$551:$E$1054,MATCH(SUMMARY!C839,final_elemfixed!$C$551:$C$1054,0))</f>
        <v>476</v>
      </c>
      <c r="F839" s="17">
        <f>INDEX(final_elemfixed!$F$551:$F$1054,MATCH(SUMMARY!C839,final_elemfixed!$C$551:$C$1054,0))</f>
        <v>477</v>
      </c>
      <c r="G839" s="17">
        <f>INDEX(final_elemfixed!$G$551:$G$1054,MATCH(SUMMARY!C839,final_elemfixed!$C$551:$C$1054,0))</f>
        <v>301</v>
      </c>
      <c r="H839" s="17">
        <f>INDEX(final_elemfixed!$H$551:$H$1054,MATCH(SUMMARY!C839,final_elemfixed!$C$551:$C$1054,0))</f>
        <v>0</v>
      </c>
      <c r="I839" s="17">
        <f>INDEX(final_elemfixed!$I$551:$I$1054,MATCH(SUMMARY!C839,final_elemfixed!$C$551:$C$1054,0))</f>
        <v>0</v>
      </c>
      <c r="J839" s="17">
        <f>INDEX(final_elemfixed!$J$551:$J$1054,MATCH(SUMMARY!C839,final_elemfixed!$C$551:$C$1054,0))</f>
        <v>0</v>
      </c>
      <c r="K839" s="17">
        <f>INDEX(final_elemfixed!$K$551:$K$1054,MATCH(SUMMARY!C839,final_elemfixed!$C$551:$C$1054,0))</f>
        <v>0</v>
      </c>
      <c r="L839" s="21">
        <f>INDEX(final_elemfixed!$L$551:$L$1054,MATCH(SUMMARY!C839,final_elemfixed!$C$551:$C$1054,0))</f>
        <v>1</v>
      </c>
    </row>
    <row r="840" spans="1:12" ht="15" customHeight="1" x14ac:dyDescent="0.3">
      <c r="A840" s="6"/>
      <c r="C840" s="20">
        <v>290</v>
      </c>
      <c r="D840" s="17">
        <f>INDEX(final_elemfixed!$D$551:$D$1054,MATCH(SUMMARY!C840,final_elemfixed!$C$551:$C$1054,0))</f>
        <v>476</v>
      </c>
      <c r="E840" s="17">
        <f>INDEX(final_elemfixed!$E$551:$E$1054,MATCH(SUMMARY!C840,final_elemfixed!$C$551:$C$1054,0))</f>
        <v>487</v>
      </c>
      <c r="F840" s="17">
        <f>INDEX(final_elemfixed!$F$551:$F$1054,MATCH(SUMMARY!C840,final_elemfixed!$C$551:$C$1054,0))</f>
        <v>488</v>
      </c>
      <c r="G840" s="17">
        <f>INDEX(final_elemfixed!$G$551:$G$1054,MATCH(SUMMARY!C840,final_elemfixed!$C$551:$C$1054,0))</f>
        <v>477</v>
      </c>
      <c r="H840" s="17">
        <f>INDEX(final_elemfixed!$H$551:$H$1054,MATCH(SUMMARY!C840,final_elemfixed!$C$551:$C$1054,0))</f>
        <v>0</v>
      </c>
      <c r="I840" s="17">
        <f>INDEX(final_elemfixed!$I$551:$I$1054,MATCH(SUMMARY!C840,final_elemfixed!$C$551:$C$1054,0))</f>
        <v>0</v>
      </c>
      <c r="J840" s="17">
        <f>INDEX(final_elemfixed!$J$551:$J$1054,MATCH(SUMMARY!C840,final_elemfixed!$C$551:$C$1054,0))</f>
        <v>0</v>
      </c>
      <c r="K840" s="17">
        <f>INDEX(final_elemfixed!$K$551:$K$1054,MATCH(SUMMARY!C840,final_elemfixed!$C$551:$C$1054,0))</f>
        <v>0</v>
      </c>
      <c r="L840" s="21">
        <f>INDEX(final_elemfixed!$L$551:$L$1054,MATCH(SUMMARY!C840,final_elemfixed!$C$551:$C$1054,0))</f>
        <v>1</v>
      </c>
    </row>
    <row r="841" spans="1:12" ht="15" customHeight="1" x14ac:dyDescent="0.3">
      <c r="A841" s="6"/>
      <c r="C841" s="20">
        <v>291</v>
      </c>
      <c r="D841" s="17">
        <f>INDEX(final_elemfixed!$D$551:$D$1054,MATCH(SUMMARY!C841,final_elemfixed!$C$551:$C$1054,0))</f>
        <v>487</v>
      </c>
      <c r="E841" s="17">
        <f>INDEX(final_elemfixed!$E$551:$E$1054,MATCH(SUMMARY!C841,final_elemfixed!$C$551:$C$1054,0))</f>
        <v>62</v>
      </c>
      <c r="F841" s="17">
        <f>INDEX(final_elemfixed!$F$551:$F$1054,MATCH(SUMMARY!C841,final_elemfixed!$C$551:$C$1054,0))</f>
        <v>283</v>
      </c>
      <c r="G841" s="17">
        <f>INDEX(final_elemfixed!$G$551:$G$1054,MATCH(SUMMARY!C841,final_elemfixed!$C$551:$C$1054,0))</f>
        <v>488</v>
      </c>
      <c r="H841" s="17">
        <f>INDEX(final_elemfixed!$H$551:$H$1054,MATCH(SUMMARY!C841,final_elemfixed!$C$551:$C$1054,0))</f>
        <v>0</v>
      </c>
      <c r="I841" s="17">
        <f>INDEX(final_elemfixed!$I$551:$I$1054,MATCH(SUMMARY!C841,final_elemfixed!$C$551:$C$1054,0))</f>
        <v>0</v>
      </c>
      <c r="J841" s="17">
        <f>INDEX(final_elemfixed!$J$551:$J$1054,MATCH(SUMMARY!C841,final_elemfixed!$C$551:$C$1054,0))</f>
        <v>0</v>
      </c>
      <c r="K841" s="17">
        <f>INDEX(final_elemfixed!$K$551:$K$1054,MATCH(SUMMARY!C841,final_elemfixed!$C$551:$C$1054,0))</f>
        <v>0</v>
      </c>
      <c r="L841" s="21">
        <f>INDEX(final_elemfixed!$L$551:$L$1054,MATCH(SUMMARY!C841,final_elemfixed!$C$551:$C$1054,0))</f>
        <v>1</v>
      </c>
    </row>
    <row r="842" spans="1:12" ht="15" customHeight="1" x14ac:dyDescent="0.3">
      <c r="A842" s="6"/>
      <c r="C842" s="20">
        <v>292</v>
      </c>
      <c r="D842" s="17">
        <f>INDEX(final_elemfixed!$D$551:$D$1054,MATCH(SUMMARY!C842,final_elemfixed!$C$551:$C$1054,0))</f>
        <v>301</v>
      </c>
      <c r="E842" s="17">
        <f>INDEX(final_elemfixed!$E$551:$E$1054,MATCH(SUMMARY!C842,final_elemfixed!$C$551:$C$1054,0))</f>
        <v>477</v>
      </c>
      <c r="F842" s="17">
        <f>INDEX(final_elemfixed!$F$551:$F$1054,MATCH(SUMMARY!C842,final_elemfixed!$C$551:$C$1054,0))</f>
        <v>478</v>
      </c>
      <c r="G842" s="17">
        <f>INDEX(final_elemfixed!$G$551:$G$1054,MATCH(SUMMARY!C842,final_elemfixed!$C$551:$C$1054,0))</f>
        <v>27</v>
      </c>
      <c r="H842" s="17">
        <f>INDEX(final_elemfixed!$H$551:$H$1054,MATCH(SUMMARY!C842,final_elemfixed!$C$551:$C$1054,0))</f>
        <v>0</v>
      </c>
      <c r="I842" s="17">
        <f>INDEX(final_elemfixed!$I$551:$I$1054,MATCH(SUMMARY!C842,final_elemfixed!$C$551:$C$1054,0))</f>
        <v>0</v>
      </c>
      <c r="J842" s="17">
        <f>INDEX(final_elemfixed!$J$551:$J$1054,MATCH(SUMMARY!C842,final_elemfixed!$C$551:$C$1054,0))</f>
        <v>0</v>
      </c>
      <c r="K842" s="17">
        <f>INDEX(final_elemfixed!$K$551:$K$1054,MATCH(SUMMARY!C842,final_elemfixed!$C$551:$C$1054,0))</f>
        <v>0</v>
      </c>
      <c r="L842" s="21">
        <f>INDEX(final_elemfixed!$L$551:$L$1054,MATCH(SUMMARY!C842,final_elemfixed!$C$551:$C$1054,0))</f>
        <v>1</v>
      </c>
    </row>
    <row r="843" spans="1:12" ht="15" customHeight="1" x14ac:dyDescent="0.3">
      <c r="A843" s="6"/>
      <c r="C843" s="20">
        <v>293</v>
      </c>
      <c r="D843" s="17">
        <f>INDEX(final_elemfixed!$D$551:$D$1054,MATCH(SUMMARY!C843,final_elemfixed!$C$551:$C$1054,0))</f>
        <v>477</v>
      </c>
      <c r="E843" s="17">
        <f>INDEX(final_elemfixed!$E$551:$E$1054,MATCH(SUMMARY!C843,final_elemfixed!$C$551:$C$1054,0))</f>
        <v>488</v>
      </c>
      <c r="F843" s="17">
        <f>INDEX(final_elemfixed!$F$551:$F$1054,MATCH(SUMMARY!C843,final_elemfixed!$C$551:$C$1054,0))</f>
        <v>489</v>
      </c>
      <c r="G843" s="17">
        <f>INDEX(final_elemfixed!$G$551:$G$1054,MATCH(SUMMARY!C843,final_elemfixed!$C$551:$C$1054,0))</f>
        <v>478</v>
      </c>
      <c r="H843" s="17">
        <f>INDEX(final_elemfixed!$H$551:$H$1054,MATCH(SUMMARY!C843,final_elemfixed!$C$551:$C$1054,0))</f>
        <v>0</v>
      </c>
      <c r="I843" s="17">
        <f>INDEX(final_elemfixed!$I$551:$I$1054,MATCH(SUMMARY!C843,final_elemfixed!$C$551:$C$1054,0))</f>
        <v>0</v>
      </c>
      <c r="J843" s="17">
        <f>INDEX(final_elemfixed!$J$551:$J$1054,MATCH(SUMMARY!C843,final_elemfixed!$C$551:$C$1054,0))</f>
        <v>0</v>
      </c>
      <c r="K843" s="17">
        <f>INDEX(final_elemfixed!$K$551:$K$1054,MATCH(SUMMARY!C843,final_elemfixed!$C$551:$C$1054,0))</f>
        <v>0</v>
      </c>
      <c r="L843" s="21">
        <f>INDEX(final_elemfixed!$L$551:$L$1054,MATCH(SUMMARY!C843,final_elemfixed!$C$551:$C$1054,0))</f>
        <v>1</v>
      </c>
    </row>
    <row r="844" spans="1:12" ht="15" customHeight="1" x14ac:dyDescent="0.3">
      <c r="A844" s="6"/>
      <c r="C844" s="20">
        <v>294</v>
      </c>
      <c r="D844" s="17">
        <f>INDEX(final_elemfixed!$D$551:$D$1054,MATCH(SUMMARY!C844,final_elemfixed!$C$551:$C$1054,0))</f>
        <v>488</v>
      </c>
      <c r="E844" s="17">
        <f>INDEX(final_elemfixed!$E$551:$E$1054,MATCH(SUMMARY!C844,final_elemfixed!$C$551:$C$1054,0))</f>
        <v>283</v>
      </c>
      <c r="F844" s="17">
        <f>INDEX(final_elemfixed!$F$551:$F$1054,MATCH(SUMMARY!C844,final_elemfixed!$C$551:$C$1054,0))</f>
        <v>28</v>
      </c>
      <c r="G844" s="17">
        <f>INDEX(final_elemfixed!$G$551:$G$1054,MATCH(SUMMARY!C844,final_elemfixed!$C$551:$C$1054,0))</f>
        <v>489</v>
      </c>
      <c r="H844" s="17">
        <f>INDEX(final_elemfixed!$H$551:$H$1054,MATCH(SUMMARY!C844,final_elemfixed!$C$551:$C$1054,0))</f>
        <v>0</v>
      </c>
      <c r="I844" s="17">
        <f>INDEX(final_elemfixed!$I$551:$I$1054,MATCH(SUMMARY!C844,final_elemfixed!$C$551:$C$1054,0))</f>
        <v>0</v>
      </c>
      <c r="J844" s="17">
        <f>INDEX(final_elemfixed!$J$551:$J$1054,MATCH(SUMMARY!C844,final_elemfixed!$C$551:$C$1054,0))</f>
        <v>0</v>
      </c>
      <c r="K844" s="17">
        <f>INDEX(final_elemfixed!$K$551:$K$1054,MATCH(SUMMARY!C844,final_elemfixed!$C$551:$C$1054,0))</f>
        <v>0</v>
      </c>
      <c r="L844" s="21">
        <f>INDEX(final_elemfixed!$L$551:$L$1054,MATCH(SUMMARY!C844,final_elemfixed!$C$551:$C$1054,0))</f>
        <v>1</v>
      </c>
    </row>
    <row r="845" spans="1:12" ht="15" customHeight="1" x14ac:dyDescent="0.3">
      <c r="A845" s="6"/>
      <c r="C845" s="20">
        <v>295</v>
      </c>
      <c r="D845" s="17">
        <f>INDEX(final_elemfixed!$D$551:$D$1054,MATCH(SUMMARY!C845,final_elemfixed!$C$551:$C$1054,0))</f>
        <v>27</v>
      </c>
      <c r="E845" s="17">
        <f>INDEX(final_elemfixed!$E$551:$E$1054,MATCH(SUMMARY!C845,final_elemfixed!$C$551:$C$1054,0))</f>
        <v>478</v>
      </c>
      <c r="F845" s="17">
        <f>INDEX(final_elemfixed!$F$551:$F$1054,MATCH(SUMMARY!C845,final_elemfixed!$C$551:$C$1054,0))</f>
        <v>479</v>
      </c>
      <c r="G845" s="17">
        <f>INDEX(final_elemfixed!$G$551:$G$1054,MATCH(SUMMARY!C845,final_elemfixed!$C$551:$C$1054,0))</f>
        <v>302</v>
      </c>
      <c r="H845" s="17">
        <f>INDEX(final_elemfixed!$H$551:$H$1054,MATCH(SUMMARY!C845,final_elemfixed!$C$551:$C$1054,0))</f>
        <v>0</v>
      </c>
      <c r="I845" s="17">
        <f>INDEX(final_elemfixed!$I$551:$I$1054,MATCH(SUMMARY!C845,final_elemfixed!$C$551:$C$1054,0))</f>
        <v>0</v>
      </c>
      <c r="J845" s="17">
        <f>INDEX(final_elemfixed!$J$551:$J$1054,MATCH(SUMMARY!C845,final_elemfixed!$C$551:$C$1054,0))</f>
        <v>0</v>
      </c>
      <c r="K845" s="17">
        <f>INDEX(final_elemfixed!$K$551:$K$1054,MATCH(SUMMARY!C845,final_elemfixed!$C$551:$C$1054,0))</f>
        <v>0</v>
      </c>
      <c r="L845" s="21">
        <f>INDEX(final_elemfixed!$L$551:$L$1054,MATCH(SUMMARY!C845,final_elemfixed!$C$551:$C$1054,0))</f>
        <v>1</v>
      </c>
    </row>
    <row r="846" spans="1:12" ht="15" customHeight="1" x14ac:dyDescent="0.3">
      <c r="A846" s="6"/>
      <c r="C846" s="20">
        <v>296</v>
      </c>
      <c r="D846" s="17">
        <f>INDEX(final_elemfixed!$D$551:$D$1054,MATCH(SUMMARY!C846,final_elemfixed!$C$551:$C$1054,0))</f>
        <v>478</v>
      </c>
      <c r="E846" s="17">
        <f>INDEX(final_elemfixed!$E$551:$E$1054,MATCH(SUMMARY!C846,final_elemfixed!$C$551:$C$1054,0))</f>
        <v>489</v>
      </c>
      <c r="F846" s="17">
        <f>INDEX(final_elemfixed!$F$551:$F$1054,MATCH(SUMMARY!C846,final_elemfixed!$C$551:$C$1054,0))</f>
        <v>490</v>
      </c>
      <c r="G846" s="17">
        <f>INDEX(final_elemfixed!$G$551:$G$1054,MATCH(SUMMARY!C846,final_elemfixed!$C$551:$C$1054,0))</f>
        <v>479</v>
      </c>
      <c r="H846" s="17">
        <f>INDEX(final_elemfixed!$H$551:$H$1054,MATCH(SUMMARY!C846,final_elemfixed!$C$551:$C$1054,0))</f>
        <v>0</v>
      </c>
      <c r="I846" s="17">
        <f>INDEX(final_elemfixed!$I$551:$I$1054,MATCH(SUMMARY!C846,final_elemfixed!$C$551:$C$1054,0))</f>
        <v>0</v>
      </c>
      <c r="J846" s="17">
        <f>INDEX(final_elemfixed!$J$551:$J$1054,MATCH(SUMMARY!C846,final_elemfixed!$C$551:$C$1054,0))</f>
        <v>0</v>
      </c>
      <c r="K846" s="17">
        <f>INDEX(final_elemfixed!$K$551:$K$1054,MATCH(SUMMARY!C846,final_elemfixed!$C$551:$C$1054,0))</f>
        <v>0</v>
      </c>
      <c r="L846" s="21">
        <f>INDEX(final_elemfixed!$L$551:$L$1054,MATCH(SUMMARY!C846,final_elemfixed!$C$551:$C$1054,0))</f>
        <v>1</v>
      </c>
    </row>
    <row r="847" spans="1:12" ht="15" customHeight="1" x14ac:dyDescent="0.3">
      <c r="A847" s="6"/>
      <c r="C847" s="20">
        <v>297</v>
      </c>
      <c r="D847" s="17">
        <f>INDEX(final_elemfixed!$D$551:$D$1054,MATCH(SUMMARY!C847,final_elemfixed!$C$551:$C$1054,0))</f>
        <v>489</v>
      </c>
      <c r="E847" s="17">
        <f>INDEX(final_elemfixed!$E$551:$E$1054,MATCH(SUMMARY!C847,final_elemfixed!$C$551:$C$1054,0))</f>
        <v>28</v>
      </c>
      <c r="F847" s="17">
        <f>INDEX(final_elemfixed!$F$551:$F$1054,MATCH(SUMMARY!C847,final_elemfixed!$C$551:$C$1054,0))</f>
        <v>284</v>
      </c>
      <c r="G847" s="17">
        <f>INDEX(final_elemfixed!$G$551:$G$1054,MATCH(SUMMARY!C847,final_elemfixed!$C$551:$C$1054,0))</f>
        <v>490</v>
      </c>
      <c r="H847" s="17">
        <f>INDEX(final_elemfixed!$H$551:$H$1054,MATCH(SUMMARY!C847,final_elemfixed!$C$551:$C$1054,0))</f>
        <v>0</v>
      </c>
      <c r="I847" s="17">
        <f>INDEX(final_elemfixed!$I$551:$I$1054,MATCH(SUMMARY!C847,final_elemfixed!$C$551:$C$1054,0))</f>
        <v>0</v>
      </c>
      <c r="J847" s="17">
        <f>INDEX(final_elemfixed!$J$551:$J$1054,MATCH(SUMMARY!C847,final_elemfixed!$C$551:$C$1054,0))</f>
        <v>0</v>
      </c>
      <c r="K847" s="17">
        <f>INDEX(final_elemfixed!$K$551:$K$1054,MATCH(SUMMARY!C847,final_elemfixed!$C$551:$C$1054,0))</f>
        <v>0</v>
      </c>
      <c r="L847" s="21">
        <f>INDEX(final_elemfixed!$L$551:$L$1054,MATCH(SUMMARY!C847,final_elemfixed!$C$551:$C$1054,0))</f>
        <v>1</v>
      </c>
    </row>
    <row r="848" spans="1:12" ht="15" customHeight="1" x14ac:dyDescent="0.3">
      <c r="A848" s="6"/>
      <c r="C848" s="20">
        <v>298</v>
      </c>
      <c r="D848" s="17">
        <f>INDEX(final_elemfixed!$D$551:$D$1054,MATCH(SUMMARY!C848,final_elemfixed!$C$551:$C$1054,0))</f>
        <v>302</v>
      </c>
      <c r="E848" s="17">
        <f>INDEX(final_elemfixed!$E$551:$E$1054,MATCH(SUMMARY!C848,final_elemfixed!$C$551:$C$1054,0))</f>
        <v>479</v>
      </c>
      <c r="F848" s="17">
        <f>INDEX(final_elemfixed!$F$551:$F$1054,MATCH(SUMMARY!C848,final_elemfixed!$C$551:$C$1054,0))</f>
        <v>480</v>
      </c>
      <c r="G848" s="17">
        <f>INDEX(final_elemfixed!$G$551:$G$1054,MATCH(SUMMARY!C848,final_elemfixed!$C$551:$C$1054,0))</f>
        <v>50</v>
      </c>
      <c r="H848" s="17">
        <f>INDEX(final_elemfixed!$H$551:$H$1054,MATCH(SUMMARY!C848,final_elemfixed!$C$551:$C$1054,0))</f>
        <v>0</v>
      </c>
      <c r="I848" s="17">
        <f>INDEX(final_elemfixed!$I$551:$I$1054,MATCH(SUMMARY!C848,final_elemfixed!$C$551:$C$1054,0))</f>
        <v>0</v>
      </c>
      <c r="J848" s="17">
        <f>INDEX(final_elemfixed!$J$551:$J$1054,MATCH(SUMMARY!C848,final_elemfixed!$C$551:$C$1054,0))</f>
        <v>0</v>
      </c>
      <c r="K848" s="17">
        <f>INDEX(final_elemfixed!$K$551:$K$1054,MATCH(SUMMARY!C848,final_elemfixed!$C$551:$C$1054,0))</f>
        <v>0</v>
      </c>
      <c r="L848" s="21">
        <f>INDEX(final_elemfixed!$L$551:$L$1054,MATCH(SUMMARY!C848,final_elemfixed!$C$551:$C$1054,0))</f>
        <v>1</v>
      </c>
    </row>
    <row r="849" spans="1:12" ht="15" customHeight="1" x14ac:dyDescent="0.3">
      <c r="A849" s="6"/>
      <c r="C849" s="20">
        <v>299</v>
      </c>
      <c r="D849" s="17">
        <f>INDEX(final_elemfixed!$D$551:$D$1054,MATCH(SUMMARY!C849,final_elemfixed!$C$551:$C$1054,0))</f>
        <v>479</v>
      </c>
      <c r="E849" s="17">
        <f>INDEX(final_elemfixed!$E$551:$E$1054,MATCH(SUMMARY!C849,final_elemfixed!$C$551:$C$1054,0))</f>
        <v>490</v>
      </c>
      <c r="F849" s="17">
        <f>INDEX(final_elemfixed!$F$551:$F$1054,MATCH(SUMMARY!C849,final_elemfixed!$C$551:$C$1054,0))</f>
        <v>491</v>
      </c>
      <c r="G849" s="17">
        <f>INDEX(final_elemfixed!$G$551:$G$1054,MATCH(SUMMARY!C849,final_elemfixed!$C$551:$C$1054,0))</f>
        <v>480</v>
      </c>
      <c r="H849" s="17">
        <f>INDEX(final_elemfixed!$H$551:$H$1054,MATCH(SUMMARY!C849,final_elemfixed!$C$551:$C$1054,0))</f>
        <v>0</v>
      </c>
      <c r="I849" s="17">
        <f>INDEX(final_elemfixed!$I$551:$I$1054,MATCH(SUMMARY!C849,final_elemfixed!$C$551:$C$1054,0))</f>
        <v>0</v>
      </c>
      <c r="J849" s="17">
        <f>INDEX(final_elemfixed!$J$551:$J$1054,MATCH(SUMMARY!C849,final_elemfixed!$C$551:$C$1054,0))</f>
        <v>0</v>
      </c>
      <c r="K849" s="17">
        <f>INDEX(final_elemfixed!$K$551:$K$1054,MATCH(SUMMARY!C849,final_elemfixed!$C$551:$C$1054,0))</f>
        <v>0</v>
      </c>
      <c r="L849" s="21">
        <f>INDEX(final_elemfixed!$L$551:$L$1054,MATCH(SUMMARY!C849,final_elemfixed!$C$551:$C$1054,0))</f>
        <v>1</v>
      </c>
    </row>
    <row r="850" spans="1:12" ht="15" customHeight="1" x14ac:dyDescent="0.3">
      <c r="A850" s="6"/>
      <c r="C850" s="20">
        <v>300</v>
      </c>
      <c r="D850" s="17">
        <f>INDEX(final_elemfixed!$D$551:$D$1054,MATCH(SUMMARY!C850,final_elemfixed!$C$551:$C$1054,0))</f>
        <v>490</v>
      </c>
      <c r="E850" s="17">
        <f>INDEX(final_elemfixed!$E$551:$E$1054,MATCH(SUMMARY!C850,final_elemfixed!$C$551:$C$1054,0))</f>
        <v>284</v>
      </c>
      <c r="F850" s="17">
        <f>INDEX(final_elemfixed!$F$551:$F$1054,MATCH(SUMMARY!C850,final_elemfixed!$C$551:$C$1054,0))</f>
        <v>51</v>
      </c>
      <c r="G850" s="17">
        <f>INDEX(final_elemfixed!$G$551:$G$1054,MATCH(SUMMARY!C850,final_elemfixed!$C$551:$C$1054,0))</f>
        <v>491</v>
      </c>
      <c r="H850" s="17">
        <f>INDEX(final_elemfixed!$H$551:$H$1054,MATCH(SUMMARY!C850,final_elemfixed!$C$551:$C$1054,0))</f>
        <v>0</v>
      </c>
      <c r="I850" s="17">
        <f>INDEX(final_elemfixed!$I$551:$I$1054,MATCH(SUMMARY!C850,final_elemfixed!$C$551:$C$1054,0))</f>
        <v>0</v>
      </c>
      <c r="J850" s="17">
        <f>INDEX(final_elemfixed!$J$551:$J$1054,MATCH(SUMMARY!C850,final_elemfixed!$C$551:$C$1054,0))</f>
        <v>0</v>
      </c>
      <c r="K850" s="17">
        <f>INDEX(final_elemfixed!$K$551:$K$1054,MATCH(SUMMARY!C850,final_elemfixed!$C$551:$C$1054,0))</f>
        <v>0</v>
      </c>
      <c r="L850" s="21">
        <f>INDEX(final_elemfixed!$L$551:$L$1054,MATCH(SUMMARY!C850,final_elemfixed!$C$551:$C$1054,0))</f>
        <v>1</v>
      </c>
    </row>
    <row r="851" spans="1:12" ht="15" customHeight="1" x14ac:dyDescent="0.3">
      <c r="A851" s="6"/>
      <c r="C851" s="20">
        <v>301</v>
      </c>
      <c r="D851" s="17">
        <f>INDEX(final_elemfixed!$D$551:$D$1054,MATCH(SUMMARY!C851,final_elemfixed!$C$551:$C$1054,0))</f>
        <v>50</v>
      </c>
      <c r="E851" s="17">
        <f>INDEX(final_elemfixed!$E$551:$E$1054,MATCH(SUMMARY!C851,final_elemfixed!$C$551:$C$1054,0))</f>
        <v>480</v>
      </c>
      <c r="F851" s="17">
        <f>INDEX(final_elemfixed!$F$551:$F$1054,MATCH(SUMMARY!C851,final_elemfixed!$C$551:$C$1054,0))</f>
        <v>481</v>
      </c>
      <c r="G851" s="17">
        <f>INDEX(final_elemfixed!$G$551:$G$1054,MATCH(SUMMARY!C851,final_elemfixed!$C$551:$C$1054,0))</f>
        <v>303</v>
      </c>
      <c r="H851" s="17">
        <f>INDEX(final_elemfixed!$H$551:$H$1054,MATCH(SUMMARY!C851,final_elemfixed!$C$551:$C$1054,0))</f>
        <v>0</v>
      </c>
      <c r="I851" s="17">
        <f>INDEX(final_elemfixed!$I$551:$I$1054,MATCH(SUMMARY!C851,final_elemfixed!$C$551:$C$1054,0))</f>
        <v>0</v>
      </c>
      <c r="J851" s="17">
        <f>INDEX(final_elemfixed!$J$551:$J$1054,MATCH(SUMMARY!C851,final_elemfixed!$C$551:$C$1054,0))</f>
        <v>0</v>
      </c>
      <c r="K851" s="17">
        <f>INDEX(final_elemfixed!$K$551:$K$1054,MATCH(SUMMARY!C851,final_elemfixed!$C$551:$C$1054,0))</f>
        <v>0</v>
      </c>
      <c r="L851" s="21">
        <f>INDEX(final_elemfixed!$L$551:$L$1054,MATCH(SUMMARY!C851,final_elemfixed!$C$551:$C$1054,0))</f>
        <v>1</v>
      </c>
    </row>
    <row r="852" spans="1:12" ht="15" customHeight="1" x14ac:dyDescent="0.3">
      <c r="A852" s="6"/>
      <c r="C852" s="20">
        <v>302</v>
      </c>
      <c r="D852" s="17">
        <f>INDEX(final_elemfixed!$D$551:$D$1054,MATCH(SUMMARY!C852,final_elemfixed!$C$551:$C$1054,0))</f>
        <v>480</v>
      </c>
      <c r="E852" s="17">
        <f>INDEX(final_elemfixed!$E$551:$E$1054,MATCH(SUMMARY!C852,final_elemfixed!$C$551:$C$1054,0))</f>
        <v>491</v>
      </c>
      <c r="F852" s="17">
        <f>INDEX(final_elemfixed!$F$551:$F$1054,MATCH(SUMMARY!C852,final_elemfixed!$C$551:$C$1054,0))</f>
        <v>492</v>
      </c>
      <c r="G852" s="17">
        <f>INDEX(final_elemfixed!$G$551:$G$1054,MATCH(SUMMARY!C852,final_elemfixed!$C$551:$C$1054,0))</f>
        <v>481</v>
      </c>
      <c r="H852" s="17">
        <f>INDEX(final_elemfixed!$H$551:$H$1054,MATCH(SUMMARY!C852,final_elemfixed!$C$551:$C$1054,0))</f>
        <v>0</v>
      </c>
      <c r="I852" s="17">
        <f>INDEX(final_elemfixed!$I$551:$I$1054,MATCH(SUMMARY!C852,final_elemfixed!$C$551:$C$1054,0))</f>
        <v>0</v>
      </c>
      <c r="J852" s="17">
        <f>INDEX(final_elemfixed!$J$551:$J$1054,MATCH(SUMMARY!C852,final_elemfixed!$C$551:$C$1054,0))</f>
        <v>0</v>
      </c>
      <c r="K852" s="17">
        <f>INDEX(final_elemfixed!$K$551:$K$1054,MATCH(SUMMARY!C852,final_elemfixed!$C$551:$C$1054,0))</f>
        <v>0</v>
      </c>
      <c r="L852" s="21">
        <f>INDEX(final_elemfixed!$L$551:$L$1054,MATCH(SUMMARY!C852,final_elemfixed!$C$551:$C$1054,0))</f>
        <v>1</v>
      </c>
    </row>
    <row r="853" spans="1:12" ht="15" customHeight="1" x14ac:dyDescent="0.3">
      <c r="A853" s="6"/>
      <c r="C853" s="20">
        <v>303</v>
      </c>
      <c r="D853" s="17">
        <f>INDEX(final_elemfixed!$D$551:$D$1054,MATCH(SUMMARY!C853,final_elemfixed!$C$551:$C$1054,0))</f>
        <v>491</v>
      </c>
      <c r="E853" s="17">
        <f>INDEX(final_elemfixed!$E$551:$E$1054,MATCH(SUMMARY!C853,final_elemfixed!$C$551:$C$1054,0))</f>
        <v>51</v>
      </c>
      <c r="F853" s="17">
        <f>INDEX(final_elemfixed!$F$551:$F$1054,MATCH(SUMMARY!C853,final_elemfixed!$C$551:$C$1054,0))</f>
        <v>285</v>
      </c>
      <c r="G853" s="17">
        <f>INDEX(final_elemfixed!$G$551:$G$1054,MATCH(SUMMARY!C853,final_elemfixed!$C$551:$C$1054,0))</f>
        <v>492</v>
      </c>
      <c r="H853" s="17">
        <f>INDEX(final_elemfixed!$H$551:$H$1054,MATCH(SUMMARY!C853,final_elemfixed!$C$551:$C$1054,0))</f>
        <v>0</v>
      </c>
      <c r="I853" s="17">
        <f>INDEX(final_elemfixed!$I$551:$I$1054,MATCH(SUMMARY!C853,final_elemfixed!$C$551:$C$1054,0))</f>
        <v>0</v>
      </c>
      <c r="J853" s="17">
        <f>INDEX(final_elemfixed!$J$551:$J$1054,MATCH(SUMMARY!C853,final_elemfixed!$C$551:$C$1054,0))</f>
        <v>0</v>
      </c>
      <c r="K853" s="17">
        <f>INDEX(final_elemfixed!$K$551:$K$1054,MATCH(SUMMARY!C853,final_elemfixed!$C$551:$C$1054,0))</f>
        <v>0</v>
      </c>
      <c r="L853" s="21">
        <f>INDEX(final_elemfixed!$L$551:$L$1054,MATCH(SUMMARY!C853,final_elemfixed!$C$551:$C$1054,0))</f>
        <v>1</v>
      </c>
    </row>
    <row r="854" spans="1:12" ht="15" customHeight="1" x14ac:dyDescent="0.3">
      <c r="A854" s="6"/>
      <c r="C854" s="20">
        <v>304</v>
      </c>
      <c r="D854" s="17">
        <f>INDEX(final_elemfixed!$D$551:$D$1054,MATCH(SUMMARY!C854,final_elemfixed!$C$551:$C$1054,0))</f>
        <v>303</v>
      </c>
      <c r="E854" s="17">
        <f>INDEX(final_elemfixed!$E$551:$E$1054,MATCH(SUMMARY!C854,final_elemfixed!$C$551:$C$1054,0))</f>
        <v>481</v>
      </c>
      <c r="F854" s="17">
        <f>INDEX(final_elemfixed!$F$551:$F$1054,MATCH(SUMMARY!C854,final_elemfixed!$C$551:$C$1054,0))</f>
        <v>153</v>
      </c>
      <c r="G854" s="17">
        <f>INDEX(final_elemfixed!$G$551:$G$1054,MATCH(SUMMARY!C854,final_elemfixed!$C$551:$C$1054,0))</f>
        <v>42</v>
      </c>
      <c r="H854" s="17">
        <f>INDEX(final_elemfixed!$H$551:$H$1054,MATCH(SUMMARY!C854,final_elemfixed!$C$551:$C$1054,0))</f>
        <v>0</v>
      </c>
      <c r="I854" s="17">
        <f>INDEX(final_elemfixed!$I$551:$I$1054,MATCH(SUMMARY!C854,final_elemfixed!$C$551:$C$1054,0))</f>
        <v>0</v>
      </c>
      <c r="J854" s="17">
        <f>INDEX(final_elemfixed!$J$551:$J$1054,MATCH(SUMMARY!C854,final_elemfixed!$C$551:$C$1054,0))</f>
        <v>0</v>
      </c>
      <c r="K854" s="17">
        <f>INDEX(final_elemfixed!$K$551:$K$1054,MATCH(SUMMARY!C854,final_elemfixed!$C$551:$C$1054,0))</f>
        <v>0</v>
      </c>
      <c r="L854" s="21">
        <f>INDEX(final_elemfixed!$L$551:$L$1054,MATCH(SUMMARY!C854,final_elemfixed!$C$551:$C$1054,0))</f>
        <v>1</v>
      </c>
    </row>
    <row r="855" spans="1:12" ht="15" customHeight="1" x14ac:dyDescent="0.3">
      <c r="A855" s="6"/>
      <c r="C855" s="20">
        <v>305</v>
      </c>
      <c r="D855" s="17">
        <f>INDEX(final_elemfixed!$D$551:$D$1054,MATCH(SUMMARY!C855,final_elemfixed!$C$551:$C$1054,0))</f>
        <v>481</v>
      </c>
      <c r="E855" s="17">
        <f>INDEX(final_elemfixed!$E$551:$E$1054,MATCH(SUMMARY!C855,final_elemfixed!$C$551:$C$1054,0))</f>
        <v>492</v>
      </c>
      <c r="F855" s="17">
        <f>INDEX(final_elemfixed!$F$551:$F$1054,MATCH(SUMMARY!C855,final_elemfixed!$C$551:$C$1054,0))</f>
        <v>154</v>
      </c>
      <c r="G855" s="17">
        <f>INDEX(final_elemfixed!$G$551:$G$1054,MATCH(SUMMARY!C855,final_elemfixed!$C$551:$C$1054,0))</f>
        <v>153</v>
      </c>
      <c r="H855" s="17">
        <f>INDEX(final_elemfixed!$H$551:$H$1054,MATCH(SUMMARY!C855,final_elemfixed!$C$551:$C$1054,0))</f>
        <v>0</v>
      </c>
      <c r="I855" s="17">
        <f>INDEX(final_elemfixed!$I$551:$I$1054,MATCH(SUMMARY!C855,final_elemfixed!$C$551:$C$1054,0))</f>
        <v>0</v>
      </c>
      <c r="J855" s="17">
        <f>INDEX(final_elemfixed!$J$551:$J$1054,MATCH(SUMMARY!C855,final_elemfixed!$C$551:$C$1054,0))</f>
        <v>0</v>
      </c>
      <c r="K855" s="17">
        <f>INDEX(final_elemfixed!$K$551:$K$1054,MATCH(SUMMARY!C855,final_elemfixed!$C$551:$C$1054,0))</f>
        <v>0</v>
      </c>
      <c r="L855" s="21">
        <f>INDEX(final_elemfixed!$L$551:$L$1054,MATCH(SUMMARY!C855,final_elemfixed!$C$551:$C$1054,0))</f>
        <v>1</v>
      </c>
    </row>
    <row r="856" spans="1:12" ht="15" customHeight="1" x14ac:dyDescent="0.3">
      <c r="A856" s="6"/>
      <c r="C856" s="20">
        <v>306</v>
      </c>
      <c r="D856" s="17">
        <f>INDEX(final_elemfixed!$D$551:$D$1054,MATCH(SUMMARY!C856,final_elemfixed!$C$551:$C$1054,0))</f>
        <v>492</v>
      </c>
      <c r="E856" s="17">
        <f>INDEX(final_elemfixed!$E$551:$E$1054,MATCH(SUMMARY!C856,final_elemfixed!$C$551:$C$1054,0))</f>
        <v>285</v>
      </c>
      <c r="F856" s="17">
        <f>INDEX(final_elemfixed!$F$551:$F$1054,MATCH(SUMMARY!C856,final_elemfixed!$C$551:$C$1054,0))</f>
        <v>43</v>
      </c>
      <c r="G856" s="17">
        <f>INDEX(final_elemfixed!$G$551:$G$1054,MATCH(SUMMARY!C856,final_elemfixed!$C$551:$C$1054,0))</f>
        <v>154</v>
      </c>
      <c r="H856" s="17">
        <f>INDEX(final_elemfixed!$H$551:$H$1054,MATCH(SUMMARY!C856,final_elemfixed!$C$551:$C$1054,0))</f>
        <v>0</v>
      </c>
      <c r="I856" s="17">
        <f>INDEX(final_elemfixed!$I$551:$I$1054,MATCH(SUMMARY!C856,final_elemfixed!$C$551:$C$1054,0))</f>
        <v>0</v>
      </c>
      <c r="J856" s="17">
        <f>INDEX(final_elemfixed!$J$551:$J$1054,MATCH(SUMMARY!C856,final_elemfixed!$C$551:$C$1054,0))</f>
        <v>0</v>
      </c>
      <c r="K856" s="17">
        <f>INDEX(final_elemfixed!$K$551:$K$1054,MATCH(SUMMARY!C856,final_elemfixed!$C$551:$C$1054,0))</f>
        <v>0</v>
      </c>
      <c r="L856" s="21">
        <f>INDEX(final_elemfixed!$L$551:$L$1054,MATCH(SUMMARY!C856,final_elemfixed!$C$551:$C$1054,0))</f>
        <v>1</v>
      </c>
    </row>
    <row r="857" spans="1:12" ht="15" customHeight="1" x14ac:dyDescent="0.3">
      <c r="A857" s="6"/>
      <c r="C857" s="20">
        <v>307</v>
      </c>
      <c r="D857" s="17">
        <f>INDEX(final_elemfixed!$D$551:$D$1054,MATCH(SUMMARY!C857,final_elemfixed!$C$551:$C$1054,0))</f>
        <v>288</v>
      </c>
      <c r="E857" s="17">
        <f>INDEX(final_elemfixed!$E$551:$E$1054,MATCH(SUMMARY!C857,final_elemfixed!$C$551:$C$1054,0))</f>
        <v>493</v>
      </c>
      <c r="F857" s="17">
        <f>INDEX(final_elemfixed!$F$551:$F$1054,MATCH(SUMMARY!C857,final_elemfixed!$C$551:$C$1054,0))</f>
        <v>199</v>
      </c>
      <c r="G857" s="17">
        <f>INDEX(final_elemfixed!$G$551:$G$1054,MATCH(SUMMARY!C857,final_elemfixed!$C$551:$C$1054,0))</f>
        <v>44</v>
      </c>
      <c r="H857" s="17">
        <f>INDEX(final_elemfixed!$H$551:$H$1054,MATCH(SUMMARY!C857,final_elemfixed!$C$551:$C$1054,0))</f>
        <v>0</v>
      </c>
      <c r="I857" s="17">
        <f>INDEX(final_elemfixed!$I$551:$I$1054,MATCH(SUMMARY!C857,final_elemfixed!$C$551:$C$1054,0))</f>
        <v>0</v>
      </c>
      <c r="J857" s="17">
        <f>INDEX(final_elemfixed!$J$551:$J$1054,MATCH(SUMMARY!C857,final_elemfixed!$C$551:$C$1054,0))</f>
        <v>0</v>
      </c>
      <c r="K857" s="17">
        <f>INDEX(final_elemfixed!$K$551:$K$1054,MATCH(SUMMARY!C857,final_elemfixed!$C$551:$C$1054,0))</f>
        <v>0</v>
      </c>
      <c r="L857" s="21">
        <f>INDEX(final_elemfixed!$L$551:$L$1054,MATCH(SUMMARY!C857,final_elemfixed!$C$551:$C$1054,0))</f>
        <v>1</v>
      </c>
    </row>
    <row r="858" spans="1:12" ht="15" customHeight="1" x14ac:dyDescent="0.3">
      <c r="A858" s="6"/>
      <c r="C858" s="20">
        <v>308</v>
      </c>
      <c r="D858" s="17">
        <f>INDEX(final_elemfixed!$D$551:$D$1054,MATCH(SUMMARY!C858,final_elemfixed!$C$551:$C$1054,0))</f>
        <v>493</v>
      </c>
      <c r="E858" s="17">
        <f>INDEX(final_elemfixed!$E$551:$E$1054,MATCH(SUMMARY!C858,final_elemfixed!$C$551:$C$1054,0))</f>
        <v>494</v>
      </c>
      <c r="F858" s="17">
        <f>INDEX(final_elemfixed!$F$551:$F$1054,MATCH(SUMMARY!C858,final_elemfixed!$C$551:$C$1054,0))</f>
        <v>43</v>
      </c>
      <c r="G858" s="17">
        <f>INDEX(final_elemfixed!$G$551:$G$1054,MATCH(SUMMARY!C858,final_elemfixed!$C$551:$C$1054,0))</f>
        <v>199</v>
      </c>
      <c r="H858" s="17">
        <f>INDEX(final_elemfixed!$H$551:$H$1054,MATCH(SUMMARY!C858,final_elemfixed!$C$551:$C$1054,0))</f>
        <v>0</v>
      </c>
      <c r="I858" s="17">
        <f>INDEX(final_elemfixed!$I$551:$I$1054,MATCH(SUMMARY!C858,final_elemfixed!$C$551:$C$1054,0))</f>
        <v>0</v>
      </c>
      <c r="J858" s="17">
        <f>INDEX(final_elemfixed!$J$551:$J$1054,MATCH(SUMMARY!C858,final_elemfixed!$C$551:$C$1054,0))</f>
        <v>0</v>
      </c>
      <c r="K858" s="17">
        <f>INDEX(final_elemfixed!$K$551:$K$1054,MATCH(SUMMARY!C858,final_elemfixed!$C$551:$C$1054,0))</f>
        <v>0</v>
      </c>
      <c r="L858" s="21">
        <f>INDEX(final_elemfixed!$L$551:$L$1054,MATCH(SUMMARY!C858,final_elemfixed!$C$551:$C$1054,0))</f>
        <v>1</v>
      </c>
    </row>
    <row r="859" spans="1:12" ht="15" customHeight="1" x14ac:dyDescent="0.3">
      <c r="A859" s="6"/>
      <c r="C859" s="20">
        <v>309</v>
      </c>
      <c r="D859" s="17">
        <f>INDEX(final_elemfixed!$D$551:$D$1054,MATCH(SUMMARY!C859,final_elemfixed!$C$551:$C$1054,0))</f>
        <v>494</v>
      </c>
      <c r="E859" s="17">
        <f>INDEX(final_elemfixed!$E$551:$E$1054,MATCH(SUMMARY!C859,final_elemfixed!$C$551:$C$1054,0))</f>
        <v>495</v>
      </c>
      <c r="F859" s="17">
        <f>INDEX(final_elemfixed!$F$551:$F$1054,MATCH(SUMMARY!C859,final_elemfixed!$C$551:$C$1054,0))</f>
        <v>154</v>
      </c>
      <c r="G859" s="17">
        <f>INDEX(final_elemfixed!$G$551:$G$1054,MATCH(SUMMARY!C859,final_elemfixed!$C$551:$C$1054,0))</f>
        <v>43</v>
      </c>
      <c r="H859" s="17">
        <f>INDEX(final_elemfixed!$H$551:$H$1054,MATCH(SUMMARY!C859,final_elemfixed!$C$551:$C$1054,0))</f>
        <v>0</v>
      </c>
      <c r="I859" s="17">
        <f>INDEX(final_elemfixed!$I$551:$I$1054,MATCH(SUMMARY!C859,final_elemfixed!$C$551:$C$1054,0))</f>
        <v>0</v>
      </c>
      <c r="J859" s="17">
        <f>INDEX(final_elemfixed!$J$551:$J$1054,MATCH(SUMMARY!C859,final_elemfixed!$C$551:$C$1054,0))</f>
        <v>0</v>
      </c>
      <c r="K859" s="17">
        <f>INDEX(final_elemfixed!$K$551:$K$1054,MATCH(SUMMARY!C859,final_elemfixed!$C$551:$C$1054,0))</f>
        <v>0</v>
      </c>
      <c r="L859" s="21">
        <f>INDEX(final_elemfixed!$L$551:$L$1054,MATCH(SUMMARY!C859,final_elemfixed!$C$551:$C$1054,0))</f>
        <v>1</v>
      </c>
    </row>
    <row r="860" spans="1:12" ht="15" customHeight="1" x14ac:dyDescent="0.3">
      <c r="A860" s="6"/>
      <c r="C860" s="20">
        <v>310</v>
      </c>
      <c r="D860" s="17">
        <f>INDEX(final_elemfixed!$D$551:$D$1054,MATCH(SUMMARY!C860,final_elemfixed!$C$551:$C$1054,0))</f>
        <v>495</v>
      </c>
      <c r="E860" s="17">
        <f>INDEX(final_elemfixed!$E$551:$E$1054,MATCH(SUMMARY!C860,final_elemfixed!$C$551:$C$1054,0))</f>
        <v>496</v>
      </c>
      <c r="F860" s="17">
        <f>INDEX(final_elemfixed!$F$551:$F$1054,MATCH(SUMMARY!C860,final_elemfixed!$C$551:$C$1054,0))</f>
        <v>153</v>
      </c>
      <c r="G860" s="17">
        <f>INDEX(final_elemfixed!$G$551:$G$1054,MATCH(SUMMARY!C860,final_elemfixed!$C$551:$C$1054,0))</f>
        <v>154</v>
      </c>
      <c r="H860" s="17">
        <f>INDEX(final_elemfixed!$H$551:$H$1054,MATCH(SUMMARY!C860,final_elemfixed!$C$551:$C$1054,0))</f>
        <v>0</v>
      </c>
      <c r="I860" s="17">
        <f>INDEX(final_elemfixed!$I$551:$I$1054,MATCH(SUMMARY!C860,final_elemfixed!$C$551:$C$1054,0))</f>
        <v>0</v>
      </c>
      <c r="J860" s="17">
        <f>INDEX(final_elemfixed!$J$551:$J$1054,MATCH(SUMMARY!C860,final_elemfixed!$C$551:$C$1054,0))</f>
        <v>0</v>
      </c>
      <c r="K860" s="17">
        <f>INDEX(final_elemfixed!$K$551:$K$1054,MATCH(SUMMARY!C860,final_elemfixed!$C$551:$C$1054,0))</f>
        <v>0</v>
      </c>
      <c r="L860" s="21">
        <f>INDEX(final_elemfixed!$L$551:$L$1054,MATCH(SUMMARY!C860,final_elemfixed!$C$551:$C$1054,0))</f>
        <v>1</v>
      </c>
    </row>
    <row r="861" spans="1:12" ht="15" customHeight="1" x14ac:dyDescent="0.3">
      <c r="A861" s="6"/>
      <c r="C861" s="20">
        <v>311</v>
      </c>
      <c r="D861" s="17">
        <f>INDEX(final_elemfixed!$D$551:$D$1054,MATCH(SUMMARY!C861,final_elemfixed!$C$551:$C$1054,0))</f>
        <v>496</v>
      </c>
      <c r="E861" s="17">
        <f>INDEX(final_elemfixed!$E$551:$E$1054,MATCH(SUMMARY!C861,final_elemfixed!$C$551:$C$1054,0))</f>
        <v>304</v>
      </c>
      <c r="F861" s="17">
        <f>INDEX(final_elemfixed!$F$551:$F$1054,MATCH(SUMMARY!C861,final_elemfixed!$C$551:$C$1054,0))</f>
        <v>42</v>
      </c>
      <c r="G861" s="17">
        <f>INDEX(final_elemfixed!$G$551:$G$1054,MATCH(SUMMARY!C861,final_elemfixed!$C$551:$C$1054,0))</f>
        <v>153</v>
      </c>
      <c r="H861" s="17">
        <f>INDEX(final_elemfixed!$H$551:$H$1054,MATCH(SUMMARY!C861,final_elemfixed!$C$551:$C$1054,0))</f>
        <v>0</v>
      </c>
      <c r="I861" s="17">
        <f>INDEX(final_elemfixed!$I$551:$I$1054,MATCH(SUMMARY!C861,final_elemfixed!$C$551:$C$1054,0))</f>
        <v>0</v>
      </c>
      <c r="J861" s="17">
        <f>INDEX(final_elemfixed!$J$551:$J$1054,MATCH(SUMMARY!C861,final_elemfixed!$C$551:$C$1054,0))</f>
        <v>0</v>
      </c>
      <c r="K861" s="17">
        <f>INDEX(final_elemfixed!$K$551:$K$1054,MATCH(SUMMARY!C861,final_elemfixed!$C$551:$C$1054,0))</f>
        <v>0</v>
      </c>
      <c r="L861" s="21">
        <f>INDEX(final_elemfixed!$L$551:$L$1054,MATCH(SUMMARY!C861,final_elemfixed!$C$551:$C$1054,0))</f>
        <v>1</v>
      </c>
    </row>
    <row r="862" spans="1:12" ht="15" customHeight="1" x14ac:dyDescent="0.3">
      <c r="A862" s="6"/>
      <c r="C862" s="20">
        <v>312</v>
      </c>
      <c r="D862" s="17">
        <f>INDEX(final_elemfixed!$D$551:$D$1054,MATCH(SUMMARY!C862,final_elemfixed!$C$551:$C$1054,0))</f>
        <v>36</v>
      </c>
      <c r="E862" s="17">
        <f>INDEX(final_elemfixed!$E$551:$E$1054,MATCH(SUMMARY!C862,final_elemfixed!$C$551:$C$1054,0))</f>
        <v>192</v>
      </c>
      <c r="F862" s="17">
        <f>INDEX(final_elemfixed!$F$551:$F$1054,MATCH(SUMMARY!C862,final_elemfixed!$C$551:$C$1054,0))</f>
        <v>493</v>
      </c>
      <c r="G862" s="17">
        <f>INDEX(final_elemfixed!$G$551:$G$1054,MATCH(SUMMARY!C862,final_elemfixed!$C$551:$C$1054,0))</f>
        <v>288</v>
      </c>
      <c r="H862" s="17">
        <f>INDEX(final_elemfixed!$H$551:$H$1054,MATCH(SUMMARY!C862,final_elemfixed!$C$551:$C$1054,0))</f>
        <v>0</v>
      </c>
      <c r="I862" s="17">
        <f>INDEX(final_elemfixed!$I$551:$I$1054,MATCH(SUMMARY!C862,final_elemfixed!$C$551:$C$1054,0))</f>
        <v>0</v>
      </c>
      <c r="J862" s="17">
        <f>INDEX(final_elemfixed!$J$551:$J$1054,MATCH(SUMMARY!C862,final_elemfixed!$C$551:$C$1054,0))</f>
        <v>0</v>
      </c>
      <c r="K862" s="17">
        <f>INDEX(final_elemfixed!$K$551:$K$1054,MATCH(SUMMARY!C862,final_elemfixed!$C$551:$C$1054,0))</f>
        <v>0</v>
      </c>
      <c r="L862" s="21">
        <f>INDEX(final_elemfixed!$L$551:$L$1054,MATCH(SUMMARY!C862,final_elemfixed!$C$551:$C$1054,0))</f>
        <v>1</v>
      </c>
    </row>
    <row r="863" spans="1:12" ht="15" customHeight="1" x14ac:dyDescent="0.3">
      <c r="A863" s="6"/>
      <c r="C863" s="20">
        <v>313</v>
      </c>
      <c r="D863" s="17">
        <f>INDEX(final_elemfixed!$D$551:$D$1054,MATCH(SUMMARY!C863,final_elemfixed!$C$551:$C$1054,0))</f>
        <v>192</v>
      </c>
      <c r="E863" s="17">
        <f>INDEX(final_elemfixed!$E$551:$E$1054,MATCH(SUMMARY!C863,final_elemfixed!$C$551:$C$1054,0))</f>
        <v>35</v>
      </c>
      <c r="F863" s="17">
        <f>INDEX(final_elemfixed!$F$551:$F$1054,MATCH(SUMMARY!C863,final_elemfixed!$C$551:$C$1054,0))</f>
        <v>494</v>
      </c>
      <c r="G863" s="17">
        <f>INDEX(final_elemfixed!$G$551:$G$1054,MATCH(SUMMARY!C863,final_elemfixed!$C$551:$C$1054,0))</f>
        <v>493</v>
      </c>
      <c r="H863" s="17">
        <f>INDEX(final_elemfixed!$H$551:$H$1054,MATCH(SUMMARY!C863,final_elemfixed!$C$551:$C$1054,0))</f>
        <v>0</v>
      </c>
      <c r="I863" s="17">
        <f>INDEX(final_elemfixed!$I$551:$I$1054,MATCH(SUMMARY!C863,final_elemfixed!$C$551:$C$1054,0))</f>
        <v>0</v>
      </c>
      <c r="J863" s="17">
        <f>INDEX(final_elemfixed!$J$551:$J$1054,MATCH(SUMMARY!C863,final_elemfixed!$C$551:$C$1054,0))</f>
        <v>0</v>
      </c>
      <c r="K863" s="17">
        <f>INDEX(final_elemfixed!$K$551:$K$1054,MATCH(SUMMARY!C863,final_elemfixed!$C$551:$C$1054,0))</f>
        <v>0</v>
      </c>
      <c r="L863" s="21">
        <f>INDEX(final_elemfixed!$L$551:$L$1054,MATCH(SUMMARY!C863,final_elemfixed!$C$551:$C$1054,0))</f>
        <v>1</v>
      </c>
    </row>
    <row r="864" spans="1:12" ht="15" customHeight="1" x14ac:dyDescent="0.3">
      <c r="A864" s="6"/>
      <c r="C864" s="20">
        <v>314</v>
      </c>
      <c r="D864" s="17">
        <f>INDEX(final_elemfixed!$D$551:$D$1054,MATCH(SUMMARY!C864,final_elemfixed!$C$551:$C$1054,0))</f>
        <v>35</v>
      </c>
      <c r="E864" s="17">
        <f>INDEX(final_elemfixed!$E$551:$E$1054,MATCH(SUMMARY!C864,final_elemfixed!$C$551:$C$1054,0))</f>
        <v>146</v>
      </c>
      <c r="F864" s="17">
        <f>INDEX(final_elemfixed!$F$551:$F$1054,MATCH(SUMMARY!C864,final_elemfixed!$C$551:$C$1054,0))</f>
        <v>495</v>
      </c>
      <c r="G864" s="17">
        <f>INDEX(final_elemfixed!$G$551:$G$1054,MATCH(SUMMARY!C864,final_elemfixed!$C$551:$C$1054,0))</f>
        <v>494</v>
      </c>
      <c r="H864" s="17">
        <f>INDEX(final_elemfixed!$H$551:$H$1054,MATCH(SUMMARY!C864,final_elemfixed!$C$551:$C$1054,0))</f>
        <v>0</v>
      </c>
      <c r="I864" s="17">
        <f>INDEX(final_elemfixed!$I$551:$I$1054,MATCH(SUMMARY!C864,final_elemfixed!$C$551:$C$1054,0))</f>
        <v>0</v>
      </c>
      <c r="J864" s="17">
        <f>INDEX(final_elemfixed!$J$551:$J$1054,MATCH(SUMMARY!C864,final_elemfixed!$C$551:$C$1054,0))</f>
        <v>0</v>
      </c>
      <c r="K864" s="17">
        <f>INDEX(final_elemfixed!$K$551:$K$1054,MATCH(SUMMARY!C864,final_elemfixed!$C$551:$C$1054,0))</f>
        <v>0</v>
      </c>
      <c r="L864" s="21">
        <f>INDEX(final_elemfixed!$L$551:$L$1054,MATCH(SUMMARY!C864,final_elemfixed!$C$551:$C$1054,0))</f>
        <v>1</v>
      </c>
    </row>
    <row r="865" spans="1:12" ht="15" customHeight="1" x14ac:dyDescent="0.3">
      <c r="A865" s="6"/>
      <c r="C865" s="20">
        <v>315</v>
      </c>
      <c r="D865" s="17">
        <f>INDEX(final_elemfixed!$D$551:$D$1054,MATCH(SUMMARY!C865,final_elemfixed!$C$551:$C$1054,0))</f>
        <v>146</v>
      </c>
      <c r="E865" s="17">
        <f>INDEX(final_elemfixed!$E$551:$E$1054,MATCH(SUMMARY!C865,final_elemfixed!$C$551:$C$1054,0))</f>
        <v>145</v>
      </c>
      <c r="F865" s="17">
        <f>INDEX(final_elemfixed!$F$551:$F$1054,MATCH(SUMMARY!C865,final_elemfixed!$C$551:$C$1054,0))</f>
        <v>496</v>
      </c>
      <c r="G865" s="17">
        <f>INDEX(final_elemfixed!$G$551:$G$1054,MATCH(SUMMARY!C865,final_elemfixed!$C$551:$C$1054,0))</f>
        <v>495</v>
      </c>
      <c r="H865" s="17">
        <f>INDEX(final_elemfixed!$H$551:$H$1054,MATCH(SUMMARY!C865,final_elemfixed!$C$551:$C$1054,0))</f>
        <v>0</v>
      </c>
      <c r="I865" s="17">
        <f>INDEX(final_elemfixed!$I$551:$I$1054,MATCH(SUMMARY!C865,final_elemfixed!$C$551:$C$1054,0))</f>
        <v>0</v>
      </c>
      <c r="J865" s="17">
        <f>INDEX(final_elemfixed!$J$551:$J$1054,MATCH(SUMMARY!C865,final_elemfixed!$C$551:$C$1054,0))</f>
        <v>0</v>
      </c>
      <c r="K865" s="17">
        <f>INDEX(final_elemfixed!$K$551:$K$1054,MATCH(SUMMARY!C865,final_elemfixed!$C$551:$C$1054,0))</f>
        <v>0</v>
      </c>
      <c r="L865" s="21">
        <f>INDEX(final_elemfixed!$L$551:$L$1054,MATCH(SUMMARY!C865,final_elemfixed!$C$551:$C$1054,0))</f>
        <v>1</v>
      </c>
    </row>
    <row r="866" spans="1:12" ht="15" customHeight="1" x14ac:dyDescent="0.3">
      <c r="A866" s="6"/>
      <c r="C866" s="20">
        <v>316</v>
      </c>
      <c r="D866" s="17">
        <f>INDEX(final_elemfixed!$D$551:$D$1054,MATCH(SUMMARY!C866,final_elemfixed!$C$551:$C$1054,0))</f>
        <v>145</v>
      </c>
      <c r="E866" s="17">
        <f>INDEX(final_elemfixed!$E$551:$E$1054,MATCH(SUMMARY!C866,final_elemfixed!$C$551:$C$1054,0))</f>
        <v>34</v>
      </c>
      <c r="F866" s="17">
        <f>INDEX(final_elemfixed!$F$551:$F$1054,MATCH(SUMMARY!C866,final_elemfixed!$C$551:$C$1054,0))</f>
        <v>304</v>
      </c>
      <c r="G866" s="17">
        <f>INDEX(final_elemfixed!$G$551:$G$1054,MATCH(SUMMARY!C866,final_elemfixed!$C$551:$C$1054,0))</f>
        <v>496</v>
      </c>
      <c r="H866" s="17">
        <f>INDEX(final_elemfixed!$H$551:$H$1054,MATCH(SUMMARY!C866,final_elemfixed!$C$551:$C$1054,0))</f>
        <v>0</v>
      </c>
      <c r="I866" s="17">
        <f>INDEX(final_elemfixed!$I$551:$I$1054,MATCH(SUMMARY!C866,final_elemfixed!$C$551:$C$1054,0))</f>
        <v>0</v>
      </c>
      <c r="J866" s="17">
        <f>INDEX(final_elemfixed!$J$551:$J$1054,MATCH(SUMMARY!C866,final_elemfixed!$C$551:$C$1054,0))</f>
        <v>0</v>
      </c>
      <c r="K866" s="17">
        <f>INDEX(final_elemfixed!$K$551:$K$1054,MATCH(SUMMARY!C866,final_elemfixed!$C$551:$C$1054,0))</f>
        <v>0</v>
      </c>
      <c r="L866" s="21">
        <f>INDEX(final_elemfixed!$L$551:$L$1054,MATCH(SUMMARY!C866,final_elemfixed!$C$551:$C$1054,0))</f>
        <v>1</v>
      </c>
    </row>
    <row r="867" spans="1:12" ht="15" customHeight="1" x14ac:dyDescent="0.3">
      <c r="A867" s="6"/>
      <c r="C867" s="20">
        <v>317</v>
      </c>
      <c r="D867" s="17">
        <f>INDEX(final_elemfixed!$D$551:$D$1054,MATCH(SUMMARY!C867,final_elemfixed!$C$551:$C$1054,0))</f>
        <v>270</v>
      </c>
      <c r="E867" s="17">
        <f>INDEX(final_elemfixed!$E$551:$E$1054,MATCH(SUMMARY!C867,final_elemfixed!$C$551:$C$1054,0))</f>
        <v>497</v>
      </c>
      <c r="F867" s="17">
        <f>INDEX(final_elemfixed!$F$551:$F$1054,MATCH(SUMMARY!C867,final_elemfixed!$C$551:$C$1054,0))</f>
        <v>191</v>
      </c>
      <c r="G867" s="17">
        <f>INDEX(final_elemfixed!$G$551:$G$1054,MATCH(SUMMARY!C867,final_elemfixed!$C$551:$C$1054,0))</f>
        <v>75</v>
      </c>
      <c r="H867" s="17">
        <f>INDEX(final_elemfixed!$H$551:$H$1054,MATCH(SUMMARY!C867,final_elemfixed!$C$551:$C$1054,0))</f>
        <v>0</v>
      </c>
      <c r="I867" s="17">
        <f>INDEX(final_elemfixed!$I$551:$I$1054,MATCH(SUMMARY!C867,final_elemfixed!$C$551:$C$1054,0))</f>
        <v>0</v>
      </c>
      <c r="J867" s="17">
        <f>INDEX(final_elemfixed!$J$551:$J$1054,MATCH(SUMMARY!C867,final_elemfixed!$C$551:$C$1054,0))</f>
        <v>0</v>
      </c>
      <c r="K867" s="17">
        <f>INDEX(final_elemfixed!$K$551:$K$1054,MATCH(SUMMARY!C867,final_elemfixed!$C$551:$C$1054,0))</f>
        <v>0</v>
      </c>
      <c r="L867" s="21">
        <f>INDEX(final_elemfixed!$L$551:$L$1054,MATCH(SUMMARY!C867,final_elemfixed!$C$551:$C$1054,0))</f>
        <v>1</v>
      </c>
    </row>
    <row r="868" spans="1:12" ht="15" customHeight="1" x14ac:dyDescent="0.3">
      <c r="A868" s="6"/>
      <c r="C868" s="20">
        <v>318</v>
      </c>
      <c r="D868" s="17">
        <f>INDEX(final_elemfixed!$D$551:$D$1054,MATCH(SUMMARY!C868,final_elemfixed!$C$551:$C$1054,0))</f>
        <v>497</v>
      </c>
      <c r="E868" s="17">
        <f>INDEX(final_elemfixed!$E$551:$E$1054,MATCH(SUMMARY!C868,final_elemfixed!$C$551:$C$1054,0))</f>
        <v>498</v>
      </c>
      <c r="F868" s="17">
        <f>INDEX(final_elemfixed!$F$551:$F$1054,MATCH(SUMMARY!C868,final_elemfixed!$C$551:$C$1054,0))</f>
        <v>74</v>
      </c>
      <c r="G868" s="17">
        <f>INDEX(final_elemfixed!$G$551:$G$1054,MATCH(SUMMARY!C868,final_elemfixed!$C$551:$C$1054,0))</f>
        <v>191</v>
      </c>
      <c r="H868" s="17">
        <f>INDEX(final_elemfixed!$H$551:$H$1054,MATCH(SUMMARY!C868,final_elemfixed!$C$551:$C$1054,0))</f>
        <v>0</v>
      </c>
      <c r="I868" s="17">
        <f>INDEX(final_elemfixed!$I$551:$I$1054,MATCH(SUMMARY!C868,final_elemfixed!$C$551:$C$1054,0))</f>
        <v>0</v>
      </c>
      <c r="J868" s="17">
        <f>INDEX(final_elemfixed!$J$551:$J$1054,MATCH(SUMMARY!C868,final_elemfixed!$C$551:$C$1054,0))</f>
        <v>0</v>
      </c>
      <c r="K868" s="17">
        <f>INDEX(final_elemfixed!$K$551:$K$1054,MATCH(SUMMARY!C868,final_elemfixed!$C$551:$C$1054,0))</f>
        <v>0</v>
      </c>
      <c r="L868" s="21">
        <f>INDEX(final_elemfixed!$L$551:$L$1054,MATCH(SUMMARY!C868,final_elemfixed!$C$551:$C$1054,0))</f>
        <v>1</v>
      </c>
    </row>
    <row r="869" spans="1:12" ht="15" customHeight="1" x14ac:dyDescent="0.3">
      <c r="A869" s="6"/>
      <c r="C869" s="20">
        <v>319</v>
      </c>
      <c r="D869" s="17">
        <f>INDEX(final_elemfixed!$D$551:$D$1054,MATCH(SUMMARY!C869,final_elemfixed!$C$551:$C$1054,0))</f>
        <v>498</v>
      </c>
      <c r="E869" s="17">
        <f>INDEX(final_elemfixed!$E$551:$E$1054,MATCH(SUMMARY!C869,final_elemfixed!$C$551:$C$1054,0))</f>
        <v>499</v>
      </c>
      <c r="F869" s="17">
        <f>INDEX(final_elemfixed!$F$551:$F$1054,MATCH(SUMMARY!C869,final_elemfixed!$C$551:$C$1054,0))</f>
        <v>150</v>
      </c>
      <c r="G869" s="17">
        <f>INDEX(final_elemfixed!$G$551:$G$1054,MATCH(SUMMARY!C869,final_elemfixed!$C$551:$C$1054,0))</f>
        <v>74</v>
      </c>
      <c r="H869" s="17">
        <f>INDEX(final_elemfixed!$H$551:$H$1054,MATCH(SUMMARY!C869,final_elemfixed!$C$551:$C$1054,0))</f>
        <v>0</v>
      </c>
      <c r="I869" s="17">
        <f>INDEX(final_elemfixed!$I$551:$I$1054,MATCH(SUMMARY!C869,final_elemfixed!$C$551:$C$1054,0))</f>
        <v>0</v>
      </c>
      <c r="J869" s="17">
        <f>INDEX(final_elemfixed!$J$551:$J$1054,MATCH(SUMMARY!C869,final_elemfixed!$C$551:$C$1054,0))</f>
        <v>0</v>
      </c>
      <c r="K869" s="17">
        <f>INDEX(final_elemfixed!$K$551:$K$1054,MATCH(SUMMARY!C869,final_elemfixed!$C$551:$C$1054,0))</f>
        <v>0</v>
      </c>
      <c r="L869" s="21">
        <f>INDEX(final_elemfixed!$L$551:$L$1054,MATCH(SUMMARY!C869,final_elemfixed!$C$551:$C$1054,0))</f>
        <v>1</v>
      </c>
    </row>
    <row r="870" spans="1:12" ht="15" customHeight="1" x14ac:dyDescent="0.3">
      <c r="A870" s="6"/>
      <c r="C870" s="20">
        <v>320</v>
      </c>
      <c r="D870" s="17">
        <f>INDEX(final_elemfixed!$D$551:$D$1054,MATCH(SUMMARY!C870,final_elemfixed!$C$551:$C$1054,0))</f>
        <v>499</v>
      </c>
      <c r="E870" s="17">
        <f>INDEX(final_elemfixed!$E$551:$E$1054,MATCH(SUMMARY!C870,final_elemfixed!$C$551:$C$1054,0))</f>
        <v>500</v>
      </c>
      <c r="F870" s="17">
        <f>INDEX(final_elemfixed!$F$551:$F$1054,MATCH(SUMMARY!C870,final_elemfixed!$C$551:$C$1054,0))</f>
        <v>149</v>
      </c>
      <c r="G870" s="17">
        <f>INDEX(final_elemfixed!$G$551:$G$1054,MATCH(SUMMARY!C870,final_elemfixed!$C$551:$C$1054,0))</f>
        <v>150</v>
      </c>
      <c r="H870" s="17">
        <f>INDEX(final_elemfixed!$H$551:$H$1054,MATCH(SUMMARY!C870,final_elemfixed!$C$551:$C$1054,0))</f>
        <v>0</v>
      </c>
      <c r="I870" s="17">
        <f>INDEX(final_elemfixed!$I$551:$I$1054,MATCH(SUMMARY!C870,final_elemfixed!$C$551:$C$1054,0))</f>
        <v>0</v>
      </c>
      <c r="J870" s="17">
        <f>INDEX(final_elemfixed!$J$551:$J$1054,MATCH(SUMMARY!C870,final_elemfixed!$C$551:$C$1054,0))</f>
        <v>0</v>
      </c>
      <c r="K870" s="17">
        <f>INDEX(final_elemfixed!$K$551:$K$1054,MATCH(SUMMARY!C870,final_elemfixed!$C$551:$C$1054,0))</f>
        <v>0</v>
      </c>
      <c r="L870" s="21">
        <f>INDEX(final_elemfixed!$L$551:$L$1054,MATCH(SUMMARY!C870,final_elemfixed!$C$551:$C$1054,0))</f>
        <v>1</v>
      </c>
    </row>
    <row r="871" spans="1:12" ht="15" customHeight="1" x14ac:dyDescent="0.3">
      <c r="A871" s="6"/>
      <c r="C871" s="20">
        <v>321</v>
      </c>
      <c r="D871" s="17">
        <f>INDEX(final_elemfixed!$D$551:$D$1054,MATCH(SUMMARY!C871,final_elemfixed!$C$551:$C$1054,0))</f>
        <v>500</v>
      </c>
      <c r="E871" s="17">
        <f>INDEX(final_elemfixed!$E$551:$E$1054,MATCH(SUMMARY!C871,final_elemfixed!$C$551:$C$1054,0))</f>
        <v>328</v>
      </c>
      <c r="F871" s="17">
        <f>INDEX(final_elemfixed!$F$551:$F$1054,MATCH(SUMMARY!C871,final_elemfixed!$C$551:$C$1054,0))</f>
        <v>73</v>
      </c>
      <c r="G871" s="17">
        <f>INDEX(final_elemfixed!$G$551:$G$1054,MATCH(SUMMARY!C871,final_elemfixed!$C$551:$C$1054,0))</f>
        <v>149</v>
      </c>
      <c r="H871" s="17">
        <f>INDEX(final_elemfixed!$H$551:$H$1054,MATCH(SUMMARY!C871,final_elemfixed!$C$551:$C$1054,0))</f>
        <v>0</v>
      </c>
      <c r="I871" s="17">
        <f>INDEX(final_elemfixed!$I$551:$I$1054,MATCH(SUMMARY!C871,final_elemfixed!$C$551:$C$1054,0))</f>
        <v>0</v>
      </c>
      <c r="J871" s="17">
        <f>INDEX(final_elemfixed!$J$551:$J$1054,MATCH(SUMMARY!C871,final_elemfixed!$C$551:$C$1054,0))</f>
        <v>0</v>
      </c>
      <c r="K871" s="17">
        <f>INDEX(final_elemfixed!$K$551:$K$1054,MATCH(SUMMARY!C871,final_elemfixed!$C$551:$C$1054,0))</f>
        <v>0</v>
      </c>
      <c r="L871" s="21">
        <f>INDEX(final_elemfixed!$L$551:$L$1054,MATCH(SUMMARY!C871,final_elemfixed!$C$551:$C$1054,0))</f>
        <v>1</v>
      </c>
    </row>
    <row r="872" spans="1:12" ht="15" customHeight="1" x14ac:dyDescent="0.3">
      <c r="A872" s="6"/>
      <c r="C872" s="20">
        <v>322</v>
      </c>
      <c r="D872" s="17">
        <f>INDEX(final_elemfixed!$D$551:$D$1054,MATCH(SUMMARY!C872,final_elemfixed!$C$551:$C$1054,0))</f>
        <v>71</v>
      </c>
      <c r="E872" s="17">
        <f>INDEX(final_elemfixed!$E$551:$E$1054,MATCH(SUMMARY!C872,final_elemfixed!$C$551:$C$1054,0))</f>
        <v>193</v>
      </c>
      <c r="F872" s="17">
        <f>INDEX(final_elemfixed!$F$551:$F$1054,MATCH(SUMMARY!C872,final_elemfixed!$C$551:$C$1054,0))</f>
        <v>497</v>
      </c>
      <c r="G872" s="17">
        <f>INDEX(final_elemfixed!$G$551:$G$1054,MATCH(SUMMARY!C872,final_elemfixed!$C$551:$C$1054,0))</f>
        <v>270</v>
      </c>
      <c r="H872" s="17">
        <f>INDEX(final_elemfixed!$H$551:$H$1054,MATCH(SUMMARY!C872,final_elemfixed!$C$551:$C$1054,0))</f>
        <v>0</v>
      </c>
      <c r="I872" s="17">
        <f>INDEX(final_elemfixed!$I$551:$I$1054,MATCH(SUMMARY!C872,final_elemfixed!$C$551:$C$1054,0))</f>
        <v>0</v>
      </c>
      <c r="J872" s="17">
        <f>INDEX(final_elemfixed!$J$551:$J$1054,MATCH(SUMMARY!C872,final_elemfixed!$C$551:$C$1054,0))</f>
        <v>0</v>
      </c>
      <c r="K872" s="17">
        <f>INDEX(final_elemfixed!$K$551:$K$1054,MATCH(SUMMARY!C872,final_elemfixed!$C$551:$C$1054,0))</f>
        <v>0</v>
      </c>
      <c r="L872" s="21">
        <f>INDEX(final_elemfixed!$L$551:$L$1054,MATCH(SUMMARY!C872,final_elemfixed!$C$551:$C$1054,0))</f>
        <v>1</v>
      </c>
    </row>
    <row r="873" spans="1:12" ht="15" customHeight="1" x14ac:dyDescent="0.3">
      <c r="A873" s="6"/>
      <c r="C873" s="20">
        <v>323</v>
      </c>
      <c r="D873" s="17">
        <f>INDEX(final_elemfixed!$D$551:$D$1054,MATCH(SUMMARY!C873,final_elemfixed!$C$551:$C$1054,0))</f>
        <v>193</v>
      </c>
      <c r="E873" s="17">
        <f>INDEX(final_elemfixed!$E$551:$E$1054,MATCH(SUMMARY!C873,final_elemfixed!$C$551:$C$1054,0))</f>
        <v>70</v>
      </c>
      <c r="F873" s="17">
        <f>INDEX(final_elemfixed!$F$551:$F$1054,MATCH(SUMMARY!C873,final_elemfixed!$C$551:$C$1054,0))</f>
        <v>498</v>
      </c>
      <c r="G873" s="17">
        <f>INDEX(final_elemfixed!$G$551:$G$1054,MATCH(SUMMARY!C873,final_elemfixed!$C$551:$C$1054,0))</f>
        <v>497</v>
      </c>
      <c r="H873" s="17">
        <f>INDEX(final_elemfixed!$H$551:$H$1054,MATCH(SUMMARY!C873,final_elemfixed!$C$551:$C$1054,0))</f>
        <v>0</v>
      </c>
      <c r="I873" s="17">
        <f>INDEX(final_elemfixed!$I$551:$I$1054,MATCH(SUMMARY!C873,final_elemfixed!$C$551:$C$1054,0))</f>
        <v>0</v>
      </c>
      <c r="J873" s="17">
        <f>INDEX(final_elemfixed!$J$551:$J$1054,MATCH(SUMMARY!C873,final_elemfixed!$C$551:$C$1054,0))</f>
        <v>0</v>
      </c>
      <c r="K873" s="17">
        <f>INDEX(final_elemfixed!$K$551:$K$1054,MATCH(SUMMARY!C873,final_elemfixed!$C$551:$C$1054,0))</f>
        <v>0</v>
      </c>
      <c r="L873" s="21">
        <f>INDEX(final_elemfixed!$L$551:$L$1054,MATCH(SUMMARY!C873,final_elemfixed!$C$551:$C$1054,0))</f>
        <v>1</v>
      </c>
    </row>
    <row r="874" spans="1:12" ht="15" customHeight="1" x14ac:dyDescent="0.3">
      <c r="A874" s="6"/>
      <c r="C874" s="20">
        <v>324</v>
      </c>
      <c r="D874" s="17">
        <f>INDEX(final_elemfixed!$D$551:$D$1054,MATCH(SUMMARY!C874,final_elemfixed!$C$551:$C$1054,0))</f>
        <v>70</v>
      </c>
      <c r="E874" s="17">
        <f>INDEX(final_elemfixed!$E$551:$E$1054,MATCH(SUMMARY!C874,final_elemfixed!$C$551:$C$1054,0))</f>
        <v>152</v>
      </c>
      <c r="F874" s="17">
        <f>INDEX(final_elemfixed!$F$551:$F$1054,MATCH(SUMMARY!C874,final_elemfixed!$C$551:$C$1054,0))</f>
        <v>499</v>
      </c>
      <c r="G874" s="17">
        <f>INDEX(final_elemfixed!$G$551:$G$1054,MATCH(SUMMARY!C874,final_elemfixed!$C$551:$C$1054,0))</f>
        <v>498</v>
      </c>
      <c r="H874" s="17">
        <f>INDEX(final_elemfixed!$H$551:$H$1054,MATCH(SUMMARY!C874,final_elemfixed!$C$551:$C$1054,0))</f>
        <v>0</v>
      </c>
      <c r="I874" s="17">
        <f>INDEX(final_elemfixed!$I$551:$I$1054,MATCH(SUMMARY!C874,final_elemfixed!$C$551:$C$1054,0))</f>
        <v>0</v>
      </c>
      <c r="J874" s="17">
        <f>INDEX(final_elemfixed!$J$551:$J$1054,MATCH(SUMMARY!C874,final_elemfixed!$C$551:$C$1054,0))</f>
        <v>0</v>
      </c>
      <c r="K874" s="17">
        <f>INDEX(final_elemfixed!$K$551:$K$1054,MATCH(SUMMARY!C874,final_elemfixed!$C$551:$C$1054,0))</f>
        <v>0</v>
      </c>
      <c r="L874" s="21">
        <f>INDEX(final_elemfixed!$L$551:$L$1054,MATCH(SUMMARY!C874,final_elemfixed!$C$551:$C$1054,0))</f>
        <v>1</v>
      </c>
    </row>
    <row r="875" spans="1:12" ht="15" customHeight="1" x14ac:dyDescent="0.3">
      <c r="A875" s="6"/>
      <c r="C875" s="20">
        <v>325</v>
      </c>
      <c r="D875" s="17">
        <f>INDEX(final_elemfixed!$D$551:$D$1054,MATCH(SUMMARY!C875,final_elemfixed!$C$551:$C$1054,0))</f>
        <v>152</v>
      </c>
      <c r="E875" s="17">
        <f>INDEX(final_elemfixed!$E$551:$E$1054,MATCH(SUMMARY!C875,final_elemfixed!$C$551:$C$1054,0))</f>
        <v>151</v>
      </c>
      <c r="F875" s="17">
        <f>INDEX(final_elemfixed!$F$551:$F$1054,MATCH(SUMMARY!C875,final_elemfixed!$C$551:$C$1054,0))</f>
        <v>500</v>
      </c>
      <c r="G875" s="17">
        <f>INDEX(final_elemfixed!$G$551:$G$1054,MATCH(SUMMARY!C875,final_elemfixed!$C$551:$C$1054,0))</f>
        <v>499</v>
      </c>
      <c r="H875" s="17">
        <f>INDEX(final_elemfixed!$H$551:$H$1054,MATCH(SUMMARY!C875,final_elemfixed!$C$551:$C$1054,0))</f>
        <v>0</v>
      </c>
      <c r="I875" s="17">
        <f>INDEX(final_elemfixed!$I$551:$I$1054,MATCH(SUMMARY!C875,final_elemfixed!$C$551:$C$1054,0))</f>
        <v>0</v>
      </c>
      <c r="J875" s="17">
        <f>INDEX(final_elemfixed!$J$551:$J$1054,MATCH(SUMMARY!C875,final_elemfixed!$C$551:$C$1054,0))</f>
        <v>0</v>
      </c>
      <c r="K875" s="17">
        <f>INDEX(final_elemfixed!$K$551:$K$1054,MATCH(SUMMARY!C875,final_elemfixed!$C$551:$C$1054,0))</f>
        <v>0</v>
      </c>
      <c r="L875" s="21">
        <f>INDEX(final_elemfixed!$L$551:$L$1054,MATCH(SUMMARY!C875,final_elemfixed!$C$551:$C$1054,0))</f>
        <v>1</v>
      </c>
    </row>
    <row r="876" spans="1:12" ht="15" customHeight="1" x14ac:dyDescent="0.3">
      <c r="A876" s="6"/>
      <c r="C876" s="20">
        <v>326</v>
      </c>
      <c r="D876" s="17">
        <f>INDEX(final_elemfixed!$D$551:$D$1054,MATCH(SUMMARY!C876,final_elemfixed!$C$551:$C$1054,0))</f>
        <v>151</v>
      </c>
      <c r="E876" s="17">
        <f>INDEX(final_elemfixed!$E$551:$E$1054,MATCH(SUMMARY!C876,final_elemfixed!$C$551:$C$1054,0))</f>
        <v>69</v>
      </c>
      <c r="F876" s="17">
        <f>INDEX(final_elemfixed!$F$551:$F$1054,MATCH(SUMMARY!C876,final_elemfixed!$C$551:$C$1054,0))</f>
        <v>328</v>
      </c>
      <c r="G876" s="17">
        <f>INDEX(final_elemfixed!$G$551:$G$1054,MATCH(SUMMARY!C876,final_elemfixed!$C$551:$C$1054,0))</f>
        <v>500</v>
      </c>
      <c r="H876" s="17">
        <f>INDEX(final_elemfixed!$H$551:$H$1054,MATCH(SUMMARY!C876,final_elemfixed!$C$551:$C$1054,0))</f>
        <v>0</v>
      </c>
      <c r="I876" s="17">
        <f>INDEX(final_elemfixed!$I$551:$I$1054,MATCH(SUMMARY!C876,final_elemfixed!$C$551:$C$1054,0))</f>
        <v>0</v>
      </c>
      <c r="J876" s="17">
        <f>INDEX(final_elemfixed!$J$551:$J$1054,MATCH(SUMMARY!C876,final_elemfixed!$C$551:$C$1054,0))</f>
        <v>0</v>
      </c>
      <c r="K876" s="17">
        <f>INDEX(final_elemfixed!$K$551:$K$1054,MATCH(SUMMARY!C876,final_elemfixed!$C$551:$C$1054,0))</f>
        <v>0</v>
      </c>
      <c r="L876" s="21">
        <f>INDEX(final_elemfixed!$L$551:$L$1054,MATCH(SUMMARY!C876,final_elemfixed!$C$551:$C$1054,0))</f>
        <v>1</v>
      </c>
    </row>
    <row r="877" spans="1:12" ht="15" customHeight="1" x14ac:dyDescent="0.3">
      <c r="A877" s="6"/>
      <c r="C877" s="20">
        <v>327</v>
      </c>
      <c r="D877" s="17">
        <f>INDEX(final_elemfixed!$D$551:$D$1054,MATCH(SUMMARY!C877,final_elemfixed!$C$551:$C$1054,0))</f>
        <v>265</v>
      </c>
      <c r="E877" s="17">
        <f>INDEX(final_elemfixed!$E$551:$E$1054,MATCH(SUMMARY!C877,final_elemfixed!$C$551:$C$1054,0))</f>
        <v>501</v>
      </c>
      <c r="F877" s="17">
        <f>INDEX(final_elemfixed!$F$551:$F$1054,MATCH(SUMMARY!C877,final_elemfixed!$C$551:$C$1054,0))</f>
        <v>194</v>
      </c>
      <c r="G877" s="17">
        <f>INDEX(final_elemfixed!$G$551:$G$1054,MATCH(SUMMARY!C877,final_elemfixed!$C$551:$C$1054,0))</f>
        <v>32</v>
      </c>
      <c r="H877" s="17">
        <f>INDEX(final_elemfixed!$H$551:$H$1054,MATCH(SUMMARY!C877,final_elemfixed!$C$551:$C$1054,0))</f>
        <v>0</v>
      </c>
      <c r="I877" s="17">
        <f>INDEX(final_elemfixed!$I$551:$I$1054,MATCH(SUMMARY!C877,final_elemfixed!$C$551:$C$1054,0))</f>
        <v>0</v>
      </c>
      <c r="J877" s="17">
        <f>INDEX(final_elemfixed!$J$551:$J$1054,MATCH(SUMMARY!C877,final_elemfixed!$C$551:$C$1054,0))</f>
        <v>0</v>
      </c>
      <c r="K877" s="17">
        <f>INDEX(final_elemfixed!$K$551:$K$1054,MATCH(SUMMARY!C877,final_elemfixed!$C$551:$C$1054,0))</f>
        <v>0</v>
      </c>
      <c r="L877" s="21">
        <f>INDEX(final_elemfixed!$L$551:$L$1054,MATCH(SUMMARY!C877,final_elemfixed!$C$551:$C$1054,0))</f>
        <v>1</v>
      </c>
    </row>
    <row r="878" spans="1:12" ht="15" customHeight="1" x14ac:dyDescent="0.3">
      <c r="A878" s="6"/>
      <c r="C878" s="20">
        <v>328</v>
      </c>
      <c r="D878" s="17">
        <f>INDEX(final_elemfixed!$D$551:$D$1054,MATCH(SUMMARY!C878,final_elemfixed!$C$551:$C$1054,0))</f>
        <v>501</v>
      </c>
      <c r="E878" s="17">
        <f>INDEX(final_elemfixed!$E$551:$E$1054,MATCH(SUMMARY!C878,final_elemfixed!$C$551:$C$1054,0))</f>
        <v>264</v>
      </c>
      <c r="F878" s="17">
        <f>INDEX(final_elemfixed!$F$551:$F$1054,MATCH(SUMMARY!C878,final_elemfixed!$C$551:$C$1054,0))</f>
        <v>122</v>
      </c>
      <c r="G878" s="17">
        <f>INDEX(final_elemfixed!$G$551:$G$1054,MATCH(SUMMARY!C878,final_elemfixed!$C$551:$C$1054,0))</f>
        <v>194</v>
      </c>
      <c r="H878" s="17">
        <f>INDEX(final_elemfixed!$H$551:$H$1054,MATCH(SUMMARY!C878,final_elemfixed!$C$551:$C$1054,0))</f>
        <v>0</v>
      </c>
      <c r="I878" s="17">
        <f>INDEX(final_elemfixed!$I$551:$I$1054,MATCH(SUMMARY!C878,final_elemfixed!$C$551:$C$1054,0))</f>
        <v>0</v>
      </c>
      <c r="J878" s="17">
        <f>INDEX(final_elemfixed!$J$551:$J$1054,MATCH(SUMMARY!C878,final_elemfixed!$C$551:$C$1054,0))</f>
        <v>0</v>
      </c>
      <c r="K878" s="17">
        <f>INDEX(final_elemfixed!$K$551:$K$1054,MATCH(SUMMARY!C878,final_elemfixed!$C$551:$C$1054,0))</f>
        <v>0</v>
      </c>
      <c r="L878" s="21">
        <f>INDEX(final_elemfixed!$L$551:$L$1054,MATCH(SUMMARY!C878,final_elemfixed!$C$551:$C$1054,0))</f>
        <v>1</v>
      </c>
    </row>
    <row r="879" spans="1:12" ht="15" customHeight="1" x14ac:dyDescent="0.3">
      <c r="A879" s="6"/>
      <c r="C879" s="20">
        <v>329</v>
      </c>
      <c r="D879" s="17">
        <f>INDEX(final_elemfixed!$D$551:$D$1054,MATCH(SUMMARY!C879,final_elemfixed!$C$551:$C$1054,0))</f>
        <v>39</v>
      </c>
      <c r="E879" s="17">
        <f>INDEX(final_elemfixed!$E$551:$E$1054,MATCH(SUMMARY!C879,final_elemfixed!$C$551:$C$1054,0))</f>
        <v>502</v>
      </c>
      <c r="F879" s="17">
        <f>INDEX(final_elemfixed!$F$551:$F$1054,MATCH(SUMMARY!C879,final_elemfixed!$C$551:$C$1054,0))</f>
        <v>501</v>
      </c>
      <c r="G879" s="17">
        <f>INDEX(final_elemfixed!$G$551:$G$1054,MATCH(SUMMARY!C879,final_elemfixed!$C$551:$C$1054,0))</f>
        <v>265</v>
      </c>
      <c r="H879" s="17">
        <f>INDEX(final_elemfixed!$H$551:$H$1054,MATCH(SUMMARY!C879,final_elemfixed!$C$551:$C$1054,0))</f>
        <v>0</v>
      </c>
      <c r="I879" s="17">
        <f>INDEX(final_elemfixed!$I$551:$I$1054,MATCH(SUMMARY!C879,final_elemfixed!$C$551:$C$1054,0))</f>
        <v>0</v>
      </c>
      <c r="J879" s="17">
        <f>INDEX(final_elemfixed!$J$551:$J$1054,MATCH(SUMMARY!C879,final_elemfixed!$C$551:$C$1054,0))</f>
        <v>0</v>
      </c>
      <c r="K879" s="17">
        <f>INDEX(final_elemfixed!$K$551:$K$1054,MATCH(SUMMARY!C879,final_elemfixed!$C$551:$C$1054,0))</f>
        <v>0</v>
      </c>
      <c r="L879" s="21">
        <f>INDEX(final_elemfixed!$L$551:$L$1054,MATCH(SUMMARY!C879,final_elemfixed!$C$551:$C$1054,0))</f>
        <v>1</v>
      </c>
    </row>
    <row r="880" spans="1:12" ht="15" customHeight="1" x14ac:dyDescent="0.3">
      <c r="A880" s="6"/>
      <c r="C880" s="20">
        <v>330</v>
      </c>
      <c r="D880" s="17">
        <f>INDEX(final_elemfixed!$D$551:$D$1054,MATCH(SUMMARY!C880,final_elemfixed!$C$551:$C$1054,0))</f>
        <v>502</v>
      </c>
      <c r="E880" s="17">
        <f>INDEX(final_elemfixed!$E$551:$E$1054,MATCH(SUMMARY!C880,final_elemfixed!$C$551:$C$1054,0))</f>
        <v>40</v>
      </c>
      <c r="F880" s="17">
        <f>INDEX(final_elemfixed!$F$551:$F$1054,MATCH(SUMMARY!C880,final_elemfixed!$C$551:$C$1054,0))</f>
        <v>264</v>
      </c>
      <c r="G880" s="17">
        <f>INDEX(final_elemfixed!$G$551:$G$1054,MATCH(SUMMARY!C880,final_elemfixed!$C$551:$C$1054,0))</f>
        <v>501</v>
      </c>
      <c r="H880" s="17">
        <f>INDEX(final_elemfixed!$H$551:$H$1054,MATCH(SUMMARY!C880,final_elemfixed!$C$551:$C$1054,0))</f>
        <v>0</v>
      </c>
      <c r="I880" s="17">
        <f>INDEX(final_elemfixed!$I$551:$I$1054,MATCH(SUMMARY!C880,final_elemfixed!$C$551:$C$1054,0))</f>
        <v>0</v>
      </c>
      <c r="J880" s="17">
        <f>INDEX(final_elemfixed!$J$551:$J$1054,MATCH(SUMMARY!C880,final_elemfixed!$C$551:$C$1054,0))</f>
        <v>0</v>
      </c>
      <c r="K880" s="17">
        <f>INDEX(final_elemfixed!$K$551:$K$1054,MATCH(SUMMARY!C880,final_elemfixed!$C$551:$C$1054,0))</f>
        <v>0</v>
      </c>
      <c r="L880" s="21">
        <f>INDEX(final_elemfixed!$L$551:$L$1054,MATCH(SUMMARY!C880,final_elemfixed!$C$551:$C$1054,0))</f>
        <v>1</v>
      </c>
    </row>
    <row r="881" spans="1:12" ht="15" customHeight="1" x14ac:dyDescent="0.3">
      <c r="A881" s="6"/>
      <c r="C881" s="20">
        <v>331</v>
      </c>
      <c r="D881" s="17">
        <f>INDEX(final_elemfixed!$D$551:$D$1054,MATCH(SUMMARY!C881,final_elemfixed!$C$551:$C$1054,0))</f>
        <v>273</v>
      </c>
      <c r="E881" s="17">
        <f>INDEX(final_elemfixed!$E$551:$E$1054,MATCH(SUMMARY!C881,final_elemfixed!$C$551:$C$1054,0))</f>
        <v>503</v>
      </c>
      <c r="F881" s="17">
        <f>INDEX(final_elemfixed!$F$551:$F$1054,MATCH(SUMMARY!C881,final_elemfixed!$C$551:$C$1054,0))</f>
        <v>502</v>
      </c>
      <c r="G881" s="17">
        <f>INDEX(final_elemfixed!$G$551:$G$1054,MATCH(SUMMARY!C881,final_elemfixed!$C$551:$C$1054,0))</f>
        <v>39</v>
      </c>
      <c r="H881" s="17">
        <f>INDEX(final_elemfixed!$H$551:$H$1054,MATCH(SUMMARY!C881,final_elemfixed!$C$551:$C$1054,0))</f>
        <v>0</v>
      </c>
      <c r="I881" s="17">
        <f>INDEX(final_elemfixed!$I$551:$I$1054,MATCH(SUMMARY!C881,final_elemfixed!$C$551:$C$1054,0))</f>
        <v>0</v>
      </c>
      <c r="J881" s="17">
        <f>INDEX(final_elemfixed!$J$551:$J$1054,MATCH(SUMMARY!C881,final_elemfixed!$C$551:$C$1054,0))</f>
        <v>0</v>
      </c>
      <c r="K881" s="17">
        <f>INDEX(final_elemfixed!$K$551:$K$1054,MATCH(SUMMARY!C881,final_elemfixed!$C$551:$C$1054,0))</f>
        <v>0</v>
      </c>
      <c r="L881" s="21">
        <f>INDEX(final_elemfixed!$L$551:$L$1054,MATCH(SUMMARY!C881,final_elemfixed!$C$551:$C$1054,0))</f>
        <v>1</v>
      </c>
    </row>
    <row r="882" spans="1:12" ht="15" customHeight="1" x14ac:dyDescent="0.3">
      <c r="A882" s="6"/>
      <c r="C882" s="20">
        <v>332</v>
      </c>
      <c r="D882" s="17">
        <f>INDEX(final_elemfixed!$D$551:$D$1054,MATCH(SUMMARY!C882,final_elemfixed!$C$551:$C$1054,0))</f>
        <v>503</v>
      </c>
      <c r="E882" s="17">
        <f>INDEX(final_elemfixed!$E$551:$E$1054,MATCH(SUMMARY!C882,final_elemfixed!$C$551:$C$1054,0))</f>
        <v>266</v>
      </c>
      <c r="F882" s="17">
        <f>INDEX(final_elemfixed!$F$551:$F$1054,MATCH(SUMMARY!C882,final_elemfixed!$C$551:$C$1054,0))</f>
        <v>40</v>
      </c>
      <c r="G882" s="17">
        <f>INDEX(final_elemfixed!$G$551:$G$1054,MATCH(SUMMARY!C882,final_elemfixed!$C$551:$C$1054,0))</f>
        <v>502</v>
      </c>
      <c r="H882" s="17">
        <f>INDEX(final_elemfixed!$H$551:$H$1054,MATCH(SUMMARY!C882,final_elemfixed!$C$551:$C$1054,0))</f>
        <v>0</v>
      </c>
      <c r="I882" s="17">
        <f>INDEX(final_elemfixed!$I$551:$I$1054,MATCH(SUMMARY!C882,final_elemfixed!$C$551:$C$1054,0))</f>
        <v>0</v>
      </c>
      <c r="J882" s="17">
        <f>INDEX(final_elemfixed!$J$551:$J$1054,MATCH(SUMMARY!C882,final_elemfixed!$C$551:$C$1054,0))</f>
        <v>0</v>
      </c>
      <c r="K882" s="17">
        <f>INDEX(final_elemfixed!$K$551:$K$1054,MATCH(SUMMARY!C882,final_elemfixed!$C$551:$C$1054,0))</f>
        <v>0</v>
      </c>
      <c r="L882" s="21">
        <f>INDEX(final_elemfixed!$L$551:$L$1054,MATCH(SUMMARY!C882,final_elemfixed!$C$551:$C$1054,0))</f>
        <v>1</v>
      </c>
    </row>
    <row r="883" spans="1:12" ht="15" customHeight="1" x14ac:dyDescent="0.3">
      <c r="A883" s="6"/>
      <c r="C883" s="20">
        <v>333</v>
      </c>
      <c r="D883" s="17">
        <f>INDEX(final_elemfixed!$D$551:$D$1054,MATCH(SUMMARY!C883,final_elemfixed!$C$551:$C$1054,0))</f>
        <v>47</v>
      </c>
      <c r="E883" s="17">
        <f>INDEX(final_elemfixed!$E$551:$E$1054,MATCH(SUMMARY!C883,final_elemfixed!$C$551:$C$1054,0))</f>
        <v>504</v>
      </c>
      <c r="F883" s="17">
        <f>INDEX(final_elemfixed!$F$551:$F$1054,MATCH(SUMMARY!C883,final_elemfixed!$C$551:$C$1054,0))</f>
        <v>503</v>
      </c>
      <c r="G883" s="17">
        <f>INDEX(final_elemfixed!$G$551:$G$1054,MATCH(SUMMARY!C883,final_elemfixed!$C$551:$C$1054,0))</f>
        <v>273</v>
      </c>
      <c r="H883" s="17">
        <f>INDEX(final_elemfixed!$H$551:$H$1054,MATCH(SUMMARY!C883,final_elemfixed!$C$551:$C$1054,0))</f>
        <v>0</v>
      </c>
      <c r="I883" s="17">
        <f>INDEX(final_elemfixed!$I$551:$I$1054,MATCH(SUMMARY!C883,final_elemfixed!$C$551:$C$1054,0))</f>
        <v>0</v>
      </c>
      <c r="J883" s="17">
        <f>INDEX(final_elemfixed!$J$551:$J$1054,MATCH(SUMMARY!C883,final_elemfixed!$C$551:$C$1054,0))</f>
        <v>0</v>
      </c>
      <c r="K883" s="17">
        <f>INDEX(final_elemfixed!$K$551:$K$1054,MATCH(SUMMARY!C883,final_elemfixed!$C$551:$C$1054,0))</f>
        <v>0</v>
      </c>
      <c r="L883" s="21">
        <f>INDEX(final_elemfixed!$L$551:$L$1054,MATCH(SUMMARY!C883,final_elemfixed!$C$551:$C$1054,0))</f>
        <v>1</v>
      </c>
    </row>
    <row r="884" spans="1:12" ht="15" customHeight="1" x14ac:dyDescent="0.3">
      <c r="A884" s="6"/>
      <c r="C884" s="20">
        <v>334</v>
      </c>
      <c r="D884" s="17">
        <f>INDEX(final_elemfixed!$D$551:$D$1054,MATCH(SUMMARY!C884,final_elemfixed!$C$551:$C$1054,0))</f>
        <v>504</v>
      </c>
      <c r="E884" s="17">
        <f>INDEX(final_elemfixed!$E$551:$E$1054,MATCH(SUMMARY!C884,final_elemfixed!$C$551:$C$1054,0))</f>
        <v>48</v>
      </c>
      <c r="F884" s="17">
        <f>INDEX(final_elemfixed!$F$551:$F$1054,MATCH(SUMMARY!C884,final_elemfixed!$C$551:$C$1054,0))</f>
        <v>266</v>
      </c>
      <c r="G884" s="17">
        <f>INDEX(final_elemfixed!$G$551:$G$1054,MATCH(SUMMARY!C884,final_elemfixed!$C$551:$C$1054,0))</f>
        <v>503</v>
      </c>
      <c r="H884" s="17">
        <f>INDEX(final_elemfixed!$H$551:$H$1054,MATCH(SUMMARY!C884,final_elemfixed!$C$551:$C$1054,0))</f>
        <v>0</v>
      </c>
      <c r="I884" s="17">
        <f>INDEX(final_elemfixed!$I$551:$I$1054,MATCH(SUMMARY!C884,final_elemfixed!$C$551:$C$1054,0))</f>
        <v>0</v>
      </c>
      <c r="J884" s="17">
        <f>INDEX(final_elemfixed!$J$551:$J$1054,MATCH(SUMMARY!C884,final_elemfixed!$C$551:$C$1054,0))</f>
        <v>0</v>
      </c>
      <c r="K884" s="17">
        <f>INDEX(final_elemfixed!$K$551:$K$1054,MATCH(SUMMARY!C884,final_elemfixed!$C$551:$C$1054,0))</f>
        <v>0</v>
      </c>
      <c r="L884" s="21">
        <f>INDEX(final_elemfixed!$L$551:$L$1054,MATCH(SUMMARY!C884,final_elemfixed!$C$551:$C$1054,0))</f>
        <v>1</v>
      </c>
    </row>
    <row r="885" spans="1:12" ht="15" customHeight="1" x14ac:dyDescent="0.3">
      <c r="A885" s="6"/>
      <c r="C885" s="20">
        <v>335</v>
      </c>
      <c r="D885" s="17">
        <f>INDEX(final_elemfixed!$D$551:$D$1054,MATCH(SUMMARY!C885,final_elemfixed!$C$551:$C$1054,0))</f>
        <v>274</v>
      </c>
      <c r="E885" s="17">
        <f>INDEX(final_elemfixed!$E$551:$E$1054,MATCH(SUMMARY!C885,final_elemfixed!$C$551:$C$1054,0))</f>
        <v>505</v>
      </c>
      <c r="F885" s="17">
        <f>INDEX(final_elemfixed!$F$551:$F$1054,MATCH(SUMMARY!C885,final_elemfixed!$C$551:$C$1054,0))</f>
        <v>504</v>
      </c>
      <c r="G885" s="17">
        <f>INDEX(final_elemfixed!$G$551:$G$1054,MATCH(SUMMARY!C885,final_elemfixed!$C$551:$C$1054,0))</f>
        <v>47</v>
      </c>
      <c r="H885" s="17">
        <f>INDEX(final_elemfixed!$H$551:$H$1054,MATCH(SUMMARY!C885,final_elemfixed!$C$551:$C$1054,0))</f>
        <v>0</v>
      </c>
      <c r="I885" s="17">
        <f>INDEX(final_elemfixed!$I$551:$I$1054,MATCH(SUMMARY!C885,final_elemfixed!$C$551:$C$1054,0))</f>
        <v>0</v>
      </c>
      <c r="J885" s="17">
        <f>INDEX(final_elemfixed!$J$551:$J$1054,MATCH(SUMMARY!C885,final_elemfixed!$C$551:$C$1054,0))</f>
        <v>0</v>
      </c>
      <c r="K885" s="17">
        <f>INDEX(final_elemfixed!$K$551:$K$1054,MATCH(SUMMARY!C885,final_elemfixed!$C$551:$C$1054,0))</f>
        <v>0</v>
      </c>
      <c r="L885" s="21">
        <f>INDEX(final_elemfixed!$L$551:$L$1054,MATCH(SUMMARY!C885,final_elemfixed!$C$551:$C$1054,0))</f>
        <v>1</v>
      </c>
    </row>
    <row r="886" spans="1:12" ht="15" customHeight="1" x14ac:dyDescent="0.3">
      <c r="A886" s="6"/>
      <c r="C886" s="20">
        <v>336</v>
      </c>
      <c r="D886" s="17">
        <f>INDEX(final_elemfixed!$D$551:$D$1054,MATCH(SUMMARY!C886,final_elemfixed!$C$551:$C$1054,0))</f>
        <v>505</v>
      </c>
      <c r="E886" s="17">
        <f>INDEX(final_elemfixed!$E$551:$E$1054,MATCH(SUMMARY!C886,final_elemfixed!$C$551:$C$1054,0))</f>
        <v>267</v>
      </c>
      <c r="F886" s="17">
        <f>INDEX(final_elemfixed!$F$551:$F$1054,MATCH(SUMMARY!C886,final_elemfixed!$C$551:$C$1054,0))</f>
        <v>48</v>
      </c>
      <c r="G886" s="17">
        <f>INDEX(final_elemfixed!$G$551:$G$1054,MATCH(SUMMARY!C886,final_elemfixed!$C$551:$C$1054,0))</f>
        <v>504</v>
      </c>
      <c r="H886" s="17">
        <f>INDEX(final_elemfixed!$H$551:$H$1054,MATCH(SUMMARY!C886,final_elemfixed!$C$551:$C$1054,0))</f>
        <v>0</v>
      </c>
      <c r="I886" s="17">
        <f>INDEX(final_elemfixed!$I$551:$I$1054,MATCH(SUMMARY!C886,final_elemfixed!$C$551:$C$1054,0))</f>
        <v>0</v>
      </c>
      <c r="J886" s="17">
        <f>INDEX(final_elemfixed!$J$551:$J$1054,MATCH(SUMMARY!C886,final_elemfixed!$C$551:$C$1054,0))</f>
        <v>0</v>
      </c>
      <c r="K886" s="17">
        <f>INDEX(final_elemfixed!$K$551:$K$1054,MATCH(SUMMARY!C886,final_elemfixed!$C$551:$C$1054,0))</f>
        <v>0</v>
      </c>
      <c r="L886" s="21">
        <f>INDEX(final_elemfixed!$L$551:$L$1054,MATCH(SUMMARY!C886,final_elemfixed!$C$551:$C$1054,0))</f>
        <v>1</v>
      </c>
    </row>
    <row r="887" spans="1:12" ht="15" customHeight="1" x14ac:dyDescent="0.3">
      <c r="A887" s="6"/>
      <c r="C887" s="20">
        <v>337</v>
      </c>
      <c r="D887" s="17">
        <f>INDEX(final_elemfixed!$D$551:$D$1054,MATCH(SUMMARY!C887,final_elemfixed!$C$551:$C$1054,0))</f>
        <v>24</v>
      </c>
      <c r="E887" s="17">
        <f>INDEX(final_elemfixed!$E$551:$E$1054,MATCH(SUMMARY!C887,final_elemfixed!$C$551:$C$1054,0))</f>
        <v>506</v>
      </c>
      <c r="F887" s="17">
        <f>INDEX(final_elemfixed!$F$551:$F$1054,MATCH(SUMMARY!C887,final_elemfixed!$C$551:$C$1054,0))</f>
        <v>505</v>
      </c>
      <c r="G887" s="17">
        <f>INDEX(final_elemfixed!$G$551:$G$1054,MATCH(SUMMARY!C887,final_elemfixed!$C$551:$C$1054,0))</f>
        <v>274</v>
      </c>
      <c r="H887" s="17">
        <f>INDEX(final_elemfixed!$H$551:$H$1054,MATCH(SUMMARY!C887,final_elemfixed!$C$551:$C$1054,0))</f>
        <v>0</v>
      </c>
      <c r="I887" s="17">
        <f>INDEX(final_elemfixed!$I$551:$I$1054,MATCH(SUMMARY!C887,final_elemfixed!$C$551:$C$1054,0))</f>
        <v>0</v>
      </c>
      <c r="J887" s="17">
        <f>INDEX(final_elemfixed!$J$551:$J$1054,MATCH(SUMMARY!C887,final_elemfixed!$C$551:$C$1054,0))</f>
        <v>0</v>
      </c>
      <c r="K887" s="17">
        <f>INDEX(final_elemfixed!$K$551:$K$1054,MATCH(SUMMARY!C887,final_elemfixed!$C$551:$C$1054,0))</f>
        <v>0</v>
      </c>
      <c r="L887" s="21">
        <f>INDEX(final_elemfixed!$L$551:$L$1054,MATCH(SUMMARY!C887,final_elemfixed!$C$551:$C$1054,0))</f>
        <v>1</v>
      </c>
    </row>
    <row r="888" spans="1:12" ht="15" customHeight="1" x14ac:dyDescent="0.3">
      <c r="A888" s="6"/>
      <c r="C888" s="20">
        <v>338</v>
      </c>
      <c r="D888" s="17">
        <f>INDEX(final_elemfixed!$D$551:$D$1054,MATCH(SUMMARY!C888,final_elemfixed!$C$551:$C$1054,0))</f>
        <v>506</v>
      </c>
      <c r="E888" s="17">
        <f>INDEX(final_elemfixed!$E$551:$E$1054,MATCH(SUMMARY!C888,final_elemfixed!$C$551:$C$1054,0))</f>
        <v>25</v>
      </c>
      <c r="F888" s="17">
        <f>INDEX(final_elemfixed!$F$551:$F$1054,MATCH(SUMMARY!C888,final_elemfixed!$C$551:$C$1054,0))</f>
        <v>267</v>
      </c>
      <c r="G888" s="17">
        <f>INDEX(final_elemfixed!$G$551:$G$1054,MATCH(SUMMARY!C888,final_elemfixed!$C$551:$C$1054,0))</f>
        <v>505</v>
      </c>
      <c r="H888" s="17">
        <f>INDEX(final_elemfixed!$H$551:$H$1054,MATCH(SUMMARY!C888,final_elemfixed!$C$551:$C$1054,0))</f>
        <v>0</v>
      </c>
      <c r="I888" s="17">
        <f>INDEX(final_elemfixed!$I$551:$I$1054,MATCH(SUMMARY!C888,final_elemfixed!$C$551:$C$1054,0))</f>
        <v>0</v>
      </c>
      <c r="J888" s="17">
        <f>INDEX(final_elemfixed!$J$551:$J$1054,MATCH(SUMMARY!C888,final_elemfixed!$C$551:$C$1054,0))</f>
        <v>0</v>
      </c>
      <c r="K888" s="17">
        <f>INDEX(final_elemfixed!$K$551:$K$1054,MATCH(SUMMARY!C888,final_elemfixed!$C$551:$C$1054,0))</f>
        <v>0</v>
      </c>
      <c r="L888" s="21">
        <f>INDEX(final_elemfixed!$L$551:$L$1054,MATCH(SUMMARY!C888,final_elemfixed!$C$551:$C$1054,0))</f>
        <v>1</v>
      </c>
    </row>
    <row r="889" spans="1:12" ht="15" customHeight="1" x14ac:dyDescent="0.3">
      <c r="A889" s="6"/>
      <c r="C889" s="20">
        <v>339</v>
      </c>
      <c r="D889" s="17">
        <f>INDEX(final_elemfixed!$D$551:$D$1054,MATCH(SUMMARY!C889,final_elemfixed!$C$551:$C$1054,0))</f>
        <v>275</v>
      </c>
      <c r="E889" s="17">
        <f>INDEX(final_elemfixed!$E$551:$E$1054,MATCH(SUMMARY!C889,final_elemfixed!$C$551:$C$1054,0))</f>
        <v>507</v>
      </c>
      <c r="F889" s="17">
        <f>INDEX(final_elemfixed!$F$551:$F$1054,MATCH(SUMMARY!C889,final_elemfixed!$C$551:$C$1054,0))</f>
        <v>506</v>
      </c>
      <c r="G889" s="17">
        <f>INDEX(final_elemfixed!$G$551:$G$1054,MATCH(SUMMARY!C889,final_elemfixed!$C$551:$C$1054,0))</f>
        <v>24</v>
      </c>
      <c r="H889" s="17">
        <f>INDEX(final_elemfixed!$H$551:$H$1054,MATCH(SUMMARY!C889,final_elemfixed!$C$551:$C$1054,0))</f>
        <v>0</v>
      </c>
      <c r="I889" s="17">
        <f>INDEX(final_elemfixed!$I$551:$I$1054,MATCH(SUMMARY!C889,final_elemfixed!$C$551:$C$1054,0))</f>
        <v>0</v>
      </c>
      <c r="J889" s="17">
        <f>INDEX(final_elemfixed!$J$551:$J$1054,MATCH(SUMMARY!C889,final_elemfixed!$C$551:$C$1054,0))</f>
        <v>0</v>
      </c>
      <c r="K889" s="17">
        <f>INDEX(final_elemfixed!$K$551:$K$1054,MATCH(SUMMARY!C889,final_elemfixed!$C$551:$C$1054,0))</f>
        <v>0</v>
      </c>
      <c r="L889" s="21">
        <f>INDEX(final_elemfixed!$L$551:$L$1054,MATCH(SUMMARY!C889,final_elemfixed!$C$551:$C$1054,0))</f>
        <v>1</v>
      </c>
    </row>
    <row r="890" spans="1:12" ht="15" customHeight="1" x14ac:dyDescent="0.3">
      <c r="A890" s="6"/>
      <c r="C890" s="20">
        <v>340</v>
      </c>
      <c r="D890" s="17">
        <f>INDEX(final_elemfixed!$D$551:$D$1054,MATCH(SUMMARY!C890,final_elemfixed!$C$551:$C$1054,0))</f>
        <v>507</v>
      </c>
      <c r="E890" s="17">
        <f>INDEX(final_elemfixed!$E$551:$E$1054,MATCH(SUMMARY!C890,final_elemfixed!$C$551:$C$1054,0))</f>
        <v>268</v>
      </c>
      <c r="F890" s="17">
        <f>INDEX(final_elemfixed!$F$551:$F$1054,MATCH(SUMMARY!C890,final_elemfixed!$C$551:$C$1054,0))</f>
        <v>25</v>
      </c>
      <c r="G890" s="17">
        <f>INDEX(final_elemfixed!$G$551:$G$1054,MATCH(SUMMARY!C890,final_elemfixed!$C$551:$C$1054,0))</f>
        <v>506</v>
      </c>
      <c r="H890" s="17">
        <f>INDEX(final_elemfixed!$H$551:$H$1054,MATCH(SUMMARY!C890,final_elemfixed!$C$551:$C$1054,0))</f>
        <v>0</v>
      </c>
      <c r="I890" s="17">
        <f>INDEX(final_elemfixed!$I$551:$I$1054,MATCH(SUMMARY!C890,final_elemfixed!$C$551:$C$1054,0))</f>
        <v>0</v>
      </c>
      <c r="J890" s="17">
        <f>INDEX(final_elemfixed!$J$551:$J$1054,MATCH(SUMMARY!C890,final_elemfixed!$C$551:$C$1054,0))</f>
        <v>0</v>
      </c>
      <c r="K890" s="17">
        <f>INDEX(final_elemfixed!$K$551:$K$1054,MATCH(SUMMARY!C890,final_elemfixed!$C$551:$C$1054,0))</f>
        <v>0</v>
      </c>
      <c r="L890" s="21">
        <f>INDEX(final_elemfixed!$L$551:$L$1054,MATCH(SUMMARY!C890,final_elemfixed!$C$551:$C$1054,0))</f>
        <v>1</v>
      </c>
    </row>
    <row r="891" spans="1:12" ht="15" customHeight="1" x14ac:dyDescent="0.3">
      <c r="A891" s="6"/>
      <c r="C891" s="20">
        <v>341</v>
      </c>
      <c r="D891" s="17">
        <f>INDEX(final_elemfixed!$D$551:$D$1054,MATCH(SUMMARY!C891,final_elemfixed!$C$551:$C$1054,0))</f>
        <v>66</v>
      </c>
      <c r="E891" s="17">
        <f>INDEX(final_elemfixed!$E$551:$E$1054,MATCH(SUMMARY!C891,final_elemfixed!$C$551:$C$1054,0))</f>
        <v>508</v>
      </c>
      <c r="F891" s="17">
        <f>INDEX(final_elemfixed!$F$551:$F$1054,MATCH(SUMMARY!C891,final_elemfixed!$C$551:$C$1054,0))</f>
        <v>507</v>
      </c>
      <c r="G891" s="17">
        <f>INDEX(final_elemfixed!$G$551:$G$1054,MATCH(SUMMARY!C891,final_elemfixed!$C$551:$C$1054,0))</f>
        <v>275</v>
      </c>
      <c r="H891" s="17">
        <f>INDEX(final_elemfixed!$H$551:$H$1054,MATCH(SUMMARY!C891,final_elemfixed!$C$551:$C$1054,0))</f>
        <v>0</v>
      </c>
      <c r="I891" s="17">
        <f>INDEX(final_elemfixed!$I$551:$I$1054,MATCH(SUMMARY!C891,final_elemfixed!$C$551:$C$1054,0))</f>
        <v>0</v>
      </c>
      <c r="J891" s="17">
        <f>INDEX(final_elemfixed!$J$551:$J$1054,MATCH(SUMMARY!C891,final_elemfixed!$C$551:$C$1054,0))</f>
        <v>0</v>
      </c>
      <c r="K891" s="17">
        <f>INDEX(final_elemfixed!$K$551:$K$1054,MATCH(SUMMARY!C891,final_elemfixed!$C$551:$C$1054,0))</f>
        <v>0</v>
      </c>
      <c r="L891" s="21">
        <f>INDEX(final_elemfixed!$L$551:$L$1054,MATCH(SUMMARY!C891,final_elemfixed!$C$551:$C$1054,0))</f>
        <v>1</v>
      </c>
    </row>
    <row r="892" spans="1:12" ht="15" customHeight="1" x14ac:dyDescent="0.3">
      <c r="A892" s="6"/>
      <c r="C892" s="20">
        <v>342</v>
      </c>
      <c r="D892" s="17">
        <f>INDEX(final_elemfixed!$D$551:$D$1054,MATCH(SUMMARY!C892,final_elemfixed!$C$551:$C$1054,0))</f>
        <v>508</v>
      </c>
      <c r="E892" s="17">
        <f>INDEX(final_elemfixed!$E$551:$E$1054,MATCH(SUMMARY!C892,final_elemfixed!$C$551:$C$1054,0))</f>
        <v>67</v>
      </c>
      <c r="F892" s="17">
        <f>INDEX(final_elemfixed!$F$551:$F$1054,MATCH(SUMMARY!C892,final_elemfixed!$C$551:$C$1054,0))</f>
        <v>268</v>
      </c>
      <c r="G892" s="17">
        <f>INDEX(final_elemfixed!$G$551:$G$1054,MATCH(SUMMARY!C892,final_elemfixed!$C$551:$C$1054,0))</f>
        <v>507</v>
      </c>
      <c r="H892" s="17">
        <f>INDEX(final_elemfixed!$H$551:$H$1054,MATCH(SUMMARY!C892,final_elemfixed!$C$551:$C$1054,0))</f>
        <v>0</v>
      </c>
      <c r="I892" s="17">
        <f>INDEX(final_elemfixed!$I$551:$I$1054,MATCH(SUMMARY!C892,final_elemfixed!$C$551:$C$1054,0))</f>
        <v>0</v>
      </c>
      <c r="J892" s="17">
        <f>INDEX(final_elemfixed!$J$551:$J$1054,MATCH(SUMMARY!C892,final_elemfixed!$C$551:$C$1054,0))</f>
        <v>0</v>
      </c>
      <c r="K892" s="17">
        <f>INDEX(final_elemfixed!$K$551:$K$1054,MATCH(SUMMARY!C892,final_elemfixed!$C$551:$C$1054,0))</f>
        <v>0</v>
      </c>
      <c r="L892" s="21">
        <f>INDEX(final_elemfixed!$L$551:$L$1054,MATCH(SUMMARY!C892,final_elemfixed!$C$551:$C$1054,0))</f>
        <v>1</v>
      </c>
    </row>
    <row r="893" spans="1:12" ht="15" customHeight="1" x14ac:dyDescent="0.3">
      <c r="A893" s="6"/>
      <c r="C893" s="20">
        <v>343</v>
      </c>
      <c r="D893" s="17">
        <f>INDEX(final_elemfixed!$D$551:$D$1054,MATCH(SUMMARY!C893,final_elemfixed!$C$551:$C$1054,0))</f>
        <v>276</v>
      </c>
      <c r="E893" s="17">
        <f>INDEX(final_elemfixed!$E$551:$E$1054,MATCH(SUMMARY!C893,final_elemfixed!$C$551:$C$1054,0))</f>
        <v>509</v>
      </c>
      <c r="F893" s="17">
        <f>INDEX(final_elemfixed!$F$551:$F$1054,MATCH(SUMMARY!C893,final_elemfixed!$C$551:$C$1054,0))</f>
        <v>508</v>
      </c>
      <c r="G893" s="17">
        <f>INDEX(final_elemfixed!$G$551:$G$1054,MATCH(SUMMARY!C893,final_elemfixed!$C$551:$C$1054,0))</f>
        <v>66</v>
      </c>
      <c r="H893" s="17">
        <f>INDEX(final_elemfixed!$H$551:$H$1054,MATCH(SUMMARY!C893,final_elemfixed!$C$551:$C$1054,0))</f>
        <v>0</v>
      </c>
      <c r="I893" s="17">
        <f>INDEX(final_elemfixed!$I$551:$I$1054,MATCH(SUMMARY!C893,final_elemfixed!$C$551:$C$1054,0))</f>
        <v>0</v>
      </c>
      <c r="J893" s="17">
        <f>INDEX(final_elemfixed!$J$551:$J$1054,MATCH(SUMMARY!C893,final_elemfixed!$C$551:$C$1054,0))</f>
        <v>0</v>
      </c>
      <c r="K893" s="17">
        <f>INDEX(final_elemfixed!$K$551:$K$1054,MATCH(SUMMARY!C893,final_elemfixed!$C$551:$C$1054,0))</f>
        <v>0</v>
      </c>
      <c r="L893" s="21">
        <f>INDEX(final_elemfixed!$L$551:$L$1054,MATCH(SUMMARY!C893,final_elemfixed!$C$551:$C$1054,0))</f>
        <v>1</v>
      </c>
    </row>
    <row r="894" spans="1:12" ht="15" customHeight="1" x14ac:dyDescent="0.3">
      <c r="A894" s="6"/>
      <c r="C894" s="20">
        <v>344</v>
      </c>
      <c r="D894" s="17">
        <f>INDEX(final_elemfixed!$D$551:$D$1054,MATCH(SUMMARY!C894,final_elemfixed!$C$551:$C$1054,0))</f>
        <v>509</v>
      </c>
      <c r="E894" s="17">
        <f>INDEX(final_elemfixed!$E$551:$E$1054,MATCH(SUMMARY!C894,final_elemfixed!$C$551:$C$1054,0))</f>
        <v>269</v>
      </c>
      <c r="F894" s="17">
        <f>INDEX(final_elemfixed!$F$551:$F$1054,MATCH(SUMMARY!C894,final_elemfixed!$C$551:$C$1054,0))</f>
        <v>67</v>
      </c>
      <c r="G894" s="17">
        <f>INDEX(final_elemfixed!$G$551:$G$1054,MATCH(SUMMARY!C894,final_elemfixed!$C$551:$C$1054,0))</f>
        <v>508</v>
      </c>
      <c r="H894" s="17">
        <f>INDEX(final_elemfixed!$H$551:$H$1054,MATCH(SUMMARY!C894,final_elemfixed!$C$551:$C$1054,0))</f>
        <v>0</v>
      </c>
      <c r="I894" s="17">
        <f>INDEX(final_elemfixed!$I$551:$I$1054,MATCH(SUMMARY!C894,final_elemfixed!$C$551:$C$1054,0))</f>
        <v>0</v>
      </c>
      <c r="J894" s="17">
        <f>INDEX(final_elemfixed!$J$551:$J$1054,MATCH(SUMMARY!C894,final_elemfixed!$C$551:$C$1054,0))</f>
        <v>0</v>
      </c>
      <c r="K894" s="17">
        <f>INDEX(final_elemfixed!$K$551:$K$1054,MATCH(SUMMARY!C894,final_elemfixed!$C$551:$C$1054,0))</f>
        <v>0</v>
      </c>
      <c r="L894" s="21">
        <f>INDEX(final_elemfixed!$L$551:$L$1054,MATCH(SUMMARY!C894,final_elemfixed!$C$551:$C$1054,0))</f>
        <v>1</v>
      </c>
    </row>
    <row r="895" spans="1:12" ht="15" customHeight="1" x14ac:dyDescent="0.3">
      <c r="A895" s="6"/>
      <c r="C895" s="20">
        <v>345</v>
      </c>
      <c r="D895" s="17">
        <f>INDEX(final_elemfixed!$D$551:$D$1054,MATCH(SUMMARY!C895,final_elemfixed!$C$551:$C$1054,0))</f>
        <v>70</v>
      </c>
      <c r="E895" s="17">
        <f>INDEX(final_elemfixed!$E$551:$E$1054,MATCH(SUMMARY!C895,final_elemfixed!$C$551:$C$1054,0))</f>
        <v>193</v>
      </c>
      <c r="F895" s="17">
        <f>INDEX(final_elemfixed!$F$551:$F$1054,MATCH(SUMMARY!C895,final_elemfixed!$C$551:$C$1054,0))</f>
        <v>509</v>
      </c>
      <c r="G895" s="17">
        <f>INDEX(final_elemfixed!$G$551:$G$1054,MATCH(SUMMARY!C895,final_elemfixed!$C$551:$C$1054,0))</f>
        <v>276</v>
      </c>
      <c r="H895" s="17">
        <f>INDEX(final_elemfixed!$H$551:$H$1054,MATCH(SUMMARY!C895,final_elemfixed!$C$551:$C$1054,0))</f>
        <v>0</v>
      </c>
      <c r="I895" s="17">
        <f>INDEX(final_elemfixed!$I$551:$I$1054,MATCH(SUMMARY!C895,final_elemfixed!$C$551:$C$1054,0))</f>
        <v>0</v>
      </c>
      <c r="J895" s="17">
        <f>INDEX(final_elemfixed!$J$551:$J$1054,MATCH(SUMMARY!C895,final_elemfixed!$C$551:$C$1054,0))</f>
        <v>0</v>
      </c>
      <c r="K895" s="17">
        <f>INDEX(final_elemfixed!$K$551:$K$1054,MATCH(SUMMARY!C895,final_elemfixed!$C$551:$C$1054,0))</f>
        <v>0</v>
      </c>
      <c r="L895" s="21">
        <f>INDEX(final_elemfixed!$L$551:$L$1054,MATCH(SUMMARY!C895,final_elemfixed!$C$551:$C$1054,0))</f>
        <v>1</v>
      </c>
    </row>
    <row r="896" spans="1:12" ht="15" customHeight="1" x14ac:dyDescent="0.3">
      <c r="A896" s="6"/>
      <c r="C896" s="20">
        <v>346</v>
      </c>
      <c r="D896" s="17">
        <f>INDEX(final_elemfixed!$D$551:$D$1054,MATCH(SUMMARY!C896,final_elemfixed!$C$551:$C$1054,0))</f>
        <v>193</v>
      </c>
      <c r="E896" s="17">
        <f>INDEX(final_elemfixed!$E$551:$E$1054,MATCH(SUMMARY!C896,final_elemfixed!$C$551:$C$1054,0))</f>
        <v>71</v>
      </c>
      <c r="F896" s="17">
        <f>INDEX(final_elemfixed!$F$551:$F$1054,MATCH(SUMMARY!C896,final_elemfixed!$C$551:$C$1054,0))</f>
        <v>269</v>
      </c>
      <c r="G896" s="17">
        <f>INDEX(final_elemfixed!$G$551:$G$1054,MATCH(SUMMARY!C896,final_elemfixed!$C$551:$C$1054,0))</f>
        <v>509</v>
      </c>
      <c r="H896" s="17">
        <f>INDEX(final_elemfixed!$H$551:$H$1054,MATCH(SUMMARY!C896,final_elemfixed!$C$551:$C$1054,0))</f>
        <v>0</v>
      </c>
      <c r="I896" s="17">
        <f>INDEX(final_elemfixed!$I$551:$I$1054,MATCH(SUMMARY!C896,final_elemfixed!$C$551:$C$1054,0))</f>
        <v>0</v>
      </c>
      <c r="J896" s="17">
        <f>INDEX(final_elemfixed!$J$551:$J$1054,MATCH(SUMMARY!C896,final_elemfixed!$C$551:$C$1054,0))</f>
        <v>0</v>
      </c>
      <c r="K896" s="17">
        <f>INDEX(final_elemfixed!$K$551:$K$1054,MATCH(SUMMARY!C896,final_elemfixed!$C$551:$C$1054,0))</f>
        <v>0</v>
      </c>
      <c r="L896" s="21">
        <f>INDEX(final_elemfixed!$L$551:$L$1054,MATCH(SUMMARY!C896,final_elemfixed!$C$551:$C$1054,0))</f>
        <v>1</v>
      </c>
    </row>
    <row r="897" spans="1:12" ht="15" customHeight="1" x14ac:dyDescent="0.3">
      <c r="A897" s="6"/>
      <c r="C897" s="20">
        <v>347</v>
      </c>
      <c r="D897" s="17">
        <f>INDEX(final_elemfixed!$D$551:$D$1054,MATCH(SUMMARY!C897,final_elemfixed!$C$551:$C$1054,0))</f>
        <v>277</v>
      </c>
      <c r="E897" s="17">
        <f>INDEX(final_elemfixed!$E$551:$E$1054,MATCH(SUMMARY!C897,final_elemfixed!$C$551:$C$1054,0))</f>
        <v>510</v>
      </c>
      <c r="F897" s="17">
        <f>INDEX(final_elemfixed!$F$551:$F$1054,MATCH(SUMMARY!C897,final_elemfixed!$C$551:$C$1054,0))</f>
        <v>197</v>
      </c>
      <c r="G897" s="17">
        <f>INDEX(final_elemfixed!$G$551:$G$1054,MATCH(SUMMARY!C897,final_elemfixed!$C$551:$C$1054,0))</f>
        <v>123</v>
      </c>
      <c r="H897" s="17">
        <f>INDEX(final_elemfixed!$H$551:$H$1054,MATCH(SUMMARY!C897,final_elemfixed!$C$551:$C$1054,0))</f>
        <v>0</v>
      </c>
      <c r="I897" s="17">
        <f>INDEX(final_elemfixed!$I$551:$I$1054,MATCH(SUMMARY!C897,final_elemfixed!$C$551:$C$1054,0))</f>
        <v>0</v>
      </c>
      <c r="J897" s="17">
        <f>INDEX(final_elemfixed!$J$551:$J$1054,MATCH(SUMMARY!C897,final_elemfixed!$C$551:$C$1054,0))</f>
        <v>0</v>
      </c>
      <c r="K897" s="17">
        <f>INDEX(final_elemfixed!$K$551:$K$1054,MATCH(SUMMARY!C897,final_elemfixed!$C$551:$C$1054,0))</f>
        <v>0</v>
      </c>
      <c r="L897" s="21">
        <f>INDEX(final_elemfixed!$L$551:$L$1054,MATCH(SUMMARY!C897,final_elemfixed!$C$551:$C$1054,0))</f>
        <v>1</v>
      </c>
    </row>
    <row r="898" spans="1:12" ht="15" customHeight="1" x14ac:dyDescent="0.3">
      <c r="A898" s="6"/>
      <c r="C898" s="20">
        <v>348</v>
      </c>
      <c r="D898" s="17">
        <f>INDEX(final_elemfixed!$D$551:$D$1054,MATCH(SUMMARY!C898,final_elemfixed!$C$551:$C$1054,0))</f>
        <v>510</v>
      </c>
      <c r="E898" s="17">
        <f>INDEX(final_elemfixed!$E$551:$E$1054,MATCH(SUMMARY!C898,final_elemfixed!$C$551:$C$1054,0))</f>
        <v>278</v>
      </c>
      <c r="F898" s="17">
        <f>INDEX(final_elemfixed!$F$551:$F$1054,MATCH(SUMMARY!C898,final_elemfixed!$C$551:$C$1054,0))</f>
        <v>55</v>
      </c>
      <c r="G898" s="17">
        <f>INDEX(final_elemfixed!$G$551:$G$1054,MATCH(SUMMARY!C898,final_elemfixed!$C$551:$C$1054,0))</f>
        <v>197</v>
      </c>
      <c r="H898" s="17">
        <f>INDEX(final_elemfixed!$H$551:$H$1054,MATCH(SUMMARY!C898,final_elemfixed!$C$551:$C$1054,0))</f>
        <v>0</v>
      </c>
      <c r="I898" s="17">
        <f>INDEX(final_elemfixed!$I$551:$I$1054,MATCH(SUMMARY!C898,final_elemfixed!$C$551:$C$1054,0))</f>
        <v>0</v>
      </c>
      <c r="J898" s="17">
        <f>INDEX(final_elemfixed!$J$551:$J$1054,MATCH(SUMMARY!C898,final_elemfixed!$C$551:$C$1054,0))</f>
        <v>0</v>
      </c>
      <c r="K898" s="17">
        <f>INDEX(final_elemfixed!$K$551:$K$1054,MATCH(SUMMARY!C898,final_elemfixed!$C$551:$C$1054,0))</f>
        <v>0</v>
      </c>
      <c r="L898" s="21">
        <f>INDEX(final_elemfixed!$L$551:$L$1054,MATCH(SUMMARY!C898,final_elemfixed!$C$551:$C$1054,0))</f>
        <v>1</v>
      </c>
    </row>
    <row r="899" spans="1:12" ht="15" customHeight="1" x14ac:dyDescent="0.3">
      <c r="A899" s="6"/>
      <c r="C899" s="20">
        <v>349</v>
      </c>
      <c r="D899" s="17">
        <f>INDEX(final_elemfixed!$D$551:$D$1054,MATCH(SUMMARY!C899,final_elemfixed!$C$551:$C$1054,0))</f>
        <v>59</v>
      </c>
      <c r="E899" s="17">
        <f>INDEX(final_elemfixed!$E$551:$E$1054,MATCH(SUMMARY!C899,final_elemfixed!$C$551:$C$1054,0))</f>
        <v>511</v>
      </c>
      <c r="F899" s="17">
        <f>INDEX(final_elemfixed!$F$551:$F$1054,MATCH(SUMMARY!C899,final_elemfixed!$C$551:$C$1054,0))</f>
        <v>510</v>
      </c>
      <c r="G899" s="17">
        <f>INDEX(final_elemfixed!$G$551:$G$1054,MATCH(SUMMARY!C899,final_elemfixed!$C$551:$C$1054,0))</f>
        <v>277</v>
      </c>
      <c r="H899" s="17">
        <f>INDEX(final_elemfixed!$H$551:$H$1054,MATCH(SUMMARY!C899,final_elemfixed!$C$551:$C$1054,0))</f>
        <v>0</v>
      </c>
      <c r="I899" s="17">
        <f>INDEX(final_elemfixed!$I$551:$I$1054,MATCH(SUMMARY!C899,final_elemfixed!$C$551:$C$1054,0))</f>
        <v>0</v>
      </c>
      <c r="J899" s="17">
        <f>INDEX(final_elemfixed!$J$551:$J$1054,MATCH(SUMMARY!C899,final_elemfixed!$C$551:$C$1054,0))</f>
        <v>0</v>
      </c>
      <c r="K899" s="17">
        <f>INDEX(final_elemfixed!$K$551:$K$1054,MATCH(SUMMARY!C899,final_elemfixed!$C$551:$C$1054,0))</f>
        <v>0</v>
      </c>
      <c r="L899" s="21">
        <f>INDEX(final_elemfixed!$L$551:$L$1054,MATCH(SUMMARY!C899,final_elemfixed!$C$551:$C$1054,0))</f>
        <v>1</v>
      </c>
    </row>
    <row r="900" spans="1:12" ht="15" customHeight="1" x14ac:dyDescent="0.3">
      <c r="A900" s="6"/>
      <c r="C900" s="20">
        <v>350</v>
      </c>
      <c r="D900" s="17">
        <f>INDEX(final_elemfixed!$D$551:$D$1054,MATCH(SUMMARY!C900,final_elemfixed!$C$551:$C$1054,0))</f>
        <v>511</v>
      </c>
      <c r="E900" s="17">
        <f>INDEX(final_elemfixed!$E$551:$E$1054,MATCH(SUMMARY!C900,final_elemfixed!$C$551:$C$1054,0))</f>
        <v>58</v>
      </c>
      <c r="F900" s="17">
        <f>INDEX(final_elemfixed!$F$551:$F$1054,MATCH(SUMMARY!C900,final_elemfixed!$C$551:$C$1054,0))</f>
        <v>278</v>
      </c>
      <c r="G900" s="17">
        <f>INDEX(final_elemfixed!$G$551:$G$1054,MATCH(SUMMARY!C900,final_elemfixed!$C$551:$C$1054,0))</f>
        <v>510</v>
      </c>
      <c r="H900" s="17">
        <f>INDEX(final_elemfixed!$H$551:$H$1054,MATCH(SUMMARY!C900,final_elemfixed!$C$551:$C$1054,0))</f>
        <v>0</v>
      </c>
      <c r="I900" s="17">
        <f>INDEX(final_elemfixed!$I$551:$I$1054,MATCH(SUMMARY!C900,final_elemfixed!$C$551:$C$1054,0))</f>
        <v>0</v>
      </c>
      <c r="J900" s="17">
        <f>INDEX(final_elemfixed!$J$551:$J$1054,MATCH(SUMMARY!C900,final_elemfixed!$C$551:$C$1054,0))</f>
        <v>0</v>
      </c>
      <c r="K900" s="17">
        <f>INDEX(final_elemfixed!$K$551:$K$1054,MATCH(SUMMARY!C900,final_elemfixed!$C$551:$C$1054,0))</f>
        <v>0</v>
      </c>
      <c r="L900" s="21">
        <f>INDEX(final_elemfixed!$L$551:$L$1054,MATCH(SUMMARY!C900,final_elemfixed!$C$551:$C$1054,0))</f>
        <v>1</v>
      </c>
    </row>
    <row r="901" spans="1:12" ht="15" customHeight="1" x14ac:dyDescent="0.3">
      <c r="A901" s="6"/>
      <c r="C901" s="20">
        <v>351</v>
      </c>
      <c r="D901" s="17">
        <f>INDEX(final_elemfixed!$D$551:$D$1054,MATCH(SUMMARY!C901,final_elemfixed!$C$551:$C$1054,0))</f>
        <v>280</v>
      </c>
      <c r="E901" s="17">
        <f>INDEX(final_elemfixed!$E$551:$E$1054,MATCH(SUMMARY!C901,final_elemfixed!$C$551:$C$1054,0))</f>
        <v>512</v>
      </c>
      <c r="F901" s="17">
        <f>INDEX(final_elemfixed!$F$551:$F$1054,MATCH(SUMMARY!C901,final_elemfixed!$C$551:$C$1054,0))</f>
        <v>511</v>
      </c>
      <c r="G901" s="17">
        <f>INDEX(final_elemfixed!$G$551:$G$1054,MATCH(SUMMARY!C901,final_elemfixed!$C$551:$C$1054,0))</f>
        <v>59</v>
      </c>
      <c r="H901" s="17">
        <f>INDEX(final_elemfixed!$H$551:$H$1054,MATCH(SUMMARY!C901,final_elemfixed!$C$551:$C$1054,0))</f>
        <v>0</v>
      </c>
      <c r="I901" s="17">
        <f>INDEX(final_elemfixed!$I$551:$I$1054,MATCH(SUMMARY!C901,final_elemfixed!$C$551:$C$1054,0))</f>
        <v>0</v>
      </c>
      <c r="J901" s="17">
        <f>INDEX(final_elemfixed!$J$551:$J$1054,MATCH(SUMMARY!C901,final_elemfixed!$C$551:$C$1054,0))</f>
        <v>0</v>
      </c>
      <c r="K901" s="17">
        <f>INDEX(final_elemfixed!$K$551:$K$1054,MATCH(SUMMARY!C901,final_elemfixed!$C$551:$C$1054,0))</f>
        <v>0</v>
      </c>
      <c r="L901" s="21">
        <f>INDEX(final_elemfixed!$L$551:$L$1054,MATCH(SUMMARY!C901,final_elemfixed!$C$551:$C$1054,0))</f>
        <v>1</v>
      </c>
    </row>
    <row r="902" spans="1:12" ht="15" customHeight="1" x14ac:dyDescent="0.3">
      <c r="A902" s="6"/>
      <c r="C902" s="20">
        <v>352</v>
      </c>
      <c r="D902" s="17">
        <f>INDEX(final_elemfixed!$D$551:$D$1054,MATCH(SUMMARY!C902,final_elemfixed!$C$551:$C$1054,0))</f>
        <v>512</v>
      </c>
      <c r="E902" s="17">
        <f>INDEX(final_elemfixed!$E$551:$E$1054,MATCH(SUMMARY!C902,final_elemfixed!$C$551:$C$1054,0))</f>
        <v>281</v>
      </c>
      <c r="F902" s="17">
        <f>INDEX(final_elemfixed!$F$551:$F$1054,MATCH(SUMMARY!C902,final_elemfixed!$C$551:$C$1054,0))</f>
        <v>58</v>
      </c>
      <c r="G902" s="17">
        <f>INDEX(final_elemfixed!$G$551:$G$1054,MATCH(SUMMARY!C902,final_elemfixed!$C$551:$C$1054,0))</f>
        <v>511</v>
      </c>
      <c r="H902" s="17">
        <f>INDEX(final_elemfixed!$H$551:$H$1054,MATCH(SUMMARY!C902,final_elemfixed!$C$551:$C$1054,0))</f>
        <v>0</v>
      </c>
      <c r="I902" s="17">
        <f>INDEX(final_elemfixed!$I$551:$I$1054,MATCH(SUMMARY!C902,final_elemfixed!$C$551:$C$1054,0))</f>
        <v>0</v>
      </c>
      <c r="J902" s="17">
        <f>INDEX(final_elemfixed!$J$551:$J$1054,MATCH(SUMMARY!C902,final_elemfixed!$C$551:$C$1054,0))</f>
        <v>0</v>
      </c>
      <c r="K902" s="17">
        <f>INDEX(final_elemfixed!$K$551:$K$1054,MATCH(SUMMARY!C902,final_elemfixed!$C$551:$C$1054,0))</f>
        <v>0</v>
      </c>
      <c r="L902" s="21">
        <f>INDEX(final_elemfixed!$L$551:$L$1054,MATCH(SUMMARY!C902,final_elemfixed!$C$551:$C$1054,0))</f>
        <v>1</v>
      </c>
    </row>
    <row r="903" spans="1:12" ht="15" customHeight="1" x14ac:dyDescent="0.3">
      <c r="A903" s="6"/>
      <c r="C903" s="20">
        <v>353</v>
      </c>
      <c r="D903" s="17">
        <f>INDEX(final_elemfixed!$D$551:$D$1054,MATCH(SUMMARY!C903,final_elemfixed!$C$551:$C$1054,0))</f>
        <v>63</v>
      </c>
      <c r="E903" s="17">
        <f>INDEX(final_elemfixed!$E$551:$E$1054,MATCH(SUMMARY!C903,final_elemfixed!$C$551:$C$1054,0))</f>
        <v>513</v>
      </c>
      <c r="F903" s="17">
        <f>INDEX(final_elemfixed!$F$551:$F$1054,MATCH(SUMMARY!C903,final_elemfixed!$C$551:$C$1054,0))</f>
        <v>512</v>
      </c>
      <c r="G903" s="17">
        <f>INDEX(final_elemfixed!$G$551:$G$1054,MATCH(SUMMARY!C903,final_elemfixed!$C$551:$C$1054,0))</f>
        <v>280</v>
      </c>
      <c r="H903" s="17">
        <f>INDEX(final_elemfixed!$H$551:$H$1054,MATCH(SUMMARY!C903,final_elemfixed!$C$551:$C$1054,0))</f>
        <v>0</v>
      </c>
      <c r="I903" s="17">
        <f>INDEX(final_elemfixed!$I$551:$I$1054,MATCH(SUMMARY!C903,final_elemfixed!$C$551:$C$1054,0))</f>
        <v>0</v>
      </c>
      <c r="J903" s="17">
        <f>INDEX(final_elemfixed!$J$551:$J$1054,MATCH(SUMMARY!C903,final_elemfixed!$C$551:$C$1054,0))</f>
        <v>0</v>
      </c>
      <c r="K903" s="17">
        <f>INDEX(final_elemfixed!$K$551:$K$1054,MATCH(SUMMARY!C903,final_elemfixed!$C$551:$C$1054,0))</f>
        <v>0</v>
      </c>
      <c r="L903" s="21">
        <f>INDEX(final_elemfixed!$L$551:$L$1054,MATCH(SUMMARY!C903,final_elemfixed!$C$551:$C$1054,0))</f>
        <v>1</v>
      </c>
    </row>
    <row r="904" spans="1:12" ht="15" customHeight="1" x14ac:dyDescent="0.3">
      <c r="A904" s="6"/>
      <c r="C904" s="20">
        <v>354</v>
      </c>
      <c r="D904" s="17">
        <f>INDEX(final_elemfixed!$D$551:$D$1054,MATCH(SUMMARY!C904,final_elemfixed!$C$551:$C$1054,0))</f>
        <v>513</v>
      </c>
      <c r="E904" s="17">
        <f>INDEX(final_elemfixed!$E$551:$E$1054,MATCH(SUMMARY!C904,final_elemfixed!$C$551:$C$1054,0))</f>
        <v>62</v>
      </c>
      <c r="F904" s="17">
        <f>INDEX(final_elemfixed!$F$551:$F$1054,MATCH(SUMMARY!C904,final_elemfixed!$C$551:$C$1054,0))</f>
        <v>281</v>
      </c>
      <c r="G904" s="17">
        <f>INDEX(final_elemfixed!$G$551:$G$1054,MATCH(SUMMARY!C904,final_elemfixed!$C$551:$C$1054,0))</f>
        <v>512</v>
      </c>
      <c r="H904" s="17">
        <f>INDEX(final_elemfixed!$H$551:$H$1054,MATCH(SUMMARY!C904,final_elemfixed!$C$551:$C$1054,0))</f>
        <v>0</v>
      </c>
      <c r="I904" s="17">
        <f>INDEX(final_elemfixed!$I$551:$I$1054,MATCH(SUMMARY!C904,final_elemfixed!$C$551:$C$1054,0))</f>
        <v>0</v>
      </c>
      <c r="J904" s="17">
        <f>INDEX(final_elemfixed!$J$551:$J$1054,MATCH(SUMMARY!C904,final_elemfixed!$C$551:$C$1054,0))</f>
        <v>0</v>
      </c>
      <c r="K904" s="17">
        <f>INDEX(final_elemfixed!$K$551:$K$1054,MATCH(SUMMARY!C904,final_elemfixed!$C$551:$C$1054,0))</f>
        <v>0</v>
      </c>
      <c r="L904" s="21">
        <f>INDEX(final_elemfixed!$L$551:$L$1054,MATCH(SUMMARY!C904,final_elemfixed!$C$551:$C$1054,0))</f>
        <v>1</v>
      </c>
    </row>
    <row r="905" spans="1:12" ht="15" customHeight="1" x14ac:dyDescent="0.3">
      <c r="A905" s="6"/>
      <c r="C905" s="20">
        <v>355</v>
      </c>
      <c r="D905" s="17">
        <f>INDEX(final_elemfixed!$D$551:$D$1054,MATCH(SUMMARY!C905,final_elemfixed!$C$551:$C$1054,0))</f>
        <v>282</v>
      </c>
      <c r="E905" s="17">
        <f>INDEX(final_elemfixed!$E$551:$E$1054,MATCH(SUMMARY!C905,final_elemfixed!$C$551:$C$1054,0))</f>
        <v>514</v>
      </c>
      <c r="F905" s="17">
        <f>INDEX(final_elemfixed!$F$551:$F$1054,MATCH(SUMMARY!C905,final_elemfixed!$C$551:$C$1054,0))</f>
        <v>513</v>
      </c>
      <c r="G905" s="17">
        <f>INDEX(final_elemfixed!$G$551:$G$1054,MATCH(SUMMARY!C905,final_elemfixed!$C$551:$C$1054,0))</f>
        <v>63</v>
      </c>
      <c r="H905" s="17">
        <f>INDEX(final_elemfixed!$H$551:$H$1054,MATCH(SUMMARY!C905,final_elemfixed!$C$551:$C$1054,0))</f>
        <v>0</v>
      </c>
      <c r="I905" s="17">
        <f>INDEX(final_elemfixed!$I$551:$I$1054,MATCH(SUMMARY!C905,final_elemfixed!$C$551:$C$1054,0))</f>
        <v>0</v>
      </c>
      <c r="J905" s="17">
        <f>INDEX(final_elemfixed!$J$551:$J$1054,MATCH(SUMMARY!C905,final_elemfixed!$C$551:$C$1054,0))</f>
        <v>0</v>
      </c>
      <c r="K905" s="17">
        <f>INDEX(final_elemfixed!$K$551:$K$1054,MATCH(SUMMARY!C905,final_elemfixed!$C$551:$C$1054,0))</f>
        <v>0</v>
      </c>
      <c r="L905" s="21">
        <f>INDEX(final_elemfixed!$L$551:$L$1054,MATCH(SUMMARY!C905,final_elemfixed!$C$551:$C$1054,0))</f>
        <v>1</v>
      </c>
    </row>
    <row r="906" spans="1:12" ht="15" customHeight="1" x14ac:dyDescent="0.3">
      <c r="A906" s="6"/>
      <c r="C906" s="20">
        <v>356</v>
      </c>
      <c r="D906" s="17">
        <f>INDEX(final_elemfixed!$D$551:$D$1054,MATCH(SUMMARY!C906,final_elemfixed!$C$551:$C$1054,0))</f>
        <v>514</v>
      </c>
      <c r="E906" s="17">
        <f>INDEX(final_elemfixed!$E$551:$E$1054,MATCH(SUMMARY!C906,final_elemfixed!$C$551:$C$1054,0))</f>
        <v>283</v>
      </c>
      <c r="F906" s="17">
        <f>INDEX(final_elemfixed!$F$551:$F$1054,MATCH(SUMMARY!C906,final_elemfixed!$C$551:$C$1054,0))</f>
        <v>62</v>
      </c>
      <c r="G906" s="17">
        <f>INDEX(final_elemfixed!$G$551:$G$1054,MATCH(SUMMARY!C906,final_elemfixed!$C$551:$C$1054,0))</f>
        <v>513</v>
      </c>
      <c r="H906" s="17">
        <f>INDEX(final_elemfixed!$H$551:$H$1054,MATCH(SUMMARY!C906,final_elemfixed!$C$551:$C$1054,0))</f>
        <v>0</v>
      </c>
      <c r="I906" s="17">
        <f>INDEX(final_elemfixed!$I$551:$I$1054,MATCH(SUMMARY!C906,final_elemfixed!$C$551:$C$1054,0))</f>
        <v>0</v>
      </c>
      <c r="J906" s="17">
        <f>INDEX(final_elemfixed!$J$551:$J$1054,MATCH(SUMMARY!C906,final_elemfixed!$C$551:$C$1054,0))</f>
        <v>0</v>
      </c>
      <c r="K906" s="17">
        <f>INDEX(final_elemfixed!$K$551:$K$1054,MATCH(SUMMARY!C906,final_elemfixed!$C$551:$C$1054,0))</f>
        <v>0</v>
      </c>
      <c r="L906" s="21">
        <f>INDEX(final_elemfixed!$L$551:$L$1054,MATCH(SUMMARY!C906,final_elemfixed!$C$551:$C$1054,0))</f>
        <v>1</v>
      </c>
    </row>
    <row r="907" spans="1:12" ht="15" customHeight="1" x14ac:dyDescent="0.3">
      <c r="A907" s="6"/>
      <c r="C907" s="20">
        <v>357</v>
      </c>
      <c r="D907" s="17">
        <f>INDEX(final_elemfixed!$D$551:$D$1054,MATCH(SUMMARY!C907,final_elemfixed!$C$551:$C$1054,0))</f>
        <v>29</v>
      </c>
      <c r="E907" s="17">
        <f>INDEX(final_elemfixed!$E$551:$E$1054,MATCH(SUMMARY!C907,final_elemfixed!$C$551:$C$1054,0))</f>
        <v>515</v>
      </c>
      <c r="F907" s="17">
        <f>INDEX(final_elemfixed!$F$551:$F$1054,MATCH(SUMMARY!C907,final_elemfixed!$C$551:$C$1054,0))</f>
        <v>514</v>
      </c>
      <c r="G907" s="17">
        <f>INDEX(final_elemfixed!$G$551:$G$1054,MATCH(SUMMARY!C907,final_elemfixed!$C$551:$C$1054,0))</f>
        <v>282</v>
      </c>
      <c r="H907" s="17">
        <f>INDEX(final_elemfixed!$H$551:$H$1054,MATCH(SUMMARY!C907,final_elemfixed!$C$551:$C$1054,0))</f>
        <v>0</v>
      </c>
      <c r="I907" s="17">
        <f>INDEX(final_elemfixed!$I$551:$I$1054,MATCH(SUMMARY!C907,final_elemfixed!$C$551:$C$1054,0))</f>
        <v>0</v>
      </c>
      <c r="J907" s="17">
        <f>INDEX(final_elemfixed!$J$551:$J$1054,MATCH(SUMMARY!C907,final_elemfixed!$C$551:$C$1054,0))</f>
        <v>0</v>
      </c>
      <c r="K907" s="17">
        <f>INDEX(final_elemfixed!$K$551:$K$1054,MATCH(SUMMARY!C907,final_elemfixed!$C$551:$C$1054,0))</f>
        <v>0</v>
      </c>
      <c r="L907" s="21">
        <f>INDEX(final_elemfixed!$L$551:$L$1054,MATCH(SUMMARY!C907,final_elemfixed!$C$551:$C$1054,0))</f>
        <v>1</v>
      </c>
    </row>
    <row r="908" spans="1:12" ht="15" customHeight="1" x14ac:dyDescent="0.3">
      <c r="A908" s="6"/>
      <c r="C908" s="20">
        <v>358</v>
      </c>
      <c r="D908" s="17">
        <f>INDEX(final_elemfixed!$D$551:$D$1054,MATCH(SUMMARY!C908,final_elemfixed!$C$551:$C$1054,0))</f>
        <v>515</v>
      </c>
      <c r="E908" s="17">
        <f>INDEX(final_elemfixed!$E$551:$E$1054,MATCH(SUMMARY!C908,final_elemfixed!$C$551:$C$1054,0))</f>
        <v>28</v>
      </c>
      <c r="F908" s="17">
        <f>INDEX(final_elemfixed!$F$551:$F$1054,MATCH(SUMMARY!C908,final_elemfixed!$C$551:$C$1054,0))</f>
        <v>283</v>
      </c>
      <c r="G908" s="17">
        <f>INDEX(final_elemfixed!$G$551:$G$1054,MATCH(SUMMARY!C908,final_elemfixed!$C$551:$C$1054,0))</f>
        <v>514</v>
      </c>
      <c r="H908" s="17">
        <f>INDEX(final_elemfixed!$H$551:$H$1054,MATCH(SUMMARY!C908,final_elemfixed!$C$551:$C$1054,0))</f>
        <v>0</v>
      </c>
      <c r="I908" s="17">
        <f>INDEX(final_elemfixed!$I$551:$I$1054,MATCH(SUMMARY!C908,final_elemfixed!$C$551:$C$1054,0))</f>
        <v>0</v>
      </c>
      <c r="J908" s="17">
        <f>INDEX(final_elemfixed!$J$551:$J$1054,MATCH(SUMMARY!C908,final_elemfixed!$C$551:$C$1054,0))</f>
        <v>0</v>
      </c>
      <c r="K908" s="17">
        <f>INDEX(final_elemfixed!$K$551:$K$1054,MATCH(SUMMARY!C908,final_elemfixed!$C$551:$C$1054,0))</f>
        <v>0</v>
      </c>
      <c r="L908" s="21">
        <f>INDEX(final_elemfixed!$L$551:$L$1054,MATCH(SUMMARY!C908,final_elemfixed!$C$551:$C$1054,0))</f>
        <v>1</v>
      </c>
    </row>
    <row r="909" spans="1:12" ht="15" customHeight="1" x14ac:dyDescent="0.3">
      <c r="A909" s="6"/>
      <c r="C909" s="20">
        <v>359</v>
      </c>
      <c r="D909" s="17">
        <f>INDEX(final_elemfixed!$D$551:$D$1054,MATCH(SUMMARY!C909,final_elemfixed!$C$551:$C$1054,0))</f>
        <v>287</v>
      </c>
      <c r="E909" s="17">
        <f>INDEX(final_elemfixed!$E$551:$E$1054,MATCH(SUMMARY!C909,final_elemfixed!$C$551:$C$1054,0))</f>
        <v>516</v>
      </c>
      <c r="F909" s="17">
        <f>INDEX(final_elemfixed!$F$551:$F$1054,MATCH(SUMMARY!C909,final_elemfixed!$C$551:$C$1054,0))</f>
        <v>515</v>
      </c>
      <c r="G909" s="17">
        <f>INDEX(final_elemfixed!$G$551:$G$1054,MATCH(SUMMARY!C909,final_elemfixed!$C$551:$C$1054,0))</f>
        <v>29</v>
      </c>
      <c r="H909" s="17">
        <f>INDEX(final_elemfixed!$H$551:$H$1054,MATCH(SUMMARY!C909,final_elemfixed!$C$551:$C$1054,0))</f>
        <v>0</v>
      </c>
      <c r="I909" s="17">
        <f>INDEX(final_elemfixed!$I$551:$I$1054,MATCH(SUMMARY!C909,final_elemfixed!$C$551:$C$1054,0))</f>
        <v>0</v>
      </c>
      <c r="J909" s="17">
        <f>INDEX(final_elemfixed!$J$551:$J$1054,MATCH(SUMMARY!C909,final_elemfixed!$C$551:$C$1054,0))</f>
        <v>0</v>
      </c>
      <c r="K909" s="17">
        <f>INDEX(final_elemfixed!$K$551:$K$1054,MATCH(SUMMARY!C909,final_elemfixed!$C$551:$C$1054,0))</f>
        <v>0</v>
      </c>
      <c r="L909" s="21">
        <f>INDEX(final_elemfixed!$L$551:$L$1054,MATCH(SUMMARY!C909,final_elemfixed!$C$551:$C$1054,0))</f>
        <v>1</v>
      </c>
    </row>
    <row r="910" spans="1:12" ht="15" customHeight="1" x14ac:dyDescent="0.3">
      <c r="A910" s="6"/>
      <c r="C910" s="20">
        <v>360</v>
      </c>
      <c r="D910" s="17">
        <f>INDEX(final_elemfixed!$D$551:$D$1054,MATCH(SUMMARY!C910,final_elemfixed!$C$551:$C$1054,0))</f>
        <v>516</v>
      </c>
      <c r="E910" s="17">
        <f>INDEX(final_elemfixed!$E$551:$E$1054,MATCH(SUMMARY!C910,final_elemfixed!$C$551:$C$1054,0))</f>
        <v>284</v>
      </c>
      <c r="F910" s="17">
        <f>INDEX(final_elemfixed!$F$551:$F$1054,MATCH(SUMMARY!C910,final_elemfixed!$C$551:$C$1054,0))</f>
        <v>28</v>
      </c>
      <c r="G910" s="17">
        <f>INDEX(final_elemfixed!$G$551:$G$1054,MATCH(SUMMARY!C910,final_elemfixed!$C$551:$C$1054,0))</f>
        <v>515</v>
      </c>
      <c r="H910" s="17">
        <f>INDEX(final_elemfixed!$H$551:$H$1054,MATCH(SUMMARY!C910,final_elemfixed!$C$551:$C$1054,0))</f>
        <v>0</v>
      </c>
      <c r="I910" s="17">
        <f>INDEX(final_elemfixed!$I$551:$I$1054,MATCH(SUMMARY!C910,final_elemfixed!$C$551:$C$1054,0))</f>
        <v>0</v>
      </c>
      <c r="J910" s="17">
        <f>INDEX(final_elemfixed!$J$551:$J$1054,MATCH(SUMMARY!C910,final_elemfixed!$C$551:$C$1054,0))</f>
        <v>0</v>
      </c>
      <c r="K910" s="17">
        <f>INDEX(final_elemfixed!$K$551:$K$1054,MATCH(SUMMARY!C910,final_elemfixed!$C$551:$C$1054,0))</f>
        <v>0</v>
      </c>
      <c r="L910" s="21">
        <f>INDEX(final_elemfixed!$L$551:$L$1054,MATCH(SUMMARY!C910,final_elemfixed!$C$551:$C$1054,0))</f>
        <v>1</v>
      </c>
    </row>
    <row r="911" spans="1:12" ht="15" customHeight="1" x14ac:dyDescent="0.3">
      <c r="A911" s="6"/>
      <c r="C911" s="20">
        <v>361</v>
      </c>
      <c r="D911" s="17">
        <f>INDEX(final_elemfixed!$D$551:$D$1054,MATCH(SUMMARY!C911,final_elemfixed!$C$551:$C$1054,0))</f>
        <v>52</v>
      </c>
      <c r="E911" s="17">
        <f>INDEX(final_elemfixed!$E$551:$E$1054,MATCH(SUMMARY!C911,final_elemfixed!$C$551:$C$1054,0))</f>
        <v>517</v>
      </c>
      <c r="F911" s="17">
        <f>INDEX(final_elemfixed!$F$551:$F$1054,MATCH(SUMMARY!C911,final_elemfixed!$C$551:$C$1054,0))</f>
        <v>516</v>
      </c>
      <c r="G911" s="17">
        <f>INDEX(final_elemfixed!$G$551:$G$1054,MATCH(SUMMARY!C911,final_elemfixed!$C$551:$C$1054,0))</f>
        <v>287</v>
      </c>
      <c r="H911" s="17">
        <f>INDEX(final_elemfixed!$H$551:$H$1054,MATCH(SUMMARY!C911,final_elemfixed!$C$551:$C$1054,0))</f>
        <v>0</v>
      </c>
      <c r="I911" s="17">
        <f>INDEX(final_elemfixed!$I$551:$I$1054,MATCH(SUMMARY!C911,final_elemfixed!$C$551:$C$1054,0))</f>
        <v>0</v>
      </c>
      <c r="J911" s="17">
        <f>INDEX(final_elemfixed!$J$551:$J$1054,MATCH(SUMMARY!C911,final_elemfixed!$C$551:$C$1054,0))</f>
        <v>0</v>
      </c>
      <c r="K911" s="17">
        <f>INDEX(final_elemfixed!$K$551:$K$1054,MATCH(SUMMARY!C911,final_elemfixed!$C$551:$C$1054,0))</f>
        <v>0</v>
      </c>
      <c r="L911" s="21">
        <f>INDEX(final_elemfixed!$L$551:$L$1054,MATCH(SUMMARY!C911,final_elemfixed!$C$551:$C$1054,0))</f>
        <v>1</v>
      </c>
    </row>
    <row r="912" spans="1:12" ht="15" customHeight="1" x14ac:dyDescent="0.3">
      <c r="A912" s="6"/>
      <c r="C912" s="20">
        <v>362</v>
      </c>
      <c r="D912" s="17">
        <f>INDEX(final_elemfixed!$D$551:$D$1054,MATCH(SUMMARY!C912,final_elemfixed!$C$551:$C$1054,0))</f>
        <v>517</v>
      </c>
      <c r="E912" s="17">
        <f>INDEX(final_elemfixed!$E$551:$E$1054,MATCH(SUMMARY!C912,final_elemfixed!$C$551:$C$1054,0))</f>
        <v>51</v>
      </c>
      <c r="F912" s="17">
        <f>INDEX(final_elemfixed!$F$551:$F$1054,MATCH(SUMMARY!C912,final_elemfixed!$C$551:$C$1054,0))</f>
        <v>284</v>
      </c>
      <c r="G912" s="17">
        <f>INDEX(final_elemfixed!$G$551:$G$1054,MATCH(SUMMARY!C912,final_elemfixed!$C$551:$C$1054,0))</f>
        <v>516</v>
      </c>
      <c r="H912" s="17">
        <f>INDEX(final_elemfixed!$H$551:$H$1054,MATCH(SUMMARY!C912,final_elemfixed!$C$551:$C$1054,0))</f>
        <v>0</v>
      </c>
      <c r="I912" s="17">
        <f>INDEX(final_elemfixed!$I$551:$I$1054,MATCH(SUMMARY!C912,final_elemfixed!$C$551:$C$1054,0))</f>
        <v>0</v>
      </c>
      <c r="J912" s="17">
        <f>INDEX(final_elemfixed!$J$551:$J$1054,MATCH(SUMMARY!C912,final_elemfixed!$C$551:$C$1054,0))</f>
        <v>0</v>
      </c>
      <c r="K912" s="17">
        <f>INDEX(final_elemfixed!$K$551:$K$1054,MATCH(SUMMARY!C912,final_elemfixed!$C$551:$C$1054,0))</f>
        <v>0</v>
      </c>
      <c r="L912" s="21">
        <f>INDEX(final_elemfixed!$L$551:$L$1054,MATCH(SUMMARY!C912,final_elemfixed!$C$551:$C$1054,0))</f>
        <v>1</v>
      </c>
    </row>
    <row r="913" spans="1:12" ht="15" customHeight="1" x14ac:dyDescent="0.3">
      <c r="A913" s="6"/>
      <c r="C913" s="20">
        <v>363</v>
      </c>
      <c r="D913" s="17">
        <f>INDEX(final_elemfixed!$D$551:$D$1054,MATCH(SUMMARY!C913,final_elemfixed!$C$551:$C$1054,0))</f>
        <v>286</v>
      </c>
      <c r="E913" s="17">
        <f>INDEX(final_elemfixed!$E$551:$E$1054,MATCH(SUMMARY!C913,final_elemfixed!$C$551:$C$1054,0))</f>
        <v>518</v>
      </c>
      <c r="F913" s="17">
        <f>INDEX(final_elemfixed!$F$551:$F$1054,MATCH(SUMMARY!C913,final_elemfixed!$C$551:$C$1054,0))</f>
        <v>517</v>
      </c>
      <c r="G913" s="17">
        <f>INDEX(final_elemfixed!$G$551:$G$1054,MATCH(SUMMARY!C913,final_elemfixed!$C$551:$C$1054,0))</f>
        <v>52</v>
      </c>
      <c r="H913" s="17">
        <f>INDEX(final_elemfixed!$H$551:$H$1054,MATCH(SUMMARY!C913,final_elemfixed!$C$551:$C$1054,0))</f>
        <v>0</v>
      </c>
      <c r="I913" s="17">
        <f>INDEX(final_elemfixed!$I$551:$I$1054,MATCH(SUMMARY!C913,final_elemfixed!$C$551:$C$1054,0))</f>
        <v>0</v>
      </c>
      <c r="J913" s="17">
        <f>INDEX(final_elemfixed!$J$551:$J$1054,MATCH(SUMMARY!C913,final_elemfixed!$C$551:$C$1054,0))</f>
        <v>0</v>
      </c>
      <c r="K913" s="17">
        <f>INDEX(final_elemfixed!$K$551:$K$1054,MATCH(SUMMARY!C913,final_elemfixed!$C$551:$C$1054,0))</f>
        <v>0</v>
      </c>
      <c r="L913" s="21">
        <f>INDEX(final_elemfixed!$L$551:$L$1054,MATCH(SUMMARY!C913,final_elemfixed!$C$551:$C$1054,0))</f>
        <v>1</v>
      </c>
    </row>
    <row r="914" spans="1:12" ht="15" customHeight="1" x14ac:dyDescent="0.3">
      <c r="A914" s="6"/>
      <c r="C914" s="20">
        <v>364</v>
      </c>
      <c r="D914" s="17">
        <f>INDEX(final_elemfixed!$D$551:$D$1054,MATCH(SUMMARY!C914,final_elemfixed!$C$551:$C$1054,0))</f>
        <v>518</v>
      </c>
      <c r="E914" s="17">
        <f>INDEX(final_elemfixed!$E$551:$E$1054,MATCH(SUMMARY!C914,final_elemfixed!$C$551:$C$1054,0))</f>
        <v>285</v>
      </c>
      <c r="F914" s="17">
        <f>INDEX(final_elemfixed!$F$551:$F$1054,MATCH(SUMMARY!C914,final_elemfixed!$C$551:$C$1054,0))</f>
        <v>51</v>
      </c>
      <c r="G914" s="17">
        <f>INDEX(final_elemfixed!$G$551:$G$1054,MATCH(SUMMARY!C914,final_elemfixed!$C$551:$C$1054,0))</f>
        <v>517</v>
      </c>
      <c r="H914" s="17">
        <f>INDEX(final_elemfixed!$H$551:$H$1054,MATCH(SUMMARY!C914,final_elemfixed!$C$551:$C$1054,0))</f>
        <v>0</v>
      </c>
      <c r="I914" s="17">
        <f>INDEX(final_elemfixed!$I$551:$I$1054,MATCH(SUMMARY!C914,final_elemfixed!$C$551:$C$1054,0))</f>
        <v>0</v>
      </c>
      <c r="J914" s="17">
        <f>INDEX(final_elemfixed!$J$551:$J$1054,MATCH(SUMMARY!C914,final_elemfixed!$C$551:$C$1054,0))</f>
        <v>0</v>
      </c>
      <c r="K914" s="17">
        <f>INDEX(final_elemfixed!$K$551:$K$1054,MATCH(SUMMARY!C914,final_elemfixed!$C$551:$C$1054,0))</f>
        <v>0</v>
      </c>
      <c r="L914" s="21">
        <f>INDEX(final_elemfixed!$L$551:$L$1054,MATCH(SUMMARY!C914,final_elemfixed!$C$551:$C$1054,0))</f>
        <v>1</v>
      </c>
    </row>
    <row r="915" spans="1:12" ht="15" customHeight="1" x14ac:dyDescent="0.3">
      <c r="A915" s="6"/>
      <c r="C915" s="20">
        <v>365</v>
      </c>
      <c r="D915" s="17">
        <f>INDEX(final_elemfixed!$D$551:$D$1054,MATCH(SUMMARY!C915,final_elemfixed!$C$551:$C$1054,0))</f>
        <v>44</v>
      </c>
      <c r="E915" s="17">
        <f>INDEX(final_elemfixed!$E$551:$E$1054,MATCH(SUMMARY!C915,final_elemfixed!$C$551:$C$1054,0))</f>
        <v>199</v>
      </c>
      <c r="F915" s="17">
        <f>INDEX(final_elemfixed!$F$551:$F$1054,MATCH(SUMMARY!C915,final_elemfixed!$C$551:$C$1054,0))</f>
        <v>518</v>
      </c>
      <c r="G915" s="17">
        <f>INDEX(final_elemfixed!$G$551:$G$1054,MATCH(SUMMARY!C915,final_elemfixed!$C$551:$C$1054,0))</f>
        <v>286</v>
      </c>
      <c r="H915" s="17">
        <f>INDEX(final_elemfixed!$H$551:$H$1054,MATCH(SUMMARY!C915,final_elemfixed!$C$551:$C$1054,0))</f>
        <v>0</v>
      </c>
      <c r="I915" s="17">
        <f>INDEX(final_elemfixed!$I$551:$I$1054,MATCH(SUMMARY!C915,final_elemfixed!$C$551:$C$1054,0))</f>
        <v>0</v>
      </c>
      <c r="J915" s="17">
        <f>INDEX(final_elemfixed!$J$551:$J$1054,MATCH(SUMMARY!C915,final_elemfixed!$C$551:$C$1054,0))</f>
        <v>0</v>
      </c>
      <c r="K915" s="17">
        <f>INDEX(final_elemfixed!$K$551:$K$1054,MATCH(SUMMARY!C915,final_elemfixed!$C$551:$C$1054,0))</f>
        <v>0</v>
      </c>
      <c r="L915" s="21">
        <f>INDEX(final_elemfixed!$L$551:$L$1054,MATCH(SUMMARY!C915,final_elemfixed!$C$551:$C$1054,0))</f>
        <v>1</v>
      </c>
    </row>
    <row r="916" spans="1:12" ht="15" customHeight="1" x14ac:dyDescent="0.3">
      <c r="A916" s="6"/>
      <c r="C916" s="20">
        <v>366</v>
      </c>
      <c r="D916" s="17">
        <f>INDEX(final_elemfixed!$D$551:$D$1054,MATCH(SUMMARY!C916,final_elemfixed!$C$551:$C$1054,0))</f>
        <v>199</v>
      </c>
      <c r="E916" s="17">
        <f>INDEX(final_elemfixed!$E$551:$E$1054,MATCH(SUMMARY!C916,final_elemfixed!$C$551:$C$1054,0))</f>
        <v>43</v>
      </c>
      <c r="F916" s="17">
        <f>INDEX(final_elemfixed!$F$551:$F$1054,MATCH(SUMMARY!C916,final_elemfixed!$C$551:$C$1054,0))</f>
        <v>285</v>
      </c>
      <c r="G916" s="17">
        <f>INDEX(final_elemfixed!$G$551:$G$1054,MATCH(SUMMARY!C916,final_elemfixed!$C$551:$C$1054,0))</f>
        <v>518</v>
      </c>
      <c r="H916" s="17">
        <f>INDEX(final_elemfixed!$H$551:$H$1054,MATCH(SUMMARY!C916,final_elemfixed!$C$551:$C$1054,0))</f>
        <v>0</v>
      </c>
      <c r="I916" s="17">
        <f>INDEX(final_elemfixed!$I$551:$I$1054,MATCH(SUMMARY!C916,final_elemfixed!$C$551:$C$1054,0))</f>
        <v>0</v>
      </c>
      <c r="J916" s="17">
        <f>INDEX(final_elemfixed!$J$551:$J$1054,MATCH(SUMMARY!C916,final_elemfixed!$C$551:$C$1054,0))</f>
        <v>0</v>
      </c>
      <c r="K916" s="17">
        <f>INDEX(final_elemfixed!$K$551:$K$1054,MATCH(SUMMARY!C916,final_elemfixed!$C$551:$C$1054,0))</f>
        <v>0</v>
      </c>
      <c r="L916" s="21">
        <f>INDEX(final_elemfixed!$L$551:$L$1054,MATCH(SUMMARY!C916,final_elemfixed!$C$551:$C$1054,0))</f>
        <v>1</v>
      </c>
    </row>
    <row r="917" spans="1:12" ht="15" customHeight="1" x14ac:dyDescent="0.3">
      <c r="A917" s="6"/>
      <c r="C917" s="20">
        <v>367</v>
      </c>
      <c r="D917" s="17">
        <f>INDEX(final_elemfixed!$D$551:$D$1054,MATCH(SUMMARY!C917,final_elemfixed!$C$551:$C$1054,0))</f>
        <v>123</v>
      </c>
      <c r="E917" s="17">
        <f>INDEX(final_elemfixed!$E$551:$E$1054,MATCH(SUMMARY!C917,final_elemfixed!$C$551:$C$1054,0))</f>
        <v>187</v>
      </c>
      <c r="F917" s="17">
        <f>INDEX(final_elemfixed!$F$551:$F$1054,MATCH(SUMMARY!C917,final_elemfixed!$C$551:$C$1054,0))</f>
        <v>519</v>
      </c>
      <c r="G917" s="17">
        <f>INDEX(final_elemfixed!$G$551:$G$1054,MATCH(SUMMARY!C917,final_elemfixed!$C$551:$C$1054,0))</f>
        <v>277</v>
      </c>
      <c r="H917" s="17">
        <f>INDEX(final_elemfixed!$H$551:$H$1054,MATCH(SUMMARY!C917,final_elemfixed!$C$551:$C$1054,0))</f>
        <v>0</v>
      </c>
      <c r="I917" s="17">
        <f>INDEX(final_elemfixed!$I$551:$I$1054,MATCH(SUMMARY!C917,final_elemfixed!$C$551:$C$1054,0))</f>
        <v>0</v>
      </c>
      <c r="J917" s="17">
        <f>INDEX(final_elemfixed!$J$551:$J$1054,MATCH(SUMMARY!C917,final_elemfixed!$C$551:$C$1054,0))</f>
        <v>0</v>
      </c>
      <c r="K917" s="17">
        <f>INDEX(final_elemfixed!$K$551:$K$1054,MATCH(SUMMARY!C917,final_elemfixed!$C$551:$C$1054,0))</f>
        <v>0</v>
      </c>
      <c r="L917" s="21">
        <f>INDEX(final_elemfixed!$L$551:$L$1054,MATCH(SUMMARY!C917,final_elemfixed!$C$551:$C$1054,0))</f>
        <v>1</v>
      </c>
    </row>
    <row r="918" spans="1:12" ht="15" customHeight="1" x14ac:dyDescent="0.3">
      <c r="A918" s="6"/>
      <c r="C918" s="20">
        <v>368</v>
      </c>
      <c r="D918" s="17">
        <f>INDEX(final_elemfixed!$D$551:$D$1054,MATCH(SUMMARY!C918,final_elemfixed!$C$551:$C$1054,0))</f>
        <v>187</v>
      </c>
      <c r="E918" s="17">
        <f>INDEX(final_elemfixed!$E$551:$E$1054,MATCH(SUMMARY!C918,final_elemfixed!$C$551:$C$1054,0))</f>
        <v>56</v>
      </c>
      <c r="F918" s="17">
        <f>INDEX(final_elemfixed!$F$551:$F$1054,MATCH(SUMMARY!C918,final_elemfixed!$C$551:$C$1054,0))</f>
        <v>249</v>
      </c>
      <c r="G918" s="17">
        <f>INDEX(final_elemfixed!$G$551:$G$1054,MATCH(SUMMARY!C918,final_elemfixed!$C$551:$C$1054,0))</f>
        <v>519</v>
      </c>
      <c r="H918" s="17">
        <f>INDEX(final_elemfixed!$H$551:$H$1054,MATCH(SUMMARY!C918,final_elemfixed!$C$551:$C$1054,0))</f>
        <v>0</v>
      </c>
      <c r="I918" s="17">
        <f>INDEX(final_elemfixed!$I$551:$I$1054,MATCH(SUMMARY!C918,final_elemfixed!$C$551:$C$1054,0))</f>
        <v>0</v>
      </c>
      <c r="J918" s="17">
        <f>INDEX(final_elemfixed!$J$551:$J$1054,MATCH(SUMMARY!C918,final_elemfixed!$C$551:$C$1054,0))</f>
        <v>0</v>
      </c>
      <c r="K918" s="17">
        <f>INDEX(final_elemfixed!$K$551:$K$1054,MATCH(SUMMARY!C918,final_elemfixed!$C$551:$C$1054,0))</f>
        <v>0</v>
      </c>
      <c r="L918" s="21">
        <f>INDEX(final_elemfixed!$L$551:$L$1054,MATCH(SUMMARY!C918,final_elemfixed!$C$551:$C$1054,0))</f>
        <v>1</v>
      </c>
    </row>
    <row r="919" spans="1:12" ht="15" customHeight="1" x14ac:dyDescent="0.3">
      <c r="A919" s="6"/>
      <c r="C919" s="20">
        <v>369</v>
      </c>
      <c r="D919" s="17">
        <f>INDEX(final_elemfixed!$D$551:$D$1054,MATCH(SUMMARY!C919,final_elemfixed!$C$551:$C$1054,0))</f>
        <v>277</v>
      </c>
      <c r="E919" s="17">
        <f>INDEX(final_elemfixed!$E$551:$E$1054,MATCH(SUMMARY!C919,final_elemfixed!$C$551:$C$1054,0))</f>
        <v>519</v>
      </c>
      <c r="F919" s="17">
        <f>INDEX(final_elemfixed!$F$551:$F$1054,MATCH(SUMMARY!C919,final_elemfixed!$C$551:$C$1054,0))</f>
        <v>520</v>
      </c>
      <c r="G919" s="17">
        <f>INDEX(final_elemfixed!$G$551:$G$1054,MATCH(SUMMARY!C919,final_elemfixed!$C$551:$C$1054,0))</f>
        <v>59</v>
      </c>
      <c r="H919" s="17">
        <f>INDEX(final_elemfixed!$H$551:$H$1054,MATCH(SUMMARY!C919,final_elemfixed!$C$551:$C$1054,0))</f>
        <v>0</v>
      </c>
      <c r="I919" s="17">
        <f>INDEX(final_elemfixed!$I$551:$I$1054,MATCH(SUMMARY!C919,final_elemfixed!$C$551:$C$1054,0))</f>
        <v>0</v>
      </c>
      <c r="J919" s="17">
        <f>INDEX(final_elemfixed!$J$551:$J$1054,MATCH(SUMMARY!C919,final_elemfixed!$C$551:$C$1054,0))</f>
        <v>0</v>
      </c>
      <c r="K919" s="17">
        <f>INDEX(final_elemfixed!$K$551:$K$1054,MATCH(SUMMARY!C919,final_elemfixed!$C$551:$C$1054,0))</f>
        <v>0</v>
      </c>
      <c r="L919" s="21">
        <f>INDEX(final_elemfixed!$L$551:$L$1054,MATCH(SUMMARY!C919,final_elemfixed!$C$551:$C$1054,0))</f>
        <v>1</v>
      </c>
    </row>
    <row r="920" spans="1:12" ht="15" customHeight="1" x14ac:dyDescent="0.3">
      <c r="A920" s="6"/>
      <c r="C920" s="20">
        <v>370</v>
      </c>
      <c r="D920" s="17">
        <f>INDEX(final_elemfixed!$D$551:$D$1054,MATCH(SUMMARY!C920,final_elemfixed!$C$551:$C$1054,0))</f>
        <v>519</v>
      </c>
      <c r="E920" s="17">
        <f>INDEX(final_elemfixed!$E$551:$E$1054,MATCH(SUMMARY!C920,final_elemfixed!$C$551:$C$1054,0))</f>
        <v>249</v>
      </c>
      <c r="F920" s="17">
        <f>INDEX(final_elemfixed!$F$551:$F$1054,MATCH(SUMMARY!C920,final_elemfixed!$C$551:$C$1054,0))</f>
        <v>60</v>
      </c>
      <c r="G920" s="17">
        <f>INDEX(final_elemfixed!$G$551:$G$1054,MATCH(SUMMARY!C920,final_elemfixed!$C$551:$C$1054,0))</f>
        <v>520</v>
      </c>
      <c r="H920" s="17">
        <f>INDEX(final_elemfixed!$H$551:$H$1054,MATCH(SUMMARY!C920,final_elemfixed!$C$551:$C$1054,0))</f>
        <v>0</v>
      </c>
      <c r="I920" s="17">
        <f>INDEX(final_elemfixed!$I$551:$I$1054,MATCH(SUMMARY!C920,final_elemfixed!$C$551:$C$1054,0))</f>
        <v>0</v>
      </c>
      <c r="J920" s="17">
        <f>INDEX(final_elemfixed!$J$551:$J$1054,MATCH(SUMMARY!C920,final_elemfixed!$C$551:$C$1054,0))</f>
        <v>0</v>
      </c>
      <c r="K920" s="17">
        <f>INDEX(final_elemfixed!$K$551:$K$1054,MATCH(SUMMARY!C920,final_elemfixed!$C$551:$C$1054,0))</f>
        <v>0</v>
      </c>
      <c r="L920" s="21">
        <f>INDEX(final_elemfixed!$L$551:$L$1054,MATCH(SUMMARY!C920,final_elemfixed!$C$551:$C$1054,0))</f>
        <v>1</v>
      </c>
    </row>
    <row r="921" spans="1:12" ht="15" customHeight="1" x14ac:dyDescent="0.3">
      <c r="A921" s="6"/>
      <c r="C921" s="20">
        <v>371</v>
      </c>
      <c r="D921" s="17">
        <f>INDEX(final_elemfixed!$D$551:$D$1054,MATCH(SUMMARY!C921,final_elemfixed!$C$551:$C$1054,0))</f>
        <v>59</v>
      </c>
      <c r="E921" s="17">
        <f>INDEX(final_elemfixed!$E$551:$E$1054,MATCH(SUMMARY!C921,final_elemfixed!$C$551:$C$1054,0))</f>
        <v>520</v>
      </c>
      <c r="F921" s="17">
        <f>INDEX(final_elemfixed!$F$551:$F$1054,MATCH(SUMMARY!C921,final_elemfixed!$C$551:$C$1054,0))</f>
        <v>521</v>
      </c>
      <c r="G921" s="17">
        <f>INDEX(final_elemfixed!$G$551:$G$1054,MATCH(SUMMARY!C921,final_elemfixed!$C$551:$C$1054,0))</f>
        <v>280</v>
      </c>
      <c r="H921" s="17">
        <f>INDEX(final_elemfixed!$H$551:$H$1054,MATCH(SUMMARY!C921,final_elemfixed!$C$551:$C$1054,0))</f>
        <v>0</v>
      </c>
      <c r="I921" s="17">
        <f>INDEX(final_elemfixed!$I$551:$I$1054,MATCH(SUMMARY!C921,final_elemfixed!$C$551:$C$1054,0))</f>
        <v>0</v>
      </c>
      <c r="J921" s="17">
        <f>INDEX(final_elemfixed!$J$551:$J$1054,MATCH(SUMMARY!C921,final_elemfixed!$C$551:$C$1054,0))</f>
        <v>0</v>
      </c>
      <c r="K921" s="17">
        <f>INDEX(final_elemfixed!$K$551:$K$1054,MATCH(SUMMARY!C921,final_elemfixed!$C$551:$C$1054,0))</f>
        <v>0</v>
      </c>
      <c r="L921" s="21">
        <f>INDEX(final_elemfixed!$L$551:$L$1054,MATCH(SUMMARY!C921,final_elemfixed!$C$551:$C$1054,0))</f>
        <v>1</v>
      </c>
    </row>
    <row r="922" spans="1:12" ht="15" customHeight="1" x14ac:dyDescent="0.3">
      <c r="A922" s="6"/>
      <c r="C922" s="20">
        <v>372</v>
      </c>
      <c r="D922" s="17">
        <f>INDEX(final_elemfixed!$D$551:$D$1054,MATCH(SUMMARY!C922,final_elemfixed!$C$551:$C$1054,0))</f>
        <v>520</v>
      </c>
      <c r="E922" s="17">
        <f>INDEX(final_elemfixed!$E$551:$E$1054,MATCH(SUMMARY!C922,final_elemfixed!$C$551:$C$1054,0))</f>
        <v>60</v>
      </c>
      <c r="F922" s="17">
        <f>INDEX(final_elemfixed!$F$551:$F$1054,MATCH(SUMMARY!C922,final_elemfixed!$C$551:$C$1054,0))</f>
        <v>250</v>
      </c>
      <c r="G922" s="17">
        <f>INDEX(final_elemfixed!$G$551:$G$1054,MATCH(SUMMARY!C922,final_elemfixed!$C$551:$C$1054,0))</f>
        <v>521</v>
      </c>
      <c r="H922" s="17">
        <f>INDEX(final_elemfixed!$H$551:$H$1054,MATCH(SUMMARY!C922,final_elemfixed!$C$551:$C$1054,0))</f>
        <v>0</v>
      </c>
      <c r="I922" s="17">
        <f>INDEX(final_elemfixed!$I$551:$I$1054,MATCH(SUMMARY!C922,final_elemfixed!$C$551:$C$1054,0))</f>
        <v>0</v>
      </c>
      <c r="J922" s="17">
        <f>INDEX(final_elemfixed!$J$551:$J$1054,MATCH(SUMMARY!C922,final_elemfixed!$C$551:$C$1054,0))</f>
        <v>0</v>
      </c>
      <c r="K922" s="17">
        <f>INDEX(final_elemfixed!$K$551:$K$1054,MATCH(SUMMARY!C922,final_elemfixed!$C$551:$C$1054,0))</f>
        <v>0</v>
      </c>
      <c r="L922" s="21">
        <f>INDEX(final_elemfixed!$L$551:$L$1054,MATCH(SUMMARY!C922,final_elemfixed!$C$551:$C$1054,0))</f>
        <v>1</v>
      </c>
    </row>
    <row r="923" spans="1:12" ht="15" customHeight="1" x14ac:dyDescent="0.3">
      <c r="A923" s="6"/>
      <c r="C923" s="20">
        <v>373</v>
      </c>
      <c r="D923" s="17">
        <f>INDEX(final_elemfixed!$D$551:$D$1054,MATCH(SUMMARY!C923,final_elemfixed!$C$551:$C$1054,0))</f>
        <v>280</v>
      </c>
      <c r="E923" s="17">
        <f>INDEX(final_elemfixed!$E$551:$E$1054,MATCH(SUMMARY!C923,final_elemfixed!$C$551:$C$1054,0))</f>
        <v>521</v>
      </c>
      <c r="F923" s="17">
        <f>INDEX(final_elemfixed!$F$551:$F$1054,MATCH(SUMMARY!C923,final_elemfixed!$C$551:$C$1054,0))</f>
        <v>522</v>
      </c>
      <c r="G923" s="17">
        <f>INDEX(final_elemfixed!$G$551:$G$1054,MATCH(SUMMARY!C923,final_elemfixed!$C$551:$C$1054,0))</f>
        <v>63</v>
      </c>
      <c r="H923" s="17">
        <f>INDEX(final_elemfixed!$H$551:$H$1054,MATCH(SUMMARY!C923,final_elemfixed!$C$551:$C$1054,0))</f>
        <v>0</v>
      </c>
      <c r="I923" s="17">
        <f>INDEX(final_elemfixed!$I$551:$I$1054,MATCH(SUMMARY!C923,final_elemfixed!$C$551:$C$1054,0))</f>
        <v>0</v>
      </c>
      <c r="J923" s="17">
        <f>INDEX(final_elemfixed!$J$551:$J$1054,MATCH(SUMMARY!C923,final_elemfixed!$C$551:$C$1054,0))</f>
        <v>0</v>
      </c>
      <c r="K923" s="17">
        <f>INDEX(final_elemfixed!$K$551:$K$1054,MATCH(SUMMARY!C923,final_elemfixed!$C$551:$C$1054,0))</f>
        <v>0</v>
      </c>
      <c r="L923" s="21">
        <f>INDEX(final_elemfixed!$L$551:$L$1054,MATCH(SUMMARY!C923,final_elemfixed!$C$551:$C$1054,0))</f>
        <v>1</v>
      </c>
    </row>
    <row r="924" spans="1:12" ht="15" customHeight="1" x14ac:dyDescent="0.3">
      <c r="A924" s="6"/>
      <c r="C924" s="20">
        <v>374</v>
      </c>
      <c r="D924" s="17">
        <f>INDEX(final_elemfixed!$D$551:$D$1054,MATCH(SUMMARY!C924,final_elemfixed!$C$551:$C$1054,0))</f>
        <v>521</v>
      </c>
      <c r="E924" s="17">
        <f>INDEX(final_elemfixed!$E$551:$E$1054,MATCH(SUMMARY!C924,final_elemfixed!$C$551:$C$1054,0))</f>
        <v>250</v>
      </c>
      <c r="F924" s="17">
        <f>INDEX(final_elemfixed!$F$551:$F$1054,MATCH(SUMMARY!C924,final_elemfixed!$C$551:$C$1054,0))</f>
        <v>64</v>
      </c>
      <c r="G924" s="17">
        <f>INDEX(final_elemfixed!$G$551:$G$1054,MATCH(SUMMARY!C924,final_elemfixed!$C$551:$C$1054,0))</f>
        <v>522</v>
      </c>
      <c r="H924" s="17">
        <f>INDEX(final_elemfixed!$H$551:$H$1054,MATCH(SUMMARY!C924,final_elemfixed!$C$551:$C$1054,0))</f>
        <v>0</v>
      </c>
      <c r="I924" s="17">
        <f>INDEX(final_elemfixed!$I$551:$I$1054,MATCH(SUMMARY!C924,final_elemfixed!$C$551:$C$1054,0))</f>
        <v>0</v>
      </c>
      <c r="J924" s="17">
        <f>INDEX(final_elemfixed!$J$551:$J$1054,MATCH(SUMMARY!C924,final_elemfixed!$C$551:$C$1054,0))</f>
        <v>0</v>
      </c>
      <c r="K924" s="17">
        <f>INDEX(final_elemfixed!$K$551:$K$1054,MATCH(SUMMARY!C924,final_elemfixed!$C$551:$C$1054,0))</f>
        <v>0</v>
      </c>
      <c r="L924" s="21">
        <f>INDEX(final_elemfixed!$L$551:$L$1054,MATCH(SUMMARY!C924,final_elemfixed!$C$551:$C$1054,0))</f>
        <v>1</v>
      </c>
    </row>
    <row r="925" spans="1:12" ht="15" customHeight="1" x14ac:dyDescent="0.3">
      <c r="A925" s="6"/>
      <c r="C925" s="20">
        <v>375</v>
      </c>
      <c r="D925" s="17">
        <f>INDEX(final_elemfixed!$D$551:$D$1054,MATCH(SUMMARY!C925,final_elemfixed!$C$551:$C$1054,0))</f>
        <v>63</v>
      </c>
      <c r="E925" s="17">
        <f>INDEX(final_elemfixed!$E$551:$E$1054,MATCH(SUMMARY!C925,final_elemfixed!$C$551:$C$1054,0))</f>
        <v>522</v>
      </c>
      <c r="F925" s="17">
        <f>INDEX(final_elemfixed!$F$551:$F$1054,MATCH(SUMMARY!C925,final_elemfixed!$C$551:$C$1054,0))</f>
        <v>523</v>
      </c>
      <c r="G925" s="17">
        <f>INDEX(final_elemfixed!$G$551:$G$1054,MATCH(SUMMARY!C925,final_elemfixed!$C$551:$C$1054,0))</f>
        <v>282</v>
      </c>
      <c r="H925" s="17">
        <f>INDEX(final_elemfixed!$H$551:$H$1054,MATCH(SUMMARY!C925,final_elemfixed!$C$551:$C$1054,0))</f>
        <v>0</v>
      </c>
      <c r="I925" s="17">
        <f>INDEX(final_elemfixed!$I$551:$I$1054,MATCH(SUMMARY!C925,final_elemfixed!$C$551:$C$1054,0))</f>
        <v>0</v>
      </c>
      <c r="J925" s="17">
        <f>INDEX(final_elemfixed!$J$551:$J$1054,MATCH(SUMMARY!C925,final_elemfixed!$C$551:$C$1054,0))</f>
        <v>0</v>
      </c>
      <c r="K925" s="17">
        <f>INDEX(final_elemfixed!$K$551:$K$1054,MATCH(SUMMARY!C925,final_elemfixed!$C$551:$C$1054,0))</f>
        <v>0</v>
      </c>
      <c r="L925" s="21">
        <f>INDEX(final_elemfixed!$L$551:$L$1054,MATCH(SUMMARY!C925,final_elemfixed!$C$551:$C$1054,0))</f>
        <v>1</v>
      </c>
    </row>
    <row r="926" spans="1:12" ht="15" customHeight="1" x14ac:dyDescent="0.3">
      <c r="A926" s="6"/>
      <c r="C926" s="20">
        <v>376</v>
      </c>
      <c r="D926" s="17">
        <f>INDEX(final_elemfixed!$D$551:$D$1054,MATCH(SUMMARY!C926,final_elemfixed!$C$551:$C$1054,0))</f>
        <v>522</v>
      </c>
      <c r="E926" s="17">
        <f>INDEX(final_elemfixed!$E$551:$E$1054,MATCH(SUMMARY!C926,final_elemfixed!$C$551:$C$1054,0))</f>
        <v>64</v>
      </c>
      <c r="F926" s="17">
        <f>INDEX(final_elemfixed!$F$551:$F$1054,MATCH(SUMMARY!C926,final_elemfixed!$C$551:$C$1054,0))</f>
        <v>251</v>
      </c>
      <c r="G926" s="17">
        <f>INDEX(final_elemfixed!$G$551:$G$1054,MATCH(SUMMARY!C926,final_elemfixed!$C$551:$C$1054,0))</f>
        <v>523</v>
      </c>
      <c r="H926" s="17">
        <f>INDEX(final_elemfixed!$H$551:$H$1054,MATCH(SUMMARY!C926,final_elemfixed!$C$551:$C$1054,0))</f>
        <v>0</v>
      </c>
      <c r="I926" s="17">
        <f>INDEX(final_elemfixed!$I$551:$I$1054,MATCH(SUMMARY!C926,final_elemfixed!$C$551:$C$1054,0))</f>
        <v>0</v>
      </c>
      <c r="J926" s="17">
        <f>INDEX(final_elemfixed!$J$551:$J$1054,MATCH(SUMMARY!C926,final_elemfixed!$C$551:$C$1054,0))</f>
        <v>0</v>
      </c>
      <c r="K926" s="17">
        <f>INDEX(final_elemfixed!$K$551:$K$1054,MATCH(SUMMARY!C926,final_elemfixed!$C$551:$C$1054,0))</f>
        <v>0</v>
      </c>
      <c r="L926" s="21">
        <f>INDEX(final_elemfixed!$L$551:$L$1054,MATCH(SUMMARY!C926,final_elemfixed!$C$551:$C$1054,0))</f>
        <v>1</v>
      </c>
    </row>
    <row r="927" spans="1:12" ht="15" customHeight="1" x14ac:dyDescent="0.3">
      <c r="A927" s="6"/>
      <c r="C927" s="20">
        <v>377</v>
      </c>
      <c r="D927" s="17">
        <f>INDEX(final_elemfixed!$D$551:$D$1054,MATCH(SUMMARY!C927,final_elemfixed!$C$551:$C$1054,0))</f>
        <v>282</v>
      </c>
      <c r="E927" s="17">
        <f>INDEX(final_elemfixed!$E$551:$E$1054,MATCH(SUMMARY!C927,final_elemfixed!$C$551:$C$1054,0))</f>
        <v>523</v>
      </c>
      <c r="F927" s="17">
        <f>INDEX(final_elemfixed!$F$551:$F$1054,MATCH(SUMMARY!C927,final_elemfixed!$C$551:$C$1054,0))</f>
        <v>524</v>
      </c>
      <c r="G927" s="17">
        <f>INDEX(final_elemfixed!$G$551:$G$1054,MATCH(SUMMARY!C927,final_elemfixed!$C$551:$C$1054,0))</f>
        <v>29</v>
      </c>
      <c r="H927" s="17">
        <f>INDEX(final_elemfixed!$H$551:$H$1054,MATCH(SUMMARY!C927,final_elemfixed!$C$551:$C$1054,0))</f>
        <v>0</v>
      </c>
      <c r="I927" s="17">
        <f>INDEX(final_elemfixed!$I$551:$I$1054,MATCH(SUMMARY!C927,final_elemfixed!$C$551:$C$1054,0))</f>
        <v>0</v>
      </c>
      <c r="J927" s="17">
        <f>INDEX(final_elemfixed!$J$551:$J$1054,MATCH(SUMMARY!C927,final_elemfixed!$C$551:$C$1054,0))</f>
        <v>0</v>
      </c>
      <c r="K927" s="17">
        <f>INDEX(final_elemfixed!$K$551:$K$1054,MATCH(SUMMARY!C927,final_elemfixed!$C$551:$C$1054,0))</f>
        <v>0</v>
      </c>
      <c r="L927" s="21">
        <f>INDEX(final_elemfixed!$L$551:$L$1054,MATCH(SUMMARY!C927,final_elemfixed!$C$551:$C$1054,0))</f>
        <v>1</v>
      </c>
    </row>
    <row r="928" spans="1:12" ht="15" customHeight="1" x14ac:dyDescent="0.3">
      <c r="A928" s="6"/>
      <c r="C928" s="20">
        <v>378</v>
      </c>
      <c r="D928" s="17">
        <f>INDEX(final_elemfixed!$D$551:$D$1054,MATCH(SUMMARY!C928,final_elemfixed!$C$551:$C$1054,0))</f>
        <v>523</v>
      </c>
      <c r="E928" s="17">
        <f>INDEX(final_elemfixed!$E$551:$E$1054,MATCH(SUMMARY!C928,final_elemfixed!$C$551:$C$1054,0))</f>
        <v>251</v>
      </c>
      <c r="F928" s="17">
        <f>INDEX(final_elemfixed!$F$551:$F$1054,MATCH(SUMMARY!C928,final_elemfixed!$C$551:$C$1054,0))</f>
        <v>30</v>
      </c>
      <c r="G928" s="17">
        <f>INDEX(final_elemfixed!$G$551:$G$1054,MATCH(SUMMARY!C928,final_elemfixed!$C$551:$C$1054,0))</f>
        <v>524</v>
      </c>
      <c r="H928" s="17">
        <f>INDEX(final_elemfixed!$H$551:$H$1054,MATCH(SUMMARY!C928,final_elemfixed!$C$551:$C$1054,0))</f>
        <v>0</v>
      </c>
      <c r="I928" s="17">
        <f>INDEX(final_elemfixed!$I$551:$I$1054,MATCH(SUMMARY!C928,final_elemfixed!$C$551:$C$1054,0))</f>
        <v>0</v>
      </c>
      <c r="J928" s="17">
        <f>INDEX(final_elemfixed!$J$551:$J$1054,MATCH(SUMMARY!C928,final_elemfixed!$C$551:$C$1054,0))</f>
        <v>0</v>
      </c>
      <c r="K928" s="17">
        <f>INDEX(final_elemfixed!$K$551:$K$1054,MATCH(SUMMARY!C928,final_elemfixed!$C$551:$C$1054,0))</f>
        <v>0</v>
      </c>
      <c r="L928" s="21">
        <f>INDEX(final_elemfixed!$L$551:$L$1054,MATCH(SUMMARY!C928,final_elemfixed!$C$551:$C$1054,0))</f>
        <v>1</v>
      </c>
    </row>
    <row r="929" spans="1:12" ht="15" customHeight="1" x14ac:dyDescent="0.3">
      <c r="A929" s="6"/>
      <c r="C929" s="20">
        <v>379</v>
      </c>
      <c r="D929" s="17">
        <f>INDEX(final_elemfixed!$D$551:$D$1054,MATCH(SUMMARY!C929,final_elemfixed!$C$551:$C$1054,0))</f>
        <v>29</v>
      </c>
      <c r="E929" s="17">
        <f>INDEX(final_elemfixed!$E$551:$E$1054,MATCH(SUMMARY!C929,final_elemfixed!$C$551:$C$1054,0))</f>
        <v>524</v>
      </c>
      <c r="F929" s="17">
        <f>INDEX(final_elemfixed!$F$551:$F$1054,MATCH(SUMMARY!C929,final_elemfixed!$C$551:$C$1054,0))</f>
        <v>525</v>
      </c>
      <c r="G929" s="17">
        <f>INDEX(final_elemfixed!$G$551:$G$1054,MATCH(SUMMARY!C929,final_elemfixed!$C$551:$C$1054,0))</f>
        <v>287</v>
      </c>
      <c r="H929" s="17">
        <f>INDEX(final_elemfixed!$H$551:$H$1054,MATCH(SUMMARY!C929,final_elemfixed!$C$551:$C$1054,0))</f>
        <v>0</v>
      </c>
      <c r="I929" s="17">
        <f>INDEX(final_elemfixed!$I$551:$I$1054,MATCH(SUMMARY!C929,final_elemfixed!$C$551:$C$1054,0))</f>
        <v>0</v>
      </c>
      <c r="J929" s="17">
        <f>INDEX(final_elemfixed!$J$551:$J$1054,MATCH(SUMMARY!C929,final_elemfixed!$C$551:$C$1054,0))</f>
        <v>0</v>
      </c>
      <c r="K929" s="17">
        <f>INDEX(final_elemfixed!$K$551:$K$1054,MATCH(SUMMARY!C929,final_elemfixed!$C$551:$C$1054,0))</f>
        <v>0</v>
      </c>
      <c r="L929" s="21">
        <f>INDEX(final_elemfixed!$L$551:$L$1054,MATCH(SUMMARY!C929,final_elemfixed!$C$551:$C$1054,0))</f>
        <v>1</v>
      </c>
    </row>
    <row r="930" spans="1:12" ht="15" customHeight="1" x14ac:dyDescent="0.3">
      <c r="A930" s="6"/>
      <c r="C930" s="20">
        <v>380</v>
      </c>
      <c r="D930" s="17">
        <f>INDEX(final_elemfixed!$D$551:$D$1054,MATCH(SUMMARY!C930,final_elemfixed!$C$551:$C$1054,0))</f>
        <v>524</v>
      </c>
      <c r="E930" s="17">
        <f>INDEX(final_elemfixed!$E$551:$E$1054,MATCH(SUMMARY!C930,final_elemfixed!$C$551:$C$1054,0))</f>
        <v>30</v>
      </c>
      <c r="F930" s="17">
        <f>INDEX(final_elemfixed!$F$551:$F$1054,MATCH(SUMMARY!C930,final_elemfixed!$C$551:$C$1054,0))</f>
        <v>252</v>
      </c>
      <c r="G930" s="17">
        <f>INDEX(final_elemfixed!$G$551:$G$1054,MATCH(SUMMARY!C930,final_elemfixed!$C$551:$C$1054,0))</f>
        <v>525</v>
      </c>
      <c r="H930" s="17">
        <f>INDEX(final_elemfixed!$H$551:$H$1054,MATCH(SUMMARY!C930,final_elemfixed!$C$551:$C$1054,0))</f>
        <v>0</v>
      </c>
      <c r="I930" s="17">
        <f>INDEX(final_elemfixed!$I$551:$I$1054,MATCH(SUMMARY!C930,final_elemfixed!$C$551:$C$1054,0))</f>
        <v>0</v>
      </c>
      <c r="J930" s="17">
        <f>INDEX(final_elemfixed!$J$551:$J$1054,MATCH(SUMMARY!C930,final_elemfixed!$C$551:$C$1054,0))</f>
        <v>0</v>
      </c>
      <c r="K930" s="17">
        <f>INDEX(final_elemfixed!$K$551:$K$1054,MATCH(SUMMARY!C930,final_elemfixed!$C$551:$C$1054,0))</f>
        <v>0</v>
      </c>
      <c r="L930" s="21">
        <f>INDEX(final_elemfixed!$L$551:$L$1054,MATCH(SUMMARY!C930,final_elemfixed!$C$551:$C$1054,0))</f>
        <v>1</v>
      </c>
    </row>
    <row r="931" spans="1:12" ht="15" customHeight="1" x14ac:dyDescent="0.3">
      <c r="A931" s="6"/>
      <c r="C931" s="20">
        <v>381</v>
      </c>
      <c r="D931" s="17">
        <f>INDEX(final_elemfixed!$D$551:$D$1054,MATCH(SUMMARY!C931,final_elemfixed!$C$551:$C$1054,0))</f>
        <v>287</v>
      </c>
      <c r="E931" s="17">
        <f>INDEX(final_elemfixed!$E$551:$E$1054,MATCH(SUMMARY!C931,final_elemfixed!$C$551:$C$1054,0))</f>
        <v>525</v>
      </c>
      <c r="F931" s="17">
        <f>INDEX(final_elemfixed!$F$551:$F$1054,MATCH(SUMMARY!C931,final_elemfixed!$C$551:$C$1054,0))</f>
        <v>526</v>
      </c>
      <c r="G931" s="17">
        <f>INDEX(final_elemfixed!$G$551:$G$1054,MATCH(SUMMARY!C931,final_elemfixed!$C$551:$C$1054,0))</f>
        <v>52</v>
      </c>
      <c r="H931" s="17">
        <f>INDEX(final_elemfixed!$H$551:$H$1054,MATCH(SUMMARY!C931,final_elemfixed!$C$551:$C$1054,0))</f>
        <v>0</v>
      </c>
      <c r="I931" s="17">
        <f>INDEX(final_elemfixed!$I$551:$I$1054,MATCH(SUMMARY!C931,final_elemfixed!$C$551:$C$1054,0))</f>
        <v>0</v>
      </c>
      <c r="J931" s="17">
        <f>INDEX(final_elemfixed!$J$551:$J$1054,MATCH(SUMMARY!C931,final_elemfixed!$C$551:$C$1054,0))</f>
        <v>0</v>
      </c>
      <c r="K931" s="17">
        <f>INDEX(final_elemfixed!$K$551:$K$1054,MATCH(SUMMARY!C931,final_elemfixed!$C$551:$C$1054,0))</f>
        <v>0</v>
      </c>
      <c r="L931" s="21">
        <f>INDEX(final_elemfixed!$L$551:$L$1054,MATCH(SUMMARY!C931,final_elemfixed!$C$551:$C$1054,0))</f>
        <v>1</v>
      </c>
    </row>
    <row r="932" spans="1:12" ht="15" customHeight="1" x14ac:dyDescent="0.3">
      <c r="A932" s="6"/>
      <c r="C932" s="20">
        <v>382</v>
      </c>
      <c r="D932" s="17">
        <f>INDEX(final_elemfixed!$D$551:$D$1054,MATCH(SUMMARY!C932,final_elemfixed!$C$551:$C$1054,0))</f>
        <v>525</v>
      </c>
      <c r="E932" s="17">
        <f>INDEX(final_elemfixed!$E$551:$E$1054,MATCH(SUMMARY!C932,final_elemfixed!$C$551:$C$1054,0))</f>
        <v>252</v>
      </c>
      <c r="F932" s="17">
        <f>INDEX(final_elemfixed!$F$551:$F$1054,MATCH(SUMMARY!C932,final_elemfixed!$C$551:$C$1054,0))</f>
        <v>53</v>
      </c>
      <c r="G932" s="17">
        <f>INDEX(final_elemfixed!$G$551:$G$1054,MATCH(SUMMARY!C932,final_elemfixed!$C$551:$C$1054,0))</f>
        <v>526</v>
      </c>
      <c r="H932" s="17">
        <f>INDEX(final_elemfixed!$H$551:$H$1054,MATCH(SUMMARY!C932,final_elemfixed!$C$551:$C$1054,0))</f>
        <v>0</v>
      </c>
      <c r="I932" s="17">
        <f>INDEX(final_elemfixed!$I$551:$I$1054,MATCH(SUMMARY!C932,final_elemfixed!$C$551:$C$1054,0))</f>
        <v>0</v>
      </c>
      <c r="J932" s="17">
        <f>INDEX(final_elemfixed!$J$551:$J$1054,MATCH(SUMMARY!C932,final_elemfixed!$C$551:$C$1054,0))</f>
        <v>0</v>
      </c>
      <c r="K932" s="17">
        <f>INDEX(final_elemfixed!$K$551:$K$1054,MATCH(SUMMARY!C932,final_elemfixed!$C$551:$C$1054,0))</f>
        <v>0</v>
      </c>
      <c r="L932" s="21">
        <f>INDEX(final_elemfixed!$L$551:$L$1054,MATCH(SUMMARY!C932,final_elemfixed!$C$551:$C$1054,0))</f>
        <v>1</v>
      </c>
    </row>
    <row r="933" spans="1:12" ht="15" customHeight="1" x14ac:dyDescent="0.3">
      <c r="A933" s="6"/>
      <c r="C933" s="20">
        <v>383</v>
      </c>
      <c r="D933" s="17">
        <f>INDEX(final_elemfixed!$D$551:$D$1054,MATCH(SUMMARY!C933,final_elemfixed!$C$551:$C$1054,0))</f>
        <v>52</v>
      </c>
      <c r="E933" s="17">
        <f>INDEX(final_elemfixed!$E$551:$E$1054,MATCH(SUMMARY!C933,final_elemfixed!$C$551:$C$1054,0))</f>
        <v>526</v>
      </c>
      <c r="F933" s="17">
        <f>INDEX(final_elemfixed!$F$551:$F$1054,MATCH(SUMMARY!C933,final_elemfixed!$C$551:$C$1054,0))</f>
        <v>527</v>
      </c>
      <c r="G933" s="17">
        <f>INDEX(final_elemfixed!$G$551:$G$1054,MATCH(SUMMARY!C933,final_elemfixed!$C$551:$C$1054,0))</f>
        <v>286</v>
      </c>
      <c r="H933" s="17">
        <f>INDEX(final_elemfixed!$H$551:$H$1054,MATCH(SUMMARY!C933,final_elemfixed!$C$551:$C$1054,0))</f>
        <v>0</v>
      </c>
      <c r="I933" s="17">
        <f>INDEX(final_elemfixed!$I$551:$I$1054,MATCH(SUMMARY!C933,final_elemfixed!$C$551:$C$1054,0))</f>
        <v>0</v>
      </c>
      <c r="J933" s="17">
        <f>INDEX(final_elemfixed!$J$551:$J$1054,MATCH(SUMMARY!C933,final_elemfixed!$C$551:$C$1054,0))</f>
        <v>0</v>
      </c>
      <c r="K933" s="17">
        <f>INDEX(final_elemfixed!$K$551:$K$1054,MATCH(SUMMARY!C933,final_elemfixed!$C$551:$C$1054,0))</f>
        <v>0</v>
      </c>
      <c r="L933" s="21">
        <f>INDEX(final_elemfixed!$L$551:$L$1054,MATCH(SUMMARY!C933,final_elemfixed!$C$551:$C$1054,0))</f>
        <v>1</v>
      </c>
    </row>
    <row r="934" spans="1:12" ht="15" customHeight="1" x14ac:dyDescent="0.3">
      <c r="A934" s="6"/>
      <c r="C934" s="20">
        <v>384</v>
      </c>
      <c r="D934" s="17">
        <f>INDEX(final_elemfixed!$D$551:$D$1054,MATCH(SUMMARY!C934,final_elemfixed!$C$551:$C$1054,0))</f>
        <v>526</v>
      </c>
      <c r="E934" s="17">
        <f>INDEX(final_elemfixed!$E$551:$E$1054,MATCH(SUMMARY!C934,final_elemfixed!$C$551:$C$1054,0))</f>
        <v>53</v>
      </c>
      <c r="F934" s="17">
        <f>INDEX(final_elemfixed!$F$551:$F$1054,MATCH(SUMMARY!C934,final_elemfixed!$C$551:$C$1054,0))</f>
        <v>253</v>
      </c>
      <c r="G934" s="17">
        <f>INDEX(final_elemfixed!$G$551:$G$1054,MATCH(SUMMARY!C934,final_elemfixed!$C$551:$C$1054,0))</f>
        <v>527</v>
      </c>
      <c r="H934" s="17">
        <f>INDEX(final_elemfixed!$H$551:$H$1054,MATCH(SUMMARY!C934,final_elemfixed!$C$551:$C$1054,0))</f>
        <v>0</v>
      </c>
      <c r="I934" s="17">
        <f>INDEX(final_elemfixed!$I$551:$I$1054,MATCH(SUMMARY!C934,final_elemfixed!$C$551:$C$1054,0))</f>
        <v>0</v>
      </c>
      <c r="J934" s="17">
        <f>INDEX(final_elemfixed!$J$551:$J$1054,MATCH(SUMMARY!C934,final_elemfixed!$C$551:$C$1054,0))</f>
        <v>0</v>
      </c>
      <c r="K934" s="17">
        <f>INDEX(final_elemfixed!$K$551:$K$1054,MATCH(SUMMARY!C934,final_elemfixed!$C$551:$C$1054,0))</f>
        <v>0</v>
      </c>
      <c r="L934" s="21">
        <f>INDEX(final_elemfixed!$L$551:$L$1054,MATCH(SUMMARY!C934,final_elemfixed!$C$551:$C$1054,0))</f>
        <v>1</v>
      </c>
    </row>
    <row r="935" spans="1:12" ht="15" customHeight="1" x14ac:dyDescent="0.3">
      <c r="A935" s="6"/>
      <c r="C935" s="20">
        <v>385</v>
      </c>
      <c r="D935" s="17">
        <f>INDEX(final_elemfixed!$D$551:$D$1054,MATCH(SUMMARY!C935,final_elemfixed!$C$551:$C$1054,0))</f>
        <v>286</v>
      </c>
      <c r="E935" s="17">
        <f>INDEX(final_elemfixed!$E$551:$E$1054,MATCH(SUMMARY!C935,final_elemfixed!$C$551:$C$1054,0))</f>
        <v>527</v>
      </c>
      <c r="F935" s="17">
        <f>INDEX(final_elemfixed!$F$551:$F$1054,MATCH(SUMMARY!C935,final_elemfixed!$C$551:$C$1054,0))</f>
        <v>528</v>
      </c>
      <c r="G935" s="17">
        <f>INDEX(final_elemfixed!$G$551:$G$1054,MATCH(SUMMARY!C935,final_elemfixed!$C$551:$C$1054,0))</f>
        <v>44</v>
      </c>
      <c r="H935" s="17">
        <f>INDEX(final_elemfixed!$H$551:$H$1054,MATCH(SUMMARY!C935,final_elemfixed!$C$551:$C$1054,0))</f>
        <v>0</v>
      </c>
      <c r="I935" s="17">
        <f>INDEX(final_elemfixed!$I$551:$I$1054,MATCH(SUMMARY!C935,final_elemfixed!$C$551:$C$1054,0))</f>
        <v>0</v>
      </c>
      <c r="J935" s="17">
        <f>INDEX(final_elemfixed!$J$551:$J$1054,MATCH(SUMMARY!C935,final_elemfixed!$C$551:$C$1054,0))</f>
        <v>0</v>
      </c>
      <c r="K935" s="17">
        <f>INDEX(final_elemfixed!$K$551:$K$1054,MATCH(SUMMARY!C935,final_elemfixed!$C$551:$C$1054,0))</f>
        <v>0</v>
      </c>
      <c r="L935" s="21">
        <f>INDEX(final_elemfixed!$L$551:$L$1054,MATCH(SUMMARY!C935,final_elemfixed!$C$551:$C$1054,0))</f>
        <v>1</v>
      </c>
    </row>
    <row r="936" spans="1:12" ht="15" customHeight="1" x14ac:dyDescent="0.3">
      <c r="A936" s="6"/>
      <c r="C936" s="20">
        <v>386</v>
      </c>
      <c r="D936" s="17">
        <f>INDEX(final_elemfixed!$D$551:$D$1054,MATCH(SUMMARY!C936,final_elemfixed!$C$551:$C$1054,0))</f>
        <v>527</v>
      </c>
      <c r="E936" s="17">
        <f>INDEX(final_elemfixed!$E$551:$E$1054,MATCH(SUMMARY!C936,final_elemfixed!$C$551:$C$1054,0))</f>
        <v>253</v>
      </c>
      <c r="F936" s="17">
        <f>INDEX(final_elemfixed!$F$551:$F$1054,MATCH(SUMMARY!C936,final_elemfixed!$C$551:$C$1054,0))</f>
        <v>45</v>
      </c>
      <c r="G936" s="17">
        <f>INDEX(final_elemfixed!$G$551:$G$1054,MATCH(SUMMARY!C936,final_elemfixed!$C$551:$C$1054,0))</f>
        <v>528</v>
      </c>
      <c r="H936" s="17">
        <f>INDEX(final_elemfixed!$H$551:$H$1054,MATCH(SUMMARY!C936,final_elemfixed!$C$551:$C$1054,0))</f>
        <v>0</v>
      </c>
      <c r="I936" s="17">
        <f>INDEX(final_elemfixed!$I$551:$I$1054,MATCH(SUMMARY!C936,final_elemfixed!$C$551:$C$1054,0))</f>
        <v>0</v>
      </c>
      <c r="J936" s="17">
        <f>INDEX(final_elemfixed!$J$551:$J$1054,MATCH(SUMMARY!C936,final_elemfixed!$C$551:$C$1054,0))</f>
        <v>0</v>
      </c>
      <c r="K936" s="17">
        <f>INDEX(final_elemfixed!$K$551:$K$1054,MATCH(SUMMARY!C936,final_elemfixed!$C$551:$C$1054,0))</f>
        <v>0</v>
      </c>
      <c r="L936" s="21">
        <f>INDEX(final_elemfixed!$L$551:$L$1054,MATCH(SUMMARY!C936,final_elemfixed!$C$551:$C$1054,0))</f>
        <v>1</v>
      </c>
    </row>
    <row r="937" spans="1:12" ht="15" customHeight="1" x14ac:dyDescent="0.3">
      <c r="A937" s="6"/>
      <c r="C937" s="20">
        <v>387</v>
      </c>
      <c r="D937" s="17">
        <f>INDEX(final_elemfixed!$D$551:$D$1054,MATCH(SUMMARY!C937,final_elemfixed!$C$551:$C$1054,0))</f>
        <v>44</v>
      </c>
      <c r="E937" s="17">
        <f>INDEX(final_elemfixed!$E$551:$E$1054,MATCH(SUMMARY!C937,final_elemfixed!$C$551:$C$1054,0))</f>
        <v>528</v>
      </c>
      <c r="F937" s="17">
        <f>INDEX(final_elemfixed!$F$551:$F$1054,MATCH(SUMMARY!C937,final_elemfixed!$C$551:$C$1054,0))</f>
        <v>529</v>
      </c>
      <c r="G937" s="17">
        <f>INDEX(final_elemfixed!$G$551:$G$1054,MATCH(SUMMARY!C937,final_elemfixed!$C$551:$C$1054,0))</f>
        <v>288</v>
      </c>
      <c r="H937" s="17">
        <f>INDEX(final_elemfixed!$H$551:$H$1054,MATCH(SUMMARY!C937,final_elemfixed!$C$551:$C$1054,0))</f>
        <v>0</v>
      </c>
      <c r="I937" s="17">
        <f>INDEX(final_elemfixed!$I$551:$I$1054,MATCH(SUMMARY!C937,final_elemfixed!$C$551:$C$1054,0))</f>
        <v>0</v>
      </c>
      <c r="J937" s="17">
        <f>INDEX(final_elemfixed!$J$551:$J$1054,MATCH(SUMMARY!C937,final_elemfixed!$C$551:$C$1054,0))</f>
        <v>0</v>
      </c>
      <c r="K937" s="17">
        <f>INDEX(final_elemfixed!$K$551:$K$1054,MATCH(SUMMARY!C937,final_elemfixed!$C$551:$C$1054,0))</f>
        <v>0</v>
      </c>
      <c r="L937" s="21">
        <f>INDEX(final_elemfixed!$L$551:$L$1054,MATCH(SUMMARY!C937,final_elemfixed!$C$551:$C$1054,0))</f>
        <v>1</v>
      </c>
    </row>
    <row r="938" spans="1:12" ht="15" customHeight="1" x14ac:dyDescent="0.3">
      <c r="A938" s="6"/>
      <c r="C938" s="20">
        <v>388</v>
      </c>
      <c r="D938" s="17">
        <f>INDEX(final_elemfixed!$D$551:$D$1054,MATCH(SUMMARY!C938,final_elemfixed!$C$551:$C$1054,0))</f>
        <v>528</v>
      </c>
      <c r="E938" s="17">
        <f>INDEX(final_elemfixed!$E$551:$E$1054,MATCH(SUMMARY!C938,final_elemfixed!$C$551:$C$1054,0))</f>
        <v>45</v>
      </c>
      <c r="F938" s="17">
        <f>INDEX(final_elemfixed!$F$551:$F$1054,MATCH(SUMMARY!C938,final_elemfixed!$C$551:$C$1054,0))</f>
        <v>254</v>
      </c>
      <c r="G938" s="17">
        <f>INDEX(final_elemfixed!$G$551:$G$1054,MATCH(SUMMARY!C938,final_elemfixed!$C$551:$C$1054,0))</f>
        <v>529</v>
      </c>
      <c r="H938" s="17">
        <f>INDEX(final_elemfixed!$H$551:$H$1054,MATCH(SUMMARY!C938,final_elemfixed!$C$551:$C$1054,0))</f>
        <v>0</v>
      </c>
      <c r="I938" s="17">
        <f>INDEX(final_elemfixed!$I$551:$I$1054,MATCH(SUMMARY!C938,final_elemfixed!$C$551:$C$1054,0))</f>
        <v>0</v>
      </c>
      <c r="J938" s="17">
        <f>INDEX(final_elemfixed!$J$551:$J$1054,MATCH(SUMMARY!C938,final_elemfixed!$C$551:$C$1054,0))</f>
        <v>0</v>
      </c>
      <c r="K938" s="17">
        <f>INDEX(final_elemfixed!$K$551:$K$1054,MATCH(SUMMARY!C938,final_elemfixed!$C$551:$C$1054,0))</f>
        <v>0</v>
      </c>
      <c r="L938" s="21">
        <f>INDEX(final_elemfixed!$L$551:$L$1054,MATCH(SUMMARY!C938,final_elemfixed!$C$551:$C$1054,0))</f>
        <v>1</v>
      </c>
    </row>
    <row r="939" spans="1:12" ht="15" customHeight="1" x14ac:dyDescent="0.3">
      <c r="A939" s="6"/>
      <c r="C939" s="20">
        <v>389</v>
      </c>
      <c r="D939" s="17">
        <f>INDEX(final_elemfixed!$D$551:$D$1054,MATCH(SUMMARY!C939,final_elemfixed!$C$551:$C$1054,0))</f>
        <v>288</v>
      </c>
      <c r="E939" s="17">
        <f>INDEX(final_elemfixed!$E$551:$E$1054,MATCH(SUMMARY!C939,final_elemfixed!$C$551:$C$1054,0))</f>
        <v>529</v>
      </c>
      <c r="F939" s="17">
        <f>INDEX(final_elemfixed!$F$551:$F$1054,MATCH(SUMMARY!C939,final_elemfixed!$C$551:$C$1054,0))</f>
        <v>186</v>
      </c>
      <c r="G939" s="17">
        <f>INDEX(final_elemfixed!$G$551:$G$1054,MATCH(SUMMARY!C939,final_elemfixed!$C$551:$C$1054,0))</f>
        <v>36</v>
      </c>
      <c r="H939" s="17">
        <f>INDEX(final_elemfixed!$H$551:$H$1054,MATCH(SUMMARY!C939,final_elemfixed!$C$551:$C$1054,0))</f>
        <v>0</v>
      </c>
      <c r="I939" s="17">
        <f>INDEX(final_elemfixed!$I$551:$I$1054,MATCH(SUMMARY!C939,final_elemfixed!$C$551:$C$1054,0))</f>
        <v>0</v>
      </c>
      <c r="J939" s="17">
        <f>INDEX(final_elemfixed!$J$551:$J$1054,MATCH(SUMMARY!C939,final_elemfixed!$C$551:$C$1054,0))</f>
        <v>0</v>
      </c>
      <c r="K939" s="17">
        <f>INDEX(final_elemfixed!$K$551:$K$1054,MATCH(SUMMARY!C939,final_elemfixed!$C$551:$C$1054,0))</f>
        <v>0</v>
      </c>
      <c r="L939" s="21">
        <f>INDEX(final_elemfixed!$L$551:$L$1054,MATCH(SUMMARY!C939,final_elemfixed!$C$551:$C$1054,0))</f>
        <v>1</v>
      </c>
    </row>
    <row r="940" spans="1:12" ht="15" customHeight="1" x14ac:dyDescent="0.3">
      <c r="A940" s="6"/>
      <c r="C940" s="20">
        <v>390</v>
      </c>
      <c r="D940" s="17">
        <f>INDEX(final_elemfixed!$D$551:$D$1054,MATCH(SUMMARY!C940,final_elemfixed!$C$551:$C$1054,0))</f>
        <v>529</v>
      </c>
      <c r="E940" s="17">
        <f>INDEX(final_elemfixed!$E$551:$E$1054,MATCH(SUMMARY!C940,final_elemfixed!$C$551:$C$1054,0))</f>
        <v>254</v>
      </c>
      <c r="F940" s="17">
        <f>INDEX(final_elemfixed!$F$551:$F$1054,MATCH(SUMMARY!C940,final_elemfixed!$C$551:$C$1054,0))</f>
        <v>37</v>
      </c>
      <c r="G940" s="17">
        <f>INDEX(final_elemfixed!$G$551:$G$1054,MATCH(SUMMARY!C940,final_elemfixed!$C$551:$C$1054,0))</f>
        <v>186</v>
      </c>
      <c r="H940" s="17">
        <f>INDEX(final_elemfixed!$H$551:$H$1054,MATCH(SUMMARY!C940,final_elemfixed!$C$551:$C$1054,0))</f>
        <v>0</v>
      </c>
      <c r="I940" s="17">
        <f>INDEX(final_elemfixed!$I$551:$I$1054,MATCH(SUMMARY!C940,final_elemfixed!$C$551:$C$1054,0))</f>
        <v>0</v>
      </c>
      <c r="J940" s="17">
        <f>INDEX(final_elemfixed!$J$551:$J$1054,MATCH(SUMMARY!C940,final_elemfixed!$C$551:$C$1054,0))</f>
        <v>0</v>
      </c>
      <c r="K940" s="17">
        <f>INDEX(final_elemfixed!$K$551:$K$1054,MATCH(SUMMARY!C940,final_elemfixed!$C$551:$C$1054,0))</f>
        <v>0</v>
      </c>
      <c r="L940" s="21">
        <f>INDEX(final_elemfixed!$L$551:$L$1054,MATCH(SUMMARY!C940,final_elemfixed!$C$551:$C$1054,0))</f>
        <v>1</v>
      </c>
    </row>
    <row r="941" spans="1:12" ht="15" customHeight="1" x14ac:dyDescent="0.3">
      <c r="A941" s="6"/>
      <c r="C941" s="20">
        <v>391</v>
      </c>
      <c r="D941" s="17">
        <f>INDEX(final_elemfixed!$D$551:$D$1054,MATCH(SUMMARY!C941,final_elemfixed!$C$551:$C$1054,0))</f>
        <v>255</v>
      </c>
      <c r="E941" s="17">
        <f>INDEX(final_elemfixed!$E$551:$E$1054,MATCH(SUMMARY!C941,final_elemfixed!$C$551:$C$1054,0))</f>
        <v>530</v>
      </c>
      <c r="F941" s="17">
        <f>INDEX(final_elemfixed!$F$551:$F$1054,MATCH(SUMMARY!C941,final_elemfixed!$C$551:$C$1054,0))</f>
        <v>168</v>
      </c>
      <c r="G941" s="17">
        <f>INDEX(final_elemfixed!$G$551:$G$1054,MATCH(SUMMARY!C941,final_elemfixed!$C$551:$C$1054,0))</f>
        <v>22</v>
      </c>
      <c r="H941" s="17">
        <f>INDEX(final_elemfixed!$H$551:$H$1054,MATCH(SUMMARY!C941,final_elemfixed!$C$551:$C$1054,0))</f>
        <v>0</v>
      </c>
      <c r="I941" s="17">
        <f>INDEX(final_elemfixed!$I$551:$I$1054,MATCH(SUMMARY!C941,final_elemfixed!$C$551:$C$1054,0))</f>
        <v>0</v>
      </c>
      <c r="J941" s="17">
        <f>INDEX(final_elemfixed!$J$551:$J$1054,MATCH(SUMMARY!C941,final_elemfixed!$C$551:$C$1054,0))</f>
        <v>0</v>
      </c>
      <c r="K941" s="17">
        <f>INDEX(final_elemfixed!$K$551:$K$1054,MATCH(SUMMARY!C941,final_elemfixed!$C$551:$C$1054,0))</f>
        <v>0</v>
      </c>
      <c r="L941" s="21">
        <f>INDEX(final_elemfixed!$L$551:$L$1054,MATCH(SUMMARY!C941,final_elemfixed!$C$551:$C$1054,0))</f>
        <v>1</v>
      </c>
    </row>
    <row r="942" spans="1:12" ht="15" customHeight="1" x14ac:dyDescent="0.3">
      <c r="A942" s="6"/>
      <c r="C942" s="20">
        <v>392</v>
      </c>
      <c r="D942" s="17">
        <f>INDEX(final_elemfixed!$D$551:$D$1054,MATCH(SUMMARY!C942,final_elemfixed!$C$551:$C$1054,0))</f>
        <v>530</v>
      </c>
      <c r="E942" s="17">
        <f>INDEX(final_elemfixed!$E$551:$E$1054,MATCH(SUMMARY!C942,final_elemfixed!$C$551:$C$1054,0))</f>
        <v>531</v>
      </c>
      <c r="F942" s="17">
        <f>INDEX(final_elemfixed!$F$551:$F$1054,MATCH(SUMMARY!C942,final_elemfixed!$C$551:$C$1054,0))</f>
        <v>167</v>
      </c>
      <c r="G942" s="17">
        <f>INDEX(final_elemfixed!$G$551:$G$1054,MATCH(SUMMARY!C942,final_elemfixed!$C$551:$C$1054,0))</f>
        <v>168</v>
      </c>
      <c r="H942" s="17">
        <f>INDEX(final_elemfixed!$H$551:$H$1054,MATCH(SUMMARY!C942,final_elemfixed!$C$551:$C$1054,0))</f>
        <v>0</v>
      </c>
      <c r="I942" s="17">
        <f>INDEX(final_elemfixed!$I$551:$I$1054,MATCH(SUMMARY!C942,final_elemfixed!$C$551:$C$1054,0))</f>
        <v>0</v>
      </c>
      <c r="J942" s="17">
        <f>INDEX(final_elemfixed!$J$551:$J$1054,MATCH(SUMMARY!C942,final_elemfixed!$C$551:$C$1054,0))</f>
        <v>0</v>
      </c>
      <c r="K942" s="17">
        <f>INDEX(final_elemfixed!$K$551:$K$1054,MATCH(SUMMARY!C942,final_elemfixed!$C$551:$C$1054,0))</f>
        <v>0</v>
      </c>
      <c r="L942" s="21">
        <f>INDEX(final_elemfixed!$L$551:$L$1054,MATCH(SUMMARY!C942,final_elemfixed!$C$551:$C$1054,0))</f>
        <v>1</v>
      </c>
    </row>
    <row r="943" spans="1:12" ht="15" customHeight="1" x14ac:dyDescent="0.3">
      <c r="A943" s="6"/>
      <c r="C943" s="20">
        <v>393</v>
      </c>
      <c r="D943" s="17">
        <f>INDEX(final_elemfixed!$D$551:$D$1054,MATCH(SUMMARY!C943,final_elemfixed!$C$551:$C$1054,0))</f>
        <v>531</v>
      </c>
      <c r="E943" s="17">
        <f>INDEX(final_elemfixed!$E$551:$E$1054,MATCH(SUMMARY!C943,final_elemfixed!$C$551:$C$1054,0))</f>
        <v>299</v>
      </c>
      <c r="F943" s="17">
        <f>INDEX(final_elemfixed!$F$551:$F$1054,MATCH(SUMMARY!C943,final_elemfixed!$C$551:$C$1054,0))</f>
        <v>135</v>
      </c>
      <c r="G943" s="17">
        <f>INDEX(final_elemfixed!$G$551:$G$1054,MATCH(SUMMARY!C943,final_elemfixed!$C$551:$C$1054,0))</f>
        <v>167</v>
      </c>
      <c r="H943" s="17">
        <f>INDEX(final_elemfixed!$H$551:$H$1054,MATCH(SUMMARY!C943,final_elemfixed!$C$551:$C$1054,0))</f>
        <v>0</v>
      </c>
      <c r="I943" s="17">
        <f>INDEX(final_elemfixed!$I$551:$I$1054,MATCH(SUMMARY!C943,final_elemfixed!$C$551:$C$1054,0))</f>
        <v>0</v>
      </c>
      <c r="J943" s="17">
        <f>INDEX(final_elemfixed!$J$551:$J$1054,MATCH(SUMMARY!C943,final_elemfixed!$C$551:$C$1054,0))</f>
        <v>0</v>
      </c>
      <c r="K943" s="17">
        <f>INDEX(final_elemfixed!$K$551:$K$1054,MATCH(SUMMARY!C943,final_elemfixed!$C$551:$C$1054,0))</f>
        <v>0</v>
      </c>
      <c r="L943" s="21">
        <f>INDEX(final_elemfixed!$L$551:$L$1054,MATCH(SUMMARY!C943,final_elemfixed!$C$551:$C$1054,0))</f>
        <v>1</v>
      </c>
    </row>
    <row r="944" spans="1:12" ht="15" customHeight="1" x14ac:dyDescent="0.3">
      <c r="A944" s="6"/>
      <c r="C944" s="20">
        <v>394</v>
      </c>
      <c r="D944" s="17">
        <f>INDEX(final_elemfixed!$D$551:$D$1054,MATCH(SUMMARY!C944,final_elemfixed!$C$551:$C$1054,0))</f>
        <v>76</v>
      </c>
      <c r="E944" s="17">
        <f>INDEX(final_elemfixed!$E$551:$E$1054,MATCH(SUMMARY!C944,final_elemfixed!$C$551:$C$1054,0))</f>
        <v>166</v>
      </c>
      <c r="F944" s="17">
        <f>INDEX(final_elemfixed!$F$551:$F$1054,MATCH(SUMMARY!C944,final_elemfixed!$C$551:$C$1054,0))</f>
        <v>530</v>
      </c>
      <c r="G944" s="17">
        <f>INDEX(final_elemfixed!$G$551:$G$1054,MATCH(SUMMARY!C944,final_elemfixed!$C$551:$C$1054,0))</f>
        <v>255</v>
      </c>
      <c r="H944" s="17">
        <f>INDEX(final_elemfixed!$H$551:$H$1054,MATCH(SUMMARY!C944,final_elemfixed!$C$551:$C$1054,0))</f>
        <v>0</v>
      </c>
      <c r="I944" s="17">
        <f>INDEX(final_elemfixed!$I$551:$I$1054,MATCH(SUMMARY!C944,final_elemfixed!$C$551:$C$1054,0))</f>
        <v>0</v>
      </c>
      <c r="J944" s="17">
        <f>INDEX(final_elemfixed!$J$551:$J$1054,MATCH(SUMMARY!C944,final_elemfixed!$C$551:$C$1054,0))</f>
        <v>0</v>
      </c>
      <c r="K944" s="17">
        <f>INDEX(final_elemfixed!$K$551:$K$1054,MATCH(SUMMARY!C944,final_elemfixed!$C$551:$C$1054,0))</f>
        <v>0</v>
      </c>
      <c r="L944" s="21">
        <f>INDEX(final_elemfixed!$L$551:$L$1054,MATCH(SUMMARY!C944,final_elemfixed!$C$551:$C$1054,0))</f>
        <v>1</v>
      </c>
    </row>
    <row r="945" spans="1:12" ht="15" customHeight="1" x14ac:dyDescent="0.3">
      <c r="A945" s="6"/>
      <c r="C945" s="20">
        <v>395</v>
      </c>
      <c r="D945" s="17">
        <f>INDEX(final_elemfixed!$D$551:$D$1054,MATCH(SUMMARY!C945,final_elemfixed!$C$551:$C$1054,0))</f>
        <v>166</v>
      </c>
      <c r="E945" s="17">
        <f>INDEX(final_elemfixed!$E$551:$E$1054,MATCH(SUMMARY!C945,final_elemfixed!$C$551:$C$1054,0))</f>
        <v>165</v>
      </c>
      <c r="F945" s="17">
        <f>INDEX(final_elemfixed!$F$551:$F$1054,MATCH(SUMMARY!C945,final_elemfixed!$C$551:$C$1054,0))</f>
        <v>531</v>
      </c>
      <c r="G945" s="17">
        <f>INDEX(final_elemfixed!$G$551:$G$1054,MATCH(SUMMARY!C945,final_elemfixed!$C$551:$C$1054,0))</f>
        <v>530</v>
      </c>
      <c r="H945" s="17">
        <f>INDEX(final_elemfixed!$H$551:$H$1054,MATCH(SUMMARY!C945,final_elemfixed!$C$551:$C$1054,0))</f>
        <v>0</v>
      </c>
      <c r="I945" s="17">
        <f>INDEX(final_elemfixed!$I$551:$I$1054,MATCH(SUMMARY!C945,final_elemfixed!$C$551:$C$1054,0))</f>
        <v>0</v>
      </c>
      <c r="J945" s="17">
        <f>INDEX(final_elemfixed!$J$551:$J$1054,MATCH(SUMMARY!C945,final_elemfixed!$C$551:$C$1054,0))</f>
        <v>0</v>
      </c>
      <c r="K945" s="17">
        <f>INDEX(final_elemfixed!$K$551:$K$1054,MATCH(SUMMARY!C945,final_elemfixed!$C$551:$C$1054,0))</f>
        <v>0</v>
      </c>
      <c r="L945" s="21">
        <f>INDEX(final_elemfixed!$L$551:$L$1054,MATCH(SUMMARY!C945,final_elemfixed!$C$551:$C$1054,0))</f>
        <v>1</v>
      </c>
    </row>
    <row r="946" spans="1:12" ht="15" customHeight="1" x14ac:dyDescent="0.3">
      <c r="A946" s="6"/>
      <c r="C946" s="20">
        <v>396</v>
      </c>
      <c r="D946" s="17">
        <f>INDEX(final_elemfixed!$D$551:$D$1054,MATCH(SUMMARY!C946,final_elemfixed!$C$551:$C$1054,0))</f>
        <v>165</v>
      </c>
      <c r="E946" s="17">
        <f>INDEX(final_elemfixed!$E$551:$E$1054,MATCH(SUMMARY!C946,final_elemfixed!$C$551:$C$1054,0))</f>
        <v>134</v>
      </c>
      <c r="F946" s="17">
        <f>INDEX(final_elemfixed!$F$551:$F$1054,MATCH(SUMMARY!C946,final_elemfixed!$C$551:$C$1054,0))</f>
        <v>299</v>
      </c>
      <c r="G946" s="17">
        <f>INDEX(final_elemfixed!$G$551:$G$1054,MATCH(SUMMARY!C946,final_elemfixed!$C$551:$C$1054,0))</f>
        <v>531</v>
      </c>
      <c r="H946" s="17">
        <f>INDEX(final_elemfixed!$H$551:$H$1054,MATCH(SUMMARY!C946,final_elemfixed!$C$551:$C$1054,0))</f>
        <v>0</v>
      </c>
      <c r="I946" s="17">
        <f>INDEX(final_elemfixed!$I$551:$I$1054,MATCH(SUMMARY!C946,final_elemfixed!$C$551:$C$1054,0))</f>
        <v>0</v>
      </c>
      <c r="J946" s="17">
        <f>INDEX(final_elemfixed!$J$551:$J$1054,MATCH(SUMMARY!C946,final_elemfixed!$C$551:$C$1054,0))</f>
        <v>0</v>
      </c>
      <c r="K946" s="17">
        <f>INDEX(final_elemfixed!$K$551:$K$1054,MATCH(SUMMARY!C946,final_elemfixed!$C$551:$C$1054,0))</f>
        <v>0</v>
      </c>
      <c r="L946" s="21">
        <f>INDEX(final_elemfixed!$L$551:$L$1054,MATCH(SUMMARY!C946,final_elemfixed!$C$551:$C$1054,0))</f>
        <v>1</v>
      </c>
    </row>
    <row r="947" spans="1:12" ht="15" customHeight="1" x14ac:dyDescent="0.3">
      <c r="A947" s="6"/>
      <c r="C947" s="20">
        <v>397</v>
      </c>
      <c r="D947" s="17">
        <f>INDEX(final_elemfixed!$D$551:$D$1054,MATCH(SUMMARY!C947,final_elemfixed!$C$551:$C$1054,0))</f>
        <v>256</v>
      </c>
      <c r="E947" s="17">
        <f>INDEX(final_elemfixed!$E$551:$E$1054,MATCH(SUMMARY!C947,final_elemfixed!$C$551:$C$1054,0))</f>
        <v>532</v>
      </c>
      <c r="F947" s="17">
        <f>INDEX(final_elemfixed!$F$551:$F$1054,MATCH(SUMMARY!C947,final_elemfixed!$C$551:$C$1054,0))</f>
        <v>170</v>
      </c>
      <c r="G947" s="17">
        <f>INDEX(final_elemfixed!$G$551:$G$1054,MATCH(SUMMARY!C947,final_elemfixed!$C$551:$C$1054,0))</f>
        <v>37</v>
      </c>
      <c r="H947" s="17">
        <f>INDEX(final_elemfixed!$H$551:$H$1054,MATCH(SUMMARY!C947,final_elemfixed!$C$551:$C$1054,0))</f>
        <v>0</v>
      </c>
      <c r="I947" s="17">
        <f>INDEX(final_elemfixed!$I$551:$I$1054,MATCH(SUMMARY!C947,final_elemfixed!$C$551:$C$1054,0))</f>
        <v>0</v>
      </c>
      <c r="J947" s="17">
        <f>INDEX(final_elemfixed!$J$551:$J$1054,MATCH(SUMMARY!C947,final_elemfixed!$C$551:$C$1054,0))</f>
        <v>0</v>
      </c>
      <c r="K947" s="17">
        <f>INDEX(final_elemfixed!$K$551:$K$1054,MATCH(SUMMARY!C947,final_elemfixed!$C$551:$C$1054,0))</f>
        <v>0</v>
      </c>
      <c r="L947" s="21">
        <f>INDEX(final_elemfixed!$L$551:$L$1054,MATCH(SUMMARY!C947,final_elemfixed!$C$551:$C$1054,0))</f>
        <v>1</v>
      </c>
    </row>
    <row r="948" spans="1:12" ht="15" customHeight="1" x14ac:dyDescent="0.3">
      <c r="A948" s="6"/>
      <c r="C948" s="20">
        <v>398</v>
      </c>
      <c r="D948" s="17">
        <f>INDEX(final_elemfixed!$D$551:$D$1054,MATCH(SUMMARY!C948,final_elemfixed!$C$551:$C$1054,0))</f>
        <v>532</v>
      </c>
      <c r="E948" s="17">
        <f>INDEX(final_elemfixed!$E$551:$E$1054,MATCH(SUMMARY!C948,final_elemfixed!$C$551:$C$1054,0))</f>
        <v>533</v>
      </c>
      <c r="F948" s="17">
        <f>INDEX(final_elemfixed!$F$551:$F$1054,MATCH(SUMMARY!C948,final_elemfixed!$C$551:$C$1054,0))</f>
        <v>169</v>
      </c>
      <c r="G948" s="17">
        <f>INDEX(final_elemfixed!$G$551:$G$1054,MATCH(SUMMARY!C948,final_elemfixed!$C$551:$C$1054,0))</f>
        <v>170</v>
      </c>
      <c r="H948" s="17">
        <f>INDEX(final_elemfixed!$H$551:$H$1054,MATCH(SUMMARY!C948,final_elemfixed!$C$551:$C$1054,0))</f>
        <v>0</v>
      </c>
      <c r="I948" s="17">
        <f>INDEX(final_elemfixed!$I$551:$I$1054,MATCH(SUMMARY!C948,final_elemfixed!$C$551:$C$1054,0))</f>
        <v>0</v>
      </c>
      <c r="J948" s="17">
        <f>INDEX(final_elemfixed!$J$551:$J$1054,MATCH(SUMMARY!C948,final_elemfixed!$C$551:$C$1054,0))</f>
        <v>0</v>
      </c>
      <c r="K948" s="17">
        <f>INDEX(final_elemfixed!$K$551:$K$1054,MATCH(SUMMARY!C948,final_elemfixed!$C$551:$C$1054,0))</f>
        <v>0</v>
      </c>
      <c r="L948" s="21">
        <f>INDEX(final_elemfixed!$L$551:$L$1054,MATCH(SUMMARY!C948,final_elemfixed!$C$551:$C$1054,0))</f>
        <v>1</v>
      </c>
    </row>
    <row r="949" spans="1:12" ht="15" customHeight="1" x14ac:dyDescent="0.3">
      <c r="A949" s="6"/>
      <c r="C949" s="20">
        <v>399</v>
      </c>
      <c r="D949" s="17">
        <f>INDEX(final_elemfixed!$D$551:$D$1054,MATCH(SUMMARY!C949,final_elemfixed!$C$551:$C$1054,0))</f>
        <v>533</v>
      </c>
      <c r="E949" s="17">
        <f>INDEX(final_elemfixed!$E$551:$E$1054,MATCH(SUMMARY!C949,final_elemfixed!$C$551:$C$1054,0))</f>
        <v>289</v>
      </c>
      <c r="F949" s="17">
        <f>INDEX(final_elemfixed!$F$551:$F$1054,MATCH(SUMMARY!C949,final_elemfixed!$C$551:$C$1054,0))</f>
        <v>136</v>
      </c>
      <c r="G949" s="17">
        <f>INDEX(final_elemfixed!$G$551:$G$1054,MATCH(SUMMARY!C949,final_elemfixed!$C$551:$C$1054,0))</f>
        <v>169</v>
      </c>
      <c r="H949" s="17">
        <f>INDEX(final_elemfixed!$H$551:$H$1054,MATCH(SUMMARY!C949,final_elemfixed!$C$551:$C$1054,0))</f>
        <v>0</v>
      </c>
      <c r="I949" s="17">
        <f>INDEX(final_elemfixed!$I$551:$I$1054,MATCH(SUMMARY!C949,final_elemfixed!$C$551:$C$1054,0))</f>
        <v>0</v>
      </c>
      <c r="J949" s="17">
        <f>INDEX(final_elemfixed!$J$551:$J$1054,MATCH(SUMMARY!C949,final_elemfixed!$C$551:$C$1054,0))</f>
        <v>0</v>
      </c>
      <c r="K949" s="17">
        <f>INDEX(final_elemfixed!$K$551:$K$1054,MATCH(SUMMARY!C949,final_elemfixed!$C$551:$C$1054,0))</f>
        <v>0</v>
      </c>
      <c r="L949" s="21">
        <f>INDEX(final_elemfixed!$L$551:$L$1054,MATCH(SUMMARY!C949,final_elemfixed!$C$551:$C$1054,0))</f>
        <v>1</v>
      </c>
    </row>
    <row r="950" spans="1:12" ht="15" customHeight="1" x14ac:dyDescent="0.3">
      <c r="A950" s="6"/>
      <c r="C950" s="20">
        <v>400</v>
      </c>
      <c r="D950" s="17">
        <f>INDEX(final_elemfixed!$D$551:$D$1054,MATCH(SUMMARY!C950,final_elemfixed!$C$551:$C$1054,0))</f>
        <v>22</v>
      </c>
      <c r="E950" s="17">
        <f>INDEX(final_elemfixed!$E$551:$E$1054,MATCH(SUMMARY!C950,final_elemfixed!$C$551:$C$1054,0))</f>
        <v>168</v>
      </c>
      <c r="F950" s="17">
        <f>INDEX(final_elemfixed!$F$551:$F$1054,MATCH(SUMMARY!C950,final_elemfixed!$C$551:$C$1054,0))</f>
        <v>532</v>
      </c>
      <c r="G950" s="17">
        <f>INDEX(final_elemfixed!$G$551:$G$1054,MATCH(SUMMARY!C950,final_elemfixed!$C$551:$C$1054,0))</f>
        <v>256</v>
      </c>
      <c r="H950" s="17">
        <f>INDEX(final_elemfixed!$H$551:$H$1054,MATCH(SUMMARY!C950,final_elemfixed!$C$551:$C$1054,0))</f>
        <v>0</v>
      </c>
      <c r="I950" s="17">
        <f>INDEX(final_elemfixed!$I$551:$I$1054,MATCH(SUMMARY!C950,final_elemfixed!$C$551:$C$1054,0))</f>
        <v>0</v>
      </c>
      <c r="J950" s="17">
        <f>INDEX(final_elemfixed!$J$551:$J$1054,MATCH(SUMMARY!C950,final_elemfixed!$C$551:$C$1054,0))</f>
        <v>0</v>
      </c>
      <c r="K950" s="17">
        <f>INDEX(final_elemfixed!$K$551:$K$1054,MATCH(SUMMARY!C950,final_elemfixed!$C$551:$C$1054,0))</f>
        <v>0</v>
      </c>
      <c r="L950" s="21">
        <f>INDEX(final_elemfixed!$L$551:$L$1054,MATCH(SUMMARY!C950,final_elemfixed!$C$551:$C$1054,0))</f>
        <v>1</v>
      </c>
    </row>
    <row r="951" spans="1:12" ht="15" customHeight="1" x14ac:dyDescent="0.3">
      <c r="A951" s="6"/>
      <c r="C951" s="20">
        <v>401</v>
      </c>
      <c r="D951" s="17">
        <f>INDEX(final_elemfixed!$D$551:$D$1054,MATCH(SUMMARY!C951,final_elemfixed!$C$551:$C$1054,0))</f>
        <v>168</v>
      </c>
      <c r="E951" s="17">
        <f>INDEX(final_elemfixed!$E$551:$E$1054,MATCH(SUMMARY!C951,final_elemfixed!$C$551:$C$1054,0))</f>
        <v>167</v>
      </c>
      <c r="F951" s="17">
        <f>INDEX(final_elemfixed!$F$551:$F$1054,MATCH(SUMMARY!C951,final_elemfixed!$C$551:$C$1054,0))</f>
        <v>533</v>
      </c>
      <c r="G951" s="17">
        <f>INDEX(final_elemfixed!$G$551:$G$1054,MATCH(SUMMARY!C951,final_elemfixed!$C$551:$C$1054,0))</f>
        <v>532</v>
      </c>
      <c r="H951" s="17">
        <f>INDEX(final_elemfixed!$H$551:$H$1054,MATCH(SUMMARY!C951,final_elemfixed!$C$551:$C$1054,0))</f>
        <v>0</v>
      </c>
      <c r="I951" s="17">
        <f>INDEX(final_elemfixed!$I$551:$I$1054,MATCH(SUMMARY!C951,final_elemfixed!$C$551:$C$1054,0))</f>
        <v>0</v>
      </c>
      <c r="J951" s="17">
        <f>INDEX(final_elemfixed!$J$551:$J$1054,MATCH(SUMMARY!C951,final_elemfixed!$C$551:$C$1054,0))</f>
        <v>0</v>
      </c>
      <c r="K951" s="17">
        <f>INDEX(final_elemfixed!$K$551:$K$1054,MATCH(SUMMARY!C951,final_elemfixed!$C$551:$C$1054,0))</f>
        <v>0</v>
      </c>
      <c r="L951" s="21">
        <f>INDEX(final_elemfixed!$L$551:$L$1054,MATCH(SUMMARY!C951,final_elemfixed!$C$551:$C$1054,0))</f>
        <v>1</v>
      </c>
    </row>
    <row r="952" spans="1:12" ht="15" customHeight="1" x14ac:dyDescent="0.3">
      <c r="A952" s="6"/>
      <c r="C952" s="20">
        <v>402</v>
      </c>
      <c r="D952" s="17">
        <f>INDEX(final_elemfixed!$D$551:$D$1054,MATCH(SUMMARY!C952,final_elemfixed!$C$551:$C$1054,0))</f>
        <v>167</v>
      </c>
      <c r="E952" s="17">
        <f>INDEX(final_elemfixed!$E$551:$E$1054,MATCH(SUMMARY!C952,final_elemfixed!$C$551:$C$1054,0))</f>
        <v>135</v>
      </c>
      <c r="F952" s="17">
        <f>INDEX(final_elemfixed!$F$551:$F$1054,MATCH(SUMMARY!C952,final_elemfixed!$C$551:$C$1054,0))</f>
        <v>289</v>
      </c>
      <c r="G952" s="17">
        <f>INDEX(final_elemfixed!$G$551:$G$1054,MATCH(SUMMARY!C952,final_elemfixed!$C$551:$C$1054,0))</f>
        <v>533</v>
      </c>
      <c r="H952" s="17">
        <f>INDEX(final_elemfixed!$H$551:$H$1054,MATCH(SUMMARY!C952,final_elemfixed!$C$551:$C$1054,0))</f>
        <v>0</v>
      </c>
      <c r="I952" s="17">
        <f>INDEX(final_elemfixed!$I$551:$I$1054,MATCH(SUMMARY!C952,final_elemfixed!$C$551:$C$1054,0))</f>
        <v>0</v>
      </c>
      <c r="J952" s="17">
        <f>INDEX(final_elemfixed!$J$551:$J$1054,MATCH(SUMMARY!C952,final_elemfixed!$C$551:$C$1054,0))</f>
        <v>0</v>
      </c>
      <c r="K952" s="17">
        <f>INDEX(final_elemfixed!$K$551:$K$1054,MATCH(SUMMARY!C952,final_elemfixed!$C$551:$C$1054,0))</f>
        <v>0</v>
      </c>
      <c r="L952" s="21">
        <f>INDEX(final_elemfixed!$L$551:$L$1054,MATCH(SUMMARY!C952,final_elemfixed!$C$551:$C$1054,0))</f>
        <v>1</v>
      </c>
    </row>
    <row r="953" spans="1:12" ht="15" customHeight="1" x14ac:dyDescent="0.3">
      <c r="A953" s="6"/>
      <c r="C953" s="20">
        <v>403</v>
      </c>
      <c r="D953" s="17">
        <f>INDEX(final_elemfixed!$D$551:$D$1054,MATCH(SUMMARY!C953,final_elemfixed!$C$551:$C$1054,0))</f>
        <v>264</v>
      </c>
      <c r="E953" s="17">
        <f>INDEX(final_elemfixed!$E$551:$E$1054,MATCH(SUMMARY!C953,final_elemfixed!$C$551:$C$1054,0))</f>
        <v>534</v>
      </c>
      <c r="F953" s="17">
        <f>INDEX(final_elemfixed!$F$551:$F$1054,MATCH(SUMMARY!C953,final_elemfixed!$C$551:$C$1054,0))</f>
        <v>181</v>
      </c>
      <c r="G953" s="17">
        <f>INDEX(final_elemfixed!$G$551:$G$1054,MATCH(SUMMARY!C953,final_elemfixed!$C$551:$C$1054,0))</f>
        <v>122</v>
      </c>
      <c r="H953" s="17">
        <f>INDEX(final_elemfixed!$H$551:$H$1054,MATCH(SUMMARY!C953,final_elemfixed!$C$551:$C$1054,0))</f>
        <v>0</v>
      </c>
      <c r="I953" s="17">
        <f>INDEX(final_elemfixed!$I$551:$I$1054,MATCH(SUMMARY!C953,final_elemfixed!$C$551:$C$1054,0))</f>
        <v>0</v>
      </c>
      <c r="J953" s="17">
        <f>INDEX(final_elemfixed!$J$551:$J$1054,MATCH(SUMMARY!C953,final_elemfixed!$C$551:$C$1054,0))</f>
        <v>0</v>
      </c>
      <c r="K953" s="17">
        <f>INDEX(final_elemfixed!$K$551:$K$1054,MATCH(SUMMARY!C953,final_elemfixed!$C$551:$C$1054,0))</f>
        <v>0</v>
      </c>
      <c r="L953" s="21">
        <f>INDEX(final_elemfixed!$L$551:$L$1054,MATCH(SUMMARY!C953,final_elemfixed!$C$551:$C$1054,0))</f>
        <v>1</v>
      </c>
    </row>
    <row r="954" spans="1:12" ht="15" customHeight="1" x14ac:dyDescent="0.3">
      <c r="A954" s="6"/>
      <c r="C954" s="20">
        <v>404</v>
      </c>
      <c r="D954" s="17">
        <f>INDEX(final_elemfixed!$D$551:$D$1054,MATCH(SUMMARY!C954,final_elemfixed!$C$551:$C$1054,0))</f>
        <v>534</v>
      </c>
      <c r="E954" s="17">
        <f>INDEX(final_elemfixed!$E$551:$E$1054,MATCH(SUMMARY!C954,final_elemfixed!$C$551:$C$1054,0))</f>
        <v>262</v>
      </c>
      <c r="F954" s="17">
        <f>INDEX(final_elemfixed!$F$551:$F$1054,MATCH(SUMMARY!C954,final_elemfixed!$C$551:$C$1054,0))</f>
        <v>33</v>
      </c>
      <c r="G954" s="17">
        <f>INDEX(final_elemfixed!$G$551:$G$1054,MATCH(SUMMARY!C954,final_elemfixed!$C$551:$C$1054,0))</f>
        <v>181</v>
      </c>
      <c r="H954" s="17">
        <f>INDEX(final_elemfixed!$H$551:$H$1054,MATCH(SUMMARY!C954,final_elemfixed!$C$551:$C$1054,0))</f>
        <v>0</v>
      </c>
      <c r="I954" s="17">
        <f>INDEX(final_elemfixed!$I$551:$I$1054,MATCH(SUMMARY!C954,final_elemfixed!$C$551:$C$1054,0))</f>
        <v>0</v>
      </c>
      <c r="J954" s="17">
        <f>INDEX(final_elemfixed!$J$551:$J$1054,MATCH(SUMMARY!C954,final_elemfixed!$C$551:$C$1054,0))</f>
        <v>0</v>
      </c>
      <c r="K954" s="17">
        <f>INDEX(final_elemfixed!$K$551:$K$1054,MATCH(SUMMARY!C954,final_elemfixed!$C$551:$C$1054,0))</f>
        <v>0</v>
      </c>
      <c r="L954" s="21">
        <f>INDEX(final_elemfixed!$L$551:$L$1054,MATCH(SUMMARY!C954,final_elemfixed!$C$551:$C$1054,0))</f>
        <v>1</v>
      </c>
    </row>
    <row r="955" spans="1:12" ht="15" customHeight="1" x14ac:dyDescent="0.3">
      <c r="A955" s="6"/>
      <c r="C955" s="20">
        <v>405</v>
      </c>
      <c r="D955" s="17">
        <f>INDEX(final_elemfixed!$D$551:$D$1054,MATCH(SUMMARY!C955,final_elemfixed!$C$551:$C$1054,0))</f>
        <v>40</v>
      </c>
      <c r="E955" s="17">
        <f>INDEX(final_elemfixed!$E$551:$E$1054,MATCH(SUMMARY!C955,final_elemfixed!$C$551:$C$1054,0))</f>
        <v>535</v>
      </c>
      <c r="F955" s="17">
        <f>INDEX(final_elemfixed!$F$551:$F$1054,MATCH(SUMMARY!C955,final_elemfixed!$C$551:$C$1054,0))</f>
        <v>534</v>
      </c>
      <c r="G955" s="17">
        <f>INDEX(final_elemfixed!$G$551:$G$1054,MATCH(SUMMARY!C955,final_elemfixed!$C$551:$C$1054,0))</f>
        <v>264</v>
      </c>
      <c r="H955" s="17">
        <f>INDEX(final_elemfixed!$H$551:$H$1054,MATCH(SUMMARY!C955,final_elemfixed!$C$551:$C$1054,0))</f>
        <v>0</v>
      </c>
      <c r="I955" s="17">
        <f>INDEX(final_elemfixed!$I$551:$I$1054,MATCH(SUMMARY!C955,final_elemfixed!$C$551:$C$1054,0))</f>
        <v>0</v>
      </c>
      <c r="J955" s="17">
        <f>INDEX(final_elemfixed!$J$551:$J$1054,MATCH(SUMMARY!C955,final_elemfixed!$C$551:$C$1054,0))</f>
        <v>0</v>
      </c>
      <c r="K955" s="17">
        <f>INDEX(final_elemfixed!$K$551:$K$1054,MATCH(SUMMARY!C955,final_elemfixed!$C$551:$C$1054,0))</f>
        <v>0</v>
      </c>
      <c r="L955" s="21">
        <f>INDEX(final_elemfixed!$L$551:$L$1054,MATCH(SUMMARY!C955,final_elemfixed!$C$551:$C$1054,0))</f>
        <v>1</v>
      </c>
    </row>
    <row r="956" spans="1:12" ht="15" customHeight="1" x14ac:dyDescent="0.3">
      <c r="A956" s="6"/>
      <c r="C956" s="20">
        <v>406</v>
      </c>
      <c r="D956" s="17">
        <f>INDEX(final_elemfixed!$D$551:$D$1054,MATCH(SUMMARY!C956,final_elemfixed!$C$551:$C$1054,0))</f>
        <v>535</v>
      </c>
      <c r="E956" s="17">
        <f>INDEX(final_elemfixed!$E$551:$E$1054,MATCH(SUMMARY!C956,final_elemfixed!$C$551:$C$1054,0))</f>
        <v>41</v>
      </c>
      <c r="F956" s="17">
        <f>INDEX(final_elemfixed!$F$551:$F$1054,MATCH(SUMMARY!C956,final_elemfixed!$C$551:$C$1054,0))</f>
        <v>262</v>
      </c>
      <c r="G956" s="17">
        <f>INDEX(final_elemfixed!$G$551:$G$1054,MATCH(SUMMARY!C956,final_elemfixed!$C$551:$C$1054,0))</f>
        <v>534</v>
      </c>
      <c r="H956" s="17">
        <f>INDEX(final_elemfixed!$H$551:$H$1054,MATCH(SUMMARY!C956,final_elemfixed!$C$551:$C$1054,0))</f>
        <v>0</v>
      </c>
      <c r="I956" s="17">
        <f>INDEX(final_elemfixed!$I$551:$I$1054,MATCH(SUMMARY!C956,final_elemfixed!$C$551:$C$1054,0))</f>
        <v>0</v>
      </c>
      <c r="J956" s="17">
        <f>INDEX(final_elemfixed!$J$551:$J$1054,MATCH(SUMMARY!C956,final_elemfixed!$C$551:$C$1054,0))</f>
        <v>0</v>
      </c>
      <c r="K956" s="17">
        <f>INDEX(final_elemfixed!$K$551:$K$1054,MATCH(SUMMARY!C956,final_elemfixed!$C$551:$C$1054,0))</f>
        <v>0</v>
      </c>
      <c r="L956" s="21">
        <f>INDEX(final_elemfixed!$L$551:$L$1054,MATCH(SUMMARY!C956,final_elemfixed!$C$551:$C$1054,0))</f>
        <v>1</v>
      </c>
    </row>
    <row r="957" spans="1:12" ht="15" customHeight="1" x14ac:dyDescent="0.3">
      <c r="A957" s="6"/>
      <c r="C957" s="20">
        <v>407</v>
      </c>
      <c r="D957" s="17">
        <f>INDEX(final_elemfixed!$D$551:$D$1054,MATCH(SUMMARY!C957,final_elemfixed!$C$551:$C$1054,0))</f>
        <v>266</v>
      </c>
      <c r="E957" s="17">
        <f>INDEX(final_elemfixed!$E$551:$E$1054,MATCH(SUMMARY!C957,final_elemfixed!$C$551:$C$1054,0))</f>
        <v>536</v>
      </c>
      <c r="F957" s="17">
        <f>INDEX(final_elemfixed!$F$551:$F$1054,MATCH(SUMMARY!C957,final_elemfixed!$C$551:$C$1054,0))</f>
        <v>535</v>
      </c>
      <c r="G957" s="17">
        <f>INDEX(final_elemfixed!$G$551:$G$1054,MATCH(SUMMARY!C957,final_elemfixed!$C$551:$C$1054,0))</f>
        <v>40</v>
      </c>
      <c r="H957" s="17">
        <f>INDEX(final_elemfixed!$H$551:$H$1054,MATCH(SUMMARY!C957,final_elemfixed!$C$551:$C$1054,0))</f>
        <v>0</v>
      </c>
      <c r="I957" s="17">
        <f>INDEX(final_elemfixed!$I$551:$I$1054,MATCH(SUMMARY!C957,final_elemfixed!$C$551:$C$1054,0))</f>
        <v>0</v>
      </c>
      <c r="J957" s="17">
        <f>INDEX(final_elemfixed!$J$551:$J$1054,MATCH(SUMMARY!C957,final_elemfixed!$C$551:$C$1054,0))</f>
        <v>0</v>
      </c>
      <c r="K957" s="17">
        <f>INDEX(final_elemfixed!$K$551:$K$1054,MATCH(SUMMARY!C957,final_elemfixed!$C$551:$C$1054,0))</f>
        <v>0</v>
      </c>
      <c r="L957" s="21">
        <f>INDEX(final_elemfixed!$L$551:$L$1054,MATCH(SUMMARY!C957,final_elemfixed!$C$551:$C$1054,0))</f>
        <v>1</v>
      </c>
    </row>
    <row r="958" spans="1:12" ht="15" customHeight="1" x14ac:dyDescent="0.3">
      <c r="A958" s="6"/>
      <c r="C958" s="20">
        <v>408</v>
      </c>
      <c r="D958" s="17">
        <f>INDEX(final_elemfixed!$D$551:$D$1054,MATCH(SUMMARY!C958,final_elemfixed!$C$551:$C$1054,0))</f>
        <v>536</v>
      </c>
      <c r="E958" s="17">
        <f>INDEX(final_elemfixed!$E$551:$E$1054,MATCH(SUMMARY!C958,final_elemfixed!$C$551:$C$1054,0))</f>
        <v>261</v>
      </c>
      <c r="F958" s="17">
        <f>INDEX(final_elemfixed!$F$551:$F$1054,MATCH(SUMMARY!C958,final_elemfixed!$C$551:$C$1054,0))</f>
        <v>41</v>
      </c>
      <c r="G958" s="17">
        <f>INDEX(final_elemfixed!$G$551:$G$1054,MATCH(SUMMARY!C958,final_elemfixed!$C$551:$C$1054,0))</f>
        <v>535</v>
      </c>
      <c r="H958" s="17">
        <f>INDEX(final_elemfixed!$H$551:$H$1054,MATCH(SUMMARY!C958,final_elemfixed!$C$551:$C$1054,0))</f>
        <v>0</v>
      </c>
      <c r="I958" s="17">
        <f>INDEX(final_elemfixed!$I$551:$I$1054,MATCH(SUMMARY!C958,final_elemfixed!$C$551:$C$1054,0))</f>
        <v>0</v>
      </c>
      <c r="J958" s="17">
        <f>INDEX(final_elemfixed!$J$551:$J$1054,MATCH(SUMMARY!C958,final_elemfixed!$C$551:$C$1054,0))</f>
        <v>0</v>
      </c>
      <c r="K958" s="17">
        <f>INDEX(final_elemfixed!$K$551:$K$1054,MATCH(SUMMARY!C958,final_elemfixed!$C$551:$C$1054,0))</f>
        <v>0</v>
      </c>
      <c r="L958" s="21">
        <f>INDEX(final_elemfixed!$L$551:$L$1054,MATCH(SUMMARY!C958,final_elemfixed!$C$551:$C$1054,0))</f>
        <v>1</v>
      </c>
    </row>
    <row r="959" spans="1:12" ht="15" customHeight="1" x14ac:dyDescent="0.3">
      <c r="A959" s="6"/>
      <c r="C959" s="20">
        <v>409</v>
      </c>
      <c r="D959" s="17">
        <f>INDEX(final_elemfixed!$D$551:$D$1054,MATCH(SUMMARY!C959,final_elemfixed!$C$551:$C$1054,0))</f>
        <v>48</v>
      </c>
      <c r="E959" s="17">
        <f>INDEX(final_elemfixed!$E$551:$E$1054,MATCH(SUMMARY!C959,final_elemfixed!$C$551:$C$1054,0))</f>
        <v>537</v>
      </c>
      <c r="F959" s="17">
        <f>INDEX(final_elemfixed!$F$551:$F$1054,MATCH(SUMMARY!C959,final_elemfixed!$C$551:$C$1054,0))</f>
        <v>536</v>
      </c>
      <c r="G959" s="17">
        <f>INDEX(final_elemfixed!$G$551:$G$1054,MATCH(SUMMARY!C959,final_elemfixed!$C$551:$C$1054,0))</f>
        <v>266</v>
      </c>
      <c r="H959" s="17">
        <f>INDEX(final_elemfixed!$H$551:$H$1054,MATCH(SUMMARY!C959,final_elemfixed!$C$551:$C$1054,0))</f>
        <v>0</v>
      </c>
      <c r="I959" s="17">
        <f>INDEX(final_elemfixed!$I$551:$I$1054,MATCH(SUMMARY!C959,final_elemfixed!$C$551:$C$1054,0))</f>
        <v>0</v>
      </c>
      <c r="J959" s="17">
        <f>INDEX(final_elemfixed!$J$551:$J$1054,MATCH(SUMMARY!C959,final_elemfixed!$C$551:$C$1054,0))</f>
        <v>0</v>
      </c>
      <c r="K959" s="17">
        <f>INDEX(final_elemfixed!$K$551:$K$1054,MATCH(SUMMARY!C959,final_elemfixed!$C$551:$C$1054,0))</f>
        <v>0</v>
      </c>
      <c r="L959" s="21">
        <f>INDEX(final_elemfixed!$L$551:$L$1054,MATCH(SUMMARY!C959,final_elemfixed!$C$551:$C$1054,0))</f>
        <v>1</v>
      </c>
    </row>
    <row r="960" spans="1:12" ht="15" customHeight="1" x14ac:dyDescent="0.3">
      <c r="A960" s="6"/>
      <c r="C960" s="20">
        <v>410</v>
      </c>
      <c r="D960" s="17">
        <f>INDEX(final_elemfixed!$D$551:$D$1054,MATCH(SUMMARY!C960,final_elemfixed!$C$551:$C$1054,0))</f>
        <v>537</v>
      </c>
      <c r="E960" s="17">
        <f>INDEX(final_elemfixed!$E$551:$E$1054,MATCH(SUMMARY!C960,final_elemfixed!$C$551:$C$1054,0))</f>
        <v>49</v>
      </c>
      <c r="F960" s="17">
        <f>INDEX(final_elemfixed!$F$551:$F$1054,MATCH(SUMMARY!C960,final_elemfixed!$C$551:$C$1054,0))</f>
        <v>261</v>
      </c>
      <c r="G960" s="17">
        <f>INDEX(final_elemfixed!$G$551:$G$1054,MATCH(SUMMARY!C960,final_elemfixed!$C$551:$C$1054,0))</f>
        <v>536</v>
      </c>
      <c r="H960" s="17">
        <f>INDEX(final_elemfixed!$H$551:$H$1054,MATCH(SUMMARY!C960,final_elemfixed!$C$551:$C$1054,0))</f>
        <v>0</v>
      </c>
      <c r="I960" s="17">
        <f>INDEX(final_elemfixed!$I$551:$I$1054,MATCH(SUMMARY!C960,final_elemfixed!$C$551:$C$1054,0))</f>
        <v>0</v>
      </c>
      <c r="J960" s="17">
        <f>INDEX(final_elemfixed!$J$551:$J$1054,MATCH(SUMMARY!C960,final_elemfixed!$C$551:$C$1054,0))</f>
        <v>0</v>
      </c>
      <c r="K960" s="17">
        <f>INDEX(final_elemfixed!$K$551:$K$1054,MATCH(SUMMARY!C960,final_elemfixed!$C$551:$C$1054,0))</f>
        <v>0</v>
      </c>
      <c r="L960" s="21">
        <f>INDEX(final_elemfixed!$L$551:$L$1054,MATCH(SUMMARY!C960,final_elemfixed!$C$551:$C$1054,0))</f>
        <v>1</v>
      </c>
    </row>
    <row r="961" spans="1:12" ht="15" customHeight="1" x14ac:dyDescent="0.3">
      <c r="A961" s="6"/>
      <c r="C961" s="20">
        <v>411</v>
      </c>
      <c r="D961" s="17">
        <f>INDEX(final_elemfixed!$D$551:$D$1054,MATCH(SUMMARY!C961,final_elemfixed!$C$551:$C$1054,0))</f>
        <v>267</v>
      </c>
      <c r="E961" s="17">
        <f>INDEX(final_elemfixed!$E$551:$E$1054,MATCH(SUMMARY!C961,final_elemfixed!$C$551:$C$1054,0))</f>
        <v>538</v>
      </c>
      <c r="F961" s="17">
        <f>INDEX(final_elemfixed!$F$551:$F$1054,MATCH(SUMMARY!C961,final_elemfixed!$C$551:$C$1054,0))</f>
        <v>537</v>
      </c>
      <c r="G961" s="17">
        <f>INDEX(final_elemfixed!$G$551:$G$1054,MATCH(SUMMARY!C961,final_elemfixed!$C$551:$C$1054,0))</f>
        <v>48</v>
      </c>
      <c r="H961" s="17">
        <f>INDEX(final_elemfixed!$H$551:$H$1054,MATCH(SUMMARY!C961,final_elemfixed!$C$551:$C$1054,0))</f>
        <v>0</v>
      </c>
      <c r="I961" s="17">
        <f>INDEX(final_elemfixed!$I$551:$I$1054,MATCH(SUMMARY!C961,final_elemfixed!$C$551:$C$1054,0))</f>
        <v>0</v>
      </c>
      <c r="J961" s="17">
        <f>INDEX(final_elemfixed!$J$551:$J$1054,MATCH(SUMMARY!C961,final_elemfixed!$C$551:$C$1054,0))</f>
        <v>0</v>
      </c>
      <c r="K961" s="17">
        <f>INDEX(final_elemfixed!$K$551:$K$1054,MATCH(SUMMARY!C961,final_elemfixed!$C$551:$C$1054,0))</f>
        <v>0</v>
      </c>
      <c r="L961" s="21">
        <f>INDEX(final_elemfixed!$L$551:$L$1054,MATCH(SUMMARY!C961,final_elemfixed!$C$551:$C$1054,0))</f>
        <v>1</v>
      </c>
    </row>
    <row r="962" spans="1:12" ht="15" customHeight="1" x14ac:dyDescent="0.3">
      <c r="A962" s="6"/>
      <c r="C962" s="20">
        <v>412</v>
      </c>
      <c r="D962" s="17">
        <f>INDEX(final_elemfixed!$D$551:$D$1054,MATCH(SUMMARY!C962,final_elemfixed!$C$551:$C$1054,0))</f>
        <v>538</v>
      </c>
      <c r="E962" s="17">
        <f>INDEX(final_elemfixed!$E$551:$E$1054,MATCH(SUMMARY!C962,final_elemfixed!$C$551:$C$1054,0))</f>
        <v>260</v>
      </c>
      <c r="F962" s="17">
        <f>INDEX(final_elemfixed!$F$551:$F$1054,MATCH(SUMMARY!C962,final_elemfixed!$C$551:$C$1054,0))</f>
        <v>49</v>
      </c>
      <c r="G962" s="17">
        <f>INDEX(final_elemfixed!$G$551:$G$1054,MATCH(SUMMARY!C962,final_elemfixed!$C$551:$C$1054,0))</f>
        <v>537</v>
      </c>
      <c r="H962" s="17">
        <f>INDEX(final_elemfixed!$H$551:$H$1054,MATCH(SUMMARY!C962,final_elemfixed!$C$551:$C$1054,0))</f>
        <v>0</v>
      </c>
      <c r="I962" s="17">
        <f>INDEX(final_elemfixed!$I$551:$I$1054,MATCH(SUMMARY!C962,final_elemfixed!$C$551:$C$1054,0))</f>
        <v>0</v>
      </c>
      <c r="J962" s="17">
        <f>INDEX(final_elemfixed!$J$551:$J$1054,MATCH(SUMMARY!C962,final_elemfixed!$C$551:$C$1054,0))</f>
        <v>0</v>
      </c>
      <c r="K962" s="17">
        <f>INDEX(final_elemfixed!$K$551:$K$1054,MATCH(SUMMARY!C962,final_elemfixed!$C$551:$C$1054,0))</f>
        <v>0</v>
      </c>
      <c r="L962" s="21">
        <f>INDEX(final_elemfixed!$L$551:$L$1054,MATCH(SUMMARY!C962,final_elemfixed!$C$551:$C$1054,0))</f>
        <v>1</v>
      </c>
    </row>
    <row r="963" spans="1:12" ht="15" customHeight="1" x14ac:dyDescent="0.3">
      <c r="A963" s="6"/>
      <c r="C963" s="20">
        <v>413</v>
      </c>
      <c r="D963" s="17">
        <f>INDEX(final_elemfixed!$D$551:$D$1054,MATCH(SUMMARY!C963,final_elemfixed!$C$551:$C$1054,0))</f>
        <v>25</v>
      </c>
      <c r="E963" s="17">
        <f>INDEX(final_elemfixed!$E$551:$E$1054,MATCH(SUMMARY!C963,final_elemfixed!$C$551:$C$1054,0))</f>
        <v>539</v>
      </c>
      <c r="F963" s="17">
        <f>INDEX(final_elemfixed!$F$551:$F$1054,MATCH(SUMMARY!C963,final_elemfixed!$C$551:$C$1054,0))</f>
        <v>538</v>
      </c>
      <c r="G963" s="17">
        <f>INDEX(final_elemfixed!$G$551:$G$1054,MATCH(SUMMARY!C963,final_elemfixed!$C$551:$C$1054,0))</f>
        <v>267</v>
      </c>
      <c r="H963" s="17">
        <f>INDEX(final_elemfixed!$H$551:$H$1054,MATCH(SUMMARY!C963,final_elemfixed!$C$551:$C$1054,0))</f>
        <v>0</v>
      </c>
      <c r="I963" s="17">
        <f>INDEX(final_elemfixed!$I$551:$I$1054,MATCH(SUMMARY!C963,final_elemfixed!$C$551:$C$1054,0))</f>
        <v>0</v>
      </c>
      <c r="J963" s="17">
        <f>INDEX(final_elemfixed!$J$551:$J$1054,MATCH(SUMMARY!C963,final_elemfixed!$C$551:$C$1054,0))</f>
        <v>0</v>
      </c>
      <c r="K963" s="17">
        <f>INDEX(final_elemfixed!$K$551:$K$1054,MATCH(SUMMARY!C963,final_elemfixed!$C$551:$C$1054,0))</f>
        <v>0</v>
      </c>
      <c r="L963" s="21">
        <f>INDEX(final_elemfixed!$L$551:$L$1054,MATCH(SUMMARY!C963,final_elemfixed!$C$551:$C$1054,0))</f>
        <v>1</v>
      </c>
    </row>
    <row r="964" spans="1:12" ht="15" customHeight="1" x14ac:dyDescent="0.3">
      <c r="A964" s="6"/>
      <c r="C964" s="20">
        <v>414</v>
      </c>
      <c r="D964" s="17">
        <f>INDEX(final_elemfixed!$D$551:$D$1054,MATCH(SUMMARY!C964,final_elemfixed!$C$551:$C$1054,0))</f>
        <v>539</v>
      </c>
      <c r="E964" s="17">
        <f>INDEX(final_elemfixed!$E$551:$E$1054,MATCH(SUMMARY!C964,final_elemfixed!$C$551:$C$1054,0))</f>
        <v>26</v>
      </c>
      <c r="F964" s="17">
        <f>INDEX(final_elemfixed!$F$551:$F$1054,MATCH(SUMMARY!C964,final_elemfixed!$C$551:$C$1054,0))</f>
        <v>260</v>
      </c>
      <c r="G964" s="17">
        <f>INDEX(final_elemfixed!$G$551:$G$1054,MATCH(SUMMARY!C964,final_elemfixed!$C$551:$C$1054,0))</f>
        <v>538</v>
      </c>
      <c r="H964" s="17">
        <f>INDEX(final_elemfixed!$H$551:$H$1054,MATCH(SUMMARY!C964,final_elemfixed!$C$551:$C$1054,0))</f>
        <v>0</v>
      </c>
      <c r="I964" s="17">
        <f>INDEX(final_elemfixed!$I$551:$I$1054,MATCH(SUMMARY!C964,final_elemfixed!$C$551:$C$1054,0))</f>
        <v>0</v>
      </c>
      <c r="J964" s="17">
        <f>INDEX(final_elemfixed!$J$551:$J$1054,MATCH(SUMMARY!C964,final_elemfixed!$C$551:$C$1054,0))</f>
        <v>0</v>
      </c>
      <c r="K964" s="17">
        <f>INDEX(final_elemfixed!$K$551:$K$1054,MATCH(SUMMARY!C964,final_elemfixed!$C$551:$C$1054,0))</f>
        <v>0</v>
      </c>
      <c r="L964" s="21">
        <f>INDEX(final_elemfixed!$L$551:$L$1054,MATCH(SUMMARY!C964,final_elemfixed!$C$551:$C$1054,0))</f>
        <v>1</v>
      </c>
    </row>
    <row r="965" spans="1:12" ht="15" customHeight="1" x14ac:dyDescent="0.3">
      <c r="A965" s="6"/>
      <c r="C965" s="20">
        <v>415</v>
      </c>
      <c r="D965" s="17">
        <f>INDEX(final_elemfixed!$D$551:$D$1054,MATCH(SUMMARY!C965,final_elemfixed!$C$551:$C$1054,0))</f>
        <v>268</v>
      </c>
      <c r="E965" s="17">
        <f>INDEX(final_elemfixed!$E$551:$E$1054,MATCH(SUMMARY!C965,final_elemfixed!$C$551:$C$1054,0))</f>
        <v>540</v>
      </c>
      <c r="F965" s="17">
        <f>INDEX(final_elemfixed!$F$551:$F$1054,MATCH(SUMMARY!C965,final_elemfixed!$C$551:$C$1054,0))</f>
        <v>539</v>
      </c>
      <c r="G965" s="17">
        <f>INDEX(final_elemfixed!$G$551:$G$1054,MATCH(SUMMARY!C965,final_elemfixed!$C$551:$C$1054,0))</f>
        <v>25</v>
      </c>
      <c r="H965" s="17">
        <f>INDEX(final_elemfixed!$H$551:$H$1054,MATCH(SUMMARY!C965,final_elemfixed!$C$551:$C$1054,0))</f>
        <v>0</v>
      </c>
      <c r="I965" s="17">
        <f>INDEX(final_elemfixed!$I$551:$I$1054,MATCH(SUMMARY!C965,final_elemfixed!$C$551:$C$1054,0))</f>
        <v>0</v>
      </c>
      <c r="J965" s="17">
        <f>INDEX(final_elemfixed!$J$551:$J$1054,MATCH(SUMMARY!C965,final_elemfixed!$C$551:$C$1054,0))</f>
        <v>0</v>
      </c>
      <c r="K965" s="17">
        <f>INDEX(final_elemfixed!$K$551:$K$1054,MATCH(SUMMARY!C965,final_elemfixed!$C$551:$C$1054,0))</f>
        <v>0</v>
      </c>
      <c r="L965" s="21">
        <f>INDEX(final_elemfixed!$L$551:$L$1054,MATCH(SUMMARY!C965,final_elemfixed!$C$551:$C$1054,0))</f>
        <v>1</v>
      </c>
    </row>
    <row r="966" spans="1:12" ht="15" customHeight="1" x14ac:dyDescent="0.3">
      <c r="A966" s="6"/>
      <c r="C966" s="20">
        <v>416</v>
      </c>
      <c r="D966" s="17">
        <f>INDEX(final_elemfixed!$D$551:$D$1054,MATCH(SUMMARY!C966,final_elemfixed!$C$551:$C$1054,0))</f>
        <v>540</v>
      </c>
      <c r="E966" s="17">
        <f>INDEX(final_elemfixed!$E$551:$E$1054,MATCH(SUMMARY!C966,final_elemfixed!$C$551:$C$1054,0))</f>
        <v>259</v>
      </c>
      <c r="F966" s="17">
        <f>INDEX(final_elemfixed!$F$551:$F$1054,MATCH(SUMMARY!C966,final_elemfixed!$C$551:$C$1054,0))</f>
        <v>26</v>
      </c>
      <c r="G966" s="17">
        <f>INDEX(final_elemfixed!$G$551:$G$1054,MATCH(SUMMARY!C966,final_elemfixed!$C$551:$C$1054,0))</f>
        <v>539</v>
      </c>
      <c r="H966" s="17">
        <f>INDEX(final_elemfixed!$H$551:$H$1054,MATCH(SUMMARY!C966,final_elemfixed!$C$551:$C$1054,0))</f>
        <v>0</v>
      </c>
      <c r="I966" s="17">
        <f>INDEX(final_elemfixed!$I$551:$I$1054,MATCH(SUMMARY!C966,final_elemfixed!$C$551:$C$1054,0))</f>
        <v>0</v>
      </c>
      <c r="J966" s="17">
        <f>INDEX(final_elemfixed!$J$551:$J$1054,MATCH(SUMMARY!C966,final_elemfixed!$C$551:$C$1054,0))</f>
        <v>0</v>
      </c>
      <c r="K966" s="17">
        <f>INDEX(final_elemfixed!$K$551:$K$1054,MATCH(SUMMARY!C966,final_elemfixed!$C$551:$C$1054,0))</f>
        <v>0</v>
      </c>
      <c r="L966" s="21">
        <f>INDEX(final_elemfixed!$L$551:$L$1054,MATCH(SUMMARY!C966,final_elemfixed!$C$551:$C$1054,0))</f>
        <v>1</v>
      </c>
    </row>
    <row r="967" spans="1:12" ht="15" customHeight="1" x14ac:dyDescent="0.3">
      <c r="A967" s="6"/>
      <c r="C967" s="20">
        <v>417</v>
      </c>
      <c r="D967" s="17">
        <f>INDEX(final_elemfixed!$D$551:$D$1054,MATCH(SUMMARY!C967,final_elemfixed!$C$551:$C$1054,0))</f>
        <v>67</v>
      </c>
      <c r="E967" s="17">
        <f>INDEX(final_elemfixed!$E$551:$E$1054,MATCH(SUMMARY!C967,final_elemfixed!$C$551:$C$1054,0))</f>
        <v>541</v>
      </c>
      <c r="F967" s="17">
        <f>INDEX(final_elemfixed!$F$551:$F$1054,MATCH(SUMMARY!C967,final_elemfixed!$C$551:$C$1054,0))</f>
        <v>540</v>
      </c>
      <c r="G967" s="17">
        <f>INDEX(final_elemfixed!$G$551:$G$1054,MATCH(SUMMARY!C967,final_elemfixed!$C$551:$C$1054,0))</f>
        <v>268</v>
      </c>
      <c r="H967" s="17">
        <f>INDEX(final_elemfixed!$H$551:$H$1054,MATCH(SUMMARY!C967,final_elemfixed!$C$551:$C$1054,0))</f>
        <v>0</v>
      </c>
      <c r="I967" s="17">
        <f>INDEX(final_elemfixed!$I$551:$I$1054,MATCH(SUMMARY!C967,final_elemfixed!$C$551:$C$1054,0))</f>
        <v>0</v>
      </c>
      <c r="J967" s="17">
        <f>INDEX(final_elemfixed!$J$551:$J$1054,MATCH(SUMMARY!C967,final_elemfixed!$C$551:$C$1054,0))</f>
        <v>0</v>
      </c>
      <c r="K967" s="17">
        <f>INDEX(final_elemfixed!$K$551:$K$1054,MATCH(SUMMARY!C967,final_elemfixed!$C$551:$C$1054,0))</f>
        <v>0</v>
      </c>
      <c r="L967" s="21">
        <f>INDEX(final_elemfixed!$L$551:$L$1054,MATCH(SUMMARY!C967,final_elemfixed!$C$551:$C$1054,0))</f>
        <v>1</v>
      </c>
    </row>
    <row r="968" spans="1:12" ht="15" customHeight="1" x14ac:dyDescent="0.3">
      <c r="A968" s="6"/>
      <c r="C968" s="20">
        <v>418</v>
      </c>
      <c r="D968" s="17">
        <f>INDEX(final_elemfixed!$D$551:$D$1054,MATCH(SUMMARY!C968,final_elemfixed!$C$551:$C$1054,0))</f>
        <v>541</v>
      </c>
      <c r="E968" s="17">
        <f>INDEX(final_elemfixed!$E$551:$E$1054,MATCH(SUMMARY!C968,final_elemfixed!$C$551:$C$1054,0))</f>
        <v>68</v>
      </c>
      <c r="F968" s="17">
        <f>INDEX(final_elemfixed!$F$551:$F$1054,MATCH(SUMMARY!C968,final_elemfixed!$C$551:$C$1054,0))</f>
        <v>259</v>
      </c>
      <c r="G968" s="17">
        <f>INDEX(final_elemfixed!$G$551:$G$1054,MATCH(SUMMARY!C968,final_elemfixed!$C$551:$C$1054,0))</f>
        <v>540</v>
      </c>
      <c r="H968" s="17">
        <f>INDEX(final_elemfixed!$H$551:$H$1054,MATCH(SUMMARY!C968,final_elemfixed!$C$551:$C$1054,0))</f>
        <v>0</v>
      </c>
      <c r="I968" s="17">
        <f>INDEX(final_elemfixed!$I$551:$I$1054,MATCH(SUMMARY!C968,final_elemfixed!$C$551:$C$1054,0))</f>
        <v>0</v>
      </c>
      <c r="J968" s="17">
        <f>INDEX(final_elemfixed!$J$551:$J$1054,MATCH(SUMMARY!C968,final_elemfixed!$C$551:$C$1054,0))</f>
        <v>0</v>
      </c>
      <c r="K968" s="17">
        <f>INDEX(final_elemfixed!$K$551:$K$1054,MATCH(SUMMARY!C968,final_elemfixed!$C$551:$C$1054,0))</f>
        <v>0</v>
      </c>
      <c r="L968" s="21">
        <f>INDEX(final_elemfixed!$L$551:$L$1054,MATCH(SUMMARY!C968,final_elemfixed!$C$551:$C$1054,0))</f>
        <v>1</v>
      </c>
    </row>
    <row r="969" spans="1:12" ht="15" customHeight="1" x14ac:dyDescent="0.3">
      <c r="A969" s="6"/>
      <c r="C969" s="20">
        <v>419</v>
      </c>
      <c r="D969" s="17">
        <f>INDEX(final_elemfixed!$D$551:$D$1054,MATCH(SUMMARY!C969,final_elemfixed!$C$551:$C$1054,0))</f>
        <v>269</v>
      </c>
      <c r="E969" s="17">
        <f>INDEX(final_elemfixed!$E$551:$E$1054,MATCH(SUMMARY!C969,final_elemfixed!$C$551:$C$1054,0))</f>
        <v>542</v>
      </c>
      <c r="F969" s="17">
        <f>INDEX(final_elemfixed!$F$551:$F$1054,MATCH(SUMMARY!C969,final_elemfixed!$C$551:$C$1054,0))</f>
        <v>541</v>
      </c>
      <c r="G969" s="17">
        <f>INDEX(final_elemfixed!$G$551:$G$1054,MATCH(SUMMARY!C969,final_elemfixed!$C$551:$C$1054,0))</f>
        <v>67</v>
      </c>
      <c r="H969" s="17">
        <f>INDEX(final_elemfixed!$H$551:$H$1054,MATCH(SUMMARY!C969,final_elemfixed!$C$551:$C$1054,0))</f>
        <v>0</v>
      </c>
      <c r="I969" s="17">
        <f>INDEX(final_elemfixed!$I$551:$I$1054,MATCH(SUMMARY!C969,final_elemfixed!$C$551:$C$1054,0))</f>
        <v>0</v>
      </c>
      <c r="J969" s="17">
        <f>INDEX(final_elemfixed!$J$551:$J$1054,MATCH(SUMMARY!C969,final_elemfixed!$C$551:$C$1054,0))</f>
        <v>0</v>
      </c>
      <c r="K969" s="17">
        <f>INDEX(final_elemfixed!$K$551:$K$1054,MATCH(SUMMARY!C969,final_elemfixed!$C$551:$C$1054,0))</f>
        <v>0</v>
      </c>
      <c r="L969" s="21">
        <f>INDEX(final_elemfixed!$L$551:$L$1054,MATCH(SUMMARY!C969,final_elemfixed!$C$551:$C$1054,0))</f>
        <v>1</v>
      </c>
    </row>
    <row r="970" spans="1:12" ht="15" customHeight="1" x14ac:dyDescent="0.3">
      <c r="A970" s="6"/>
      <c r="C970" s="20">
        <v>420</v>
      </c>
      <c r="D970" s="17">
        <f>INDEX(final_elemfixed!$D$551:$D$1054,MATCH(SUMMARY!C970,final_elemfixed!$C$551:$C$1054,0))</f>
        <v>542</v>
      </c>
      <c r="E970" s="17">
        <f>INDEX(final_elemfixed!$E$551:$E$1054,MATCH(SUMMARY!C970,final_elemfixed!$C$551:$C$1054,0))</f>
        <v>258</v>
      </c>
      <c r="F970" s="17">
        <f>INDEX(final_elemfixed!$F$551:$F$1054,MATCH(SUMMARY!C970,final_elemfixed!$C$551:$C$1054,0))</f>
        <v>68</v>
      </c>
      <c r="G970" s="17">
        <f>INDEX(final_elemfixed!$G$551:$G$1054,MATCH(SUMMARY!C970,final_elemfixed!$C$551:$C$1054,0))</f>
        <v>541</v>
      </c>
      <c r="H970" s="17">
        <f>INDEX(final_elemfixed!$H$551:$H$1054,MATCH(SUMMARY!C970,final_elemfixed!$C$551:$C$1054,0))</f>
        <v>0</v>
      </c>
      <c r="I970" s="17">
        <f>INDEX(final_elemfixed!$I$551:$I$1054,MATCH(SUMMARY!C970,final_elemfixed!$C$551:$C$1054,0))</f>
        <v>0</v>
      </c>
      <c r="J970" s="17">
        <f>INDEX(final_elemfixed!$J$551:$J$1054,MATCH(SUMMARY!C970,final_elemfixed!$C$551:$C$1054,0))</f>
        <v>0</v>
      </c>
      <c r="K970" s="17">
        <f>INDEX(final_elemfixed!$K$551:$K$1054,MATCH(SUMMARY!C970,final_elemfixed!$C$551:$C$1054,0))</f>
        <v>0</v>
      </c>
      <c r="L970" s="21">
        <f>INDEX(final_elemfixed!$L$551:$L$1054,MATCH(SUMMARY!C970,final_elemfixed!$C$551:$C$1054,0))</f>
        <v>1</v>
      </c>
    </row>
    <row r="971" spans="1:12" ht="15" customHeight="1" x14ac:dyDescent="0.3">
      <c r="A971" s="6"/>
      <c r="C971" s="20">
        <v>421</v>
      </c>
      <c r="D971" s="17">
        <f>INDEX(final_elemfixed!$D$551:$D$1054,MATCH(SUMMARY!C971,final_elemfixed!$C$551:$C$1054,0))</f>
        <v>71</v>
      </c>
      <c r="E971" s="17">
        <f>INDEX(final_elemfixed!$E$551:$E$1054,MATCH(SUMMARY!C971,final_elemfixed!$C$551:$C$1054,0))</f>
        <v>543</v>
      </c>
      <c r="F971" s="17">
        <f>INDEX(final_elemfixed!$F$551:$F$1054,MATCH(SUMMARY!C971,final_elemfixed!$C$551:$C$1054,0))</f>
        <v>542</v>
      </c>
      <c r="G971" s="17">
        <f>INDEX(final_elemfixed!$G$551:$G$1054,MATCH(SUMMARY!C971,final_elemfixed!$C$551:$C$1054,0))</f>
        <v>269</v>
      </c>
      <c r="H971" s="17">
        <f>INDEX(final_elemfixed!$H$551:$H$1054,MATCH(SUMMARY!C971,final_elemfixed!$C$551:$C$1054,0))</f>
        <v>0</v>
      </c>
      <c r="I971" s="17">
        <f>INDEX(final_elemfixed!$I$551:$I$1054,MATCH(SUMMARY!C971,final_elemfixed!$C$551:$C$1054,0))</f>
        <v>0</v>
      </c>
      <c r="J971" s="17">
        <f>INDEX(final_elemfixed!$J$551:$J$1054,MATCH(SUMMARY!C971,final_elemfixed!$C$551:$C$1054,0))</f>
        <v>0</v>
      </c>
      <c r="K971" s="17">
        <f>INDEX(final_elemfixed!$K$551:$K$1054,MATCH(SUMMARY!C971,final_elemfixed!$C$551:$C$1054,0))</f>
        <v>0</v>
      </c>
      <c r="L971" s="21">
        <f>INDEX(final_elemfixed!$L$551:$L$1054,MATCH(SUMMARY!C971,final_elemfixed!$C$551:$C$1054,0))</f>
        <v>1</v>
      </c>
    </row>
    <row r="972" spans="1:12" ht="15" customHeight="1" x14ac:dyDescent="0.3">
      <c r="A972" s="6"/>
      <c r="C972" s="20">
        <v>422</v>
      </c>
      <c r="D972" s="17">
        <f>INDEX(final_elemfixed!$D$551:$D$1054,MATCH(SUMMARY!C972,final_elemfixed!$C$551:$C$1054,0))</f>
        <v>543</v>
      </c>
      <c r="E972" s="17">
        <f>INDEX(final_elemfixed!$E$551:$E$1054,MATCH(SUMMARY!C972,final_elemfixed!$C$551:$C$1054,0))</f>
        <v>72</v>
      </c>
      <c r="F972" s="17">
        <f>INDEX(final_elemfixed!$F$551:$F$1054,MATCH(SUMMARY!C972,final_elemfixed!$C$551:$C$1054,0))</f>
        <v>258</v>
      </c>
      <c r="G972" s="17">
        <f>INDEX(final_elemfixed!$G$551:$G$1054,MATCH(SUMMARY!C972,final_elemfixed!$C$551:$C$1054,0))</f>
        <v>542</v>
      </c>
      <c r="H972" s="17">
        <f>INDEX(final_elemfixed!$H$551:$H$1054,MATCH(SUMMARY!C972,final_elemfixed!$C$551:$C$1054,0))</f>
        <v>0</v>
      </c>
      <c r="I972" s="17">
        <f>INDEX(final_elemfixed!$I$551:$I$1054,MATCH(SUMMARY!C972,final_elemfixed!$C$551:$C$1054,0))</f>
        <v>0</v>
      </c>
      <c r="J972" s="17">
        <f>INDEX(final_elemfixed!$J$551:$J$1054,MATCH(SUMMARY!C972,final_elemfixed!$C$551:$C$1054,0))</f>
        <v>0</v>
      </c>
      <c r="K972" s="17">
        <f>INDEX(final_elemfixed!$K$551:$K$1054,MATCH(SUMMARY!C972,final_elemfixed!$C$551:$C$1054,0))</f>
        <v>0</v>
      </c>
      <c r="L972" s="21">
        <f>INDEX(final_elemfixed!$L$551:$L$1054,MATCH(SUMMARY!C972,final_elemfixed!$C$551:$C$1054,0))</f>
        <v>1</v>
      </c>
    </row>
    <row r="973" spans="1:12" ht="15" customHeight="1" x14ac:dyDescent="0.3">
      <c r="A973" s="6"/>
      <c r="C973" s="20">
        <v>423</v>
      </c>
      <c r="D973" s="17">
        <f>INDEX(final_elemfixed!$D$551:$D$1054,MATCH(SUMMARY!C973,final_elemfixed!$C$551:$C$1054,0))</f>
        <v>270</v>
      </c>
      <c r="E973" s="17">
        <f>INDEX(final_elemfixed!$E$551:$E$1054,MATCH(SUMMARY!C973,final_elemfixed!$C$551:$C$1054,0))</f>
        <v>544</v>
      </c>
      <c r="F973" s="17">
        <f>INDEX(final_elemfixed!$F$551:$F$1054,MATCH(SUMMARY!C973,final_elemfixed!$C$551:$C$1054,0))</f>
        <v>543</v>
      </c>
      <c r="G973" s="17">
        <f>INDEX(final_elemfixed!$G$551:$G$1054,MATCH(SUMMARY!C973,final_elemfixed!$C$551:$C$1054,0))</f>
        <v>71</v>
      </c>
      <c r="H973" s="17">
        <f>INDEX(final_elemfixed!$H$551:$H$1054,MATCH(SUMMARY!C973,final_elemfixed!$C$551:$C$1054,0))</f>
        <v>0</v>
      </c>
      <c r="I973" s="17">
        <f>INDEX(final_elemfixed!$I$551:$I$1054,MATCH(SUMMARY!C973,final_elemfixed!$C$551:$C$1054,0))</f>
        <v>0</v>
      </c>
      <c r="J973" s="17">
        <f>INDEX(final_elemfixed!$J$551:$J$1054,MATCH(SUMMARY!C973,final_elemfixed!$C$551:$C$1054,0))</f>
        <v>0</v>
      </c>
      <c r="K973" s="17">
        <f>INDEX(final_elemfixed!$K$551:$K$1054,MATCH(SUMMARY!C973,final_elemfixed!$C$551:$C$1054,0))</f>
        <v>0</v>
      </c>
      <c r="L973" s="21">
        <f>INDEX(final_elemfixed!$L$551:$L$1054,MATCH(SUMMARY!C973,final_elemfixed!$C$551:$C$1054,0))</f>
        <v>1</v>
      </c>
    </row>
    <row r="974" spans="1:12" ht="15" customHeight="1" x14ac:dyDescent="0.3">
      <c r="A974" s="6"/>
      <c r="C974" s="20">
        <v>424</v>
      </c>
      <c r="D974" s="17">
        <f>INDEX(final_elemfixed!$D$551:$D$1054,MATCH(SUMMARY!C974,final_elemfixed!$C$551:$C$1054,0))</f>
        <v>544</v>
      </c>
      <c r="E974" s="17">
        <f>INDEX(final_elemfixed!$E$551:$E$1054,MATCH(SUMMARY!C974,final_elemfixed!$C$551:$C$1054,0))</f>
        <v>257</v>
      </c>
      <c r="F974" s="17">
        <f>INDEX(final_elemfixed!$F$551:$F$1054,MATCH(SUMMARY!C974,final_elemfixed!$C$551:$C$1054,0))</f>
        <v>72</v>
      </c>
      <c r="G974" s="17">
        <f>INDEX(final_elemfixed!$G$551:$G$1054,MATCH(SUMMARY!C974,final_elemfixed!$C$551:$C$1054,0))</f>
        <v>543</v>
      </c>
      <c r="H974" s="17">
        <f>INDEX(final_elemfixed!$H$551:$H$1054,MATCH(SUMMARY!C974,final_elemfixed!$C$551:$C$1054,0))</f>
        <v>0</v>
      </c>
      <c r="I974" s="17">
        <f>INDEX(final_elemfixed!$I$551:$I$1054,MATCH(SUMMARY!C974,final_elemfixed!$C$551:$C$1054,0))</f>
        <v>0</v>
      </c>
      <c r="J974" s="17">
        <f>INDEX(final_elemfixed!$J$551:$J$1054,MATCH(SUMMARY!C974,final_elemfixed!$C$551:$C$1054,0))</f>
        <v>0</v>
      </c>
      <c r="K974" s="17">
        <f>INDEX(final_elemfixed!$K$551:$K$1054,MATCH(SUMMARY!C974,final_elemfixed!$C$551:$C$1054,0))</f>
        <v>0</v>
      </c>
      <c r="L974" s="21">
        <f>INDEX(final_elemfixed!$L$551:$L$1054,MATCH(SUMMARY!C974,final_elemfixed!$C$551:$C$1054,0))</f>
        <v>1</v>
      </c>
    </row>
    <row r="975" spans="1:12" ht="15" customHeight="1" x14ac:dyDescent="0.3">
      <c r="A975" s="6"/>
      <c r="C975" s="20">
        <v>425</v>
      </c>
      <c r="D975" s="17">
        <f>INDEX(final_elemfixed!$D$551:$D$1054,MATCH(SUMMARY!C975,final_elemfixed!$C$551:$C$1054,0))</f>
        <v>75</v>
      </c>
      <c r="E975" s="17">
        <f>INDEX(final_elemfixed!$E$551:$E$1054,MATCH(SUMMARY!C975,final_elemfixed!$C$551:$C$1054,0))</f>
        <v>182</v>
      </c>
      <c r="F975" s="17">
        <f>INDEX(final_elemfixed!$F$551:$F$1054,MATCH(SUMMARY!C975,final_elemfixed!$C$551:$C$1054,0))</f>
        <v>544</v>
      </c>
      <c r="G975" s="17">
        <f>INDEX(final_elemfixed!$G$551:$G$1054,MATCH(SUMMARY!C975,final_elemfixed!$C$551:$C$1054,0))</f>
        <v>270</v>
      </c>
      <c r="H975" s="17">
        <f>INDEX(final_elemfixed!$H$551:$H$1054,MATCH(SUMMARY!C975,final_elemfixed!$C$551:$C$1054,0))</f>
        <v>0</v>
      </c>
      <c r="I975" s="17">
        <f>INDEX(final_elemfixed!$I$551:$I$1054,MATCH(SUMMARY!C975,final_elemfixed!$C$551:$C$1054,0))</f>
        <v>0</v>
      </c>
      <c r="J975" s="17">
        <f>INDEX(final_elemfixed!$J$551:$J$1054,MATCH(SUMMARY!C975,final_elemfixed!$C$551:$C$1054,0))</f>
        <v>0</v>
      </c>
      <c r="K975" s="17">
        <f>INDEX(final_elemfixed!$K$551:$K$1054,MATCH(SUMMARY!C975,final_elemfixed!$C$551:$C$1054,0))</f>
        <v>0</v>
      </c>
      <c r="L975" s="21">
        <f>INDEX(final_elemfixed!$L$551:$L$1054,MATCH(SUMMARY!C975,final_elemfixed!$C$551:$C$1054,0))</f>
        <v>1</v>
      </c>
    </row>
    <row r="976" spans="1:12" ht="15" customHeight="1" x14ac:dyDescent="0.3">
      <c r="A976" s="6"/>
      <c r="C976" s="20">
        <v>426</v>
      </c>
      <c r="D976" s="17">
        <f>INDEX(final_elemfixed!$D$551:$D$1054,MATCH(SUMMARY!C976,final_elemfixed!$C$551:$C$1054,0))</f>
        <v>182</v>
      </c>
      <c r="E976" s="17">
        <f>INDEX(final_elemfixed!$E$551:$E$1054,MATCH(SUMMARY!C976,final_elemfixed!$C$551:$C$1054,0))</f>
        <v>76</v>
      </c>
      <c r="F976" s="17">
        <f>INDEX(final_elemfixed!$F$551:$F$1054,MATCH(SUMMARY!C976,final_elemfixed!$C$551:$C$1054,0))</f>
        <v>257</v>
      </c>
      <c r="G976" s="17">
        <f>INDEX(final_elemfixed!$G$551:$G$1054,MATCH(SUMMARY!C976,final_elemfixed!$C$551:$C$1054,0))</f>
        <v>544</v>
      </c>
      <c r="H976" s="17">
        <f>INDEX(final_elemfixed!$H$551:$H$1054,MATCH(SUMMARY!C976,final_elemfixed!$C$551:$C$1054,0))</f>
        <v>0</v>
      </c>
      <c r="I976" s="17">
        <f>INDEX(final_elemfixed!$I$551:$I$1054,MATCH(SUMMARY!C976,final_elemfixed!$C$551:$C$1054,0))</f>
        <v>0</v>
      </c>
      <c r="J976" s="17">
        <f>INDEX(final_elemfixed!$J$551:$J$1054,MATCH(SUMMARY!C976,final_elemfixed!$C$551:$C$1054,0))</f>
        <v>0</v>
      </c>
      <c r="K976" s="17">
        <f>INDEX(final_elemfixed!$K$551:$K$1054,MATCH(SUMMARY!C976,final_elemfixed!$C$551:$C$1054,0))</f>
        <v>0</v>
      </c>
      <c r="L976" s="21">
        <f>INDEX(final_elemfixed!$L$551:$L$1054,MATCH(SUMMARY!C976,final_elemfixed!$C$551:$C$1054,0))</f>
        <v>1</v>
      </c>
    </row>
    <row r="977" spans="1:12" ht="15" customHeight="1" x14ac:dyDescent="0.3">
      <c r="A977" s="6"/>
      <c r="C977" s="20">
        <v>427</v>
      </c>
      <c r="D977" s="17">
        <f>INDEX(final_elemfixed!$D$551:$D$1054,MATCH(SUMMARY!C977,final_elemfixed!$C$551:$C$1054,0))</f>
        <v>90</v>
      </c>
      <c r="E977" s="17">
        <f>INDEX(final_elemfixed!$E$551:$E$1054,MATCH(SUMMARY!C977,final_elemfixed!$C$551:$C$1054,0))</f>
        <v>19</v>
      </c>
      <c r="F977" s="17">
        <f>INDEX(final_elemfixed!$F$551:$F$1054,MATCH(SUMMARY!C977,final_elemfixed!$C$551:$C$1054,0))</f>
        <v>263</v>
      </c>
      <c r="G977" s="17">
        <f>INDEX(final_elemfixed!$G$551:$G$1054,MATCH(SUMMARY!C977,final_elemfixed!$C$551:$C$1054,0))</f>
        <v>232</v>
      </c>
      <c r="H977" s="17">
        <f>INDEX(final_elemfixed!$H$551:$H$1054,MATCH(SUMMARY!C977,final_elemfixed!$C$551:$C$1054,0))</f>
        <v>0</v>
      </c>
      <c r="I977" s="17">
        <f>INDEX(final_elemfixed!$I$551:$I$1054,MATCH(SUMMARY!C977,final_elemfixed!$C$551:$C$1054,0))</f>
        <v>0</v>
      </c>
      <c r="J977" s="17">
        <f>INDEX(final_elemfixed!$J$551:$J$1054,MATCH(SUMMARY!C977,final_elemfixed!$C$551:$C$1054,0))</f>
        <v>0</v>
      </c>
      <c r="K977" s="17">
        <f>INDEX(final_elemfixed!$K$551:$K$1054,MATCH(SUMMARY!C977,final_elemfixed!$C$551:$C$1054,0))</f>
        <v>0</v>
      </c>
      <c r="L977" s="21">
        <f>INDEX(final_elemfixed!$L$551:$L$1054,MATCH(SUMMARY!C977,final_elemfixed!$C$551:$C$1054,0))</f>
        <v>1</v>
      </c>
    </row>
    <row r="978" spans="1:12" ht="15" customHeight="1" x14ac:dyDescent="0.3">
      <c r="A978" s="6"/>
      <c r="C978" s="20">
        <v>428</v>
      </c>
      <c r="D978" s="17">
        <f>INDEX(final_elemfixed!$D$551:$D$1054,MATCH(SUMMARY!C978,final_elemfixed!$C$551:$C$1054,0))</f>
        <v>232</v>
      </c>
      <c r="E978" s="17">
        <f>INDEX(final_elemfixed!$E$551:$E$1054,MATCH(SUMMARY!C978,final_elemfixed!$C$551:$C$1054,0))</f>
        <v>263</v>
      </c>
      <c r="F978" s="17">
        <f>INDEX(final_elemfixed!$F$551:$F$1054,MATCH(SUMMARY!C978,final_elemfixed!$C$551:$C$1054,0))</f>
        <v>33</v>
      </c>
      <c r="G978" s="17">
        <f>INDEX(final_elemfixed!$G$551:$G$1054,MATCH(SUMMARY!C978,final_elemfixed!$C$551:$C$1054,0))</f>
        <v>89</v>
      </c>
      <c r="H978" s="17">
        <f>INDEX(final_elemfixed!$H$551:$H$1054,MATCH(SUMMARY!C978,final_elemfixed!$C$551:$C$1054,0))</f>
        <v>0</v>
      </c>
      <c r="I978" s="17">
        <f>INDEX(final_elemfixed!$I$551:$I$1054,MATCH(SUMMARY!C978,final_elemfixed!$C$551:$C$1054,0))</f>
        <v>0</v>
      </c>
      <c r="J978" s="17">
        <f>INDEX(final_elemfixed!$J$551:$J$1054,MATCH(SUMMARY!C978,final_elemfixed!$C$551:$C$1054,0))</f>
        <v>0</v>
      </c>
      <c r="K978" s="17">
        <f>INDEX(final_elemfixed!$K$551:$K$1054,MATCH(SUMMARY!C978,final_elemfixed!$C$551:$C$1054,0))</f>
        <v>0</v>
      </c>
      <c r="L978" s="21">
        <f>INDEX(final_elemfixed!$L$551:$L$1054,MATCH(SUMMARY!C978,final_elemfixed!$C$551:$C$1054,0))</f>
        <v>1</v>
      </c>
    </row>
    <row r="979" spans="1:12" ht="15" customHeight="1" x14ac:dyDescent="0.3">
      <c r="A979" s="6"/>
      <c r="C979" s="20">
        <v>429</v>
      </c>
      <c r="D979" s="17">
        <f>INDEX(final_elemfixed!$D$551:$D$1054,MATCH(SUMMARY!C979,final_elemfixed!$C$551:$C$1054,0))</f>
        <v>89</v>
      </c>
      <c r="E979" s="17">
        <f>INDEX(final_elemfixed!$E$551:$E$1054,MATCH(SUMMARY!C979,final_elemfixed!$C$551:$C$1054,0))</f>
        <v>33</v>
      </c>
      <c r="F979" s="17">
        <f>INDEX(final_elemfixed!$F$551:$F$1054,MATCH(SUMMARY!C979,final_elemfixed!$C$551:$C$1054,0))</f>
        <v>262</v>
      </c>
      <c r="G979" s="17">
        <f>INDEX(final_elemfixed!$G$551:$G$1054,MATCH(SUMMARY!C979,final_elemfixed!$C$551:$C$1054,0))</f>
        <v>233</v>
      </c>
      <c r="H979" s="17">
        <f>INDEX(final_elemfixed!$H$551:$H$1054,MATCH(SUMMARY!C979,final_elemfixed!$C$551:$C$1054,0))</f>
        <v>0</v>
      </c>
      <c r="I979" s="17">
        <f>INDEX(final_elemfixed!$I$551:$I$1054,MATCH(SUMMARY!C979,final_elemfixed!$C$551:$C$1054,0))</f>
        <v>0</v>
      </c>
      <c r="J979" s="17">
        <f>INDEX(final_elemfixed!$J$551:$J$1054,MATCH(SUMMARY!C979,final_elemfixed!$C$551:$C$1054,0))</f>
        <v>0</v>
      </c>
      <c r="K979" s="17">
        <f>INDEX(final_elemfixed!$K$551:$K$1054,MATCH(SUMMARY!C979,final_elemfixed!$C$551:$C$1054,0))</f>
        <v>0</v>
      </c>
      <c r="L979" s="21">
        <f>INDEX(final_elemfixed!$L$551:$L$1054,MATCH(SUMMARY!C979,final_elemfixed!$C$551:$C$1054,0))</f>
        <v>1</v>
      </c>
    </row>
    <row r="980" spans="1:12" ht="15" customHeight="1" x14ac:dyDescent="0.3">
      <c r="A980" s="6"/>
      <c r="C980" s="20">
        <v>430</v>
      </c>
      <c r="D980" s="17">
        <f>INDEX(final_elemfixed!$D$551:$D$1054,MATCH(SUMMARY!C980,final_elemfixed!$C$551:$C$1054,0))</f>
        <v>233</v>
      </c>
      <c r="E980" s="17">
        <f>INDEX(final_elemfixed!$E$551:$E$1054,MATCH(SUMMARY!C980,final_elemfixed!$C$551:$C$1054,0))</f>
        <v>262</v>
      </c>
      <c r="F980" s="17">
        <f>INDEX(final_elemfixed!$F$551:$F$1054,MATCH(SUMMARY!C980,final_elemfixed!$C$551:$C$1054,0))</f>
        <v>41</v>
      </c>
      <c r="G980" s="17">
        <f>INDEX(final_elemfixed!$G$551:$G$1054,MATCH(SUMMARY!C980,final_elemfixed!$C$551:$C$1054,0))</f>
        <v>85</v>
      </c>
      <c r="H980" s="17">
        <f>INDEX(final_elemfixed!$H$551:$H$1054,MATCH(SUMMARY!C980,final_elemfixed!$C$551:$C$1054,0))</f>
        <v>0</v>
      </c>
      <c r="I980" s="17">
        <f>INDEX(final_elemfixed!$I$551:$I$1054,MATCH(SUMMARY!C980,final_elemfixed!$C$551:$C$1054,0))</f>
        <v>0</v>
      </c>
      <c r="J980" s="17">
        <f>INDEX(final_elemfixed!$J$551:$J$1054,MATCH(SUMMARY!C980,final_elemfixed!$C$551:$C$1054,0))</f>
        <v>0</v>
      </c>
      <c r="K980" s="17">
        <f>INDEX(final_elemfixed!$K$551:$K$1054,MATCH(SUMMARY!C980,final_elemfixed!$C$551:$C$1054,0))</f>
        <v>0</v>
      </c>
      <c r="L980" s="21">
        <f>INDEX(final_elemfixed!$L$551:$L$1054,MATCH(SUMMARY!C980,final_elemfixed!$C$551:$C$1054,0))</f>
        <v>1</v>
      </c>
    </row>
    <row r="981" spans="1:12" ht="15" customHeight="1" x14ac:dyDescent="0.3">
      <c r="A981" s="6"/>
      <c r="C981" s="20">
        <v>431</v>
      </c>
      <c r="D981" s="17">
        <f>INDEX(final_elemfixed!$D$551:$D$1054,MATCH(SUMMARY!C981,final_elemfixed!$C$551:$C$1054,0))</f>
        <v>261</v>
      </c>
      <c r="E981" s="17">
        <f>INDEX(final_elemfixed!$E$551:$E$1054,MATCH(SUMMARY!C981,final_elemfixed!$C$551:$C$1054,0))</f>
        <v>234</v>
      </c>
      <c r="F981" s="17">
        <f>INDEX(final_elemfixed!$F$551:$F$1054,MATCH(SUMMARY!C981,final_elemfixed!$C$551:$C$1054,0))</f>
        <v>85</v>
      </c>
      <c r="G981" s="17">
        <f>INDEX(final_elemfixed!$G$551:$G$1054,MATCH(SUMMARY!C981,final_elemfixed!$C$551:$C$1054,0))</f>
        <v>41</v>
      </c>
      <c r="H981" s="17">
        <f>INDEX(final_elemfixed!$H$551:$H$1054,MATCH(SUMMARY!C981,final_elemfixed!$C$551:$C$1054,0))</f>
        <v>0</v>
      </c>
      <c r="I981" s="17">
        <f>INDEX(final_elemfixed!$I$551:$I$1054,MATCH(SUMMARY!C981,final_elemfixed!$C$551:$C$1054,0))</f>
        <v>0</v>
      </c>
      <c r="J981" s="17">
        <f>INDEX(final_elemfixed!$J$551:$J$1054,MATCH(SUMMARY!C981,final_elemfixed!$C$551:$C$1054,0))</f>
        <v>0</v>
      </c>
      <c r="K981" s="17">
        <f>INDEX(final_elemfixed!$K$551:$K$1054,MATCH(SUMMARY!C981,final_elemfixed!$C$551:$C$1054,0))</f>
        <v>0</v>
      </c>
      <c r="L981" s="21">
        <f>INDEX(final_elemfixed!$L$551:$L$1054,MATCH(SUMMARY!C981,final_elemfixed!$C$551:$C$1054,0))</f>
        <v>1</v>
      </c>
    </row>
    <row r="982" spans="1:12" ht="15" customHeight="1" x14ac:dyDescent="0.3">
      <c r="A982" s="6"/>
      <c r="C982" s="20">
        <v>432</v>
      </c>
      <c r="D982" s="17">
        <f>INDEX(final_elemfixed!$D$551:$D$1054,MATCH(SUMMARY!C982,final_elemfixed!$C$551:$C$1054,0))</f>
        <v>49</v>
      </c>
      <c r="E982" s="17">
        <f>INDEX(final_elemfixed!$E$551:$E$1054,MATCH(SUMMARY!C982,final_elemfixed!$C$551:$C$1054,0))</f>
        <v>86</v>
      </c>
      <c r="F982" s="17">
        <f>INDEX(final_elemfixed!$F$551:$F$1054,MATCH(SUMMARY!C982,final_elemfixed!$C$551:$C$1054,0))</f>
        <v>234</v>
      </c>
      <c r="G982" s="17">
        <f>INDEX(final_elemfixed!$G$551:$G$1054,MATCH(SUMMARY!C982,final_elemfixed!$C$551:$C$1054,0))</f>
        <v>261</v>
      </c>
      <c r="H982" s="17">
        <f>INDEX(final_elemfixed!$H$551:$H$1054,MATCH(SUMMARY!C982,final_elemfixed!$C$551:$C$1054,0))</f>
        <v>0</v>
      </c>
      <c r="I982" s="17">
        <f>INDEX(final_elemfixed!$I$551:$I$1054,MATCH(SUMMARY!C982,final_elemfixed!$C$551:$C$1054,0))</f>
        <v>0</v>
      </c>
      <c r="J982" s="17">
        <f>INDEX(final_elemfixed!$J$551:$J$1054,MATCH(SUMMARY!C982,final_elemfixed!$C$551:$C$1054,0))</f>
        <v>0</v>
      </c>
      <c r="K982" s="17">
        <f>INDEX(final_elemfixed!$K$551:$K$1054,MATCH(SUMMARY!C982,final_elemfixed!$C$551:$C$1054,0))</f>
        <v>0</v>
      </c>
      <c r="L982" s="21">
        <f>INDEX(final_elemfixed!$L$551:$L$1054,MATCH(SUMMARY!C982,final_elemfixed!$C$551:$C$1054,0))</f>
        <v>1</v>
      </c>
    </row>
    <row r="983" spans="1:12" ht="15" customHeight="1" x14ac:dyDescent="0.3">
      <c r="A983" s="6"/>
      <c r="C983" s="20">
        <v>433</v>
      </c>
      <c r="D983" s="17">
        <f>INDEX(final_elemfixed!$D$551:$D$1054,MATCH(SUMMARY!C983,final_elemfixed!$C$551:$C$1054,0))</f>
        <v>235</v>
      </c>
      <c r="E983" s="17">
        <f>INDEX(final_elemfixed!$E$551:$E$1054,MATCH(SUMMARY!C983,final_elemfixed!$C$551:$C$1054,0))</f>
        <v>260</v>
      </c>
      <c r="F983" s="17">
        <f>INDEX(final_elemfixed!$F$551:$F$1054,MATCH(SUMMARY!C983,final_elemfixed!$C$551:$C$1054,0))</f>
        <v>26</v>
      </c>
      <c r="G983" s="17">
        <f>INDEX(final_elemfixed!$G$551:$G$1054,MATCH(SUMMARY!C983,final_elemfixed!$C$551:$C$1054,0))</f>
        <v>87</v>
      </c>
      <c r="H983" s="17">
        <f>INDEX(final_elemfixed!$H$551:$H$1054,MATCH(SUMMARY!C983,final_elemfixed!$C$551:$C$1054,0))</f>
        <v>0</v>
      </c>
      <c r="I983" s="17">
        <f>INDEX(final_elemfixed!$I$551:$I$1054,MATCH(SUMMARY!C983,final_elemfixed!$C$551:$C$1054,0))</f>
        <v>0</v>
      </c>
      <c r="J983" s="17">
        <f>INDEX(final_elemfixed!$J$551:$J$1054,MATCH(SUMMARY!C983,final_elemfixed!$C$551:$C$1054,0))</f>
        <v>0</v>
      </c>
      <c r="K983" s="17">
        <f>INDEX(final_elemfixed!$K$551:$K$1054,MATCH(SUMMARY!C983,final_elemfixed!$C$551:$C$1054,0))</f>
        <v>0</v>
      </c>
      <c r="L983" s="21">
        <f>INDEX(final_elemfixed!$L$551:$L$1054,MATCH(SUMMARY!C983,final_elemfixed!$C$551:$C$1054,0))</f>
        <v>1</v>
      </c>
    </row>
    <row r="984" spans="1:12" ht="15" customHeight="1" x14ac:dyDescent="0.3">
      <c r="A984" s="6"/>
      <c r="C984" s="20">
        <v>434</v>
      </c>
      <c r="D984" s="17">
        <f>INDEX(final_elemfixed!$D$551:$D$1054,MATCH(SUMMARY!C984,final_elemfixed!$C$551:$C$1054,0))</f>
        <v>86</v>
      </c>
      <c r="E984" s="17">
        <f>INDEX(final_elemfixed!$E$551:$E$1054,MATCH(SUMMARY!C984,final_elemfixed!$C$551:$C$1054,0))</f>
        <v>49</v>
      </c>
      <c r="F984" s="17">
        <f>INDEX(final_elemfixed!$F$551:$F$1054,MATCH(SUMMARY!C984,final_elemfixed!$C$551:$C$1054,0))</f>
        <v>260</v>
      </c>
      <c r="G984" s="17">
        <f>INDEX(final_elemfixed!$G$551:$G$1054,MATCH(SUMMARY!C984,final_elemfixed!$C$551:$C$1054,0))</f>
        <v>235</v>
      </c>
      <c r="H984" s="17">
        <f>INDEX(final_elemfixed!$H$551:$H$1054,MATCH(SUMMARY!C984,final_elemfixed!$C$551:$C$1054,0))</f>
        <v>0</v>
      </c>
      <c r="I984" s="17">
        <f>INDEX(final_elemfixed!$I$551:$I$1054,MATCH(SUMMARY!C984,final_elemfixed!$C$551:$C$1054,0))</f>
        <v>0</v>
      </c>
      <c r="J984" s="17">
        <f>INDEX(final_elemfixed!$J$551:$J$1054,MATCH(SUMMARY!C984,final_elemfixed!$C$551:$C$1054,0))</f>
        <v>0</v>
      </c>
      <c r="K984" s="17">
        <f>INDEX(final_elemfixed!$K$551:$K$1054,MATCH(SUMMARY!C984,final_elemfixed!$C$551:$C$1054,0))</f>
        <v>0</v>
      </c>
      <c r="L984" s="21">
        <f>INDEX(final_elemfixed!$L$551:$L$1054,MATCH(SUMMARY!C984,final_elemfixed!$C$551:$C$1054,0))</f>
        <v>1</v>
      </c>
    </row>
    <row r="985" spans="1:12" ht="15" customHeight="1" x14ac:dyDescent="0.3">
      <c r="A985" s="6"/>
      <c r="C985" s="20">
        <v>435</v>
      </c>
      <c r="D985" s="17">
        <f>INDEX(final_elemfixed!$D$551:$D$1054,MATCH(SUMMARY!C985,final_elemfixed!$C$551:$C$1054,0))</f>
        <v>236</v>
      </c>
      <c r="E985" s="17">
        <f>INDEX(final_elemfixed!$E$551:$E$1054,MATCH(SUMMARY!C985,final_elemfixed!$C$551:$C$1054,0))</f>
        <v>259</v>
      </c>
      <c r="F985" s="17">
        <f>INDEX(final_elemfixed!$F$551:$F$1054,MATCH(SUMMARY!C985,final_elemfixed!$C$551:$C$1054,0))</f>
        <v>68</v>
      </c>
      <c r="G985" s="17">
        <f>INDEX(final_elemfixed!$G$551:$G$1054,MATCH(SUMMARY!C985,final_elemfixed!$C$551:$C$1054,0))</f>
        <v>126</v>
      </c>
      <c r="H985" s="17">
        <f>INDEX(final_elemfixed!$H$551:$H$1054,MATCH(SUMMARY!C985,final_elemfixed!$C$551:$C$1054,0))</f>
        <v>0</v>
      </c>
      <c r="I985" s="17">
        <f>INDEX(final_elemfixed!$I$551:$I$1054,MATCH(SUMMARY!C985,final_elemfixed!$C$551:$C$1054,0))</f>
        <v>0</v>
      </c>
      <c r="J985" s="17">
        <f>INDEX(final_elemfixed!$J$551:$J$1054,MATCH(SUMMARY!C985,final_elemfixed!$C$551:$C$1054,0))</f>
        <v>0</v>
      </c>
      <c r="K985" s="17">
        <f>INDEX(final_elemfixed!$K$551:$K$1054,MATCH(SUMMARY!C985,final_elemfixed!$C$551:$C$1054,0))</f>
        <v>0</v>
      </c>
      <c r="L985" s="21">
        <f>INDEX(final_elemfixed!$L$551:$L$1054,MATCH(SUMMARY!C985,final_elemfixed!$C$551:$C$1054,0))</f>
        <v>1</v>
      </c>
    </row>
    <row r="986" spans="1:12" ht="15" customHeight="1" x14ac:dyDescent="0.3">
      <c r="A986" s="6"/>
      <c r="C986" s="20">
        <v>436</v>
      </c>
      <c r="D986" s="17">
        <f>INDEX(final_elemfixed!$D$551:$D$1054,MATCH(SUMMARY!C986,final_elemfixed!$C$551:$C$1054,0))</f>
        <v>87</v>
      </c>
      <c r="E986" s="17">
        <f>INDEX(final_elemfixed!$E$551:$E$1054,MATCH(SUMMARY!C986,final_elemfixed!$C$551:$C$1054,0))</f>
        <v>26</v>
      </c>
      <c r="F986" s="17">
        <f>INDEX(final_elemfixed!$F$551:$F$1054,MATCH(SUMMARY!C986,final_elemfixed!$C$551:$C$1054,0))</f>
        <v>259</v>
      </c>
      <c r="G986" s="17">
        <f>INDEX(final_elemfixed!$G$551:$G$1054,MATCH(SUMMARY!C986,final_elemfixed!$C$551:$C$1054,0))</f>
        <v>236</v>
      </c>
      <c r="H986" s="17">
        <f>INDEX(final_elemfixed!$H$551:$H$1054,MATCH(SUMMARY!C986,final_elemfixed!$C$551:$C$1054,0))</f>
        <v>0</v>
      </c>
      <c r="I986" s="17">
        <f>INDEX(final_elemfixed!$I$551:$I$1054,MATCH(SUMMARY!C986,final_elemfixed!$C$551:$C$1054,0))</f>
        <v>0</v>
      </c>
      <c r="J986" s="17">
        <f>INDEX(final_elemfixed!$J$551:$J$1054,MATCH(SUMMARY!C986,final_elemfixed!$C$551:$C$1054,0))</f>
        <v>0</v>
      </c>
      <c r="K986" s="17">
        <f>INDEX(final_elemfixed!$K$551:$K$1054,MATCH(SUMMARY!C986,final_elemfixed!$C$551:$C$1054,0))</f>
        <v>0</v>
      </c>
      <c r="L986" s="21">
        <f>INDEX(final_elemfixed!$L$551:$L$1054,MATCH(SUMMARY!C986,final_elemfixed!$C$551:$C$1054,0))</f>
        <v>1</v>
      </c>
    </row>
    <row r="987" spans="1:12" ht="15" customHeight="1" x14ac:dyDescent="0.3">
      <c r="A987" s="6"/>
      <c r="C987" s="20">
        <v>437</v>
      </c>
      <c r="D987" s="17">
        <f>INDEX(final_elemfixed!$D$551:$D$1054,MATCH(SUMMARY!C987,final_elemfixed!$C$551:$C$1054,0))</f>
        <v>126</v>
      </c>
      <c r="E987" s="17">
        <f>INDEX(final_elemfixed!$E$551:$E$1054,MATCH(SUMMARY!C987,final_elemfixed!$C$551:$C$1054,0))</f>
        <v>68</v>
      </c>
      <c r="F987" s="17">
        <f>INDEX(final_elemfixed!$F$551:$F$1054,MATCH(SUMMARY!C987,final_elemfixed!$C$551:$C$1054,0))</f>
        <v>258</v>
      </c>
      <c r="G987" s="17">
        <f>INDEX(final_elemfixed!$G$551:$G$1054,MATCH(SUMMARY!C987,final_elemfixed!$C$551:$C$1054,0))</f>
        <v>237</v>
      </c>
      <c r="H987" s="17">
        <f>INDEX(final_elemfixed!$H$551:$H$1054,MATCH(SUMMARY!C987,final_elemfixed!$C$551:$C$1054,0))</f>
        <v>0</v>
      </c>
      <c r="I987" s="17">
        <f>INDEX(final_elemfixed!$I$551:$I$1054,MATCH(SUMMARY!C987,final_elemfixed!$C$551:$C$1054,0))</f>
        <v>0</v>
      </c>
      <c r="J987" s="17">
        <f>INDEX(final_elemfixed!$J$551:$J$1054,MATCH(SUMMARY!C987,final_elemfixed!$C$551:$C$1054,0))</f>
        <v>0</v>
      </c>
      <c r="K987" s="17">
        <f>INDEX(final_elemfixed!$K$551:$K$1054,MATCH(SUMMARY!C987,final_elemfixed!$C$551:$C$1054,0))</f>
        <v>0</v>
      </c>
      <c r="L987" s="21">
        <f>INDEX(final_elemfixed!$L$551:$L$1054,MATCH(SUMMARY!C987,final_elemfixed!$C$551:$C$1054,0))</f>
        <v>1</v>
      </c>
    </row>
    <row r="988" spans="1:12" ht="15" customHeight="1" x14ac:dyDescent="0.3">
      <c r="A988" s="6"/>
      <c r="C988" s="20">
        <v>438</v>
      </c>
      <c r="D988" s="17">
        <f>INDEX(final_elemfixed!$D$551:$D$1054,MATCH(SUMMARY!C988,final_elemfixed!$C$551:$C$1054,0))</f>
        <v>237</v>
      </c>
      <c r="E988" s="17">
        <f>INDEX(final_elemfixed!$E$551:$E$1054,MATCH(SUMMARY!C988,final_elemfixed!$C$551:$C$1054,0))</f>
        <v>258</v>
      </c>
      <c r="F988" s="17">
        <f>INDEX(final_elemfixed!$F$551:$F$1054,MATCH(SUMMARY!C988,final_elemfixed!$C$551:$C$1054,0))</f>
        <v>72</v>
      </c>
      <c r="G988" s="17">
        <f>INDEX(final_elemfixed!$G$551:$G$1054,MATCH(SUMMARY!C988,final_elemfixed!$C$551:$C$1054,0))</f>
        <v>83</v>
      </c>
      <c r="H988" s="17">
        <f>INDEX(final_elemfixed!$H$551:$H$1054,MATCH(SUMMARY!C988,final_elemfixed!$C$551:$C$1054,0))</f>
        <v>0</v>
      </c>
      <c r="I988" s="17">
        <f>INDEX(final_elemfixed!$I$551:$I$1054,MATCH(SUMMARY!C988,final_elemfixed!$C$551:$C$1054,0))</f>
        <v>0</v>
      </c>
      <c r="J988" s="17">
        <f>INDEX(final_elemfixed!$J$551:$J$1054,MATCH(SUMMARY!C988,final_elemfixed!$C$551:$C$1054,0))</f>
        <v>0</v>
      </c>
      <c r="K988" s="17">
        <f>INDEX(final_elemfixed!$K$551:$K$1054,MATCH(SUMMARY!C988,final_elemfixed!$C$551:$C$1054,0))</f>
        <v>0</v>
      </c>
      <c r="L988" s="21">
        <f>INDEX(final_elemfixed!$L$551:$L$1054,MATCH(SUMMARY!C988,final_elemfixed!$C$551:$C$1054,0))</f>
        <v>1</v>
      </c>
    </row>
    <row r="989" spans="1:12" ht="15" customHeight="1" x14ac:dyDescent="0.3">
      <c r="A989" s="6"/>
      <c r="C989" s="20">
        <v>439</v>
      </c>
      <c r="D989" s="17">
        <f>INDEX(final_elemfixed!$D$551:$D$1054,MATCH(SUMMARY!C989,final_elemfixed!$C$551:$C$1054,0))</f>
        <v>238</v>
      </c>
      <c r="E989" s="17">
        <f>INDEX(final_elemfixed!$E$551:$E$1054,MATCH(SUMMARY!C989,final_elemfixed!$C$551:$C$1054,0))</f>
        <v>257</v>
      </c>
      <c r="F989" s="17">
        <f>INDEX(final_elemfixed!$F$551:$F$1054,MATCH(SUMMARY!C989,final_elemfixed!$C$551:$C$1054,0))</f>
        <v>76</v>
      </c>
      <c r="G989" s="17">
        <f>INDEX(final_elemfixed!$G$551:$G$1054,MATCH(SUMMARY!C989,final_elemfixed!$C$551:$C$1054,0))</f>
        <v>129</v>
      </c>
      <c r="H989" s="17">
        <f>INDEX(final_elemfixed!$H$551:$H$1054,MATCH(SUMMARY!C989,final_elemfixed!$C$551:$C$1054,0))</f>
        <v>0</v>
      </c>
      <c r="I989" s="17">
        <f>INDEX(final_elemfixed!$I$551:$I$1054,MATCH(SUMMARY!C989,final_elemfixed!$C$551:$C$1054,0))</f>
        <v>0</v>
      </c>
      <c r="J989" s="17">
        <f>INDEX(final_elemfixed!$J$551:$J$1054,MATCH(SUMMARY!C989,final_elemfixed!$C$551:$C$1054,0))</f>
        <v>0</v>
      </c>
      <c r="K989" s="17">
        <f>INDEX(final_elemfixed!$K$551:$K$1054,MATCH(SUMMARY!C989,final_elemfixed!$C$551:$C$1054,0))</f>
        <v>0</v>
      </c>
      <c r="L989" s="21">
        <f>INDEX(final_elemfixed!$L$551:$L$1054,MATCH(SUMMARY!C989,final_elemfixed!$C$551:$C$1054,0))</f>
        <v>1</v>
      </c>
    </row>
    <row r="990" spans="1:12" ht="15" customHeight="1" x14ac:dyDescent="0.3">
      <c r="A990" s="6"/>
      <c r="C990" s="20">
        <v>440</v>
      </c>
      <c r="D990" s="17">
        <f>INDEX(final_elemfixed!$D$551:$D$1054,MATCH(SUMMARY!C990,final_elemfixed!$C$551:$C$1054,0))</f>
        <v>83</v>
      </c>
      <c r="E990" s="17">
        <f>INDEX(final_elemfixed!$E$551:$E$1054,MATCH(SUMMARY!C990,final_elemfixed!$C$551:$C$1054,0))</f>
        <v>72</v>
      </c>
      <c r="F990" s="17">
        <f>INDEX(final_elemfixed!$F$551:$F$1054,MATCH(SUMMARY!C990,final_elemfixed!$C$551:$C$1054,0))</f>
        <v>257</v>
      </c>
      <c r="G990" s="17">
        <f>INDEX(final_elemfixed!$G$551:$G$1054,MATCH(SUMMARY!C990,final_elemfixed!$C$551:$C$1054,0))</f>
        <v>238</v>
      </c>
      <c r="H990" s="17">
        <f>INDEX(final_elemfixed!$H$551:$H$1054,MATCH(SUMMARY!C990,final_elemfixed!$C$551:$C$1054,0))</f>
        <v>0</v>
      </c>
      <c r="I990" s="17">
        <f>INDEX(final_elemfixed!$I$551:$I$1054,MATCH(SUMMARY!C990,final_elemfixed!$C$551:$C$1054,0))</f>
        <v>0</v>
      </c>
      <c r="J990" s="17">
        <f>INDEX(final_elemfixed!$J$551:$J$1054,MATCH(SUMMARY!C990,final_elemfixed!$C$551:$C$1054,0))</f>
        <v>0</v>
      </c>
      <c r="K990" s="17">
        <f>INDEX(final_elemfixed!$K$551:$K$1054,MATCH(SUMMARY!C990,final_elemfixed!$C$551:$C$1054,0))</f>
        <v>0</v>
      </c>
      <c r="L990" s="21">
        <f>INDEX(final_elemfixed!$L$551:$L$1054,MATCH(SUMMARY!C990,final_elemfixed!$C$551:$C$1054,0))</f>
        <v>1</v>
      </c>
    </row>
    <row r="991" spans="1:12" ht="15" customHeight="1" x14ac:dyDescent="0.3">
      <c r="A991" s="6"/>
      <c r="C991" s="20">
        <v>441</v>
      </c>
      <c r="D991" s="17">
        <f>INDEX(final_elemfixed!$D$551:$D$1054,MATCH(SUMMARY!C991,final_elemfixed!$C$551:$C$1054,0))</f>
        <v>129</v>
      </c>
      <c r="E991" s="17">
        <f>INDEX(final_elemfixed!$E$551:$E$1054,MATCH(SUMMARY!C991,final_elemfixed!$C$551:$C$1054,0))</f>
        <v>76</v>
      </c>
      <c r="F991" s="17">
        <f>INDEX(final_elemfixed!$F$551:$F$1054,MATCH(SUMMARY!C991,final_elemfixed!$C$551:$C$1054,0))</f>
        <v>255</v>
      </c>
      <c r="G991" s="17">
        <f>INDEX(final_elemfixed!$G$551:$G$1054,MATCH(SUMMARY!C991,final_elemfixed!$C$551:$C$1054,0))</f>
        <v>239</v>
      </c>
      <c r="H991" s="17">
        <f>INDEX(final_elemfixed!$H$551:$H$1054,MATCH(SUMMARY!C991,final_elemfixed!$C$551:$C$1054,0))</f>
        <v>0</v>
      </c>
      <c r="I991" s="17">
        <f>INDEX(final_elemfixed!$I$551:$I$1054,MATCH(SUMMARY!C991,final_elemfixed!$C$551:$C$1054,0))</f>
        <v>0</v>
      </c>
      <c r="J991" s="17">
        <f>INDEX(final_elemfixed!$J$551:$J$1054,MATCH(SUMMARY!C991,final_elemfixed!$C$551:$C$1054,0))</f>
        <v>0</v>
      </c>
      <c r="K991" s="17">
        <f>INDEX(final_elemfixed!$K$551:$K$1054,MATCH(SUMMARY!C991,final_elemfixed!$C$551:$C$1054,0))</f>
        <v>0</v>
      </c>
      <c r="L991" s="21">
        <f>INDEX(final_elemfixed!$L$551:$L$1054,MATCH(SUMMARY!C991,final_elemfixed!$C$551:$C$1054,0))</f>
        <v>1</v>
      </c>
    </row>
    <row r="992" spans="1:12" ht="15" customHeight="1" x14ac:dyDescent="0.3">
      <c r="A992" s="6"/>
      <c r="C992" s="20">
        <v>442</v>
      </c>
      <c r="D992" s="17">
        <f>INDEX(final_elemfixed!$D$551:$D$1054,MATCH(SUMMARY!C992,final_elemfixed!$C$551:$C$1054,0))</f>
        <v>239</v>
      </c>
      <c r="E992" s="17">
        <f>INDEX(final_elemfixed!$E$551:$E$1054,MATCH(SUMMARY!C992,final_elemfixed!$C$551:$C$1054,0))</f>
        <v>255</v>
      </c>
      <c r="F992" s="17">
        <f>INDEX(final_elemfixed!$F$551:$F$1054,MATCH(SUMMARY!C992,final_elemfixed!$C$551:$C$1054,0))</f>
        <v>22</v>
      </c>
      <c r="G992" s="17">
        <f>INDEX(final_elemfixed!$G$551:$G$1054,MATCH(SUMMARY!C992,final_elemfixed!$C$551:$C$1054,0))</f>
        <v>100</v>
      </c>
      <c r="H992" s="17">
        <f>INDEX(final_elemfixed!$H$551:$H$1054,MATCH(SUMMARY!C992,final_elemfixed!$C$551:$C$1054,0))</f>
        <v>0</v>
      </c>
      <c r="I992" s="17">
        <f>INDEX(final_elemfixed!$I$551:$I$1054,MATCH(SUMMARY!C992,final_elemfixed!$C$551:$C$1054,0))</f>
        <v>0</v>
      </c>
      <c r="J992" s="17">
        <f>INDEX(final_elemfixed!$J$551:$J$1054,MATCH(SUMMARY!C992,final_elemfixed!$C$551:$C$1054,0))</f>
        <v>0</v>
      </c>
      <c r="K992" s="17">
        <f>INDEX(final_elemfixed!$K$551:$K$1054,MATCH(SUMMARY!C992,final_elemfixed!$C$551:$C$1054,0))</f>
        <v>0</v>
      </c>
      <c r="L992" s="21">
        <f>INDEX(final_elemfixed!$L$551:$L$1054,MATCH(SUMMARY!C992,final_elemfixed!$C$551:$C$1054,0))</f>
        <v>1</v>
      </c>
    </row>
    <row r="993" spans="1:12" ht="15" customHeight="1" x14ac:dyDescent="0.3">
      <c r="A993" s="6"/>
      <c r="C993" s="20">
        <v>443</v>
      </c>
      <c r="D993" s="17">
        <f>INDEX(final_elemfixed!$D$551:$D$1054,MATCH(SUMMARY!C993,final_elemfixed!$C$551:$C$1054,0))</f>
        <v>100</v>
      </c>
      <c r="E993" s="17">
        <f>INDEX(final_elemfixed!$E$551:$E$1054,MATCH(SUMMARY!C993,final_elemfixed!$C$551:$C$1054,0))</f>
        <v>22</v>
      </c>
      <c r="F993" s="17">
        <f>INDEX(final_elemfixed!$F$551:$F$1054,MATCH(SUMMARY!C993,final_elemfixed!$C$551:$C$1054,0))</f>
        <v>256</v>
      </c>
      <c r="G993" s="17">
        <f>INDEX(final_elemfixed!$G$551:$G$1054,MATCH(SUMMARY!C993,final_elemfixed!$C$551:$C$1054,0))</f>
        <v>240</v>
      </c>
      <c r="H993" s="17">
        <f>INDEX(final_elemfixed!$H$551:$H$1054,MATCH(SUMMARY!C993,final_elemfixed!$C$551:$C$1054,0))</f>
        <v>0</v>
      </c>
      <c r="I993" s="17">
        <f>INDEX(final_elemfixed!$I$551:$I$1054,MATCH(SUMMARY!C993,final_elemfixed!$C$551:$C$1054,0))</f>
        <v>0</v>
      </c>
      <c r="J993" s="17">
        <f>INDEX(final_elemfixed!$J$551:$J$1054,MATCH(SUMMARY!C993,final_elemfixed!$C$551:$C$1054,0))</f>
        <v>0</v>
      </c>
      <c r="K993" s="17">
        <f>INDEX(final_elemfixed!$K$551:$K$1054,MATCH(SUMMARY!C993,final_elemfixed!$C$551:$C$1054,0))</f>
        <v>0</v>
      </c>
      <c r="L993" s="21">
        <f>INDEX(final_elemfixed!$L$551:$L$1054,MATCH(SUMMARY!C993,final_elemfixed!$C$551:$C$1054,0))</f>
        <v>1</v>
      </c>
    </row>
    <row r="994" spans="1:12" ht="15" customHeight="1" x14ac:dyDescent="0.3">
      <c r="A994" s="6"/>
      <c r="C994" s="20">
        <v>444</v>
      </c>
      <c r="D994" s="17">
        <f>INDEX(final_elemfixed!$D$551:$D$1054,MATCH(SUMMARY!C994,final_elemfixed!$C$551:$C$1054,0))</f>
        <v>240</v>
      </c>
      <c r="E994" s="17">
        <f>INDEX(final_elemfixed!$E$551:$E$1054,MATCH(SUMMARY!C994,final_elemfixed!$C$551:$C$1054,0))</f>
        <v>256</v>
      </c>
      <c r="F994" s="17">
        <f>INDEX(final_elemfixed!$F$551:$F$1054,MATCH(SUMMARY!C994,final_elemfixed!$C$551:$C$1054,0))</f>
        <v>37</v>
      </c>
      <c r="G994" s="17">
        <f>INDEX(final_elemfixed!$G$551:$G$1054,MATCH(SUMMARY!C994,final_elemfixed!$C$551:$C$1054,0))</f>
        <v>116</v>
      </c>
      <c r="H994" s="17">
        <f>INDEX(final_elemfixed!$H$551:$H$1054,MATCH(SUMMARY!C994,final_elemfixed!$C$551:$C$1054,0))</f>
        <v>0</v>
      </c>
      <c r="I994" s="17">
        <f>INDEX(final_elemfixed!$I$551:$I$1054,MATCH(SUMMARY!C994,final_elemfixed!$C$551:$C$1054,0))</f>
        <v>0</v>
      </c>
      <c r="J994" s="17">
        <f>INDEX(final_elemfixed!$J$551:$J$1054,MATCH(SUMMARY!C994,final_elemfixed!$C$551:$C$1054,0))</f>
        <v>0</v>
      </c>
      <c r="K994" s="17">
        <f>INDEX(final_elemfixed!$K$551:$K$1054,MATCH(SUMMARY!C994,final_elemfixed!$C$551:$C$1054,0))</f>
        <v>0</v>
      </c>
      <c r="L994" s="21">
        <f>INDEX(final_elemfixed!$L$551:$L$1054,MATCH(SUMMARY!C994,final_elemfixed!$C$551:$C$1054,0))</f>
        <v>1</v>
      </c>
    </row>
    <row r="995" spans="1:12" ht="15" customHeight="1" x14ac:dyDescent="0.3">
      <c r="A995" s="6"/>
      <c r="C995" s="20">
        <v>445</v>
      </c>
      <c r="D995" s="17">
        <f>INDEX(final_elemfixed!$D$551:$D$1054,MATCH(SUMMARY!C995,final_elemfixed!$C$551:$C$1054,0))</f>
        <v>116</v>
      </c>
      <c r="E995" s="17">
        <f>INDEX(final_elemfixed!$E$551:$E$1054,MATCH(SUMMARY!C995,final_elemfixed!$C$551:$C$1054,0))</f>
        <v>37</v>
      </c>
      <c r="F995" s="17">
        <f>INDEX(final_elemfixed!$F$551:$F$1054,MATCH(SUMMARY!C995,final_elemfixed!$C$551:$C$1054,0))</f>
        <v>254</v>
      </c>
      <c r="G995" s="17">
        <f>INDEX(final_elemfixed!$G$551:$G$1054,MATCH(SUMMARY!C995,final_elemfixed!$C$551:$C$1054,0))</f>
        <v>241</v>
      </c>
      <c r="H995" s="17">
        <f>INDEX(final_elemfixed!$H$551:$H$1054,MATCH(SUMMARY!C995,final_elemfixed!$C$551:$C$1054,0))</f>
        <v>0</v>
      </c>
      <c r="I995" s="17">
        <f>INDEX(final_elemfixed!$I$551:$I$1054,MATCH(SUMMARY!C995,final_elemfixed!$C$551:$C$1054,0))</f>
        <v>0</v>
      </c>
      <c r="J995" s="17">
        <f>INDEX(final_elemfixed!$J$551:$J$1054,MATCH(SUMMARY!C995,final_elemfixed!$C$551:$C$1054,0))</f>
        <v>0</v>
      </c>
      <c r="K995" s="17">
        <f>INDEX(final_elemfixed!$K$551:$K$1054,MATCH(SUMMARY!C995,final_elemfixed!$C$551:$C$1054,0))</f>
        <v>0</v>
      </c>
      <c r="L995" s="21">
        <f>INDEX(final_elemfixed!$L$551:$L$1054,MATCH(SUMMARY!C995,final_elemfixed!$C$551:$C$1054,0))</f>
        <v>1</v>
      </c>
    </row>
    <row r="996" spans="1:12" ht="15" customHeight="1" x14ac:dyDescent="0.3">
      <c r="A996" s="6"/>
      <c r="C996" s="20">
        <v>446</v>
      </c>
      <c r="D996" s="17">
        <f>INDEX(final_elemfixed!$D$551:$D$1054,MATCH(SUMMARY!C996,final_elemfixed!$C$551:$C$1054,0))</f>
        <v>241</v>
      </c>
      <c r="E996" s="17">
        <f>INDEX(final_elemfixed!$E$551:$E$1054,MATCH(SUMMARY!C996,final_elemfixed!$C$551:$C$1054,0))</f>
        <v>254</v>
      </c>
      <c r="F996" s="17">
        <f>INDEX(final_elemfixed!$F$551:$F$1054,MATCH(SUMMARY!C996,final_elemfixed!$C$551:$C$1054,0))</f>
        <v>45</v>
      </c>
      <c r="G996" s="17">
        <f>INDEX(final_elemfixed!$G$551:$G$1054,MATCH(SUMMARY!C996,final_elemfixed!$C$551:$C$1054,0))</f>
        <v>96</v>
      </c>
      <c r="H996" s="17">
        <f>INDEX(final_elemfixed!$H$551:$H$1054,MATCH(SUMMARY!C996,final_elemfixed!$C$551:$C$1054,0))</f>
        <v>0</v>
      </c>
      <c r="I996" s="17">
        <f>INDEX(final_elemfixed!$I$551:$I$1054,MATCH(SUMMARY!C996,final_elemfixed!$C$551:$C$1054,0))</f>
        <v>0</v>
      </c>
      <c r="J996" s="17">
        <f>INDEX(final_elemfixed!$J$551:$J$1054,MATCH(SUMMARY!C996,final_elemfixed!$C$551:$C$1054,0))</f>
        <v>0</v>
      </c>
      <c r="K996" s="17">
        <f>INDEX(final_elemfixed!$K$551:$K$1054,MATCH(SUMMARY!C996,final_elemfixed!$C$551:$C$1054,0))</f>
        <v>0</v>
      </c>
      <c r="L996" s="21">
        <f>INDEX(final_elemfixed!$L$551:$L$1054,MATCH(SUMMARY!C996,final_elemfixed!$C$551:$C$1054,0))</f>
        <v>1</v>
      </c>
    </row>
    <row r="997" spans="1:12" ht="15" customHeight="1" x14ac:dyDescent="0.3">
      <c r="A997" s="6"/>
      <c r="C997" s="20">
        <v>447</v>
      </c>
      <c r="D997" s="17">
        <f>INDEX(final_elemfixed!$D$551:$D$1054,MATCH(SUMMARY!C997,final_elemfixed!$C$551:$C$1054,0))</f>
        <v>96</v>
      </c>
      <c r="E997" s="17">
        <f>INDEX(final_elemfixed!$E$551:$E$1054,MATCH(SUMMARY!C997,final_elemfixed!$C$551:$C$1054,0))</f>
        <v>45</v>
      </c>
      <c r="F997" s="17">
        <f>INDEX(final_elemfixed!$F$551:$F$1054,MATCH(SUMMARY!C997,final_elemfixed!$C$551:$C$1054,0))</f>
        <v>253</v>
      </c>
      <c r="G997" s="17">
        <f>INDEX(final_elemfixed!$G$551:$G$1054,MATCH(SUMMARY!C997,final_elemfixed!$C$551:$C$1054,0))</f>
        <v>242</v>
      </c>
      <c r="H997" s="17">
        <f>INDEX(final_elemfixed!$H$551:$H$1054,MATCH(SUMMARY!C997,final_elemfixed!$C$551:$C$1054,0))</f>
        <v>0</v>
      </c>
      <c r="I997" s="17">
        <f>INDEX(final_elemfixed!$I$551:$I$1054,MATCH(SUMMARY!C997,final_elemfixed!$C$551:$C$1054,0))</f>
        <v>0</v>
      </c>
      <c r="J997" s="17">
        <f>INDEX(final_elemfixed!$J$551:$J$1054,MATCH(SUMMARY!C997,final_elemfixed!$C$551:$C$1054,0))</f>
        <v>0</v>
      </c>
      <c r="K997" s="17">
        <f>INDEX(final_elemfixed!$K$551:$K$1054,MATCH(SUMMARY!C997,final_elemfixed!$C$551:$C$1054,0))</f>
        <v>0</v>
      </c>
      <c r="L997" s="21">
        <f>INDEX(final_elemfixed!$L$551:$L$1054,MATCH(SUMMARY!C997,final_elemfixed!$C$551:$C$1054,0))</f>
        <v>1</v>
      </c>
    </row>
    <row r="998" spans="1:12" ht="15" customHeight="1" x14ac:dyDescent="0.3">
      <c r="A998" s="6"/>
      <c r="C998" s="20">
        <v>448</v>
      </c>
      <c r="D998" s="17">
        <f>INDEX(final_elemfixed!$D$551:$D$1054,MATCH(SUMMARY!C998,final_elemfixed!$C$551:$C$1054,0))</f>
        <v>242</v>
      </c>
      <c r="E998" s="17">
        <f>INDEX(final_elemfixed!$E$551:$E$1054,MATCH(SUMMARY!C998,final_elemfixed!$C$551:$C$1054,0))</f>
        <v>253</v>
      </c>
      <c r="F998" s="17">
        <f>INDEX(final_elemfixed!$F$551:$F$1054,MATCH(SUMMARY!C998,final_elemfixed!$C$551:$C$1054,0))</f>
        <v>53</v>
      </c>
      <c r="G998" s="17">
        <f>INDEX(final_elemfixed!$G$551:$G$1054,MATCH(SUMMARY!C998,final_elemfixed!$C$551:$C$1054,0))</f>
        <v>97</v>
      </c>
      <c r="H998" s="17">
        <f>INDEX(final_elemfixed!$H$551:$H$1054,MATCH(SUMMARY!C998,final_elemfixed!$C$551:$C$1054,0))</f>
        <v>0</v>
      </c>
      <c r="I998" s="17">
        <f>INDEX(final_elemfixed!$I$551:$I$1054,MATCH(SUMMARY!C998,final_elemfixed!$C$551:$C$1054,0))</f>
        <v>0</v>
      </c>
      <c r="J998" s="17">
        <f>INDEX(final_elemfixed!$J$551:$J$1054,MATCH(SUMMARY!C998,final_elemfixed!$C$551:$C$1054,0))</f>
        <v>0</v>
      </c>
      <c r="K998" s="17">
        <f>INDEX(final_elemfixed!$K$551:$K$1054,MATCH(SUMMARY!C998,final_elemfixed!$C$551:$C$1054,0))</f>
        <v>0</v>
      </c>
      <c r="L998" s="21">
        <f>INDEX(final_elemfixed!$L$551:$L$1054,MATCH(SUMMARY!C998,final_elemfixed!$C$551:$C$1054,0))</f>
        <v>1</v>
      </c>
    </row>
    <row r="999" spans="1:12" ht="15" customHeight="1" x14ac:dyDescent="0.3">
      <c r="A999" s="6"/>
      <c r="C999" s="20">
        <v>449</v>
      </c>
      <c r="D999" s="17">
        <f>INDEX(final_elemfixed!$D$551:$D$1054,MATCH(SUMMARY!C999,final_elemfixed!$C$551:$C$1054,0))</f>
        <v>97</v>
      </c>
      <c r="E999" s="17">
        <f>INDEX(final_elemfixed!$E$551:$E$1054,MATCH(SUMMARY!C999,final_elemfixed!$C$551:$C$1054,0))</f>
        <v>53</v>
      </c>
      <c r="F999" s="17">
        <f>INDEX(final_elemfixed!$F$551:$F$1054,MATCH(SUMMARY!C999,final_elemfixed!$C$551:$C$1054,0))</f>
        <v>252</v>
      </c>
      <c r="G999" s="17">
        <f>INDEX(final_elemfixed!$G$551:$G$1054,MATCH(SUMMARY!C999,final_elemfixed!$C$551:$C$1054,0))</f>
        <v>243</v>
      </c>
      <c r="H999" s="17">
        <f>INDEX(final_elemfixed!$H$551:$H$1054,MATCH(SUMMARY!C999,final_elemfixed!$C$551:$C$1054,0))</f>
        <v>0</v>
      </c>
      <c r="I999" s="17">
        <f>INDEX(final_elemfixed!$I$551:$I$1054,MATCH(SUMMARY!C999,final_elemfixed!$C$551:$C$1054,0))</f>
        <v>0</v>
      </c>
      <c r="J999" s="17">
        <f>INDEX(final_elemfixed!$J$551:$J$1054,MATCH(SUMMARY!C999,final_elemfixed!$C$551:$C$1054,0))</f>
        <v>0</v>
      </c>
      <c r="K999" s="17">
        <f>INDEX(final_elemfixed!$K$551:$K$1054,MATCH(SUMMARY!C999,final_elemfixed!$C$551:$C$1054,0))</f>
        <v>0</v>
      </c>
      <c r="L999" s="21">
        <f>INDEX(final_elemfixed!$L$551:$L$1054,MATCH(SUMMARY!C999,final_elemfixed!$C$551:$C$1054,0))</f>
        <v>1</v>
      </c>
    </row>
    <row r="1000" spans="1:12" ht="15" customHeight="1" x14ac:dyDescent="0.3">
      <c r="A1000" s="6"/>
      <c r="C1000" s="20">
        <v>450</v>
      </c>
      <c r="D1000" s="17">
        <f>INDEX(final_elemfixed!$D$551:$D$1054,MATCH(SUMMARY!C1000,final_elemfixed!$C$551:$C$1054,0))</f>
        <v>243</v>
      </c>
      <c r="E1000" s="17">
        <f>INDEX(final_elemfixed!$E$551:$E$1054,MATCH(SUMMARY!C1000,final_elemfixed!$C$551:$C$1054,0))</f>
        <v>252</v>
      </c>
      <c r="F1000" s="17">
        <f>INDEX(final_elemfixed!$F$551:$F$1054,MATCH(SUMMARY!C1000,final_elemfixed!$C$551:$C$1054,0))</f>
        <v>30</v>
      </c>
      <c r="G1000" s="17">
        <f>INDEX(final_elemfixed!$G$551:$G$1054,MATCH(SUMMARY!C1000,final_elemfixed!$C$551:$C$1054,0))</f>
        <v>98</v>
      </c>
      <c r="H1000" s="17">
        <f>INDEX(final_elemfixed!$H$551:$H$1054,MATCH(SUMMARY!C1000,final_elemfixed!$C$551:$C$1054,0))</f>
        <v>0</v>
      </c>
      <c r="I1000" s="17">
        <f>INDEX(final_elemfixed!$I$551:$I$1054,MATCH(SUMMARY!C1000,final_elemfixed!$C$551:$C$1054,0))</f>
        <v>0</v>
      </c>
      <c r="J1000" s="17">
        <f>INDEX(final_elemfixed!$J$551:$J$1054,MATCH(SUMMARY!C1000,final_elemfixed!$C$551:$C$1054,0))</f>
        <v>0</v>
      </c>
      <c r="K1000" s="17">
        <f>INDEX(final_elemfixed!$K$551:$K$1054,MATCH(SUMMARY!C1000,final_elemfixed!$C$551:$C$1054,0))</f>
        <v>0</v>
      </c>
      <c r="L1000" s="21">
        <f>INDEX(final_elemfixed!$L$551:$L$1054,MATCH(SUMMARY!C1000,final_elemfixed!$C$551:$C$1054,0))</f>
        <v>1</v>
      </c>
    </row>
    <row r="1001" spans="1:12" ht="15" customHeight="1" x14ac:dyDescent="0.3">
      <c r="A1001" s="6"/>
      <c r="C1001" s="20">
        <v>451</v>
      </c>
      <c r="D1001" s="17">
        <f>INDEX(final_elemfixed!$D$551:$D$1054,MATCH(SUMMARY!C1001,final_elemfixed!$C$551:$C$1054,0))</f>
        <v>98</v>
      </c>
      <c r="E1001" s="17">
        <f>INDEX(final_elemfixed!$E$551:$E$1054,MATCH(SUMMARY!C1001,final_elemfixed!$C$551:$C$1054,0))</f>
        <v>30</v>
      </c>
      <c r="F1001" s="17">
        <f>INDEX(final_elemfixed!$F$551:$F$1054,MATCH(SUMMARY!C1001,final_elemfixed!$C$551:$C$1054,0))</f>
        <v>251</v>
      </c>
      <c r="G1001" s="17">
        <f>INDEX(final_elemfixed!$G$551:$G$1054,MATCH(SUMMARY!C1001,final_elemfixed!$C$551:$C$1054,0))</f>
        <v>244</v>
      </c>
      <c r="H1001" s="17">
        <f>INDEX(final_elemfixed!$H$551:$H$1054,MATCH(SUMMARY!C1001,final_elemfixed!$C$551:$C$1054,0))</f>
        <v>0</v>
      </c>
      <c r="I1001" s="17">
        <f>INDEX(final_elemfixed!$I$551:$I$1054,MATCH(SUMMARY!C1001,final_elemfixed!$C$551:$C$1054,0))</f>
        <v>0</v>
      </c>
      <c r="J1001" s="17">
        <f>INDEX(final_elemfixed!$J$551:$J$1054,MATCH(SUMMARY!C1001,final_elemfixed!$C$551:$C$1054,0))</f>
        <v>0</v>
      </c>
      <c r="K1001" s="17">
        <f>INDEX(final_elemfixed!$K$551:$K$1054,MATCH(SUMMARY!C1001,final_elemfixed!$C$551:$C$1054,0))</f>
        <v>0</v>
      </c>
      <c r="L1001" s="21">
        <f>INDEX(final_elemfixed!$L$551:$L$1054,MATCH(SUMMARY!C1001,final_elemfixed!$C$551:$C$1054,0))</f>
        <v>1</v>
      </c>
    </row>
    <row r="1002" spans="1:12" ht="15" customHeight="1" x14ac:dyDescent="0.3">
      <c r="A1002" s="6"/>
      <c r="C1002" s="20">
        <v>452</v>
      </c>
      <c r="D1002" s="17">
        <f>INDEX(final_elemfixed!$D$551:$D$1054,MATCH(SUMMARY!C1002,final_elemfixed!$C$551:$C$1054,0))</f>
        <v>244</v>
      </c>
      <c r="E1002" s="17">
        <f>INDEX(final_elemfixed!$E$551:$E$1054,MATCH(SUMMARY!C1002,final_elemfixed!$C$551:$C$1054,0))</f>
        <v>251</v>
      </c>
      <c r="F1002" s="17">
        <f>INDEX(final_elemfixed!$F$551:$F$1054,MATCH(SUMMARY!C1002,final_elemfixed!$C$551:$C$1054,0))</f>
        <v>64</v>
      </c>
      <c r="G1002" s="17">
        <f>INDEX(final_elemfixed!$G$551:$G$1054,MATCH(SUMMARY!C1002,final_elemfixed!$C$551:$C$1054,0))</f>
        <v>94</v>
      </c>
      <c r="H1002" s="17">
        <f>INDEX(final_elemfixed!$H$551:$H$1054,MATCH(SUMMARY!C1002,final_elemfixed!$C$551:$C$1054,0))</f>
        <v>0</v>
      </c>
      <c r="I1002" s="17">
        <f>INDEX(final_elemfixed!$I$551:$I$1054,MATCH(SUMMARY!C1002,final_elemfixed!$C$551:$C$1054,0))</f>
        <v>0</v>
      </c>
      <c r="J1002" s="17">
        <f>INDEX(final_elemfixed!$J$551:$J$1054,MATCH(SUMMARY!C1002,final_elemfixed!$C$551:$C$1054,0))</f>
        <v>0</v>
      </c>
      <c r="K1002" s="17">
        <f>INDEX(final_elemfixed!$K$551:$K$1054,MATCH(SUMMARY!C1002,final_elemfixed!$C$551:$C$1054,0))</f>
        <v>0</v>
      </c>
      <c r="L1002" s="21">
        <f>INDEX(final_elemfixed!$L$551:$L$1054,MATCH(SUMMARY!C1002,final_elemfixed!$C$551:$C$1054,0))</f>
        <v>1</v>
      </c>
    </row>
    <row r="1003" spans="1:12" ht="15" customHeight="1" x14ac:dyDescent="0.3">
      <c r="A1003" s="6"/>
      <c r="C1003" s="20">
        <v>453</v>
      </c>
      <c r="D1003" s="17">
        <f>INDEX(final_elemfixed!$D$551:$D$1054,MATCH(SUMMARY!C1003,final_elemfixed!$C$551:$C$1054,0))</f>
        <v>60</v>
      </c>
      <c r="E1003" s="17">
        <f>INDEX(final_elemfixed!$E$551:$E$1054,MATCH(SUMMARY!C1003,final_elemfixed!$C$551:$C$1054,0))</f>
        <v>81</v>
      </c>
      <c r="F1003" s="17">
        <f>INDEX(final_elemfixed!$F$551:$F$1054,MATCH(SUMMARY!C1003,final_elemfixed!$C$551:$C$1054,0))</f>
        <v>245</v>
      </c>
      <c r="G1003" s="17">
        <f>INDEX(final_elemfixed!$G$551:$G$1054,MATCH(SUMMARY!C1003,final_elemfixed!$C$551:$C$1054,0))</f>
        <v>250</v>
      </c>
      <c r="H1003" s="17">
        <f>INDEX(final_elemfixed!$H$551:$H$1054,MATCH(SUMMARY!C1003,final_elemfixed!$C$551:$C$1054,0))</f>
        <v>0</v>
      </c>
      <c r="I1003" s="17">
        <f>INDEX(final_elemfixed!$I$551:$I$1054,MATCH(SUMMARY!C1003,final_elemfixed!$C$551:$C$1054,0))</f>
        <v>0</v>
      </c>
      <c r="J1003" s="17">
        <f>INDEX(final_elemfixed!$J$551:$J$1054,MATCH(SUMMARY!C1003,final_elemfixed!$C$551:$C$1054,0))</f>
        <v>0</v>
      </c>
      <c r="K1003" s="17">
        <f>INDEX(final_elemfixed!$K$551:$K$1054,MATCH(SUMMARY!C1003,final_elemfixed!$C$551:$C$1054,0))</f>
        <v>0</v>
      </c>
      <c r="L1003" s="21">
        <f>INDEX(final_elemfixed!$L$551:$L$1054,MATCH(SUMMARY!C1003,final_elemfixed!$C$551:$C$1054,0))</f>
        <v>1</v>
      </c>
    </row>
    <row r="1004" spans="1:12" ht="15" customHeight="1" x14ac:dyDescent="0.3">
      <c r="A1004" s="6"/>
      <c r="C1004" s="20">
        <v>454</v>
      </c>
      <c r="D1004" s="17">
        <f>INDEX(final_elemfixed!$D$551:$D$1054,MATCH(SUMMARY!C1004,final_elemfixed!$C$551:$C$1054,0))</f>
        <v>250</v>
      </c>
      <c r="E1004" s="17">
        <f>INDEX(final_elemfixed!$E$551:$E$1054,MATCH(SUMMARY!C1004,final_elemfixed!$C$551:$C$1054,0))</f>
        <v>245</v>
      </c>
      <c r="F1004" s="17">
        <f>INDEX(final_elemfixed!$F$551:$F$1054,MATCH(SUMMARY!C1004,final_elemfixed!$C$551:$C$1054,0))</f>
        <v>94</v>
      </c>
      <c r="G1004" s="17">
        <f>INDEX(final_elemfixed!$G$551:$G$1054,MATCH(SUMMARY!C1004,final_elemfixed!$C$551:$C$1054,0))</f>
        <v>64</v>
      </c>
      <c r="H1004" s="17">
        <f>INDEX(final_elemfixed!$H$551:$H$1054,MATCH(SUMMARY!C1004,final_elemfixed!$C$551:$C$1054,0))</f>
        <v>0</v>
      </c>
      <c r="I1004" s="17">
        <f>INDEX(final_elemfixed!$I$551:$I$1054,MATCH(SUMMARY!C1004,final_elemfixed!$C$551:$C$1054,0))</f>
        <v>0</v>
      </c>
      <c r="J1004" s="17">
        <f>INDEX(final_elemfixed!$J$551:$J$1054,MATCH(SUMMARY!C1004,final_elemfixed!$C$551:$C$1054,0))</f>
        <v>0</v>
      </c>
      <c r="K1004" s="17">
        <f>INDEX(final_elemfixed!$K$551:$K$1054,MATCH(SUMMARY!C1004,final_elemfixed!$C$551:$C$1054,0))</f>
        <v>0</v>
      </c>
      <c r="L1004" s="21">
        <f>INDEX(final_elemfixed!$L$551:$L$1054,MATCH(SUMMARY!C1004,final_elemfixed!$C$551:$C$1054,0))</f>
        <v>1</v>
      </c>
    </row>
    <row r="1005" spans="1:12" ht="15" customHeight="1" x14ac:dyDescent="0.3">
      <c r="A1005" s="6"/>
      <c r="C1005" s="20">
        <v>455</v>
      </c>
      <c r="D1005" s="17">
        <f>INDEX(final_elemfixed!$D$551:$D$1054,MATCH(SUMMARY!C1005,final_elemfixed!$C$551:$C$1054,0))</f>
        <v>249</v>
      </c>
      <c r="E1005" s="17">
        <f>INDEX(final_elemfixed!$E$551:$E$1054,MATCH(SUMMARY!C1005,final_elemfixed!$C$551:$C$1054,0))</f>
        <v>246</v>
      </c>
      <c r="F1005" s="17">
        <f>INDEX(final_elemfixed!$F$551:$F$1054,MATCH(SUMMARY!C1005,final_elemfixed!$C$551:$C$1054,0))</f>
        <v>81</v>
      </c>
      <c r="G1005" s="17">
        <f>INDEX(final_elemfixed!$G$551:$G$1054,MATCH(SUMMARY!C1005,final_elemfixed!$C$551:$C$1054,0))</f>
        <v>60</v>
      </c>
      <c r="H1005" s="17">
        <f>INDEX(final_elemfixed!$H$551:$H$1054,MATCH(SUMMARY!C1005,final_elemfixed!$C$551:$C$1054,0))</f>
        <v>0</v>
      </c>
      <c r="I1005" s="17">
        <f>INDEX(final_elemfixed!$I$551:$I$1054,MATCH(SUMMARY!C1005,final_elemfixed!$C$551:$C$1054,0))</f>
        <v>0</v>
      </c>
      <c r="J1005" s="17">
        <f>INDEX(final_elemfixed!$J$551:$J$1054,MATCH(SUMMARY!C1005,final_elemfixed!$C$551:$C$1054,0))</f>
        <v>0</v>
      </c>
      <c r="K1005" s="17">
        <f>INDEX(final_elemfixed!$K$551:$K$1054,MATCH(SUMMARY!C1005,final_elemfixed!$C$551:$C$1054,0))</f>
        <v>0</v>
      </c>
      <c r="L1005" s="21">
        <f>INDEX(final_elemfixed!$L$551:$L$1054,MATCH(SUMMARY!C1005,final_elemfixed!$C$551:$C$1054,0))</f>
        <v>1</v>
      </c>
    </row>
    <row r="1006" spans="1:12" ht="15" customHeight="1" x14ac:dyDescent="0.3">
      <c r="A1006" s="6"/>
      <c r="C1006" s="20">
        <v>456</v>
      </c>
      <c r="D1006" s="17">
        <f>INDEX(final_elemfixed!$D$551:$D$1054,MATCH(SUMMARY!C1006,final_elemfixed!$C$551:$C$1054,0))</f>
        <v>56</v>
      </c>
      <c r="E1006" s="17">
        <f>INDEX(final_elemfixed!$E$551:$E$1054,MATCH(SUMMARY!C1006,final_elemfixed!$C$551:$C$1054,0))</f>
        <v>92</v>
      </c>
      <c r="F1006" s="17">
        <f>INDEX(final_elemfixed!$F$551:$F$1054,MATCH(SUMMARY!C1006,final_elemfixed!$C$551:$C$1054,0))</f>
        <v>246</v>
      </c>
      <c r="G1006" s="17">
        <f>INDEX(final_elemfixed!$G$551:$G$1054,MATCH(SUMMARY!C1006,final_elemfixed!$C$551:$C$1054,0))</f>
        <v>249</v>
      </c>
      <c r="H1006" s="17">
        <f>INDEX(final_elemfixed!$H$551:$H$1054,MATCH(SUMMARY!C1006,final_elemfixed!$C$551:$C$1054,0))</f>
        <v>0</v>
      </c>
      <c r="I1006" s="17">
        <f>INDEX(final_elemfixed!$I$551:$I$1054,MATCH(SUMMARY!C1006,final_elemfixed!$C$551:$C$1054,0))</f>
        <v>0</v>
      </c>
      <c r="J1006" s="17">
        <f>INDEX(final_elemfixed!$J$551:$J$1054,MATCH(SUMMARY!C1006,final_elemfixed!$C$551:$C$1054,0))</f>
        <v>0</v>
      </c>
      <c r="K1006" s="17">
        <f>INDEX(final_elemfixed!$K$551:$K$1054,MATCH(SUMMARY!C1006,final_elemfixed!$C$551:$C$1054,0))</f>
        <v>0</v>
      </c>
      <c r="L1006" s="21">
        <f>INDEX(final_elemfixed!$L$551:$L$1054,MATCH(SUMMARY!C1006,final_elemfixed!$C$551:$C$1054,0))</f>
        <v>1</v>
      </c>
    </row>
    <row r="1007" spans="1:12" ht="15" customHeight="1" x14ac:dyDescent="0.3">
      <c r="A1007" s="6"/>
      <c r="C1007" s="20">
        <v>457</v>
      </c>
      <c r="D1007" s="17">
        <f>INDEX(final_elemfixed!$D$551:$D$1054,MATCH(SUMMARY!C1007,final_elemfixed!$C$551:$C$1054,0))</f>
        <v>248</v>
      </c>
      <c r="E1007" s="17">
        <f>INDEX(final_elemfixed!$E$551:$E$1054,MATCH(SUMMARY!C1007,final_elemfixed!$C$551:$C$1054,0))</f>
        <v>247</v>
      </c>
      <c r="F1007" s="17">
        <f>INDEX(final_elemfixed!$F$551:$F$1054,MATCH(SUMMARY!C1007,final_elemfixed!$C$551:$C$1054,0))</f>
        <v>92</v>
      </c>
      <c r="G1007" s="17">
        <f>INDEX(final_elemfixed!$G$551:$G$1054,MATCH(SUMMARY!C1007,final_elemfixed!$C$551:$C$1054,0))</f>
        <v>56</v>
      </c>
      <c r="H1007" s="17">
        <f>INDEX(final_elemfixed!$H$551:$H$1054,MATCH(SUMMARY!C1007,final_elemfixed!$C$551:$C$1054,0))</f>
        <v>0</v>
      </c>
      <c r="I1007" s="17">
        <f>INDEX(final_elemfixed!$I$551:$I$1054,MATCH(SUMMARY!C1007,final_elemfixed!$C$551:$C$1054,0))</f>
        <v>0</v>
      </c>
      <c r="J1007" s="17">
        <f>INDEX(final_elemfixed!$J$551:$J$1054,MATCH(SUMMARY!C1007,final_elemfixed!$C$551:$C$1054,0))</f>
        <v>0</v>
      </c>
      <c r="K1007" s="17">
        <f>INDEX(final_elemfixed!$K$551:$K$1054,MATCH(SUMMARY!C1007,final_elemfixed!$C$551:$C$1054,0))</f>
        <v>0</v>
      </c>
      <c r="L1007" s="21">
        <f>INDEX(final_elemfixed!$L$551:$L$1054,MATCH(SUMMARY!C1007,final_elemfixed!$C$551:$C$1054,0))</f>
        <v>1</v>
      </c>
    </row>
    <row r="1008" spans="1:12" ht="15" customHeight="1" x14ac:dyDescent="0.3">
      <c r="A1008" s="6"/>
      <c r="C1008" s="20">
        <v>458</v>
      </c>
      <c r="D1008" s="17">
        <f>INDEX(final_elemfixed!$D$551:$D$1054,MATCH(SUMMARY!C1008,final_elemfixed!$C$551:$C$1054,0))</f>
        <v>19</v>
      </c>
      <c r="E1008" s="17">
        <f>INDEX(final_elemfixed!$E$551:$E$1054,MATCH(SUMMARY!C1008,final_elemfixed!$C$551:$C$1054,0))</f>
        <v>90</v>
      </c>
      <c r="F1008" s="17">
        <f>INDEX(final_elemfixed!$F$551:$F$1054,MATCH(SUMMARY!C1008,final_elemfixed!$C$551:$C$1054,0))</f>
        <v>247</v>
      </c>
      <c r="G1008" s="17">
        <f>INDEX(final_elemfixed!$G$551:$G$1054,MATCH(SUMMARY!C1008,final_elemfixed!$C$551:$C$1054,0))</f>
        <v>248</v>
      </c>
      <c r="H1008" s="17">
        <f>INDEX(final_elemfixed!$H$551:$H$1054,MATCH(SUMMARY!C1008,final_elemfixed!$C$551:$C$1054,0))</f>
        <v>0</v>
      </c>
      <c r="I1008" s="17">
        <f>INDEX(final_elemfixed!$I$551:$I$1054,MATCH(SUMMARY!C1008,final_elemfixed!$C$551:$C$1054,0))</f>
        <v>0</v>
      </c>
      <c r="J1008" s="17">
        <f>INDEX(final_elemfixed!$J$551:$J$1054,MATCH(SUMMARY!C1008,final_elemfixed!$C$551:$C$1054,0))</f>
        <v>0</v>
      </c>
      <c r="K1008" s="17">
        <f>INDEX(final_elemfixed!$K$551:$K$1054,MATCH(SUMMARY!C1008,final_elemfixed!$C$551:$C$1054,0))</f>
        <v>0</v>
      </c>
      <c r="L1008" s="21">
        <f>INDEX(final_elemfixed!$L$551:$L$1054,MATCH(SUMMARY!C1008,final_elemfixed!$C$551:$C$1054,0))</f>
        <v>1</v>
      </c>
    </row>
    <row r="1009" spans="1:12" ht="15" customHeight="1" x14ac:dyDescent="0.3">
      <c r="A1009" s="6"/>
      <c r="C1009" s="20">
        <v>459</v>
      </c>
      <c r="D1009" s="17">
        <f>INDEX(final_elemfixed!$D$551:$D$1054,MATCH(SUMMARY!C1009,final_elemfixed!$C$551:$C$1054,0))</f>
        <v>181</v>
      </c>
      <c r="E1009" s="17">
        <f>INDEX(final_elemfixed!$E$551:$E$1054,MATCH(SUMMARY!C1009,final_elemfixed!$C$551:$C$1054,0))</f>
        <v>545</v>
      </c>
      <c r="F1009" s="17">
        <f>INDEX(final_elemfixed!$F$551:$F$1054,MATCH(SUMMARY!C1009,final_elemfixed!$C$551:$C$1054,0))</f>
        <v>271</v>
      </c>
      <c r="G1009" s="17">
        <f>INDEX(final_elemfixed!$G$551:$G$1054,MATCH(SUMMARY!C1009,final_elemfixed!$C$551:$C$1054,0))</f>
        <v>122</v>
      </c>
      <c r="H1009" s="17">
        <f>INDEX(final_elemfixed!$H$551:$H$1054,MATCH(SUMMARY!C1009,final_elemfixed!$C$551:$C$1054,0))</f>
        <v>0</v>
      </c>
      <c r="I1009" s="17">
        <f>INDEX(final_elemfixed!$I$551:$I$1054,MATCH(SUMMARY!C1009,final_elemfixed!$C$551:$C$1054,0))</f>
        <v>0</v>
      </c>
      <c r="J1009" s="17">
        <f>INDEX(final_elemfixed!$J$551:$J$1054,MATCH(SUMMARY!C1009,final_elemfixed!$C$551:$C$1054,0))</f>
        <v>0</v>
      </c>
      <c r="K1009" s="17">
        <f>INDEX(final_elemfixed!$K$551:$K$1054,MATCH(SUMMARY!C1009,final_elemfixed!$C$551:$C$1054,0))</f>
        <v>0</v>
      </c>
      <c r="L1009" s="21">
        <f>INDEX(final_elemfixed!$L$551:$L$1054,MATCH(SUMMARY!C1009,final_elemfixed!$C$551:$C$1054,0))</f>
        <v>1</v>
      </c>
    </row>
    <row r="1010" spans="1:12" ht="15" customHeight="1" x14ac:dyDescent="0.3">
      <c r="A1010" s="6"/>
      <c r="C1010" s="20">
        <v>460</v>
      </c>
      <c r="D1010" s="17">
        <f>INDEX(final_elemfixed!$D$551:$D$1054,MATCH(SUMMARY!C1010,final_elemfixed!$C$551:$C$1054,0))</f>
        <v>545</v>
      </c>
      <c r="E1010" s="17">
        <f>INDEX(final_elemfixed!$E$551:$E$1054,MATCH(SUMMARY!C1010,final_elemfixed!$C$551:$C$1054,0))</f>
        <v>180</v>
      </c>
      <c r="F1010" s="17">
        <f>INDEX(final_elemfixed!$F$551:$F$1054,MATCH(SUMMARY!C1010,final_elemfixed!$C$551:$C$1054,0))</f>
        <v>124</v>
      </c>
      <c r="G1010" s="17">
        <f>INDEX(final_elemfixed!$G$551:$G$1054,MATCH(SUMMARY!C1010,final_elemfixed!$C$551:$C$1054,0))</f>
        <v>271</v>
      </c>
      <c r="H1010" s="17">
        <f>INDEX(final_elemfixed!$H$551:$H$1054,MATCH(SUMMARY!C1010,final_elemfixed!$C$551:$C$1054,0))</f>
        <v>0</v>
      </c>
      <c r="I1010" s="17">
        <f>INDEX(final_elemfixed!$I$551:$I$1054,MATCH(SUMMARY!C1010,final_elemfixed!$C$551:$C$1054,0))</f>
        <v>0</v>
      </c>
      <c r="J1010" s="17">
        <f>INDEX(final_elemfixed!$J$551:$J$1054,MATCH(SUMMARY!C1010,final_elemfixed!$C$551:$C$1054,0))</f>
        <v>0</v>
      </c>
      <c r="K1010" s="17">
        <f>INDEX(final_elemfixed!$K$551:$K$1054,MATCH(SUMMARY!C1010,final_elemfixed!$C$551:$C$1054,0))</f>
        <v>0</v>
      </c>
      <c r="L1010" s="21">
        <f>INDEX(final_elemfixed!$L$551:$L$1054,MATCH(SUMMARY!C1010,final_elemfixed!$C$551:$C$1054,0))</f>
        <v>1</v>
      </c>
    </row>
    <row r="1011" spans="1:12" ht="15" customHeight="1" x14ac:dyDescent="0.3">
      <c r="A1011" s="6"/>
      <c r="C1011" s="20">
        <v>461</v>
      </c>
      <c r="D1011" s="17">
        <f>INDEX(final_elemfixed!$D$551:$D$1054,MATCH(SUMMARY!C1011,final_elemfixed!$C$551:$C$1054,0))</f>
        <v>33</v>
      </c>
      <c r="E1011" s="17">
        <f>INDEX(final_elemfixed!$E$551:$E$1054,MATCH(SUMMARY!C1011,final_elemfixed!$C$551:$C$1054,0))</f>
        <v>263</v>
      </c>
      <c r="F1011" s="17">
        <f>INDEX(final_elemfixed!$F$551:$F$1054,MATCH(SUMMARY!C1011,final_elemfixed!$C$551:$C$1054,0))</f>
        <v>545</v>
      </c>
      <c r="G1011" s="17">
        <f>INDEX(final_elemfixed!$G$551:$G$1054,MATCH(SUMMARY!C1011,final_elemfixed!$C$551:$C$1054,0))</f>
        <v>181</v>
      </c>
      <c r="H1011" s="17">
        <f>INDEX(final_elemfixed!$H$551:$H$1054,MATCH(SUMMARY!C1011,final_elemfixed!$C$551:$C$1054,0))</f>
        <v>0</v>
      </c>
      <c r="I1011" s="17">
        <f>INDEX(final_elemfixed!$I$551:$I$1054,MATCH(SUMMARY!C1011,final_elemfixed!$C$551:$C$1054,0))</f>
        <v>0</v>
      </c>
      <c r="J1011" s="17">
        <f>INDEX(final_elemfixed!$J$551:$J$1054,MATCH(SUMMARY!C1011,final_elemfixed!$C$551:$C$1054,0))</f>
        <v>0</v>
      </c>
      <c r="K1011" s="17">
        <f>INDEX(final_elemfixed!$K$551:$K$1054,MATCH(SUMMARY!C1011,final_elemfixed!$C$551:$C$1054,0))</f>
        <v>0</v>
      </c>
      <c r="L1011" s="21">
        <f>INDEX(final_elemfixed!$L$551:$L$1054,MATCH(SUMMARY!C1011,final_elemfixed!$C$551:$C$1054,0))</f>
        <v>1</v>
      </c>
    </row>
    <row r="1012" spans="1:12" ht="15" customHeight="1" x14ac:dyDescent="0.3">
      <c r="A1012" s="6"/>
      <c r="C1012" s="20">
        <v>462</v>
      </c>
      <c r="D1012" s="17">
        <f>INDEX(final_elemfixed!$D$551:$D$1054,MATCH(SUMMARY!C1012,final_elemfixed!$C$551:$C$1054,0))</f>
        <v>263</v>
      </c>
      <c r="E1012" s="17">
        <f>INDEX(final_elemfixed!$E$551:$E$1054,MATCH(SUMMARY!C1012,final_elemfixed!$C$551:$C$1054,0))</f>
        <v>19</v>
      </c>
      <c r="F1012" s="17">
        <f>INDEX(final_elemfixed!$F$551:$F$1054,MATCH(SUMMARY!C1012,final_elemfixed!$C$551:$C$1054,0))</f>
        <v>180</v>
      </c>
      <c r="G1012" s="17">
        <f>INDEX(final_elemfixed!$G$551:$G$1054,MATCH(SUMMARY!C1012,final_elemfixed!$C$551:$C$1054,0))</f>
        <v>545</v>
      </c>
      <c r="H1012" s="17">
        <f>INDEX(final_elemfixed!$H$551:$H$1054,MATCH(SUMMARY!C1012,final_elemfixed!$C$551:$C$1054,0))</f>
        <v>0</v>
      </c>
      <c r="I1012" s="17">
        <f>INDEX(final_elemfixed!$I$551:$I$1054,MATCH(SUMMARY!C1012,final_elemfixed!$C$551:$C$1054,0))</f>
        <v>0</v>
      </c>
      <c r="J1012" s="17">
        <f>INDEX(final_elemfixed!$J$551:$J$1054,MATCH(SUMMARY!C1012,final_elemfixed!$C$551:$C$1054,0))</f>
        <v>0</v>
      </c>
      <c r="K1012" s="17">
        <f>INDEX(final_elemfixed!$K$551:$K$1054,MATCH(SUMMARY!C1012,final_elemfixed!$C$551:$C$1054,0))</f>
        <v>0</v>
      </c>
      <c r="L1012" s="21">
        <f>INDEX(final_elemfixed!$L$551:$L$1054,MATCH(SUMMARY!C1012,final_elemfixed!$C$551:$C$1054,0))</f>
        <v>1</v>
      </c>
    </row>
    <row r="1013" spans="1:12" ht="15" customHeight="1" x14ac:dyDescent="0.3">
      <c r="A1013" s="6"/>
      <c r="C1013" s="20">
        <v>463</v>
      </c>
      <c r="D1013" s="17">
        <f>INDEX(final_elemfixed!$D$551:$D$1054,MATCH(SUMMARY!C1013,final_elemfixed!$C$551:$C$1054,0))</f>
        <v>187</v>
      </c>
      <c r="E1013" s="17">
        <f>INDEX(final_elemfixed!$E$551:$E$1054,MATCH(SUMMARY!C1013,final_elemfixed!$C$551:$C$1054,0))</f>
        <v>546</v>
      </c>
      <c r="F1013" s="17">
        <f>INDEX(final_elemfixed!$F$551:$F$1054,MATCH(SUMMARY!C1013,final_elemfixed!$C$551:$C$1054,0))</f>
        <v>248</v>
      </c>
      <c r="G1013" s="17">
        <f>INDEX(final_elemfixed!$G$551:$G$1054,MATCH(SUMMARY!C1013,final_elemfixed!$C$551:$C$1054,0))</f>
        <v>56</v>
      </c>
      <c r="H1013" s="17">
        <f>INDEX(final_elemfixed!$H$551:$H$1054,MATCH(SUMMARY!C1013,final_elemfixed!$C$551:$C$1054,0))</f>
        <v>0</v>
      </c>
      <c r="I1013" s="17">
        <f>INDEX(final_elemfixed!$I$551:$I$1054,MATCH(SUMMARY!C1013,final_elemfixed!$C$551:$C$1054,0))</f>
        <v>0</v>
      </c>
      <c r="J1013" s="17">
        <f>INDEX(final_elemfixed!$J$551:$J$1054,MATCH(SUMMARY!C1013,final_elemfixed!$C$551:$C$1054,0))</f>
        <v>0</v>
      </c>
      <c r="K1013" s="17">
        <f>INDEX(final_elemfixed!$K$551:$K$1054,MATCH(SUMMARY!C1013,final_elemfixed!$C$551:$C$1054,0))</f>
        <v>0</v>
      </c>
      <c r="L1013" s="21">
        <f>INDEX(final_elemfixed!$L$551:$L$1054,MATCH(SUMMARY!C1013,final_elemfixed!$C$551:$C$1054,0))</f>
        <v>1</v>
      </c>
    </row>
    <row r="1014" spans="1:12" ht="15" customHeight="1" x14ac:dyDescent="0.3">
      <c r="A1014" s="6"/>
      <c r="C1014" s="20">
        <v>464</v>
      </c>
      <c r="D1014" s="17">
        <f>INDEX(final_elemfixed!$D$551:$D$1054,MATCH(SUMMARY!C1014,final_elemfixed!$C$551:$C$1054,0))</f>
        <v>546</v>
      </c>
      <c r="E1014" s="17">
        <f>INDEX(final_elemfixed!$E$551:$E$1054,MATCH(SUMMARY!C1014,final_elemfixed!$C$551:$C$1054,0))</f>
        <v>179</v>
      </c>
      <c r="F1014" s="17">
        <f>INDEX(final_elemfixed!$F$551:$F$1054,MATCH(SUMMARY!C1014,final_elemfixed!$C$551:$C$1054,0))</f>
        <v>19</v>
      </c>
      <c r="G1014" s="17">
        <f>INDEX(final_elemfixed!$G$551:$G$1054,MATCH(SUMMARY!C1014,final_elemfixed!$C$551:$C$1054,0))</f>
        <v>248</v>
      </c>
      <c r="H1014" s="17">
        <f>INDEX(final_elemfixed!$H$551:$H$1054,MATCH(SUMMARY!C1014,final_elemfixed!$C$551:$C$1054,0))</f>
        <v>0</v>
      </c>
      <c r="I1014" s="17">
        <f>INDEX(final_elemfixed!$I$551:$I$1054,MATCH(SUMMARY!C1014,final_elemfixed!$C$551:$C$1054,0))</f>
        <v>0</v>
      </c>
      <c r="J1014" s="17">
        <f>INDEX(final_elemfixed!$J$551:$J$1054,MATCH(SUMMARY!C1014,final_elemfixed!$C$551:$C$1054,0))</f>
        <v>0</v>
      </c>
      <c r="K1014" s="17">
        <f>INDEX(final_elemfixed!$K$551:$K$1054,MATCH(SUMMARY!C1014,final_elemfixed!$C$551:$C$1054,0))</f>
        <v>0</v>
      </c>
      <c r="L1014" s="21">
        <f>INDEX(final_elemfixed!$L$551:$L$1054,MATCH(SUMMARY!C1014,final_elemfixed!$C$551:$C$1054,0))</f>
        <v>1</v>
      </c>
    </row>
    <row r="1015" spans="1:12" ht="15" customHeight="1" x14ac:dyDescent="0.3">
      <c r="A1015" s="6"/>
      <c r="C1015" s="20">
        <v>465</v>
      </c>
      <c r="D1015" s="17">
        <f>INDEX(final_elemfixed!$D$551:$D$1054,MATCH(SUMMARY!C1015,final_elemfixed!$C$551:$C$1054,0))</f>
        <v>123</v>
      </c>
      <c r="E1015" s="17">
        <f>INDEX(final_elemfixed!$E$551:$E$1054,MATCH(SUMMARY!C1015,final_elemfixed!$C$551:$C$1054,0))</f>
        <v>305</v>
      </c>
      <c r="F1015" s="17">
        <f>INDEX(final_elemfixed!$F$551:$F$1054,MATCH(SUMMARY!C1015,final_elemfixed!$C$551:$C$1054,0))</f>
        <v>546</v>
      </c>
      <c r="G1015" s="17">
        <f>INDEX(final_elemfixed!$G$551:$G$1054,MATCH(SUMMARY!C1015,final_elemfixed!$C$551:$C$1054,0))</f>
        <v>187</v>
      </c>
      <c r="H1015" s="17">
        <f>INDEX(final_elemfixed!$H$551:$H$1054,MATCH(SUMMARY!C1015,final_elemfixed!$C$551:$C$1054,0))</f>
        <v>0</v>
      </c>
      <c r="I1015" s="17">
        <f>INDEX(final_elemfixed!$I$551:$I$1054,MATCH(SUMMARY!C1015,final_elemfixed!$C$551:$C$1054,0))</f>
        <v>0</v>
      </c>
      <c r="J1015" s="17">
        <f>INDEX(final_elemfixed!$J$551:$J$1054,MATCH(SUMMARY!C1015,final_elemfixed!$C$551:$C$1054,0))</f>
        <v>0</v>
      </c>
      <c r="K1015" s="17">
        <f>INDEX(final_elemfixed!$K$551:$K$1054,MATCH(SUMMARY!C1015,final_elemfixed!$C$551:$C$1054,0))</f>
        <v>0</v>
      </c>
      <c r="L1015" s="21">
        <f>INDEX(final_elemfixed!$L$551:$L$1054,MATCH(SUMMARY!C1015,final_elemfixed!$C$551:$C$1054,0))</f>
        <v>1</v>
      </c>
    </row>
    <row r="1016" spans="1:12" ht="15" customHeight="1" x14ac:dyDescent="0.3">
      <c r="A1016" s="6"/>
      <c r="C1016" s="20">
        <v>466</v>
      </c>
      <c r="D1016" s="17">
        <f>INDEX(final_elemfixed!$D$551:$D$1054,MATCH(SUMMARY!C1016,final_elemfixed!$C$551:$C$1054,0))</f>
        <v>305</v>
      </c>
      <c r="E1016" s="17">
        <f>INDEX(final_elemfixed!$E$551:$E$1054,MATCH(SUMMARY!C1016,final_elemfixed!$C$551:$C$1054,0))</f>
        <v>125</v>
      </c>
      <c r="F1016" s="17">
        <f>INDEX(final_elemfixed!$F$551:$F$1054,MATCH(SUMMARY!C1016,final_elemfixed!$C$551:$C$1054,0))</f>
        <v>179</v>
      </c>
      <c r="G1016" s="17">
        <f>INDEX(final_elemfixed!$G$551:$G$1054,MATCH(SUMMARY!C1016,final_elemfixed!$C$551:$C$1054,0))</f>
        <v>546</v>
      </c>
      <c r="H1016" s="17">
        <f>INDEX(final_elemfixed!$H$551:$H$1054,MATCH(SUMMARY!C1016,final_elemfixed!$C$551:$C$1054,0))</f>
        <v>0</v>
      </c>
      <c r="I1016" s="17">
        <f>INDEX(final_elemfixed!$I$551:$I$1054,MATCH(SUMMARY!C1016,final_elemfixed!$C$551:$C$1054,0))</f>
        <v>0</v>
      </c>
      <c r="J1016" s="17">
        <f>INDEX(final_elemfixed!$J$551:$J$1054,MATCH(SUMMARY!C1016,final_elemfixed!$C$551:$C$1054,0))</f>
        <v>0</v>
      </c>
      <c r="K1016" s="17">
        <f>INDEX(final_elemfixed!$K$551:$K$1054,MATCH(SUMMARY!C1016,final_elemfixed!$C$551:$C$1054,0))</f>
        <v>0</v>
      </c>
      <c r="L1016" s="21">
        <f>INDEX(final_elemfixed!$L$551:$L$1054,MATCH(SUMMARY!C1016,final_elemfixed!$C$551:$C$1054,0))</f>
        <v>1</v>
      </c>
    </row>
    <row r="1017" spans="1:12" ht="15" customHeight="1" x14ac:dyDescent="0.3">
      <c r="A1017" s="6"/>
      <c r="C1017" s="20">
        <v>467</v>
      </c>
      <c r="D1017" s="17">
        <f>INDEX(final_elemfixed!$D$551:$D$1054,MATCH(SUMMARY!C1017,final_elemfixed!$C$551:$C$1054,0))</f>
        <v>194</v>
      </c>
      <c r="E1017" s="17">
        <f>INDEX(final_elemfixed!$E$551:$E$1054,MATCH(SUMMARY!C1017,final_elemfixed!$C$551:$C$1054,0))</f>
        <v>547</v>
      </c>
      <c r="F1017" s="17">
        <f>INDEX(final_elemfixed!$F$551:$F$1054,MATCH(SUMMARY!C1017,final_elemfixed!$C$551:$C$1054,0))</f>
        <v>272</v>
      </c>
      <c r="G1017" s="17">
        <f>INDEX(final_elemfixed!$G$551:$G$1054,MATCH(SUMMARY!C1017,final_elemfixed!$C$551:$C$1054,0))</f>
        <v>32</v>
      </c>
      <c r="H1017" s="17">
        <f>INDEX(final_elemfixed!$H$551:$H$1054,MATCH(SUMMARY!C1017,final_elemfixed!$C$551:$C$1054,0))</f>
        <v>0</v>
      </c>
      <c r="I1017" s="17">
        <f>INDEX(final_elemfixed!$I$551:$I$1054,MATCH(SUMMARY!C1017,final_elemfixed!$C$551:$C$1054,0))</f>
        <v>0</v>
      </c>
      <c r="J1017" s="17">
        <f>INDEX(final_elemfixed!$J$551:$J$1054,MATCH(SUMMARY!C1017,final_elemfixed!$C$551:$C$1054,0))</f>
        <v>0</v>
      </c>
      <c r="K1017" s="17">
        <f>INDEX(final_elemfixed!$K$551:$K$1054,MATCH(SUMMARY!C1017,final_elemfixed!$C$551:$C$1054,0))</f>
        <v>0</v>
      </c>
      <c r="L1017" s="21">
        <f>INDEX(final_elemfixed!$L$551:$L$1054,MATCH(SUMMARY!C1017,final_elemfixed!$C$551:$C$1054,0))</f>
        <v>1</v>
      </c>
    </row>
    <row r="1018" spans="1:12" ht="15" customHeight="1" x14ac:dyDescent="0.3">
      <c r="A1018" s="6"/>
      <c r="C1018" s="20">
        <v>468</v>
      </c>
      <c r="D1018" s="17">
        <f>INDEX(final_elemfixed!$D$551:$D$1054,MATCH(SUMMARY!C1018,final_elemfixed!$C$551:$C$1054,0))</f>
        <v>547</v>
      </c>
      <c r="E1018" s="17">
        <f>INDEX(final_elemfixed!$E$551:$E$1054,MATCH(SUMMARY!C1018,final_elemfixed!$C$551:$C$1054,0))</f>
        <v>196</v>
      </c>
      <c r="F1018" s="17">
        <f>INDEX(final_elemfixed!$F$551:$F$1054,MATCH(SUMMARY!C1018,final_elemfixed!$C$551:$C$1054,0))</f>
        <v>120</v>
      </c>
      <c r="G1018" s="17">
        <f>INDEX(final_elemfixed!$G$551:$G$1054,MATCH(SUMMARY!C1018,final_elemfixed!$C$551:$C$1054,0))</f>
        <v>272</v>
      </c>
      <c r="H1018" s="17">
        <f>INDEX(final_elemfixed!$H$551:$H$1054,MATCH(SUMMARY!C1018,final_elemfixed!$C$551:$C$1054,0))</f>
        <v>0</v>
      </c>
      <c r="I1018" s="17">
        <f>INDEX(final_elemfixed!$I$551:$I$1054,MATCH(SUMMARY!C1018,final_elemfixed!$C$551:$C$1054,0))</f>
        <v>0</v>
      </c>
      <c r="J1018" s="17">
        <f>INDEX(final_elemfixed!$J$551:$J$1054,MATCH(SUMMARY!C1018,final_elemfixed!$C$551:$C$1054,0))</f>
        <v>0</v>
      </c>
      <c r="K1018" s="17">
        <f>INDEX(final_elemfixed!$K$551:$K$1054,MATCH(SUMMARY!C1018,final_elemfixed!$C$551:$C$1054,0))</f>
        <v>0</v>
      </c>
      <c r="L1018" s="21">
        <f>INDEX(final_elemfixed!$L$551:$L$1054,MATCH(SUMMARY!C1018,final_elemfixed!$C$551:$C$1054,0))</f>
        <v>1</v>
      </c>
    </row>
    <row r="1019" spans="1:12" ht="15" customHeight="1" x14ac:dyDescent="0.3">
      <c r="A1019" s="6"/>
      <c r="C1019" s="20">
        <v>469</v>
      </c>
      <c r="D1019" s="17">
        <f>INDEX(final_elemfixed!$D$551:$D$1054,MATCH(SUMMARY!C1019,final_elemfixed!$C$551:$C$1054,0))</f>
        <v>122</v>
      </c>
      <c r="E1019" s="17">
        <f>INDEX(final_elemfixed!$E$551:$E$1054,MATCH(SUMMARY!C1019,final_elemfixed!$C$551:$C$1054,0))</f>
        <v>271</v>
      </c>
      <c r="F1019" s="17">
        <f>INDEX(final_elemfixed!$F$551:$F$1054,MATCH(SUMMARY!C1019,final_elemfixed!$C$551:$C$1054,0))</f>
        <v>547</v>
      </c>
      <c r="G1019" s="17">
        <f>INDEX(final_elemfixed!$G$551:$G$1054,MATCH(SUMMARY!C1019,final_elemfixed!$C$551:$C$1054,0))</f>
        <v>194</v>
      </c>
      <c r="H1019" s="17">
        <f>INDEX(final_elemfixed!$H$551:$H$1054,MATCH(SUMMARY!C1019,final_elemfixed!$C$551:$C$1054,0))</f>
        <v>0</v>
      </c>
      <c r="I1019" s="17">
        <f>INDEX(final_elemfixed!$I$551:$I$1054,MATCH(SUMMARY!C1019,final_elemfixed!$C$551:$C$1054,0))</f>
        <v>0</v>
      </c>
      <c r="J1019" s="17">
        <f>INDEX(final_elemfixed!$J$551:$J$1054,MATCH(SUMMARY!C1019,final_elemfixed!$C$551:$C$1054,0))</f>
        <v>0</v>
      </c>
      <c r="K1019" s="17">
        <f>INDEX(final_elemfixed!$K$551:$K$1054,MATCH(SUMMARY!C1019,final_elemfixed!$C$551:$C$1054,0))</f>
        <v>0</v>
      </c>
      <c r="L1019" s="21">
        <f>INDEX(final_elemfixed!$L$551:$L$1054,MATCH(SUMMARY!C1019,final_elemfixed!$C$551:$C$1054,0))</f>
        <v>1</v>
      </c>
    </row>
    <row r="1020" spans="1:12" ht="15" customHeight="1" x14ac:dyDescent="0.3">
      <c r="A1020" s="6"/>
      <c r="C1020" s="20">
        <v>470</v>
      </c>
      <c r="D1020" s="17">
        <f>INDEX(final_elemfixed!$D$551:$D$1054,MATCH(SUMMARY!C1020,final_elemfixed!$C$551:$C$1054,0))</f>
        <v>271</v>
      </c>
      <c r="E1020" s="17">
        <f>INDEX(final_elemfixed!$E$551:$E$1054,MATCH(SUMMARY!C1020,final_elemfixed!$C$551:$C$1054,0))</f>
        <v>124</v>
      </c>
      <c r="F1020" s="17">
        <f>INDEX(final_elemfixed!$F$551:$F$1054,MATCH(SUMMARY!C1020,final_elemfixed!$C$551:$C$1054,0))</f>
        <v>196</v>
      </c>
      <c r="G1020" s="17">
        <f>INDEX(final_elemfixed!$G$551:$G$1054,MATCH(SUMMARY!C1020,final_elemfixed!$C$551:$C$1054,0))</f>
        <v>547</v>
      </c>
      <c r="H1020" s="17">
        <f>INDEX(final_elemfixed!$H$551:$H$1054,MATCH(SUMMARY!C1020,final_elemfixed!$C$551:$C$1054,0))</f>
        <v>0</v>
      </c>
      <c r="I1020" s="17">
        <f>INDEX(final_elemfixed!$I$551:$I$1054,MATCH(SUMMARY!C1020,final_elemfixed!$C$551:$C$1054,0))</f>
        <v>0</v>
      </c>
      <c r="J1020" s="17">
        <f>INDEX(final_elemfixed!$J$551:$J$1054,MATCH(SUMMARY!C1020,final_elemfixed!$C$551:$C$1054,0))</f>
        <v>0</v>
      </c>
      <c r="K1020" s="17">
        <f>INDEX(final_elemfixed!$K$551:$K$1054,MATCH(SUMMARY!C1020,final_elemfixed!$C$551:$C$1054,0))</f>
        <v>0</v>
      </c>
      <c r="L1020" s="21">
        <f>INDEX(final_elemfixed!$L$551:$L$1054,MATCH(SUMMARY!C1020,final_elemfixed!$C$551:$C$1054,0))</f>
        <v>1</v>
      </c>
    </row>
    <row r="1021" spans="1:12" ht="15" customHeight="1" x14ac:dyDescent="0.3">
      <c r="A1021" s="6"/>
      <c r="C1021" s="20">
        <v>471</v>
      </c>
      <c r="D1021" s="17">
        <f>INDEX(final_elemfixed!$D$551:$D$1054,MATCH(SUMMARY!C1021,final_elemfixed!$C$551:$C$1054,0))</f>
        <v>197</v>
      </c>
      <c r="E1021" s="17">
        <f>INDEX(final_elemfixed!$E$551:$E$1054,MATCH(SUMMARY!C1021,final_elemfixed!$C$551:$C$1054,0))</f>
        <v>548</v>
      </c>
      <c r="F1021" s="17">
        <f>INDEX(final_elemfixed!$F$551:$F$1054,MATCH(SUMMARY!C1021,final_elemfixed!$C$551:$C$1054,0))</f>
        <v>305</v>
      </c>
      <c r="G1021" s="17">
        <f>INDEX(final_elemfixed!$G$551:$G$1054,MATCH(SUMMARY!C1021,final_elemfixed!$C$551:$C$1054,0))</f>
        <v>123</v>
      </c>
      <c r="H1021" s="17">
        <f>INDEX(final_elemfixed!$H$551:$H$1054,MATCH(SUMMARY!C1021,final_elemfixed!$C$551:$C$1054,0))</f>
        <v>0</v>
      </c>
      <c r="I1021" s="17">
        <f>INDEX(final_elemfixed!$I$551:$I$1054,MATCH(SUMMARY!C1021,final_elemfixed!$C$551:$C$1054,0))</f>
        <v>0</v>
      </c>
      <c r="J1021" s="17">
        <f>INDEX(final_elemfixed!$J$551:$J$1054,MATCH(SUMMARY!C1021,final_elemfixed!$C$551:$C$1054,0))</f>
        <v>0</v>
      </c>
      <c r="K1021" s="17">
        <f>INDEX(final_elemfixed!$K$551:$K$1054,MATCH(SUMMARY!C1021,final_elemfixed!$C$551:$C$1054,0))</f>
        <v>0</v>
      </c>
      <c r="L1021" s="21">
        <f>INDEX(final_elemfixed!$L$551:$L$1054,MATCH(SUMMARY!C1021,final_elemfixed!$C$551:$C$1054,0))</f>
        <v>1</v>
      </c>
    </row>
    <row r="1022" spans="1:12" ht="15" customHeight="1" x14ac:dyDescent="0.3">
      <c r="A1022" s="6"/>
      <c r="C1022" s="20">
        <v>472</v>
      </c>
      <c r="D1022" s="17">
        <f>INDEX(final_elemfixed!$D$551:$D$1054,MATCH(SUMMARY!C1022,final_elemfixed!$C$551:$C$1054,0))</f>
        <v>548</v>
      </c>
      <c r="E1022" s="17">
        <f>INDEX(final_elemfixed!$E$551:$E$1054,MATCH(SUMMARY!C1022,final_elemfixed!$C$551:$C$1054,0))</f>
        <v>195</v>
      </c>
      <c r="F1022" s="17">
        <f>INDEX(final_elemfixed!$F$551:$F$1054,MATCH(SUMMARY!C1022,final_elemfixed!$C$551:$C$1054,0))</f>
        <v>125</v>
      </c>
      <c r="G1022" s="17">
        <f>INDEX(final_elemfixed!$G$551:$G$1054,MATCH(SUMMARY!C1022,final_elemfixed!$C$551:$C$1054,0))</f>
        <v>305</v>
      </c>
      <c r="H1022" s="17">
        <f>INDEX(final_elemfixed!$H$551:$H$1054,MATCH(SUMMARY!C1022,final_elemfixed!$C$551:$C$1054,0))</f>
        <v>0</v>
      </c>
      <c r="I1022" s="17">
        <f>INDEX(final_elemfixed!$I$551:$I$1054,MATCH(SUMMARY!C1022,final_elemfixed!$C$551:$C$1054,0))</f>
        <v>0</v>
      </c>
      <c r="J1022" s="17">
        <f>INDEX(final_elemfixed!$J$551:$J$1054,MATCH(SUMMARY!C1022,final_elemfixed!$C$551:$C$1054,0))</f>
        <v>0</v>
      </c>
      <c r="K1022" s="17">
        <f>INDEX(final_elemfixed!$K$551:$K$1054,MATCH(SUMMARY!C1022,final_elemfixed!$C$551:$C$1054,0))</f>
        <v>0</v>
      </c>
      <c r="L1022" s="21">
        <f>INDEX(final_elemfixed!$L$551:$L$1054,MATCH(SUMMARY!C1022,final_elemfixed!$C$551:$C$1054,0))</f>
        <v>1</v>
      </c>
    </row>
    <row r="1023" spans="1:12" ht="15" customHeight="1" x14ac:dyDescent="0.3">
      <c r="A1023" s="6"/>
      <c r="C1023" s="20">
        <v>473</v>
      </c>
      <c r="D1023" s="17">
        <f>INDEX(final_elemfixed!$D$551:$D$1054,MATCH(SUMMARY!C1023,final_elemfixed!$C$551:$C$1054,0))</f>
        <v>55</v>
      </c>
      <c r="E1023" s="17">
        <f>INDEX(final_elemfixed!$E$551:$E$1054,MATCH(SUMMARY!C1023,final_elemfixed!$C$551:$C$1054,0))</f>
        <v>306</v>
      </c>
      <c r="F1023" s="17">
        <f>INDEX(final_elemfixed!$F$551:$F$1054,MATCH(SUMMARY!C1023,final_elemfixed!$C$551:$C$1054,0))</f>
        <v>548</v>
      </c>
      <c r="G1023" s="17">
        <f>INDEX(final_elemfixed!$G$551:$G$1054,MATCH(SUMMARY!C1023,final_elemfixed!$C$551:$C$1054,0))</f>
        <v>197</v>
      </c>
      <c r="H1023" s="17">
        <f>INDEX(final_elemfixed!$H$551:$H$1054,MATCH(SUMMARY!C1023,final_elemfixed!$C$551:$C$1054,0))</f>
        <v>0</v>
      </c>
      <c r="I1023" s="17">
        <f>INDEX(final_elemfixed!$I$551:$I$1054,MATCH(SUMMARY!C1023,final_elemfixed!$C$551:$C$1054,0))</f>
        <v>0</v>
      </c>
      <c r="J1023" s="17">
        <f>INDEX(final_elemfixed!$J$551:$J$1054,MATCH(SUMMARY!C1023,final_elemfixed!$C$551:$C$1054,0))</f>
        <v>0</v>
      </c>
      <c r="K1023" s="17">
        <f>INDEX(final_elemfixed!$K$551:$K$1054,MATCH(SUMMARY!C1023,final_elemfixed!$C$551:$C$1054,0))</f>
        <v>0</v>
      </c>
      <c r="L1023" s="21">
        <f>INDEX(final_elemfixed!$L$551:$L$1054,MATCH(SUMMARY!C1023,final_elemfixed!$C$551:$C$1054,0))</f>
        <v>1</v>
      </c>
    </row>
    <row r="1024" spans="1:12" ht="15" customHeight="1" x14ac:dyDescent="0.3">
      <c r="A1024" s="6"/>
      <c r="C1024" s="20">
        <v>474</v>
      </c>
      <c r="D1024" s="17">
        <f>INDEX(final_elemfixed!$D$551:$D$1054,MATCH(SUMMARY!C1024,final_elemfixed!$C$551:$C$1054,0))</f>
        <v>306</v>
      </c>
      <c r="E1024" s="17">
        <f>INDEX(final_elemfixed!$E$551:$E$1054,MATCH(SUMMARY!C1024,final_elemfixed!$C$551:$C$1054,0))</f>
        <v>121</v>
      </c>
      <c r="F1024" s="17">
        <f>INDEX(final_elemfixed!$F$551:$F$1054,MATCH(SUMMARY!C1024,final_elemfixed!$C$551:$C$1054,0))</f>
        <v>195</v>
      </c>
      <c r="G1024" s="17">
        <f>INDEX(final_elemfixed!$G$551:$G$1054,MATCH(SUMMARY!C1024,final_elemfixed!$C$551:$C$1054,0))</f>
        <v>548</v>
      </c>
      <c r="H1024" s="17">
        <f>INDEX(final_elemfixed!$H$551:$H$1054,MATCH(SUMMARY!C1024,final_elemfixed!$C$551:$C$1054,0))</f>
        <v>0</v>
      </c>
      <c r="I1024" s="17">
        <f>INDEX(final_elemfixed!$I$551:$I$1054,MATCH(SUMMARY!C1024,final_elemfixed!$C$551:$C$1054,0))</f>
        <v>0</v>
      </c>
      <c r="J1024" s="17">
        <f>INDEX(final_elemfixed!$J$551:$J$1054,MATCH(SUMMARY!C1024,final_elemfixed!$C$551:$C$1054,0))</f>
        <v>0</v>
      </c>
      <c r="K1024" s="17">
        <f>INDEX(final_elemfixed!$K$551:$K$1054,MATCH(SUMMARY!C1024,final_elemfixed!$C$551:$C$1054,0))</f>
        <v>0</v>
      </c>
      <c r="L1024" s="21">
        <f>INDEX(final_elemfixed!$L$551:$L$1054,MATCH(SUMMARY!C1024,final_elemfixed!$C$551:$C$1054,0))</f>
        <v>1</v>
      </c>
    </row>
    <row r="1025" spans="1:12" ht="15" customHeight="1" x14ac:dyDescent="0.3">
      <c r="A1025" s="6"/>
      <c r="C1025" s="20">
        <v>475</v>
      </c>
      <c r="D1025" s="17">
        <f>INDEX(final_elemfixed!$D$551:$D$1054,MATCH(SUMMARY!C1025,final_elemfixed!$C$551:$C$1054,0))</f>
        <v>107</v>
      </c>
      <c r="E1025" s="17">
        <f>INDEX(final_elemfixed!$E$551:$E$1054,MATCH(SUMMARY!C1025,final_elemfixed!$C$551:$C$1054,0))</f>
        <v>90</v>
      </c>
      <c r="F1025" s="17">
        <f>INDEX(final_elemfixed!$F$551:$F$1054,MATCH(SUMMARY!C1025,final_elemfixed!$C$551:$C$1054,0))</f>
        <v>232</v>
      </c>
      <c r="G1025" s="17">
        <f>INDEX(final_elemfixed!$G$551:$G$1054,MATCH(SUMMARY!C1025,final_elemfixed!$C$551:$C$1054,0))</f>
        <v>228</v>
      </c>
      <c r="H1025" s="17">
        <f>INDEX(final_elemfixed!$H$551:$H$1054,MATCH(SUMMARY!C1025,final_elemfixed!$C$551:$C$1054,0))</f>
        <v>0</v>
      </c>
      <c r="I1025" s="17">
        <f>INDEX(final_elemfixed!$I$551:$I$1054,MATCH(SUMMARY!C1025,final_elemfixed!$C$551:$C$1054,0))</f>
        <v>0</v>
      </c>
      <c r="J1025" s="17">
        <f>INDEX(final_elemfixed!$J$551:$J$1054,MATCH(SUMMARY!C1025,final_elemfixed!$C$551:$C$1054,0))</f>
        <v>0</v>
      </c>
      <c r="K1025" s="17">
        <f>INDEX(final_elemfixed!$K$551:$K$1054,MATCH(SUMMARY!C1025,final_elemfixed!$C$551:$C$1054,0))</f>
        <v>3</v>
      </c>
      <c r="L1025" s="21">
        <f>INDEX(final_elemfixed!$L$551:$L$1054,MATCH(SUMMARY!C1025,final_elemfixed!$C$551:$C$1054,0))</f>
        <v>1</v>
      </c>
    </row>
    <row r="1026" spans="1:12" ht="15" customHeight="1" x14ac:dyDescent="0.3">
      <c r="A1026" s="6"/>
      <c r="C1026" s="20">
        <v>476</v>
      </c>
      <c r="D1026" s="17">
        <f>INDEX(final_elemfixed!$D$551:$D$1054,MATCH(SUMMARY!C1026,final_elemfixed!$C$551:$C$1054,0))</f>
        <v>228</v>
      </c>
      <c r="E1026" s="17">
        <f>INDEX(final_elemfixed!$E$551:$E$1054,MATCH(SUMMARY!C1026,final_elemfixed!$C$551:$C$1054,0))</f>
        <v>232</v>
      </c>
      <c r="F1026" s="17">
        <f>INDEX(final_elemfixed!$F$551:$F$1054,MATCH(SUMMARY!C1026,final_elemfixed!$C$551:$C$1054,0))</f>
        <v>89</v>
      </c>
      <c r="G1026" s="17">
        <f>INDEX(final_elemfixed!$G$551:$G$1054,MATCH(SUMMARY!C1026,final_elemfixed!$C$551:$C$1054,0))</f>
        <v>106</v>
      </c>
      <c r="H1026" s="17">
        <f>INDEX(final_elemfixed!$H$551:$H$1054,MATCH(SUMMARY!C1026,final_elemfixed!$C$551:$C$1054,0))</f>
        <v>0</v>
      </c>
      <c r="I1026" s="17">
        <f>INDEX(final_elemfixed!$I$551:$I$1054,MATCH(SUMMARY!C1026,final_elemfixed!$C$551:$C$1054,0))</f>
        <v>0</v>
      </c>
      <c r="J1026" s="17">
        <f>INDEX(final_elemfixed!$J$551:$J$1054,MATCH(SUMMARY!C1026,final_elemfixed!$C$551:$C$1054,0))</f>
        <v>0</v>
      </c>
      <c r="K1026" s="17">
        <f>INDEX(final_elemfixed!$K$551:$K$1054,MATCH(SUMMARY!C1026,final_elemfixed!$C$551:$C$1054,0))</f>
        <v>3</v>
      </c>
      <c r="L1026" s="21">
        <f>INDEX(final_elemfixed!$L$551:$L$1054,MATCH(SUMMARY!C1026,final_elemfixed!$C$551:$C$1054,0))</f>
        <v>1</v>
      </c>
    </row>
    <row r="1027" spans="1:12" ht="15" customHeight="1" x14ac:dyDescent="0.3">
      <c r="A1027" s="6"/>
      <c r="C1027" s="20">
        <v>477</v>
      </c>
      <c r="D1027" s="17">
        <f>INDEX(final_elemfixed!$D$551:$D$1054,MATCH(SUMMARY!C1027,final_elemfixed!$C$551:$C$1054,0))</f>
        <v>106</v>
      </c>
      <c r="E1027" s="17">
        <f>INDEX(final_elemfixed!$E$551:$E$1054,MATCH(SUMMARY!C1027,final_elemfixed!$C$551:$C$1054,0))</f>
        <v>89</v>
      </c>
      <c r="F1027" s="17">
        <f>INDEX(final_elemfixed!$F$551:$F$1054,MATCH(SUMMARY!C1027,final_elemfixed!$C$551:$C$1054,0))</f>
        <v>233</v>
      </c>
      <c r="G1027" s="17">
        <f>INDEX(final_elemfixed!$G$551:$G$1054,MATCH(SUMMARY!C1027,final_elemfixed!$C$551:$C$1054,0))</f>
        <v>229</v>
      </c>
      <c r="H1027" s="17">
        <f>INDEX(final_elemfixed!$H$551:$H$1054,MATCH(SUMMARY!C1027,final_elemfixed!$C$551:$C$1054,0))</f>
        <v>0</v>
      </c>
      <c r="I1027" s="17">
        <f>INDEX(final_elemfixed!$I$551:$I$1054,MATCH(SUMMARY!C1027,final_elemfixed!$C$551:$C$1054,0))</f>
        <v>0</v>
      </c>
      <c r="J1027" s="17">
        <f>INDEX(final_elemfixed!$J$551:$J$1054,MATCH(SUMMARY!C1027,final_elemfixed!$C$551:$C$1054,0))</f>
        <v>0</v>
      </c>
      <c r="K1027" s="17">
        <f>INDEX(final_elemfixed!$K$551:$K$1054,MATCH(SUMMARY!C1027,final_elemfixed!$C$551:$C$1054,0))</f>
        <v>3</v>
      </c>
      <c r="L1027" s="21">
        <f>INDEX(final_elemfixed!$L$551:$L$1054,MATCH(SUMMARY!C1027,final_elemfixed!$C$551:$C$1054,0))</f>
        <v>1</v>
      </c>
    </row>
    <row r="1028" spans="1:12" ht="15" customHeight="1" x14ac:dyDescent="0.3">
      <c r="A1028" s="6"/>
      <c r="C1028" s="20">
        <v>478</v>
      </c>
      <c r="D1028" s="17">
        <f>INDEX(final_elemfixed!$D$551:$D$1054,MATCH(SUMMARY!C1028,final_elemfixed!$C$551:$C$1054,0))</f>
        <v>229</v>
      </c>
      <c r="E1028" s="17">
        <f>INDEX(final_elemfixed!$E$551:$E$1054,MATCH(SUMMARY!C1028,final_elemfixed!$C$551:$C$1054,0))</f>
        <v>233</v>
      </c>
      <c r="F1028" s="17">
        <f>INDEX(final_elemfixed!$F$551:$F$1054,MATCH(SUMMARY!C1028,final_elemfixed!$C$551:$C$1054,0))</f>
        <v>85</v>
      </c>
      <c r="G1028" s="17">
        <f>INDEX(final_elemfixed!$G$551:$G$1054,MATCH(SUMMARY!C1028,final_elemfixed!$C$551:$C$1054,0))</f>
        <v>102</v>
      </c>
      <c r="H1028" s="17">
        <f>INDEX(final_elemfixed!$H$551:$H$1054,MATCH(SUMMARY!C1028,final_elemfixed!$C$551:$C$1054,0))</f>
        <v>0</v>
      </c>
      <c r="I1028" s="17">
        <f>INDEX(final_elemfixed!$I$551:$I$1054,MATCH(SUMMARY!C1028,final_elemfixed!$C$551:$C$1054,0))</f>
        <v>0</v>
      </c>
      <c r="J1028" s="17">
        <f>INDEX(final_elemfixed!$J$551:$J$1054,MATCH(SUMMARY!C1028,final_elemfixed!$C$551:$C$1054,0))</f>
        <v>0</v>
      </c>
      <c r="K1028" s="17">
        <f>INDEX(final_elemfixed!$K$551:$K$1054,MATCH(SUMMARY!C1028,final_elemfixed!$C$551:$C$1054,0))</f>
        <v>3</v>
      </c>
      <c r="L1028" s="21">
        <f>INDEX(final_elemfixed!$L$551:$L$1054,MATCH(SUMMARY!C1028,final_elemfixed!$C$551:$C$1054,0))</f>
        <v>1</v>
      </c>
    </row>
    <row r="1029" spans="1:12" ht="15" customHeight="1" x14ac:dyDescent="0.3">
      <c r="A1029" s="6"/>
      <c r="C1029" s="20">
        <v>479</v>
      </c>
      <c r="D1029" s="17">
        <f>INDEX(final_elemfixed!$D$551:$D$1054,MATCH(SUMMARY!C1029,final_elemfixed!$C$551:$C$1054,0))</f>
        <v>102</v>
      </c>
      <c r="E1029" s="17">
        <f>INDEX(final_elemfixed!$E$551:$E$1054,MATCH(SUMMARY!C1029,final_elemfixed!$C$551:$C$1054,0))</f>
        <v>85</v>
      </c>
      <c r="F1029" s="17">
        <f>INDEX(final_elemfixed!$F$551:$F$1054,MATCH(SUMMARY!C1029,final_elemfixed!$C$551:$C$1054,0))</f>
        <v>234</v>
      </c>
      <c r="G1029" s="17">
        <f>INDEX(final_elemfixed!$G$551:$G$1054,MATCH(SUMMARY!C1029,final_elemfixed!$C$551:$C$1054,0))</f>
        <v>230</v>
      </c>
      <c r="H1029" s="17">
        <f>INDEX(final_elemfixed!$H$551:$H$1054,MATCH(SUMMARY!C1029,final_elemfixed!$C$551:$C$1054,0))</f>
        <v>0</v>
      </c>
      <c r="I1029" s="17">
        <f>INDEX(final_elemfixed!$I$551:$I$1054,MATCH(SUMMARY!C1029,final_elemfixed!$C$551:$C$1054,0))</f>
        <v>0</v>
      </c>
      <c r="J1029" s="17">
        <f>INDEX(final_elemfixed!$J$551:$J$1054,MATCH(SUMMARY!C1029,final_elemfixed!$C$551:$C$1054,0))</f>
        <v>0</v>
      </c>
      <c r="K1029" s="17">
        <f>INDEX(final_elemfixed!$K$551:$K$1054,MATCH(SUMMARY!C1029,final_elemfixed!$C$551:$C$1054,0))</f>
        <v>3</v>
      </c>
      <c r="L1029" s="21">
        <f>INDEX(final_elemfixed!$L$551:$L$1054,MATCH(SUMMARY!C1029,final_elemfixed!$C$551:$C$1054,0))</f>
        <v>1</v>
      </c>
    </row>
    <row r="1030" spans="1:12" ht="15" customHeight="1" x14ac:dyDescent="0.3">
      <c r="A1030" s="6"/>
      <c r="C1030" s="20">
        <v>480</v>
      </c>
      <c r="D1030" s="17">
        <f>INDEX(final_elemfixed!$D$551:$D$1054,MATCH(SUMMARY!C1030,final_elemfixed!$C$551:$C$1054,0))</f>
        <v>230</v>
      </c>
      <c r="E1030" s="17">
        <f>INDEX(final_elemfixed!$E$551:$E$1054,MATCH(SUMMARY!C1030,final_elemfixed!$C$551:$C$1054,0))</f>
        <v>234</v>
      </c>
      <c r="F1030" s="17">
        <f>INDEX(final_elemfixed!$F$551:$F$1054,MATCH(SUMMARY!C1030,final_elemfixed!$C$551:$C$1054,0))</f>
        <v>86</v>
      </c>
      <c r="G1030" s="17">
        <f>INDEX(final_elemfixed!$G$551:$G$1054,MATCH(SUMMARY!C1030,final_elemfixed!$C$551:$C$1054,0))</f>
        <v>103</v>
      </c>
      <c r="H1030" s="17">
        <f>INDEX(final_elemfixed!$H$551:$H$1054,MATCH(SUMMARY!C1030,final_elemfixed!$C$551:$C$1054,0))</f>
        <v>0</v>
      </c>
      <c r="I1030" s="17">
        <f>INDEX(final_elemfixed!$I$551:$I$1054,MATCH(SUMMARY!C1030,final_elemfixed!$C$551:$C$1054,0))</f>
        <v>0</v>
      </c>
      <c r="J1030" s="17">
        <f>INDEX(final_elemfixed!$J$551:$J$1054,MATCH(SUMMARY!C1030,final_elemfixed!$C$551:$C$1054,0))</f>
        <v>0</v>
      </c>
      <c r="K1030" s="17">
        <f>INDEX(final_elemfixed!$K$551:$K$1054,MATCH(SUMMARY!C1030,final_elemfixed!$C$551:$C$1054,0))</f>
        <v>3</v>
      </c>
      <c r="L1030" s="21">
        <f>INDEX(final_elemfixed!$L$551:$L$1054,MATCH(SUMMARY!C1030,final_elemfixed!$C$551:$C$1054,0))</f>
        <v>1</v>
      </c>
    </row>
    <row r="1031" spans="1:12" ht="15" customHeight="1" x14ac:dyDescent="0.3">
      <c r="A1031" s="6"/>
      <c r="C1031" s="20">
        <v>481</v>
      </c>
      <c r="D1031" s="17">
        <f>INDEX(final_elemfixed!$D$551:$D$1054,MATCH(SUMMARY!C1031,final_elemfixed!$C$551:$C$1054,0))</f>
        <v>103</v>
      </c>
      <c r="E1031" s="17">
        <f>INDEX(final_elemfixed!$E$551:$E$1054,MATCH(SUMMARY!C1031,final_elemfixed!$C$551:$C$1054,0))</f>
        <v>86</v>
      </c>
      <c r="F1031" s="17">
        <f>INDEX(final_elemfixed!$F$551:$F$1054,MATCH(SUMMARY!C1031,final_elemfixed!$C$551:$C$1054,0))</f>
        <v>235</v>
      </c>
      <c r="G1031" s="17">
        <f>INDEX(final_elemfixed!$G$551:$G$1054,MATCH(SUMMARY!C1031,final_elemfixed!$C$551:$C$1054,0))</f>
        <v>231</v>
      </c>
      <c r="H1031" s="17">
        <f>INDEX(final_elemfixed!$H$551:$H$1054,MATCH(SUMMARY!C1031,final_elemfixed!$C$551:$C$1054,0))</f>
        <v>0</v>
      </c>
      <c r="I1031" s="17">
        <f>INDEX(final_elemfixed!$I$551:$I$1054,MATCH(SUMMARY!C1031,final_elemfixed!$C$551:$C$1054,0))</f>
        <v>0</v>
      </c>
      <c r="J1031" s="17">
        <f>INDEX(final_elemfixed!$J$551:$J$1054,MATCH(SUMMARY!C1031,final_elemfixed!$C$551:$C$1054,0))</f>
        <v>0</v>
      </c>
      <c r="K1031" s="17">
        <f>INDEX(final_elemfixed!$K$551:$K$1054,MATCH(SUMMARY!C1031,final_elemfixed!$C$551:$C$1054,0))</f>
        <v>3</v>
      </c>
      <c r="L1031" s="21">
        <f>INDEX(final_elemfixed!$L$551:$L$1054,MATCH(SUMMARY!C1031,final_elemfixed!$C$551:$C$1054,0))</f>
        <v>1</v>
      </c>
    </row>
    <row r="1032" spans="1:12" ht="15" customHeight="1" x14ac:dyDescent="0.3">
      <c r="A1032" s="6"/>
      <c r="C1032" s="20">
        <v>482</v>
      </c>
      <c r="D1032" s="17">
        <f>INDEX(final_elemfixed!$D$551:$D$1054,MATCH(SUMMARY!C1032,final_elemfixed!$C$551:$C$1054,0))</f>
        <v>231</v>
      </c>
      <c r="E1032" s="17">
        <f>INDEX(final_elemfixed!$E$551:$E$1054,MATCH(SUMMARY!C1032,final_elemfixed!$C$551:$C$1054,0))</f>
        <v>235</v>
      </c>
      <c r="F1032" s="17">
        <f>INDEX(final_elemfixed!$F$551:$F$1054,MATCH(SUMMARY!C1032,final_elemfixed!$C$551:$C$1054,0))</f>
        <v>87</v>
      </c>
      <c r="G1032" s="17">
        <f>INDEX(final_elemfixed!$G$551:$G$1054,MATCH(SUMMARY!C1032,final_elemfixed!$C$551:$C$1054,0))</f>
        <v>104</v>
      </c>
      <c r="H1032" s="17">
        <f>INDEX(final_elemfixed!$H$551:$H$1054,MATCH(SUMMARY!C1032,final_elemfixed!$C$551:$C$1054,0))</f>
        <v>0</v>
      </c>
      <c r="I1032" s="17">
        <f>INDEX(final_elemfixed!$I$551:$I$1054,MATCH(SUMMARY!C1032,final_elemfixed!$C$551:$C$1054,0))</f>
        <v>0</v>
      </c>
      <c r="J1032" s="17">
        <f>INDEX(final_elemfixed!$J$551:$J$1054,MATCH(SUMMARY!C1032,final_elemfixed!$C$551:$C$1054,0))</f>
        <v>0</v>
      </c>
      <c r="K1032" s="17">
        <f>INDEX(final_elemfixed!$K$551:$K$1054,MATCH(SUMMARY!C1032,final_elemfixed!$C$551:$C$1054,0))</f>
        <v>3</v>
      </c>
      <c r="L1032" s="21">
        <f>INDEX(final_elemfixed!$L$551:$L$1054,MATCH(SUMMARY!C1032,final_elemfixed!$C$551:$C$1054,0))</f>
        <v>1</v>
      </c>
    </row>
    <row r="1033" spans="1:12" ht="15" customHeight="1" x14ac:dyDescent="0.3">
      <c r="A1033" s="6"/>
      <c r="C1033" s="20">
        <v>483</v>
      </c>
      <c r="D1033" s="17">
        <f>INDEX(final_elemfixed!$D$551:$D$1054,MATCH(SUMMARY!C1033,final_elemfixed!$C$551:$C$1054,0))</f>
        <v>98</v>
      </c>
      <c r="E1033" s="17">
        <f>INDEX(final_elemfixed!$E$551:$E$1054,MATCH(SUMMARY!C1033,final_elemfixed!$C$551:$C$1054,0))</f>
        <v>114</v>
      </c>
      <c r="F1033" s="17">
        <f>INDEX(final_elemfixed!$F$551:$F$1054,MATCH(SUMMARY!C1033,final_elemfixed!$C$551:$C$1054,0))</f>
        <v>224</v>
      </c>
      <c r="G1033" s="17">
        <f>INDEX(final_elemfixed!$G$551:$G$1054,MATCH(SUMMARY!C1033,final_elemfixed!$C$551:$C$1054,0))</f>
        <v>243</v>
      </c>
      <c r="H1033" s="17">
        <f>INDEX(final_elemfixed!$H$551:$H$1054,MATCH(SUMMARY!C1033,final_elemfixed!$C$551:$C$1054,0))</f>
        <v>0</v>
      </c>
      <c r="I1033" s="17">
        <f>INDEX(final_elemfixed!$I$551:$I$1054,MATCH(SUMMARY!C1033,final_elemfixed!$C$551:$C$1054,0))</f>
        <v>4</v>
      </c>
      <c r="J1033" s="17">
        <f>INDEX(final_elemfixed!$J$551:$J$1054,MATCH(SUMMARY!C1033,final_elemfixed!$C$551:$C$1054,0))</f>
        <v>0</v>
      </c>
      <c r="K1033" s="17">
        <f>INDEX(final_elemfixed!$K$551:$K$1054,MATCH(SUMMARY!C1033,final_elemfixed!$C$551:$C$1054,0))</f>
        <v>0</v>
      </c>
      <c r="L1033" s="21">
        <f>INDEX(final_elemfixed!$L$551:$L$1054,MATCH(SUMMARY!C1033,final_elemfixed!$C$551:$C$1054,0))</f>
        <v>1</v>
      </c>
    </row>
    <row r="1034" spans="1:12" ht="15" customHeight="1" x14ac:dyDescent="0.3">
      <c r="A1034" s="6"/>
      <c r="C1034" s="20">
        <v>484</v>
      </c>
      <c r="D1034" s="17">
        <f>INDEX(final_elemfixed!$D$551:$D$1054,MATCH(SUMMARY!C1034,final_elemfixed!$C$551:$C$1054,0))</f>
        <v>243</v>
      </c>
      <c r="E1034" s="17">
        <f>INDEX(final_elemfixed!$E$551:$E$1054,MATCH(SUMMARY!C1034,final_elemfixed!$C$551:$C$1054,0))</f>
        <v>224</v>
      </c>
      <c r="F1034" s="17">
        <f>INDEX(final_elemfixed!$F$551:$F$1054,MATCH(SUMMARY!C1034,final_elemfixed!$C$551:$C$1054,0))</f>
        <v>113</v>
      </c>
      <c r="G1034" s="17">
        <f>INDEX(final_elemfixed!$G$551:$G$1054,MATCH(SUMMARY!C1034,final_elemfixed!$C$551:$C$1054,0))</f>
        <v>97</v>
      </c>
      <c r="H1034" s="17">
        <f>INDEX(final_elemfixed!$H$551:$H$1054,MATCH(SUMMARY!C1034,final_elemfixed!$C$551:$C$1054,0))</f>
        <v>0</v>
      </c>
      <c r="I1034" s="17">
        <f>INDEX(final_elemfixed!$I$551:$I$1054,MATCH(SUMMARY!C1034,final_elemfixed!$C$551:$C$1054,0))</f>
        <v>4</v>
      </c>
      <c r="J1034" s="17">
        <f>INDEX(final_elemfixed!$J$551:$J$1054,MATCH(SUMMARY!C1034,final_elemfixed!$C$551:$C$1054,0))</f>
        <v>0</v>
      </c>
      <c r="K1034" s="17">
        <f>INDEX(final_elemfixed!$K$551:$K$1054,MATCH(SUMMARY!C1034,final_elemfixed!$C$551:$C$1054,0))</f>
        <v>0</v>
      </c>
      <c r="L1034" s="21">
        <f>INDEX(final_elemfixed!$L$551:$L$1054,MATCH(SUMMARY!C1034,final_elemfixed!$C$551:$C$1054,0))</f>
        <v>1</v>
      </c>
    </row>
    <row r="1035" spans="1:12" ht="15" customHeight="1" x14ac:dyDescent="0.3">
      <c r="A1035" s="6"/>
      <c r="C1035" s="20">
        <v>485</v>
      </c>
      <c r="D1035" s="17">
        <f>INDEX(final_elemfixed!$D$551:$D$1054,MATCH(SUMMARY!C1035,final_elemfixed!$C$551:$C$1054,0))</f>
        <v>97</v>
      </c>
      <c r="E1035" s="17">
        <f>INDEX(final_elemfixed!$E$551:$E$1054,MATCH(SUMMARY!C1035,final_elemfixed!$C$551:$C$1054,0))</f>
        <v>113</v>
      </c>
      <c r="F1035" s="17">
        <f>INDEX(final_elemfixed!$F$551:$F$1054,MATCH(SUMMARY!C1035,final_elemfixed!$C$551:$C$1054,0))</f>
        <v>225</v>
      </c>
      <c r="G1035" s="17">
        <f>INDEX(final_elemfixed!$G$551:$G$1054,MATCH(SUMMARY!C1035,final_elemfixed!$C$551:$C$1054,0))</f>
        <v>242</v>
      </c>
      <c r="H1035" s="17">
        <f>INDEX(final_elemfixed!$H$551:$H$1054,MATCH(SUMMARY!C1035,final_elemfixed!$C$551:$C$1054,0))</f>
        <v>0</v>
      </c>
      <c r="I1035" s="17">
        <f>INDEX(final_elemfixed!$I$551:$I$1054,MATCH(SUMMARY!C1035,final_elemfixed!$C$551:$C$1054,0))</f>
        <v>4</v>
      </c>
      <c r="J1035" s="17">
        <f>INDEX(final_elemfixed!$J$551:$J$1054,MATCH(SUMMARY!C1035,final_elemfixed!$C$551:$C$1054,0))</f>
        <v>0</v>
      </c>
      <c r="K1035" s="17">
        <f>INDEX(final_elemfixed!$K$551:$K$1054,MATCH(SUMMARY!C1035,final_elemfixed!$C$551:$C$1054,0))</f>
        <v>0</v>
      </c>
      <c r="L1035" s="21">
        <f>INDEX(final_elemfixed!$L$551:$L$1054,MATCH(SUMMARY!C1035,final_elemfixed!$C$551:$C$1054,0))</f>
        <v>1</v>
      </c>
    </row>
    <row r="1036" spans="1:12" ht="15" customHeight="1" x14ac:dyDescent="0.3">
      <c r="A1036" s="6"/>
      <c r="C1036" s="20">
        <v>486</v>
      </c>
      <c r="D1036" s="17">
        <f>INDEX(final_elemfixed!$D$551:$D$1054,MATCH(SUMMARY!C1036,final_elemfixed!$C$551:$C$1054,0))</f>
        <v>242</v>
      </c>
      <c r="E1036" s="17">
        <f>INDEX(final_elemfixed!$E$551:$E$1054,MATCH(SUMMARY!C1036,final_elemfixed!$C$551:$C$1054,0))</f>
        <v>225</v>
      </c>
      <c r="F1036" s="17">
        <f>INDEX(final_elemfixed!$F$551:$F$1054,MATCH(SUMMARY!C1036,final_elemfixed!$C$551:$C$1054,0))</f>
        <v>109</v>
      </c>
      <c r="G1036" s="17">
        <f>INDEX(final_elemfixed!$G$551:$G$1054,MATCH(SUMMARY!C1036,final_elemfixed!$C$551:$C$1054,0))</f>
        <v>96</v>
      </c>
      <c r="H1036" s="17">
        <f>INDEX(final_elemfixed!$H$551:$H$1054,MATCH(SUMMARY!C1036,final_elemfixed!$C$551:$C$1054,0))</f>
        <v>0</v>
      </c>
      <c r="I1036" s="17">
        <f>INDEX(final_elemfixed!$I$551:$I$1054,MATCH(SUMMARY!C1036,final_elemfixed!$C$551:$C$1054,0))</f>
        <v>4</v>
      </c>
      <c r="J1036" s="17">
        <f>INDEX(final_elemfixed!$J$551:$J$1054,MATCH(SUMMARY!C1036,final_elemfixed!$C$551:$C$1054,0))</f>
        <v>0</v>
      </c>
      <c r="K1036" s="17">
        <f>INDEX(final_elemfixed!$K$551:$K$1054,MATCH(SUMMARY!C1036,final_elemfixed!$C$551:$C$1054,0))</f>
        <v>0</v>
      </c>
      <c r="L1036" s="21">
        <f>INDEX(final_elemfixed!$L$551:$L$1054,MATCH(SUMMARY!C1036,final_elemfixed!$C$551:$C$1054,0))</f>
        <v>1</v>
      </c>
    </row>
    <row r="1037" spans="1:12" ht="15" customHeight="1" x14ac:dyDescent="0.3">
      <c r="A1037" s="6"/>
      <c r="C1037" s="20">
        <v>487</v>
      </c>
      <c r="D1037" s="17">
        <f>INDEX(final_elemfixed!$D$551:$D$1054,MATCH(SUMMARY!C1037,final_elemfixed!$C$551:$C$1054,0))</f>
        <v>96</v>
      </c>
      <c r="E1037" s="17">
        <f>INDEX(final_elemfixed!$E$551:$E$1054,MATCH(SUMMARY!C1037,final_elemfixed!$C$551:$C$1054,0))</f>
        <v>109</v>
      </c>
      <c r="F1037" s="17">
        <f>INDEX(final_elemfixed!$F$551:$F$1054,MATCH(SUMMARY!C1037,final_elemfixed!$C$551:$C$1054,0))</f>
        <v>226</v>
      </c>
      <c r="G1037" s="17">
        <f>INDEX(final_elemfixed!$G$551:$G$1054,MATCH(SUMMARY!C1037,final_elemfixed!$C$551:$C$1054,0))</f>
        <v>241</v>
      </c>
      <c r="H1037" s="17">
        <f>INDEX(final_elemfixed!$H$551:$H$1054,MATCH(SUMMARY!C1037,final_elemfixed!$C$551:$C$1054,0))</f>
        <v>0</v>
      </c>
      <c r="I1037" s="17">
        <f>INDEX(final_elemfixed!$I$551:$I$1054,MATCH(SUMMARY!C1037,final_elemfixed!$C$551:$C$1054,0))</f>
        <v>4</v>
      </c>
      <c r="J1037" s="17">
        <f>INDEX(final_elemfixed!$J$551:$J$1054,MATCH(SUMMARY!C1037,final_elemfixed!$C$551:$C$1054,0))</f>
        <v>0</v>
      </c>
      <c r="K1037" s="17">
        <f>INDEX(final_elemfixed!$K$551:$K$1054,MATCH(SUMMARY!C1037,final_elemfixed!$C$551:$C$1054,0))</f>
        <v>0</v>
      </c>
      <c r="L1037" s="21">
        <f>INDEX(final_elemfixed!$L$551:$L$1054,MATCH(SUMMARY!C1037,final_elemfixed!$C$551:$C$1054,0))</f>
        <v>1</v>
      </c>
    </row>
    <row r="1038" spans="1:12" ht="15" customHeight="1" x14ac:dyDescent="0.3">
      <c r="A1038" s="6"/>
      <c r="C1038" s="20">
        <v>488</v>
      </c>
      <c r="D1038" s="17">
        <f>INDEX(final_elemfixed!$D$551:$D$1054,MATCH(SUMMARY!C1038,final_elemfixed!$C$551:$C$1054,0))</f>
        <v>241</v>
      </c>
      <c r="E1038" s="17">
        <f>INDEX(final_elemfixed!$E$551:$E$1054,MATCH(SUMMARY!C1038,final_elemfixed!$C$551:$C$1054,0))</f>
        <v>226</v>
      </c>
      <c r="F1038" s="17">
        <f>INDEX(final_elemfixed!$F$551:$F$1054,MATCH(SUMMARY!C1038,final_elemfixed!$C$551:$C$1054,0))</f>
        <v>110</v>
      </c>
      <c r="G1038" s="17">
        <f>INDEX(final_elemfixed!$G$551:$G$1054,MATCH(SUMMARY!C1038,final_elemfixed!$C$551:$C$1054,0))</f>
        <v>116</v>
      </c>
      <c r="H1038" s="17">
        <f>INDEX(final_elemfixed!$H$551:$H$1054,MATCH(SUMMARY!C1038,final_elemfixed!$C$551:$C$1054,0))</f>
        <v>0</v>
      </c>
      <c r="I1038" s="17">
        <f>INDEX(final_elemfixed!$I$551:$I$1054,MATCH(SUMMARY!C1038,final_elemfixed!$C$551:$C$1054,0))</f>
        <v>4</v>
      </c>
      <c r="J1038" s="17">
        <f>INDEX(final_elemfixed!$J$551:$J$1054,MATCH(SUMMARY!C1038,final_elemfixed!$C$551:$C$1054,0))</f>
        <v>0</v>
      </c>
      <c r="K1038" s="17">
        <f>INDEX(final_elemfixed!$K$551:$K$1054,MATCH(SUMMARY!C1038,final_elemfixed!$C$551:$C$1054,0))</f>
        <v>0</v>
      </c>
      <c r="L1038" s="21">
        <f>INDEX(final_elemfixed!$L$551:$L$1054,MATCH(SUMMARY!C1038,final_elemfixed!$C$551:$C$1054,0))</f>
        <v>1</v>
      </c>
    </row>
    <row r="1039" spans="1:12" ht="15" customHeight="1" x14ac:dyDescent="0.3">
      <c r="A1039" s="6"/>
      <c r="C1039" s="20">
        <v>489</v>
      </c>
      <c r="D1039" s="17">
        <f>INDEX(final_elemfixed!$D$551:$D$1054,MATCH(SUMMARY!C1039,final_elemfixed!$C$551:$C$1054,0))</f>
        <v>116</v>
      </c>
      <c r="E1039" s="17">
        <f>INDEX(final_elemfixed!$E$551:$E$1054,MATCH(SUMMARY!C1039,final_elemfixed!$C$551:$C$1054,0))</f>
        <v>110</v>
      </c>
      <c r="F1039" s="17">
        <f>INDEX(final_elemfixed!$F$551:$F$1054,MATCH(SUMMARY!C1039,final_elemfixed!$C$551:$C$1054,0))</f>
        <v>227</v>
      </c>
      <c r="G1039" s="17">
        <f>INDEX(final_elemfixed!$G$551:$G$1054,MATCH(SUMMARY!C1039,final_elemfixed!$C$551:$C$1054,0))</f>
        <v>240</v>
      </c>
      <c r="H1039" s="17">
        <f>INDEX(final_elemfixed!$H$551:$H$1054,MATCH(SUMMARY!C1039,final_elemfixed!$C$551:$C$1054,0))</f>
        <v>0</v>
      </c>
      <c r="I1039" s="17">
        <f>INDEX(final_elemfixed!$I$551:$I$1054,MATCH(SUMMARY!C1039,final_elemfixed!$C$551:$C$1054,0))</f>
        <v>4</v>
      </c>
      <c r="J1039" s="17">
        <f>INDEX(final_elemfixed!$J$551:$J$1054,MATCH(SUMMARY!C1039,final_elemfixed!$C$551:$C$1054,0))</f>
        <v>0</v>
      </c>
      <c r="K1039" s="17">
        <f>INDEX(final_elemfixed!$K$551:$K$1054,MATCH(SUMMARY!C1039,final_elemfixed!$C$551:$C$1054,0))</f>
        <v>0</v>
      </c>
      <c r="L1039" s="21">
        <f>INDEX(final_elemfixed!$L$551:$L$1054,MATCH(SUMMARY!C1039,final_elemfixed!$C$551:$C$1054,0))</f>
        <v>1</v>
      </c>
    </row>
    <row r="1040" spans="1:12" ht="15" customHeight="1" x14ac:dyDescent="0.3">
      <c r="A1040" s="6"/>
      <c r="C1040" s="20">
        <v>490</v>
      </c>
      <c r="D1040" s="17">
        <f>INDEX(final_elemfixed!$D$551:$D$1054,MATCH(SUMMARY!C1040,final_elemfixed!$C$551:$C$1054,0))</f>
        <v>240</v>
      </c>
      <c r="E1040" s="17">
        <f>INDEX(final_elemfixed!$E$551:$E$1054,MATCH(SUMMARY!C1040,final_elemfixed!$C$551:$C$1054,0))</f>
        <v>227</v>
      </c>
      <c r="F1040" s="17">
        <f>INDEX(final_elemfixed!$F$551:$F$1054,MATCH(SUMMARY!C1040,final_elemfixed!$C$551:$C$1054,0))</f>
        <v>111</v>
      </c>
      <c r="G1040" s="17">
        <f>INDEX(final_elemfixed!$G$551:$G$1054,MATCH(SUMMARY!C1040,final_elemfixed!$C$551:$C$1054,0))</f>
        <v>100</v>
      </c>
      <c r="H1040" s="17">
        <f>INDEX(final_elemfixed!$H$551:$H$1054,MATCH(SUMMARY!C1040,final_elemfixed!$C$551:$C$1054,0))</f>
        <v>0</v>
      </c>
      <c r="I1040" s="17">
        <f>INDEX(final_elemfixed!$I$551:$I$1054,MATCH(SUMMARY!C1040,final_elemfixed!$C$551:$C$1054,0))</f>
        <v>4</v>
      </c>
      <c r="J1040" s="17">
        <f>INDEX(final_elemfixed!$J$551:$J$1054,MATCH(SUMMARY!C1040,final_elemfixed!$C$551:$C$1054,0))</f>
        <v>0</v>
      </c>
      <c r="K1040" s="17">
        <f>INDEX(final_elemfixed!$K$551:$K$1054,MATCH(SUMMARY!C1040,final_elemfixed!$C$551:$C$1054,0))</f>
        <v>0</v>
      </c>
      <c r="L1040" s="21">
        <f>INDEX(final_elemfixed!$L$551:$L$1054,MATCH(SUMMARY!C1040,final_elemfixed!$C$551:$C$1054,0))</f>
        <v>1</v>
      </c>
    </row>
    <row r="1041" spans="1:12" ht="15" customHeight="1" x14ac:dyDescent="0.3">
      <c r="A1041" s="6"/>
      <c r="C1041" s="20">
        <v>491</v>
      </c>
      <c r="D1041" s="17">
        <f>INDEX(final_elemfixed!$D$551:$D$1054,MATCH(SUMMARY!C1041,final_elemfixed!$C$551:$C$1054,0))</f>
        <v>112</v>
      </c>
      <c r="E1041" s="17">
        <f>INDEX(final_elemfixed!$E$551:$E$1054,MATCH(SUMMARY!C1041,final_elemfixed!$C$551:$C$1054,0))</f>
        <v>101</v>
      </c>
      <c r="F1041" s="17">
        <f>INDEX(final_elemfixed!$F$551:$F$1054,MATCH(SUMMARY!C1041,final_elemfixed!$C$551:$C$1054,0))</f>
        <v>214</v>
      </c>
      <c r="G1041" s="17">
        <f>INDEX(final_elemfixed!$G$551:$G$1054,MATCH(SUMMARY!C1041,final_elemfixed!$C$551:$C$1054,0))</f>
        <v>209</v>
      </c>
      <c r="H1041" s="17">
        <f>INDEX(final_elemfixed!$H$551:$H$1054,MATCH(SUMMARY!C1041,final_elemfixed!$C$551:$C$1054,0))</f>
        <v>5</v>
      </c>
      <c r="I1041" s="17">
        <f>INDEX(final_elemfixed!$I$551:$I$1054,MATCH(SUMMARY!C1041,final_elemfixed!$C$551:$C$1054,0))</f>
        <v>0</v>
      </c>
      <c r="J1041" s="17">
        <f>INDEX(final_elemfixed!$J$551:$J$1054,MATCH(SUMMARY!C1041,final_elemfixed!$C$551:$C$1054,0))</f>
        <v>0</v>
      </c>
      <c r="K1041" s="17">
        <f>INDEX(final_elemfixed!$K$551:$K$1054,MATCH(SUMMARY!C1041,final_elemfixed!$C$551:$C$1054,0))</f>
        <v>4</v>
      </c>
      <c r="L1041" s="21">
        <f>INDEX(final_elemfixed!$L$551:$L$1054,MATCH(SUMMARY!C1041,final_elemfixed!$C$551:$C$1054,0))</f>
        <v>1</v>
      </c>
    </row>
    <row r="1042" spans="1:12" ht="15" customHeight="1" x14ac:dyDescent="0.3">
      <c r="A1042" s="6"/>
      <c r="C1042" s="20">
        <v>492</v>
      </c>
      <c r="D1042" s="17">
        <f>INDEX(final_elemfixed!$D$551:$D$1054,MATCH(SUMMARY!C1042,final_elemfixed!$C$551:$C$1054,0))</f>
        <v>209</v>
      </c>
      <c r="E1042" s="17">
        <f>INDEX(final_elemfixed!$E$551:$E$1054,MATCH(SUMMARY!C1042,final_elemfixed!$C$551:$C$1054,0))</f>
        <v>214</v>
      </c>
      <c r="F1042" s="17">
        <f>INDEX(final_elemfixed!$F$551:$F$1054,MATCH(SUMMARY!C1042,final_elemfixed!$C$551:$C$1054,0))</f>
        <v>213</v>
      </c>
      <c r="G1042" s="17">
        <f>INDEX(final_elemfixed!$G$551:$G$1054,MATCH(SUMMARY!C1042,final_elemfixed!$C$551:$C$1054,0))</f>
        <v>208</v>
      </c>
      <c r="H1042" s="17">
        <f>INDEX(final_elemfixed!$H$551:$H$1054,MATCH(SUMMARY!C1042,final_elemfixed!$C$551:$C$1054,0))</f>
        <v>0</v>
      </c>
      <c r="I1042" s="17">
        <f>INDEX(final_elemfixed!$I$551:$I$1054,MATCH(SUMMARY!C1042,final_elemfixed!$C$551:$C$1054,0))</f>
        <v>0</v>
      </c>
      <c r="J1042" s="17">
        <f>INDEX(final_elemfixed!$J$551:$J$1054,MATCH(SUMMARY!C1042,final_elemfixed!$C$551:$C$1054,0))</f>
        <v>0</v>
      </c>
      <c r="K1042" s="17">
        <f>INDEX(final_elemfixed!$K$551:$K$1054,MATCH(SUMMARY!C1042,final_elemfixed!$C$551:$C$1054,0))</f>
        <v>4</v>
      </c>
      <c r="L1042" s="21">
        <f>INDEX(final_elemfixed!$L$551:$L$1054,MATCH(SUMMARY!C1042,final_elemfixed!$C$551:$C$1054,0))</f>
        <v>1</v>
      </c>
    </row>
    <row r="1043" spans="1:12" ht="15" customHeight="1" x14ac:dyDescent="0.3">
      <c r="A1043" s="6"/>
      <c r="C1043" s="20">
        <v>493</v>
      </c>
      <c r="D1043" s="17">
        <f>INDEX(final_elemfixed!$D$551:$D$1054,MATCH(SUMMARY!C1043,final_elemfixed!$C$551:$C$1054,0))</f>
        <v>208</v>
      </c>
      <c r="E1043" s="17">
        <f>INDEX(final_elemfixed!$E$551:$E$1054,MATCH(SUMMARY!C1043,final_elemfixed!$C$551:$C$1054,0))</f>
        <v>213</v>
      </c>
      <c r="F1043" s="17">
        <f>INDEX(final_elemfixed!$F$551:$F$1054,MATCH(SUMMARY!C1043,final_elemfixed!$C$551:$C$1054,0))</f>
        <v>212</v>
      </c>
      <c r="G1043" s="17">
        <f>INDEX(final_elemfixed!$G$551:$G$1054,MATCH(SUMMARY!C1043,final_elemfixed!$C$551:$C$1054,0))</f>
        <v>207</v>
      </c>
      <c r="H1043" s="17">
        <f>INDEX(final_elemfixed!$H$551:$H$1054,MATCH(SUMMARY!C1043,final_elemfixed!$C$551:$C$1054,0))</f>
        <v>0</v>
      </c>
      <c r="I1043" s="17">
        <f>INDEX(final_elemfixed!$I$551:$I$1054,MATCH(SUMMARY!C1043,final_elemfixed!$C$551:$C$1054,0))</f>
        <v>0</v>
      </c>
      <c r="J1043" s="17">
        <f>INDEX(final_elemfixed!$J$551:$J$1054,MATCH(SUMMARY!C1043,final_elemfixed!$C$551:$C$1054,0))</f>
        <v>0</v>
      </c>
      <c r="K1043" s="17">
        <f>INDEX(final_elemfixed!$K$551:$K$1054,MATCH(SUMMARY!C1043,final_elemfixed!$C$551:$C$1054,0))</f>
        <v>4</v>
      </c>
      <c r="L1043" s="21">
        <f>INDEX(final_elemfixed!$L$551:$L$1054,MATCH(SUMMARY!C1043,final_elemfixed!$C$551:$C$1054,0))</f>
        <v>1</v>
      </c>
    </row>
    <row r="1044" spans="1:12" ht="15" customHeight="1" x14ac:dyDescent="0.3">
      <c r="A1044" s="6"/>
      <c r="C1044" s="20">
        <v>494</v>
      </c>
      <c r="D1044" s="17">
        <f>INDEX(final_elemfixed!$D$551:$D$1054,MATCH(SUMMARY!C1044,final_elemfixed!$C$551:$C$1054,0))</f>
        <v>207</v>
      </c>
      <c r="E1044" s="17">
        <f>INDEX(final_elemfixed!$E$551:$E$1054,MATCH(SUMMARY!C1044,final_elemfixed!$C$551:$C$1054,0))</f>
        <v>212</v>
      </c>
      <c r="F1044" s="17">
        <f>INDEX(final_elemfixed!$F$551:$F$1054,MATCH(SUMMARY!C1044,final_elemfixed!$C$551:$C$1054,0))</f>
        <v>211</v>
      </c>
      <c r="G1044" s="17">
        <f>INDEX(final_elemfixed!$G$551:$G$1054,MATCH(SUMMARY!C1044,final_elemfixed!$C$551:$C$1054,0))</f>
        <v>206</v>
      </c>
      <c r="H1044" s="17">
        <f>INDEX(final_elemfixed!$H$551:$H$1054,MATCH(SUMMARY!C1044,final_elemfixed!$C$551:$C$1054,0))</f>
        <v>0</v>
      </c>
      <c r="I1044" s="17">
        <f>INDEX(final_elemfixed!$I$551:$I$1054,MATCH(SUMMARY!C1044,final_elemfixed!$C$551:$C$1054,0))</f>
        <v>0</v>
      </c>
      <c r="J1044" s="17">
        <f>INDEX(final_elemfixed!$J$551:$J$1054,MATCH(SUMMARY!C1044,final_elemfixed!$C$551:$C$1054,0))</f>
        <v>0</v>
      </c>
      <c r="K1044" s="17">
        <f>INDEX(final_elemfixed!$K$551:$K$1054,MATCH(SUMMARY!C1044,final_elemfixed!$C$551:$C$1054,0))</f>
        <v>4</v>
      </c>
      <c r="L1044" s="21">
        <f>INDEX(final_elemfixed!$L$551:$L$1054,MATCH(SUMMARY!C1044,final_elemfixed!$C$551:$C$1054,0))</f>
        <v>1</v>
      </c>
    </row>
    <row r="1045" spans="1:12" ht="15" customHeight="1" x14ac:dyDescent="0.3">
      <c r="A1045" s="6"/>
      <c r="C1045" s="20">
        <v>495</v>
      </c>
      <c r="D1045" s="17">
        <f>INDEX(final_elemfixed!$D$551:$D$1054,MATCH(SUMMARY!C1045,final_elemfixed!$C$551:$C$1054,0))</f>
        <v>206</v>
      </c>
      <c r="E1045" s="17">
        <f>INDEX(final_elemfixed!$E$551:$E$1054,MATCH(SUMMARY!C1045,final_elemfixed!$C$551:$C$1054,0))</f>
        <v>211</v>
      </c>
      <c r="F1045" s="17">
        <f>INDEX(final_elemfixed!$F$551:$F$1054,MATCH(SUMMARY!C1045,final_elemfixed!$C$551:$C$1054,0))</f>
        <v>210</v>
      </c>
      <c r="G1045" s="17">
        <f>INDEX(final_elemfixed!$G$551:$G$1054,MATCH(SUMMARY!C1045,final_elemfixed!$C$551:$C$1054,0))</f>
        <v>205</v>
      </c>
      <c r="H1045" s="17">
        <f>INDEX(final_elemfixed!$H$551:$H$1054,MATCH(SUMMARY!C1045,final_elemfixed!$C$551:$C$1054,0))</f>
        <v>0</v>
      </c>
      <c r="I1045" s="17">
        <f>INDEX(final_elemfixed!$I$551:$I$1054,MATCH(SUMMARY!C1045,final_elemfixed!$C$551:$C$1054,0))</f>
        <v>0</v>
      </c>
      <c r="J1045" s="17">
        <f>INDEX(final_elemfixed!$J$551:$J$1054,MATCH(SUMMARY!C1045,final_elemfixed!$C$551:$C$1054,0))</f>
        <v>0</v>
      </c>
      <c r="K1045" s="17">
        <f>INDEX(final_elemfixed!$K$551:$K$1054,MATCH(SUMMARY!C1045,final_elemfixed!$C$551:$C$1054,0))</f>
        <v>4</v>
      </c>
      <c r="L1045" s="21">
        <f>INDEX(final_elemfixed!$L$551:$L$1054,MATCH(SUMMARY!C1045,final_elemfixed!$C$551:$C$1054,0))</f>
        <v>1</v>
      </c>
    </row>
    <row r="1046" spans="1:12" ht="15" customHeight="1" x14ac:dyDescent="0.3">
      <c r="A1046" s="6"/>
      <c r="C1046" s="20">
        <v>496</v>
      </c>
      <c r="D1046" s="17">
        <f>INDEX(final_elemfixed!$D$551:$D$1054,MATCH(SUMMARY!C1046,final_elemfixed!$C$551:$C$1054,0))</f>
        <v>205</v>
      </c>
      <c r="E1046" s="17">
        <f>INDEX(final_elemfixed!$E$551:$E$1054,MATCH(SUMMARY!C1046,final_elemfixed!$C$551:$C$1054,0))</f>
        <v>210</v>
      </c>
      <c r="F1046" s="17">
        <f>INDEX(final_elemfixed!$F$551:$F$1054,MATCH(SUMMARY!C1046,final_elemfixed!$C$551:$C$1054,0))</f>
        <v>100</v>
      </c>
      <c r="G1046" s="17">
        <f>INDEX(final_elemfixed!$G$551:$G$1054,MATCH(SUMMARY!C1046,final_elemfixed!$C$551:$C$1054,0))</f>
        <v>111</v>
      </c>
      <c r="H1046" s="17">
        <f>INDEX(final_elemfixed!$H$551:$H$1054,MATCH(SUMMARY!C1046,final_elemfixed!$C$551:$C$1054,0))</f>
        <v>0</v>
      </c>
      <c r="I1046" s="17">
        <f>INDEX(final_elemfixed!$I$551:$I$1054,MATCH(SUMMARY!C1046,final_elemfixed!$C$551:$C$1054,0))</f>
        <v>0</v>
      </c>
      <c r="J1046" s="17">
        <f>INDEX(final_elemfixed!$J$551:$J$1054,MATCH(SUMMARY!C1046,final_elemfixed!$C$551:$C$1054,0))</f>
        <v>0</v>
      </c>
      <c r="K1046" s="17">
        <f>INDEX(final_elemfixed!$K$551:$K$1054,MATCH(SUMMARY!C1046,final_elemfixed!$C$551:$C$1054,0))</f>
        <v>4</v>
      </c>
      <c r="L1046" s="21">
        <f>INDEX(final_elemfixed!$L$551:$L$1054,MATCH(SUMMARY!C1046,final_elemfixed!$C$551:$C$1054,0))</f>
        <v>1</v>
      </c>
    </row>
    <row r="1047" spans="1:12" ht="15" customHeight="1" x14ac:dyDescent="0.3">
      <c r="A1047" s="6"/>
      <c r="C1047" s="20">
        <v>497</v>
      </c>
      <c r="D1047" s="17">
        <f>INDEX(final_elemfixed!$D$551:$D$1054,MATCH(SUMMARY!C1047,final_elemfixed!$C$551:$C$1054,0))</f>
        <v>104</v>
      </c>
      <c r="E1047" s="17">
        <f>INDEX(final_elemfixed!$E$551:$E$1054,MATCH(SUMMARY!C1047,final_elemfixed!$C$551:$C$1054,0))</f>
        <v>87</v>
      </c>
      <c r="F1047" s="17">
        <f>INDEX(final_elemfixed!$F$551:$F$1054,MATCH(SUMMARY!C1047,final_elemfixed!$C$551:$C$1054,0))</f>
        <v>215</v>
      </c>
      <c r="G1047" s="17">
        <f>INDEX(final_elemfixed!$G$551:$G$1054,MATCH(SUMMARY!C1047,final_elemfixed!$C$551:$C$1054,0))</f>
        <v>200</v>
      </c>
      <c r="H1047" s="17">
        <f>INDEX(final_elemfixed!$H$551:$H$1054,MATCH(SUMMARY!C1047,final_elemfixed!$C$551:$C$1054,0))</f>
        <v>0</v>
      </c>
      <c r="I1047" s="17">
        <f>INDEX(final_elemfixed!$I$551:$I$1054,MATCH(SUMMARY!C1047,final_elemfixed!$C$551:$C$1054,0))</f>
        <v>0</v>
      </c>
      <c r="J1047" s="17">
        <f>INDEX(final_elemfixed!$J$551:$J$1054,MATCH(SUMMARY!C1047,final_elemfixed!$C$551:$C$1054,0))</f>
        <v>0</v>
      </c>
      <c r="K1047" s="17">
        <f>INDEX(final_elemfixed!$K$551:$K$1054,MATCH(SUMMARY!C1047,final_elemfixed!$C$551:$C$1054,0))</f>
        <v>3</v>
      </c>
      <c r="L1047" s="21">
        <f>INDEX(final_elemfixed!$L$551:$L$1054,MATCH(SUMMARY!C1047,final_elemfixed!$C$551:$C$1054,0))</f>
        <v>1</v>
      </c>
    </row>
    <row r="1048" spans="1:12" ht="15" customHeight="1" x14ac:dyDescent="0.3">
      <c r="A1048" s="6"/>
      <c r="C1048" s="20">
        <v>498</v>
      </c>
      <c r="D1048" s="17">
        <f>INDEX(final_elemfixed!$D$551:$D$1054,MATCH(SUMMARY!C1048,final_elemfixed!$C$551:$C$1054,0))</f>
        <v>200</v>
      </c>
      <c r="E1048" s="17">
        <f>INDEX(final_elemfixed!$E$551:$E$1054,MATCH(SUMMARY!C1048,final_elemfixed!$C$551:$C$1054,0))</f>
        <v>215</v>
      </c>
      <c r="F1048" s="17">
        <f>INDEX(final_elemfixed!$F$551:$F$1054,MATCH(SUMMARY!C1048,final_elemfixed!$C$551:$C$1054,0))</f>
        <v>216</v>
      </c>
      <c r="G1048" s="17">
        <f>INDEX(final_elemfixed!$G$551:$G$1054,MATCH(SUMMARY!C1048,final_elemfixed!$C$551:$C$1054,0))</f>
        <v>201</v>
      </c>
      <c r="H1048" s="17">
        <f>INDEX(final_elemfixed!$H$551:$H$1054,MATCH(SUMMARY!C1048,final_elemfixed!$C$551:$C$1054,0))</f>
        <v>0</v>
      </c>
      <c r="I1048" s="17">
        <f>INDEX(final_elemfixed!$I$551:$I$1054,MATCH(SUMMARY!C1048,final_elemfixed!$C$551:$C$1054,0))</f>
        <v>0</v>
      </c>
      <c r="J1048" s="17">
        <f>INDEX(final_elemfixed!$J$551:$J$1054,MATCH(SUMMARY!C1048,final_elemfixed!$C$551:$C$1054,0))</f>
        <v>0</v>
      </c>
      <c r="K1048" s="17">
        <f>INDEX(final_elemfixed!$K$551:$K$1054,MATCH(SUMMARY!C1048,final_elemfixed!$C$551:$C$1054,0))</f>
        <v>3</v>
      </c>
      <c r="L1048" s="21">
        <f>INDEX(final_elemfixed!$L$551:$L$1054,MATCH(SUMMARY!C1048,final_elemfixed!$C$551:$C$1054,0))</f>
        <v>1</v>
      </c>
    </row>
    <row r="1049" spans="1:12" ht="15" customHeight="1" x14ac:dyDescent="0.3">
      <c r="A1049" s="6"/>
      <c r="C1049" s="20">
        <v>499</v>
      </c>
      <c r="D1049" s="17">
        <f>INDEX(final_elemfixed!$D$551:$D$1054,MATCH(SUMMARY!C1049,final_elemfixed!$C$551:$C$1054,0))</f>
        <v>201</v>
      </c>
      <c r="E1049" s="17">
        <f>INDEX(final_elemfixed!$E$551:$E$1054,MATCH(SUMMARY!C1049,final_elemfixed!$C$551:$C$1054,0))</f>
        <v>216</v>
      </c>
      <c r="F1049" s="17">
        <f>INDEX(final_elemfixed!$F$551:$F$1054,MATCH(SUMMARY!C1049,final_elemfixed!$C$551:$C$1054,0))</f>
        <v>217</v>
      </c>
      <c r="G1049" s="17">
        <f>INDEX(final_elemfixed!$G$551:$G$1054,MATCH(SUMMARY!C1049,final_elemfixed!$C$551:$C$1054,0))</f>
        <v>202</v>
      </c>
      <c r="H1049" s="17">
        <f>INDEX(final_elemfixed!$H$551:$H$1054,MATCH(SUMMARY!C1049,final_elemfixed!$C$551:$C$1054,0))</f>
        <v>0</v>
      </c>
      <c r="I1049" s="17">
        <f>INDEX(final_elemfixed!$I$551:$I$1054,MATCH(SUMMARY!C1049,final_elemfixed!$C$551:$C$1054,0))</f>
        <v>0</v>
      </c>
      <c r="J1049" s="17">
        <f>INDEX(final_elemfixed!$J$551:$J$1054,MATCH(SUMMARY!C1049,final_elemfixed!$C$551:$C$1054,0))</f>
        <v>0</v>
      </c>
      <c r="K1049" s="17">
        <f>INDEX(final_elemfixed!$K$551:$K$1054,MATCH(SUMMARY!C1049,final_elemfixed!$C$551:$C$1054,0))</f>
        <v>3</v>
      </c>
      <c r="L1049" s="21">
        <f>INDEX(final_elemfixed!$L$551:$L$1054,MATCH(SUMMARY!C1049,final_elemfixed!$C$551:$C$1054,0))</f>
        <v>1</v>
      </c>
    </row>
    <row r="1050" spans="1:12" ht="15" customHeight="1" x14ac:dyDescent="0.3">
      <c r="A1050" s="6"/>
      <c r="C1050" s="20">
        <v>500</v>
      </c>
      <c r="D1050" s="17">
        <f>INDEX(final_elemfixed!$D$551:$D$1054,MATCH(SUMMARY!C1050,final_elemfixed!$C$551:$C$1054,0))</f>
        <v>202</v>
      </c>
      <c r="E1050" s="17">
        <f>INDEX(final_elemfixed!$E$551:$E$1054,MATCH(SUMMARY!C1050,final_elemfixed!$C$551:$C$1054,0))</f>
        <v>217</v>
      </c>
      <c r="F1050" s="17">
        <f>INDEX(final_elemfixed!$F$551:$F$1054,MATCH(SUMMARY!C1050,final_elemfixed!$C$551:$C$1054,0))</f>
        <v>218</v>
      </c>
      <c r="G1050" s="17">
        <f>INDEX(final_elemfixed!$G$551:$G$1054,MATCH(SUMMARY!C1050,final_elemfixed!$C$551:$C$1054,0))</f>
        <v>203</v>
      </c>
      <c r="H1050" s="17">
        <f>INDEX(final_elemfixed!$H$551:$H$1054,MATCH(SUMMARY!C1050,final_elemfixed!$C$551:$C$1054,0))</f>
        <v>0</v>
      </c>
      <c r="I1050" s="17">
        <f>INDEX(final_elemfixed!$I$551:$I$1054,MATCH(SUMMARY!C1050,final_elemfixed!$C$551:$C$1054,0))</f>
        <v>0</v>
      </c>
      <c r="J1050" s="17">
        <f>INDEX(final_elemfixed!$J$551:$J$1054,MATCH(SUMMARY!C1050,final_elemfixed!$C$551:$C$1054,0))</f>
        <v>0</v>
      </c>
      <c r="K1050" s="17">
        <f>INDEX(final_elemfixed!$K$551:$K$1054,MATCH(SUMMARY!C1050,final_elemfixed!$C$551:$C$1054,0))</f>
        <v>3</v>
      </c>
      <c r="L1050" s="21">
        <f>INDEX(final_elemfixed!$L$551:$L$1054,MATCH(SUMMARY!C1050,final_elemfixed!$C$551:$C$1054,0))</f>
        <v>1</v>
      </c>
    </row>
    <row r="1051" spans="1:12" ht="15" customHeight="1" x14ac:dyDescent="0.3">
      <c r="A1051" s="6"/>
      <c r="C1051" s="20">
        <v>501</v>
      </c>
      <c r="D1051" s="17">
        <f>INDEX(final_elemfixed!$D$551:$D$1054,MATCH(SUMMARY!C1051,final_elemfixed!$C$551:$C$1054,0))</f>
        <v>203</v>
      </c>
      <c r="E1051" s="17">
        <f>INDEX(final_elemfixed!$E$551:$E$1054,MATCH(SUMMARY!C1051,final_elemfixed!$C$551:$C$1054,0))</f>
        <v>218</v>
      </c>
      <c r="F1051" s="17">
        <f>INDEX(final_elemfixed!$F$551:$F$1054,MATCH(SUMMARY!C1051,final_elemfixed!$C$551:$C$1054,0))</f>
        <v>219</v>
      </c>
      <c r="G1051" s="17">
        <f>INDEX(final_elemfixed!$G$551:$G$1054,MATCH(SUMMARY!C1051,final_elemfixed!$C$551:$C$1054,0))</f>
        <v>204</v>
      </c>
      <c r="H1051" s="17">
        <f>INDEX(final_elemfixed!$H$551:$H$1054,MATCH(SUMMARY!C1051,final_elemfixed!$C$551:$C$1054,0))</f>
        <v>0</v>
      </c>
      <c r="I1051" s="17">
        <f>INDEX(final_elemfixed!$I$551:$I$1054,MATCH(SUMMARY!C1051,final_elemfixed!$C$551:$C$1054,0))</f>
        <v>0</v>
      </c>
      <c r="J1051" s="17">
        <f>INDEX(final_elemfixed!$J$551:$J$1054,MATCH(SUMMARY!C1051,final_elemfixed!$C$551:$C$1054,0))</f>
        <v>0</v>
      </c>
      <c r="K1051" s="17">
        <f>INDEX(final_elemfixed!$K$551:$K$1054,MATCH(SUMMARY!C1051,final_elemfixed!$C$551:$C$1054,0))</f>
        <v>3</v>
      </c>
      <c r="L1051" s="21">
        <f>INDEX(final_elemfixed!$L$551:$L$1054,MATCH(SUMMARY!C1051,final_elemfixed!$C$551:$C$1054,0))</f>
        <v>1</v>
      </c>
    </row>
    <row r="1052" spans="1:12" ht="15" customHeight="1" x14ac:dyDescent="0.3">
      <c r="A1052" s="6"/>
      <c r="C1052" s="20">
        <v>502</v>
      </c>
      <c r="D1052" s="17">
        <f>INDEX(final_elemfixed!$D$551:$D$1054,MATCH(SUMMARY!C1052,final_elemfixed!$C$551:$C$1054,0))</f>
        <v>204</v>
      </c>
      <c r="E1052" s="17">
        <f>INDEX(final_elemfixed!$E$551:$E$1054,MATCH(SUMMARY!C1052,final_elemfixed!$C$551:$C$1054,0))</f>
        <v>219</v>
      </c>
      <c r="F1052" s="17">
        <f>INDEX(final_elemfixed!$F$551:$F$1054,MATCH(SUMMARY!C1052,final_elemfixed!$C$551:$C$1054,0))</f>
        <v>88</v>
      </c>
      <c r="G1052" s="17">
        <f>INDEX(final_elemfixed!$G$551:$G$1054,MATCH(SUMMARY!C1052,final_elemfixed!$C$551:$C$1054,0))</f>
        <v>105</v>
      </c>
      <c r="H1052" s="17">
        <f>INDEX(final_elemfixed!$H$551:$H$1054,MATCH(SUMMARY!C1052,final_elemfixed!$C$551:$C$1054,0))</f>
        <v>0</v>
      </c>
      <c r="I1052" s="17">
        <f>INDEX(final_elemfixed!$I$551:$I$1054,MATCH(SUMMARY!C1052,final_elemfixed!$C$551:$C$1054,0))</f>
        <v>0</v>
      </c>
      <c r="J1052" s="17">
        <f>INDEX(final_elemfixed!$J$551:$J$1054,MATCH(SUMMARY!C1052,final_elemfixed!$C$551:$C$1054,0))</f>
        <v>5</v>
      </c>
      <c r="K1052" s="17">
        <f>INDEX(final_elemfixed!$K$551:$K$1054,MATCH(SUMMARY!C1052,final_elemfixed!$C$551:$C$1054,0))</f>
        <v>3</v>
      </c>
      <c r="L1052" s="21">
        <f>INDEX(final_elemfixed!$L$551:$L$1054,MATCH(SUMMARY!C1052,final_elemfixed!$C$551:$C$1054,0))</f>
        <v>1</v>
      </c>
    </row>
    <row r="1053" spans="1:12" ht="15" customHeight="1" x14ac:dyDescent="0.3">
      <c r="A1053" s="6"/>
      <c r="C1053" s="20">
        <v>503</v>
      </c>
      <c r="D1053" s="17">
        <f>INDEX(final_elemfixed!$D$551:$D$1054,MATCH(SUMMARY!C1053,final_elemfixed!$C$551:$C$1054,0))</f>
        <v>108</v>
      </c>
      <c r="E1053" s="17">
        <f>INDEX(final_elemfixed!$E$551:$E$1054,MATCH(SUMMARY!C1053,final_elemfixed!$C$551:$C$1054,0))</f>
        <v>91</v>
      </c>
      <c r="F1053" s="17">
        <f>INDEX(final_elemfixed!$F$551:$F$1054,MATCH(SUMMARY!C1053,final_elemfixed!$C$551:$C$1054,0))</f>
        <v>90</v>
      </c>
      <c r="G1053" s="17">
        <f>INDEX(final_elemfixed!$G$551:$G$1054,MATCH(SUMMARY!C1053,final_elemfixed!$C$551:$C$1054,0))</f>
        <v>107</v>
      </c>
      <c r="H1053" s="17">
        <f>INDEX(final_elemfixed!$H$551:$H$1054,MATCH(SUMMARY!C1053,final_elemfixed!$C$551:$C$1054,0))</f>
        <v>2</v>
      </c>
      <c r="I1053" s="17">
        <f>INDEX(final_elemfixed!$I$551:$I$1054,MATCH(SUMMARY!C1053,final_elemfixed!$C$551:$C$1054,0))</f>
        <v>0</v>
      </c>
      <c r="J1053" s="17">
        <f>INDEX(final_elemfixed!$J$551:$J$1054,MATCH(SUMMARY!C1053,final_elemfixed!$C$551:$C$1054,0))</f>
        <v>0</v>
      </c>
      <c r="K1053" s="17">
        <f>INDEX(final_elemfixed!$K$551:$K$1054,MATCH(SUMMARY!C1053,final_elemfixed!$C$551:$C$1054,0))</f>
        <v>3</v>
      </c>
      <c r="L1053" s="21">
        <f>INDEX(final_elemfixed!$L$551:$L$1054,MATCH(SUMMARY!C1053,final_elemfixed!$C$551:$C$1054,0))</f>
        <v>1</v>
      </c>
    </row>
    <row r="1054" spans="1:12" ht="15" customHeight="1" thickBot="1" x14ac:dyDescent="0.35">
      <c r="A1054" s="6"/>
      <c r="C1054" s="22">
        <v>504</v>
      </c>
      <c r="D1054" s="23">
        <f>INDEX(final_elemfixed!$D$551:$D$1054,MATCH(SUMMARY!C1054,final_elemfixed!$C$551:$C$1054,0))</f>
        <v>115</v>
      </c>
      <c r="E1054" s="23">
        <f>INDEX(final_elemfixed!$E$551:$E$1054,MATCH(SUMMARY!C1054,final_elemfixed!$C$551:$C$1054,0))</f>
        <v>114</v>
      </c>
      <c r="F1054" s="23">
        <f>INDEX(final_elemfixed!$F$551:$F$1054,MATCH(SUMMARY!C1054,final_elemfixed!$C$551:$C$1054,0))</f>
        <v>98</v>
      </c>
      <c r="G1054" s="23">
        <f>INDEX(final_elemfixed!$G$551:$G$1054,MATCH(SUMMARY!C1054,final_elemfixed!$C$551:$C$1054,0))</f>
        <v>99</v>
      </c>
      <c r="H1054" s="23">
        <f>INDEX(final_elemfixed!$H$551:$H$1054,MATCH(SUMMARY!C1054,final_elemfixed!$C$551:$C$1054,0))</f>
        <v>4</v>
      </c>
      <c r="I1054" s="23">
        <f>INDEX(final_elemfixed!$I$551:$I$1054,MATCH(SUMMARY!C1054,final_elemfixed!$C$551:$C$1054,0))</f>
        <v>0</v>
      </c>
      <c r="J1054" s="23">
        <f>INDEX(final_elemfixed!$J$551:$J$1054,MATCH(SUMMARY!C1054,final_elemfixed!$C$551:$C$1054,0))</f>
        <v>0</v>
      </c>
      <c r="K1054" s="23">
        <f>INDEX(final_elemfixed!$K$551:$K$1054,MATCH(SUMMARY!C1054,final_elemfixed!$C$551:$C$1054,0))</f>
        <v>2</v>
      </c>
      <c r="L1054" s="24">
        <f>INDEX(final_elemfixed!$L$551:$L$1054,MATCH(SUMMARY!C1054,final_elemfixed!$C$551:$C$1054,0))</f>
        <v>1</v>
      </c>
    </row>
    <row r="1055" spans="1:12" hidden="1" x14ac:dyDescent="0.3"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</row>
    <row r="1056" spans="1:12" hidden="1" x14ac:dyDescent="0.3"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</row>
    <row r="1057" spans="3:12" hidden="1" x14ac:dyDescent="0.3"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</row>
    <row r="1058" spans="3:12" hidden="1" x14ac:dyDescent="0.3"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</row>
    <row r="1059" spans="3:12" hidden="1" x14ac:dyDescent="0.3"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</row>
    <row r="1060" spans="3:12" hidden="1" x14ac:dyDescent="0.3"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</row>
    <row r="1061" spans="3:12" hidden="1" x14ac:dyDescent="0.3"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</row>
    <row r="1062" spans="3:12" hidden="1" x14ac:dyDescent="0.3"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</row>
    <row r="1063" spans="3:12" hidden="1" x14ac:dyDescent="0.3"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</row>
    <row r="1064" spans="3:12" hidden="1" x14ac:dyDescent="0.3"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</row>
    <row r="1065" spans="3:12" hidden="1" x14ac:dyDescent="0.3"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</row>
    <row r="1066" spans="3:12" hidden="1" x14ac:dyDescent="0.3"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</row>
    <row r="1067" spans="3:12" hidden="1" x14ac:dyDescent="0.3"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</row>
    <row r="1068" spans="3:12" hidden="1" x14ac:dyDescent="0.3"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</row>
    <row r="1069" spans="3:12" hidden="1" x14ac:dyDescent="0.3"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</row>
    <row r="1070" spans="3:12" hidden="1" x14ac:dyDescent="0.3"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</row>
    <row r="1071" spans="3:12" hidden="1" x14ac:dyDescent="0.3"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</row>
    <row r="1072" spans="3:12" hidden="1" x14ac:dyDescent="0.3"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</row>
    <row r="1073" spans="3:12" hidden="1" x14ac:dyDescent="0.3"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</row>
    <row r="1074" spans="3:12" hidden="1" x14ac:dyDescent="0.3"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</row>
    <row r="1075" spans="3:12" hidden="1" x14ac:dyDescent="0.3"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</row>
    <row r="1076" spans="3:12" hidden="1" x14ac:dyDescent="0.3"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</row>
    <row r="1077" spans="3:12" hidden="1" x14ac:dyDescent="0.3"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</row>
    <row r="1078" spans="3:12" hidden="1" x14ac:dyDescent="0.3"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</row>
    <row r="1079" spans="3:12" hidden="1" x14ac:dyDescent="0.3"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</row>
    <row r="1080" spans="3:12" hidden="1" x14ac:dyDescent="0.3"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</row>
    <row r="1081" spans="3:12" hidden="1" x14ac:dyDescent="0.3"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</row>
    <row r="1082" spans="3:12" hidden="1" x14ac:dyDescent="0.3"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</row>
    <row r="1083" spans="3:12" hidden="1" x14ac:dyDescent="0.3"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</row>
    <row r="1084" spans="3:12" hidden="1" x14ac:dyDescent="0.3"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</row>
    <row r="1085" spans="3:12" hidden="1" x14ac:dyDescent="0.3"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</row>
    <row r="1086" spans="3:12" hidden="1" x14ac:dyDescent="0.3"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</row>
    <row r="1087" spans="3:12" hidden="1" x14ac:dyDescent="0.3"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</row>
    <row r="1088" spans="3:12" hidden="1" x14ac:dyDescent="0.3"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</row>
    <row r="1089" spans="3:12" hidden="1" x14ac:dyDescent="0.3"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</row>
    <row r="1090" spans="3:12" hidden="1" x14ac:dyDescent="0.3"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</row>
    <row r="1091" spans="3:12" hidden="1" x14ac:dyDescent="0.3"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</row>
    <row r="1092" spans="3:12" hidden="1" x14ac:dyDescent="0.3"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</row>
    <row r="1093" spans="3:12" hidden="1" x14ac:dyDescent="0.3"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</row>
    <row r="1094" spans="3:12" hidden="1" x14ac:dyDescent="0.3"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</row>
    <row r="1095" spans="3:12" hidden="1" x14ac:dyDescent="0.3"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</row>
    <row r="1096" spans="3:12" hidden="1" x14ac:dyDescent="0.3"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</row>
    <row r="1097" spans="3:12" hidden="1" x14ac:dyDescent="0.3"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</row>
    <row r="1098" spans="3:12" hidden="1" x14ac:dyDescent="0.3"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</row>
    <row r="1099" spans="3:12" hidden="1" x14ac:dyDescent="0.3"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</row>
    <row r="1100" spans="3:12" hidden="1" x14ac:dyDescent="0.3"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</row>
    <row r="1101" spans="3:12" hidden="1" x14ac:dyDescent="0.3"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</row>
    <row r="1102" spans="3:12" hidden="1" x14ac:dyDescent="0.3"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</row>
    <row r="1103" spans="3:12" hidden="1" x14ac:dyDescent="0.3"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</row>
    <row r="1104" spans="3:12" hidden="1" x14ac:dyDescent="0.3"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</row>
    <row r="1105" spans="3:12" hidden="1" x14ac:dyDescent="0.3"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</row>
    <row r="1106" spans="3:12" hidden="1" x14ac:dyDescent="0.3"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</row>
    <row r="1107" spans="3:12" hidden="1" x14ac:dyDescent="0.3"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</row>
    <row r="1108" spans="3:12" hidden="1" x14ac:dyDescent="0.3"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</row>
    <row r="1109" spans="3:12" hidden="1" x14ac:dyDescent="0.3"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</row>
    <row r="1110" spans="3:12" hidden="1" x14ac:dyDescent="0.3"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</row>
    <row r="1111" spans="3:12" hidden="1" x14ac:dyDescent="0.3"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</row>
    <row r="1112" spans="3:12" hidden="1" x14ac:dyDescent="0.3"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</row>
    <row r="1113" spans="3:12" hidden="1" x14ac:dyDescent="0.3"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</row>
    <row r="1114" spans="3:12" hidden="1" x14ac:dyDescent="0.3"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</row>
    <row r="1115" spans="3:12" hidden="1" x14ac:dyDescent="0.3"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</row>
    <row r="1116" spans="3:12" hidden="1" x14ac:dyDescent="0.3"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</row>
    <row r="1117" spans="3:12" hidden="1" x14ac:dyDescent="0.3"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</row>
    <row r="1118" spans="3:12" hidden="1" x14ac:dyDescent="0.3"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</row>
    <row r="1119" spans="3:12" hidden="1" x14ac:dyDescent="0.3"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</row>
    <row r="1120" spans="3:12" hidden="1" x14ac:dyDescent="0.3"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</row>
    <row r="1121" spans="3:12" hidden="1" x14ac:dyDescent="0.3"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</row>
    <row r="1122" spans="3:12" hidden="1" x14ac:dyDescent="0.3"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</row>
    <row r="1123" spans="3:12" hidden="1" x14ac:dyDescent="0.3"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</row>
    <row r="1124" spans="3:12" hidden="1" x14ac:dyDescent="0.3"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</row>
    <row r="1125" spans="3:12" hidden="1" x14ac:dyDescent="0.3"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</row>
    <row r="1126" spans="3:12" hidden="1" x14ac:dyDescent="0.3"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</row>
    <row r="1127" spans="3:12" hidden="1" x14ac:dyDescent="0.3"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</row>
    <row r="1128" spans="3:12" hidden="1" x14ac:dyDescent="0.3"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</row>
    <row r="1129" spans="3:12" hidden="1" x14ac:dyDescent="0.3"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</row>
    <row r="1130" spans="3:12" hidden="1" x14ac:dyDescent="0.3"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</row>
    <row r="1131" spans="3:12" hidden="1" x14ac:dyDescent="0.3"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</row>
    <row r="1132" spans="3:12" hidden="1" x14ac:dyDescent="0.3"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</row>
    <row r="1133" spans="3:12" hidden="1" x14ac:dyDescent="0.3"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</row>
    <row r="1134" spans="3:12" hidden="1" x14ac:dyDescent="0.3"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</row>
    <row r="1135" spans="3:12" hidden="1" x14ac:dyDescent="0.3"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</row>
    <row r="1136" spans="3:12" hidden="1" x14ac:dyDescent="0.3"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</row>
    <row r="1137" spans="3:12" hidden="1" x14ac:dyDescent="0.3"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</row>
    <row r="1138" spans="3:12" hidden="1" x14ac:dyDescent="0.3"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</row>
    <row r="1139" spans="3:12" hidden="1" x14ac:dyDescent="0.3"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</row>
    <row r="1140" spans="3:12" hidden="1" x14ac:dyDescent="0.3"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</row>
    <row r="1141" spans="3:12" hidden="1" x14ac:dyDescent="0.3"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</row>
    <row r="1142" spans="3:12" hidden="1" x14ac:dyDescent="0.3"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</row>
    <row r="1143" spans="3:12" hidden="1" x14ac:dyDescent="0.3"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</row>
    <row r="1144" spans="3:12" hidden="1" x14ac:dyDescent="0.3"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</row>
    <row r="1145" spans="3:12" hidden="1" x14ac:dyDescent="0.3"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</row>
    <row r="1146" spans="3:12" hidden="1" x14ac:dyDescent="0.3"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</row>
    <row r="1147" spans="3:12" hidden="1" x14ac:dyDescent="0.3"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</row>
    <row r="1148" spans="3:12" hidden="1" x14ac:dyDescent="0.3"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</row>
    <row r="1149" spans="3:12" hidden="1" x14ac:dyDescent="0.3"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</row>
    <row r="1150" spans="3:12" hidden="1" x14ac:dyDescent="0.3"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</row>
    <row r="1151" spans="3:12" hidden="1" x14ac:dyDescent="0.3"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</row>
    <row r="1152" spans="3:12" hidden="1" x14ac:dyDescent="0.3"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</row>
    <row r="1153" spans="3:12" hidden="1" x14ac:dyDescent="0.3"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</row>
    <row r="1154" spans="3:12" hidden="1" x14ac:dyDescent="0.3"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</row>
    <row r="1155" spans="3:12" hidden="1" x14ac:dyDescent="0.3"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</row>
    <row r="1156" spans="3:12" hidden="1" x14ac:dyDescent="0.3"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</row>
    <row r="1157" spans="3:12" hidden="1" x14ac:dyDescent="0.3"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</row>
    <row r="1158" spans="3:12" hidden="1" x14ac:dyDescent="0.3"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</row>
    <row r="1159" spans="3:12" hidden="1" x14ac:dyDescent="0.3"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</row>
    <row r="1160" spans="3:12" hidden="1" x14ac:dyDescent="0.3"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</row>
    <row r="1161" spans="3:12" hidden="1" x14ac:dyDescent="0.3"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</row>
    <row r="1162" spans="3:12" hidden="1" x14ac:dyDescent="0.3"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</row>
    <row r="1163" spans="3:12" hidden="1" x14ac:dyDescent="0.3"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</row>
    <row r="1164" spans="3:12" hidden="1" x14ac:dyDescent="0.3"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</row>
    <row r="1165" spans="3:12" hidden="1" x14ac:dyDescent="0.3"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</row>
    <row r="1166" spans="3:12" hidden="1" x14ac:dyDescent="0.3"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</row>
    <row r="1167" spans="3:12" hidden="1" x14ac:dyDescent="0.3"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</row>
    <row r="1168" spans="3:12" hidden="1" x14ac:dyDescent="0.3"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</row>
    <row r="1169" spans="3:12" hidden="1" x14ac:dyDescent="0.3"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</row>
    <row r="1170" spans="3:12" hidden="1" x14ac:dyDescent="0.3"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</row>
    <row r="1171" spans="3:12" hidden="1" x14ac:dyDescent="0.3"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</row>
    <row r="1172" spans="3:12" hidden="1" x14ac:dyDescent="0.3"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</row>
    <row r="1173" spans="3:12" hidden="1" x14ac:dyDescent="0.3"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</row>
    <row r="1174" spans="3:12" hidden="1" x14ac:dyDescent="0.3"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</row>
    <row r="1175" spans="3:12" hidden="1" x14ac:dyDescent="0.3"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</row>
    <row r="1176" spans="3:12" hidden="1" x14ac:dyDescent="0.3"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</row>
    <row r="1177" spans="3:12" hidden="1" x14ac:dyDescent="0.3"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</row>
    <row r="1178" spans="3:12" hidden="1" x14ac:dyDescent="0.3"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</row>
    <row r="1179" spans="3:12" hidden="1" x14ac:dyDescent="0.3"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</row>
    <row r="1180" spans="3:12" hidden="1" x14ac:dyDescent="0.3"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</row>
    <row r="1181" spans="3:12" hidden="1" x14ac:dyDescent="0.3"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</row>
    <row r="1182" spans="3:12" hidden="1" x14ac:dyDescent="0.3"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</row>
    <row r="1183" spans="3:12" hidden="1" x14ac:dyDescent="0.3"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</row>
    <row r="1184" spans="3:12" hidden="1" x14ac:dyDescent="0.3"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</row>
    <row r="1185" spans="3:12" hidden="1" x14ac:dyDescent="0.3"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</row>
    <row r="1186" spans="3:12" hidden="1" x14ac:dyDescent="0.3"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</row>
    <row r="1187" spans="3:12" hidden="1" x14ac:dyDescent="0.3"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</row>
    <row r="1188" spans="3:12" hidden="1" x14ac:dyDescent="0.3"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</row>
    <row r="1189" spans="3:12" hidden="1" x14ac:dyDescent="0.3"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</row>
    <row r="1190" spans="3:12" hidden="1" x14ac:dyDescent="0.3"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</row>
    <row r="1191" spans="3:12" hidden="1" x14ac:dyDescent="0.3"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</row>
    <row r="1192" spans="3:12" hidden="1" x14ac:dyDescent="0.3"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</row>
    <row r="1193" spans="3:12" hidden="1" x14ac:dyDescent="0.3"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</row>
    <row r="1194" spans="3:12" hidden="1" x14ac:dyDescent="0.3"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</row>
    <row r="1195" spans="3:12" hidden="1" x14ac:dyDescent="0.3"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</row>
    <row r="1196" spans="3:12" hidden="1" x14ac:dyDescent="0.3"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</row>
    <row r="1197" spans="3:12" hidden="1" x14ac:dyDescent="0.3"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</row>
    <row r="1198" spans="3:12" hidden="1" x14ac:dyDescent="0.3"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</row>
    <row r="1199" spans="3:12" hidden="1" x14ac:dyDescent="0.3"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</row>
    <row r="1200" spans="3:12" hidden="1" x14ac:dyDescent="0.3"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</row>
    <row r="1201" spans="3:12" hidden="1" x14ac:dyDescent="0.3"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</row>
    <row r="1202" spans="3:12" hidden="1" x14ac:dyDescent="0.3"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</row>
    <row r="1203" spans="3:12" hidden="1" x14ac:dyDescent="0.3"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</row>
    <row r="1204" spans="3:12" hidden="1" x14ac:dyDescent="0.3"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</row>
    <row r="1205" spans="3:12" hidden="1" x14ac:dyDescent="0.3"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</row>
    <row r="1206" spans="3:12" hidden="1" x14ac:dyDescent="0.3"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</row>
    <row r="1207" spans="3:12" hidden="1" x14ac:dyDescent="0.3"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</row>
    <row r="1208" spans="3:12" hidden="1" x14ac:dyDescent="0.3"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</row>
    <row r="1209" spans="3:12" hidden="1" x14ac:dyDescent="0.3"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</row>
    <row r="1210" spans="3:12" hidden="1" x14ac:dyDescent="0.3"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</row>
    <row r="1211" spans="3:12" hidden="1" x14ac:dyDescent="0.3"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</row>
    <row r="1212" spans="3:12" hidden="1" x14ac:dyDescent="0.3"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</row>
    <row r="1213" spans="3:12" hidden="1" x14ac:dyDescent="0.3"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</row>
    <row r="1214" spans="3:12" hidden="1" x14ac:dyDescent="0.3"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</row>
    <row r="1215" spans="3:12" hidden="1" x14ac:dyDescent="0.3"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</row>
    <row r="1216" spans="3:12" hidden="1" x14ac:dyDescent="0.3"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</row>
    <row r="1217" spans="3:12" hidden="1" x14ac:dyDescent="0.3"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</row>
    <row r="1218" spans="3:12" hidden="1" x14ac:dyDescent="0.3"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</row>
    <row r="1219" spans="3:12" hidden="1" x14ac:dyDescent="0.3"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</row>
    <row r="1220" spans="3:12" hidden="1" x14ac:dyDescent="0.3"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</row>
    <row r="1221" spans="3:12" hidden="1" x14ac:dyDescent="0.3"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</row>
    <row r="1222" spans="3:12" hidden="1" x14ac:dyDescent="0.3"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</row>
    <row r="1223" spans="3:12" hidden="1" x14ac:dyDescent="0.3"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</row>
    <row r="1224" spans="3:12" hidden="1" x14ac:dyDescent="0.3"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</row>
    <row r="1225" spans="3:12" hidden="1" x14ac:dyDescent="0.3"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</row>
    <row r="1226" spans="3:12" hidden="1" x14ac:dyDescent="0.3"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</row>
    <row r="1227" spans="3:12" hidden="1" x14ac:dyDescent="0.3"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</row>
    <row r="1228" spans="3:12" hidden="1" x14ac:dyDescent="0.3"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</row>
    <row r="1229" spans="3:12" hidden="1" x14ac:dyDescent="0.3"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</row>
    <row r="1230" spans="3:12" hidden="1" x14ac:dyDescent="0.3"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</row>
    <row r="1231" spans="3:12" hidden="1" x14ac:dyDescent="0.3"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</row>
    <row r="1232" spans="3:12" hidden="1" x14ac:dyDescent="0.3"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</row>
    <row r="1233" spans="3:12" hidden="1" x14ac:dyDescent="0.3"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</row>
    <row r="1234" spans="3:12" hidden="1" x14ac:dyDescent="0.3"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</row>
    <row r="1235" spans="3:12" hidden="1" x14ac:dyDescent="0.3"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</row>
    <row r="1236" spans="3:12" hidden="1" x14ac:dyDescent="0.3"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</row>
    <row r="1237" spans="3:12" hidden="1" x14ac:dyDescent="0.3"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</row>
    <row r="1238" spans="3:12" hidden="1" x14ac:dyDescent="0.3"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</row>
    <row r="1239" spans="3:12" hidden="1" x14ac:dyDescent="0.3"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</row>
    <row r="1240" spans="3:12" hidden="1" x14ac:dyDescent="0.3"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</row>
    <row r="1241" spans="3:12" hidden="1" x14ac:dyDescent="0.3"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</row>
    <row r="1242" spans="3:12" hidden="1" x14ac:dyDescent="0.3"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</row>
    <row r="1243" spans="3:12" hidden="1" x14ac:dyDescent="0.3"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</row>
    <row r="1244" spans="3:12" hidden="1" x14ac:dyDescent="0.3"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</row>
    <row r="1245" spans="3:12" hidden="1" x14ac:dyDescent="0.3"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</row>
    <row r="1246" spans="3:12" hidden="1" x14ac:dyDescent="0.3"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</row>
    <row r="1247" spans="3:12" hidden="1" x14ac:dyDescent="0.3"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</row>
    <row r="1248" spans="3:12" hidden="1" x14ac:dyDescent="0.3"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</row>
    <row r="1249" spans="3:12" hidden="1" x14ac:dyDescent="0.3"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</row>
    <row r="1250" spans="3:12" hidden="1" x14ac:dyDescent="0.3"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</row>
    <row r="1251" spans="3:12" hidden="1" x14ac:dyDescent="0.3"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</row>
    <row r="1252" spans="3:12" hidden="1" x14ac:dyDescent="0.3"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</row>
    <row r="1253" spans="3:12" hidden="1" x14ac:dyDescent="0.3"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</row>
    <row r="1254" spans="3:12" hidden="1" x14ac:dyDescent="0.3"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</row>
    <row r="1255" spans="3:12" hidden="1" x14ac:dyDescent="0.3"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</row>
    <row r="1256" spans="3:12" hidden="1" x14ac:dyDescent="0.3"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</row>
    <row r="1257" spans="3:12" hidden="1" x14ac:dyDescent="0.3"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</row>
    <row r="1258" spans="3:12" hidden="1" x14ac:dyDescent="0.3"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</row>
    <row r="1259" spans="3:12" hidden="1" x14ac:dyDescent="0.3"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</row>
    <row r="1260" spans="3:12" hidden="1" x14ac:dyDescent="0.3"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</row>
    <row r="1261" spans="3:12" hidden="1" x14ac:dyDescent="0.3"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</row>
    <row r="1262" spans="3:12" hidden="1" x14ac:dyDescent="0.3"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</row>
    <row r="1263" spans="3:12" hidden="1" x14ac:dyDescent="0.3"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</row>
    <row r="1264" spans="3:12" hidden="1" x14ac:dyDescent="0.3"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</row>
    <row r="1265" spans="3:12" hidden="1" x14ac:dyDescent="0.3"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</row>
    <row r="1266" spans="3:12" hidden="1" x14ac:dyDescent="0.3"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</row>
    <row r="1267" spans="3:12" hidden="1" x14ac:dyDescent="0.3"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</row>
    <row r="1268" spans="3:12" hidden="1" x14ac:dyDescent="0.3"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</row>
    <row r="1269" spans="3:12" hidden="1" x14ac:dyDescent="0.3"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</row>
    <row r="1270" spans="3:12" hidden="1" x14ac:dyDescent="0.3"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</row>
    <row r="1271" spans="3:12" hidden="1" x14ac:dyDescent="0.3"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</row>
    <row r="1272" spans="3:12" hidden="1" x14ac:dyDescent="0.3"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</row>
    <row r="1273" spans="3:12" hidden="1" x14ac:dyDescent="0.3"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</row>
    <row r="1274" spans="3:12" hidden="1" x14ac:dyDescent="0.3"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</row>
    <row r="1275" spans="3:12" hidden="1" x14ac:dyDescent="0.3"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</row>
    <row r="1276" spans="3:12" hidden="1" x14ac:dyDescent="0.3"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</row>
    <row r="1277" spans="3:12" hidden="1" x14ac:dyDescent="0.3"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</row>
    <row r="1278" spans="3:12" hidden="1" x14ac:dyDescent="0.3"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</row>
    <row r="1279" spans="3:12" hidden="1" x14ac:dyDescent="0.3"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</row>
    <row r="1280" spans="3:12" hidden="1" x14ac:dyDescent="0.3"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</row>
    <row r="1281" spans="3:12" hidden="1" x14ac:dyDescent="0.3"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</row>
    <row r="1282" spans="3:12" hidden="1" x14ac:dyDescent="0.3"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</row>
    <row r="1283" spans="3:12" hidden="1" x14ac:dyDescent="0.3"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</row>
    <row r="1284" spans="3:12" hidden="1" x14ac:dyDescent="0.3"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</row>
    <row r="1285" spans="3:12" hidden="1" x14ac:dyDescent="0.3"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</row>
    <row r="1286" spans="3:12" hidden="1" x14ac:dyDescent="0.3"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</row>
    <row r="1287" spans="3:12" hidden="1" x14ac:dyDescent="0.3"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</row>
    <row r="1288" spans="3:12" hidden="1" x14ac:dyDescent="0.3"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</row>
    <row r="1289" spans="3:12" hidden="1" x14ac:dyDescent="0.3"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</row>
    <row r="1290" spans="3:12" hidden="1" x14ac:dyDescent="0.3"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</row>
    <row r="1291" spans="3:12" hidden="1" x14ac:dyDescent="0.3"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</row>
    <row r="1292" spans="3:12" hidden="1" x14ac:dyDescent="0.3"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</row>
    <row r="1293" spans="3:12" hidden="1" x14ac:dyDescent="0.3"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</row>
    <row r="1294" spans="3:12" hidden="1" x14ac:dyDescent="0.3"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</row>
    <row r="1295" spans="3:12" hidden="1" x14ac:dyDescent="0.3"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</row>
    <row r="1296" spans="3:12" hidden="1" x14ac:dyDescent="0.3"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</row>
    <row r="1297" spans="3:12" hidden="1" x14ac:dyDescent="0.3"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</row>
    <row r="1298" spans="3:12" hidden="1" x14ac:dyDescent="0.3"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</row>
    <row r="1299" spans="3:12" hidden="1" x14ac:dyDescent="0.3"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</row>
    <row r="1300" spans="3:12" hidden="1" x14ac:dyDescent="0.3"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</row>
    <row r="1301" spans="3:12" hidden="1" x14ac:dyDescent="0.3"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</row>
    <row r="1302" spans="3:12" hidden="1" x14ac:dyDescent="0.3"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</row>
    <row r="1303" spans="3:12" hidden="1" x14ac:dyDescent="0.3"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</row>
    <row r="1304" spans="3:12" hidden="1" x14ac:dyDescent="0.3"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</row>
    <row r="1305" spans="3:12" hidden="1" x14ac:dyDescent="0.3"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</row>
    <row r="1306" spans="3:12" hidden="1" x14ac:dyDescent="0.3"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</row>
    <row r="1307" spans="3:12" hidden="1" x14ac:dyDescent="0.3"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</row>
    <row r="1308" spans="3:12" hidden="1" x14ac:dyDescent="0.3"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</row>
    <row r="1309" spans="3:12" hidden="1" x14ac:dyDescent="0.3"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</row>
    <row r="1310" spans="3:12" hidden="1" x14ac:dyDescent="0.3"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</row>
    <row r="1311" spans="3:12" hidden="1" x14ac:dyDescent="0.3"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</row>
    <row r="1312" spans="3:12" hidden="1" x14ac:dyDescent="0.3"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</row>
    <row r="1313" spans="3:12" hidden="1" x14ac:dyDescent="0.3"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</row>
    <row r="1314" spans="3:12" hidden="1" x14ac:dyDescent="0.3"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</row>
    <row r="1315" spans="3:12" hidden="1" x14ac:dyDescent="0.3"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</row>
    <row r="1316" spans="3:12" hidden="1" x14ac:dyDescent="0.3"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</row>
    <row r="1317" spans="3:12" hidden="1" x14ac:dyDescent="0.3"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</row>
    <row r="1318" spans="3:12" hidden="1" x14ac:dyDescent="0.3"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</row>
    <row r="1319" spans="3:12" hidden="1" x14ac:dyDescent="0.3"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</row>
    <row r="1320" spans="3:12" hidden="1" x14ac:dyDescent="0.3"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</row>
    <row r="1321" spans="3:12" hidden="1" x14ac:dyDescent="0.3"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</row>
    <row r="1322" spans="3:12" hidden="1" x14ac:dyDescent="0.3"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</row>
    <row r="1323" spans="3:12" hidden="1" x14ac:dyDescent="0.3"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</row>
    <row r="1324" spans="3:12" hidden="1" x14ac:dyDescent="0.3"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</row>
    <row r="1325" spans="3:12" hidden="1" x14ac:dyDescent="0.3"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</row>
    <row r="1326" spans="3:12" hidden="1" x14ac:dyDescent="0.3"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</row>
    <row r="1327" spans="3:12" hidden="1" x14ac:dyDescent="0.3"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</row>
    <row r="1328" spans="3:12" hidden="1" x14ac:dyDescent="0.3"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</row>
    <row r="1329" spans="3:12" hidden="1" x14ac:dyDescent="0.3"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</row>
    <row r="1330" spans="3:12" hidden="1" x14ac:dyDescent="0.3"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</row>
    <row r="1331" spans="3:12" hidden="1" x14ac:dyDescent="0.3"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</row>
    <row r="1332" spans="3:12" hidden="1" x14ac:dyDescent="0.3"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</row>
    <row r="1333" spans="3:12" hidden="1" x14ac:dyDescent="0.3"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</row>
    <row r="1334" spans="3:12" hidden="1" x14ac:dyDescent="0.3"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</row>
    <row r="1335" spans="3:12" hidden="1" x14ac:dyDescent="0.3"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</row>
    <row r="1336" spans="3:12" hidden="1" x14ac:dyDescent="0.3"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</row>
    <row r="1337" spans="3:12" hidden="1" x14ac:dyDescent="0.3"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</row>
    <row r="1338" spans="3:12" hidden="1" x14ac:dyDescent="0.3"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</row>
    <row r="1339" spans="3:12" hidden="1" x14ac:dyDescent="0.3"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</row>
    <row r="1340" spans="3:12" hidden="1" x14ac:dyDescent="0.3"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</row>
    <row r="1341" spans="3:12" hidden="1" x14ac:dyDescent="0.3"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</row>
    <row r="1342" spans="3:12" hidden="1" x14ac:dyDescent="0.3"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</row>
    <row r="1343" spans="3:12" hidden="1" x14ac:dyDescent="0.3"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</row>
    <row r="1344" spans="3:12" hidden="1" x14ac:dyDescent="0.3"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</row>
    <row r="1345" spans="3:12" hidden="1" x14ac:dyDescent="0.3"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</row>
    <row r="1346" spans="3:12" hidden="1" x14ac:dyDescent="0.3"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</row>
    <row r="1347" spans="3:12" hidden="1" x14ac:dyDescent="0.3"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</row>
    <row r="1348" spans="3:12" hidden="1" x14ac:dyDescent="0.3"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</row>
    <row r="1349" spans="3:12" hidden="1" x14ac:dyDescent="0.3"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</row>
    <row r="1350" spans="3:12" hidden="1" x14ac:dyDescent="0.3"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</row>
    <row r="1351" spans="3:12" hidden="1" x14ac:dyDescent="0.3"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</row>
    <row r="1352" spans="3:12" hidden="1" x14ac:dyDescent="0.3"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</row>
    <row r="1353" spans="3:12" hidden="1" x14ac:dyDescent="0.3"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</row>
    <row r="1354" spans="3:12" hidden="1" x14ac:dyDescent="0.3"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</row>
    <row r="1355" spans="3:12" hidden="1" x14ac:dyDescent="0.3"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</row>
    <row r="1356" spans="3:12" hidden="1" x14ac:dyDescent="0.3"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</row>
    <row r="1357" spans="3:12" hidden="1" x14ac:dyDescent="0.3"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</row>
    <row r="1358" spans="3:12" hidden="1" x14ac:dyDescent="0.3"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</row>
    <row r="1359" spans="3:12" hidden="1" x14ac:dyDescent="0.3"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</row>
    <row r="1360" spans="3:12" hidden="1" x14ac:dyDescent="0.3"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</row>
    <row r="1361" spans="3:12" hidden="1" x14ac:dyDescent="0.3"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</row>
    <row r="1362" spans="3:12" hidden="1" x14ac:dyDescent="0.3"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</row>
    <row r="1363" spans="3:12" hidden="1" x14ac:dyDescent="0.3"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</row>
    <row r="1364" spans="3:12" hidden="1" x14ac:dyDescent="0.3"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</row>
    <row r="1365" spans="3:12" hidden="1" x14ac:dyDescent="0.3"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</row>
    <row r="1366" spans="3:12" hidden="1" x14ac:dyDescent="0.3"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</row>
    <row r="1367" spans="3:12" hidden="1" x14ac:dyDescent="0.3"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</row>
    <row r="1368" spans="3:12" hidden="1" x14ac:dyDescent="0.3"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</row>
    <row r="1369" spans="3:12" hidden="1" x14ac:dyDescent="0.3"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</row>
    <row r="1370" spans="3:12" hidden="1" x14ac:dyDescent="0.3"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</row>
    <row r="1371" spans="3:12" hidden="1" x14ac:dyDescent="0.3"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</row>
    <row r="1372" spans="3:12" hidden="1" x14ac:dyDescent="0.3"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</row>
    <row r="1373" spans="3:12" hidden="1" x14ac:dyDescent="0.3"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</row>
    <row r="1374" spans="3:12" hidden="1" x14ac:dyDescent="0.3"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</row>
    <row r="1375" spans="3:12" hidden="1" x14ac:dyDescent="0.3"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</row>
    <row r="1376" spans="3:12" hidden="1" x14ac:dyDescent="0.3"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</row>
    <row r="1377" spans="3:12" hidden="1" x14ac:dyDescent="0.3"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</row>
    <row r="1378" spans="3:12" hidden="1" x14ac:dyDescent="0.3"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</row>
    <row r="1379" spans="3:12" hidden="1" x14ac:dyDescent="0.3"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</row>
    <row r="1380" spans="3:12" hidden="1" x14ac:dyDescent="0.3"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</row>
    <row r="1381" spans="3:12" hidden="1" x14ac:dyDescent="0.3"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</row>
    <row r="1382" spans="3:12" hidden="1" x14ac:dyDescent="0.3"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</row>
    <row r="1383" spans="3:12" hidden="1" x14ac:dyDescent="0.3"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</row>
    <row r="1384" spans="3:12" hidden="1" x14ac:dyDescent="0.3"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</row>
    <row r="1385" spans="3:12" hidden="1" x14ac:dyDescent="0.3"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</row>
    <row r="1386" spans="3:12" hidden="1" x14ac:dyDescent="0.3"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</row>
    <row r="1387" spans="3:12" hidden="1" x14ac:dyDescent="0.3"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</row>
    <row r="1388" spans="3:12" hidden="1" x14ac:dyDescent="0.3"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</row>
    <row r="1389" spans="3:12" hidden="1" x14ac:dyDescent="0.3"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</row>
    <row r="1390" spans="3:12" hidden="1" x14ac:dyDescent="0.3"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</row>
    <row r="1391" spans="3:12" hidden="1" x14ac:dyDescent="0.3"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</row>
    <row r="1392" spans="3:12" hidden="1" x14ac:dyDescent="0.3"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</row>
    <row r="1393" spans="3:12" hidden="1" x14ac:dyDescent="0.3"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</row>
    <row r="1394" spans="3:12" hidden="1" x14ac:dyDescent="0.3"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</row>
    <row r="1395" spans="3:12" hidden="1" x14ac:dyDescent="0.3"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</row>
    <row r="1396" spans="3:12" hidden="1" x14ac:dyDescent="0.3"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</row>
    <row r="1397" spans="3:12" hidden="1" x14ac:dyDescent="0.3"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</row>
    <row r="1398" spans="3:12" hidden="1" x14ac:dyDescent="0.3"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</row>
    <row r="1399" spans="3:12" hidden="1" x14ac:dyDescent="0.3"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</row>
    <row r="1400" spans="3:12" hidden="1" x14ac:dyDescent="0.3"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</row>
    <row r="1401" spans="3:12" hidden="1" x14ac:dyDescent="0.3"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</row>
    <row r="1402" spans="3:12" hidden="1" x14ac:dyDescent="0.3"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</row>
    <row r="1403" spans="3:12" hidden="1" x14ac:dyDescent="0.3"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</row>
    <row r="1404" spans="3:12" hidden="1" x14ac:dyDescent="0.3"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</row>
    <row r="1405" spans="3:12" hidden="1" x14ac:dyDescent="0.3"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</row>
    <row r="1406" spans="3:12" hidden="1" x14ac:dyDescent="0.3"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</row>
    <row r="1407" spans="3:12" hidden="1" x14ac:dyDescent="0.3"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</row>
    <row r="1408" spans="3:12" hidden="1" x14ac:dyDescent="0.3"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</row>
    <row r="1409" spans="3:12" hidden="1" x14ac:dyDescent="0.3"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</row>
    <row r="1410" spans="3:12" hidden="1" x14ac:dyDescent="0.3"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</row>
    <row r="1411" spans="3:12" hidden="1" x14ac:dyDescent="0.3"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</row>
    <row r="1412" spans="3:12" hidden="1" x14ac:dyDescent="0.3"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</row>
    <row r="1413" spans="3:12" hidden="1" x14ac:dyDescent="0.3"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</row>
    <row r="1414" spans="3:12" hidden="1" x14ac:dyDescent="0.3"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</row>
    <row r="1415" spans="3:12" hidden="1" x14ac:dyDescent="0.3"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</row>
    <row r="1416" spans="3:12" hidden="1" x14ac:dyDescent="0.3"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</row>
    <row r="1417" spans="3:12" hidden="1" x14ac:dyDescent="0.3"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</row>
    <row r="1418" spans="3:12" hidden="1" x14ac:dyDescent="0.3"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</row>
    <row r="1419" spans="3:12" hidden="1" x14ac:dyDescent="0.3"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</row>
    <row r="1420" spans="3:12" hidden="1" x14ac:dyDescent="0.3"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</row>
    <row r="1421" spans="3:12" hidden="1" x14ac:dyDescent="0.3"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</row>
    <row r="1422" spans="3:12" hidden="1" x14ac:dyDescent="0.3"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</row>
    <row r="1423" spans="3:12" hidden="1" x14ac:dyDescent="0.3"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</row>
    <row r="1424" spans="3:12" hidden="1" x14ac:dyDescent="0.3"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</row>
    <row r="1425" spans="3:12" hidden="1" x14ac:dyDescent="0.3"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</row>
    <row r="1426" spans="3:12" hidden="1" x14ac:dyDescent="0.3"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</row>
    <row r="1427" spans="3:12" hidden="1" x14ac:dyDescent="0.3"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</row>
    <row r="1428" spans="3:12" hidden="1" x14ac:dyDescent="0.3"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</row>
    <row r="1429" spans="3:12" hidden="1" x14ac:dyDescent="0.3"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</row>
    <row r="1430" spans="3:12" hidden="1" x14ac:dyDescent="0.3"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</row>
    <row r="1431" spans="3:12" hidden="1" x14ac:dyDescent="0.3"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</row>
    <row r="1432" spans="3:12" hidden="1" x14ac:dyDescent="0.3"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</row>
    <row r="1433" spans="3:12" hidden="1" x14ac:dyDescent="0.3"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</row>
    <row r="1434" spans="3:12" hidden="1" x14ac:dyDescent="0.3"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</row>
    <row r="1435" spans="3:12" hidden="1" x14ac:dyDescent="0.3"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</row>
    <row r="1436" spans="3:12" hidden="1" x14ac:dyDescent="0.3"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</row>
    <row r="1437" spans="3:12" hidden="1" x14ac:dyDescent="0.3"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</row>
    <row r="1438" spans="3:12" hidden="1" x14ac:dyDescent="0.3"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</row>
    <row r="1439" spans="3:12" hidden="1" x14ac:dyDescent="0.3"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</row>
    <row r="1440" spans="3:12" hidden="1" x14ac:dyDescent="0.3"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</row>
    <row r="1441" spans="3:12" hidden="1" x14ac:dyDescent="0.3"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</row>
    <row r="1442" spans="3:12" hidden="1" x14ac:dyDescent="0.3"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</row>
    <row r="1443" spans="3:12" hidden="1" x14ac:dyDescent="0.3"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</row>
    <row r="1444" spans="3:12" hidden="1" x14ac:dyDescent="0.3"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</row>
    <row r="1445" spans="3:12" hidden="1" x14ac:dyDescent="0.3"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</row>
    <row r="1446" spans="3:12" hidden="1" x14ac:dyDescent="0.3"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</row>
    <row r="1447" spans="3:12" hidden="1" x14ac:dyDescent="0.3"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</row>
    <row r="1448" spans="3:12" hidden="1" x14ac:dyDescent="0.3"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</row>
    <row r="1449" spans="3:12" hidden="1" x14ac:dyDescent="0.3"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</row>
    <row r="1450" spans="3:12" hidden="1" x14ac:dyDescent="0.3"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</row>
    <row r="1451" spans="3:12" hidden="1" x14ac:dyDescent="0.3"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</row>
    <row r="1452" spans="3:12" hidden="1" x14ac:dyDescent="0.3"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</row>
    <row r="1453" spans="3:12" hidden="1" x14ac:dyDescent="0.3"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</row>
    <row r="1454" spans="3:12" hidden="1" x14ac:dyDescent="0.3"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</row>
    <row r="1455" spans="3:12" hidden="1" x14ac:dyDescent="0.3"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</row>
    <row r="1456" spans="3:12" hidden="1" x14ac:dyDescent="0.3"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</row>
    <row r="1457" spans="3:12" hidden="1" x14ac:dyDescent="0.3"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</row>
    <row r="1458" spans="3:12" hidden="1" x14ac:dyDescent="0.3"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</row>
    <row r="1459" spans="3:12" hidden="1" x14ac:dyDescent="0.3"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</row>
    <row r="1460" spans="3:12" hidden="1" x14ac:dyDescent="0.3"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</row>
    <row r="1461" spans="3:12" hidden="1" x14ac:dyDescent="0.3"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</row>
    <row r="1462" spans="3:12" hidden="1" x14ac:dyDescent="0.3"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</row>
    <row r="1463" spans="3:12" hidden="1" x14ac:dyDescent="0.3"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</row>
    <row r="1464" spans="3:12" hidden="1" x14ac:dyDescent="0.3"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</row>
    <row r="1465" spans="3:12" hidden="1" x14ac:dyDescent="0.3"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</row>
    <row r="1466" spans="3:12" hidden="1" x14ac:dyDescent="0.3"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</row>
    <row r="1467" spans="3:12" hidden="1" x14ac:dyDescent="0.3"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</row>
    <row r="1468" spans="3:12" hidden="1" x14ac:dyDescent="0.3"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</row>
    <row r="1469" spans="3:12" hidden="1" x14ac:dyDescent="0.3"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</row>
    <row r="1470" spans="3:12" hidden="1" x14ac:dyDescent="0.3"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</row>
    <row r="1471" spans="3:12" hidden="1" x14ac:dyDescent="0.3"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</row>
    <row r="1472" spans="3:12" hidden="1" x14ac:dyDescent="0.3"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</row>
    <row r="1473" spans="3:12" hidden="1" x14ac:dyDescent="0.3"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</row>
    <row r="1474" spans="3:12" hidden="1" x14ac:dyDescent="0.3"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</row>
    <row r="1475" spans="3:12" hidden="1" x14ac:dyDescent="0.3"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</row>
    <row r="1476" spans="3:12" hidden="1" x14ac:dyDescent="0.3"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</row>
    <row r="1477" spans="3:12" hidden="1" x14ac:dyDescent="0.3"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</row>
    <row r="1478" spans="3:12" hidden="1" x14ac:dyDescent="0.3"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</row>
    <row r="1479" spans="3:12" hidden="1" x14ac:dyDescent="0.3"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</row>
    <row r="1480" spans="3:12" hidden="1" x14ac:dyDescent="0.3"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</row>
    <row r="1481" spans="3:12" hidden="1" x14ac:dyDescent="0.3"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</row>
    <row r="1482" spans="3:12" hidden="1" x14ac:dyDescent="0.3"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</row>
    <row r="1483" spans="3:12" hidden="1" x14ac:dyDescent="0.3"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</row>
    <row r="1484" spans="3:12" hidden="1" x14ac:dyDescent="0.3"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</row>
    <row r="1485" spans="3:12" hidden="1" x14ac:dyDescent="0.3"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</row>
    <row r="1486" spans="3:12" hidden="1" x14ac:dyDescent="0.3"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</row>
    <row r="1487" spans="3:12" hidden="1" x14ac:dyDescent="0.3"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</row>
    <row r="1488" spans="3:12" hidden="1" x14ac:dyDescent="0.3"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</row>
    <row r="1489" spans="3:12" hidden="1" x14ac:dyDescent="0.3"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</row>
    <row r="1490" spans="3:12" hidden="1" x14ac:dyDescent="0.3"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</row>
    <row r="1491" spans="3:12" hidden="1" x14ac:dyDescent="0.3"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</row>
    <row r="1492" spans="3:12" hidden="1" x14ac:dyDescent="0.3"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</row>
    <row r="1493" spans="3:12" hidden="1" x14ac:dyDescent="0.3"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</row>
    <row r="1494" spans="3:12" hidden="1" x14ac:dyDescent="0.3"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</row>
    <row r="1495" spans="3:12" hidden="1" x14ac:dyDescent="0.3"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</row>
    <row r="1496" spans="3:12" hidden="1" x14ac:dyDescent="0.3"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</row>
    <row r="1497" spans="3:12" hidden="1" x14ac:dyDescent="0.3"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</row>
    <row r="1498" spans="3:12" hidden="1" x14ac:dyDescent="0.3"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</row>
    <row r="1499" spans="3:12" hidden="1" x14ac:dyDescent="0.3"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</row>
    <row r="1500" spans="3:12" hidden="1" x14ac:dyDescent="0.3"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</row>
    <row r="1501" spans="3:12" hidden="1" x14ac:dyDescent="0.3"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</row>
    <row r="1502" spans="3:12" hidden="1" x14ac:dyDescent="0.3"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</row>
    <row r="1503" spans="3:12" hidden="1" x14ac:dyDescent="0.3"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</row>
    <row r="1504" spans="3:12" hidden="1" x14ac:dyDescent="0.3"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</row>
    <row r="1505" spans="3:12" hidden="1" x14ac:dyDescent="0.3"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</row>
    <row r="1506" spans="3:12" hidden="1" x14ac:dyDescent="0.3"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</row>
    <row r="1507" spans="3:12" hidden="1" x14ac:dyDescent="0.3"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</row>
    <row r="1508" spans="3:12" hidden="1" x14ac:dyDescent="0.3"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</row>
    <row r="1509" spans="3:12" hidden="1" x14ac:dyDescent="0.3"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</row>
    <row r="1510" spans="3:12" hidden="1" x14ac:dyDescent="0.3"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</row>
    <row r="1511" spans="3:12" hidden="1" x14ac:dyDescent="0.3"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</row>
    <row r="1512" spans="3:12" hidden="1" x14ac:dyDescent="0.3"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</row>
    <row r="1513" spans="3:12" hidden="1" x14ac:dyDescent="0.3"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</row>
    <row r="1514" spans="3:12" hidden="1" x14ac:dyDescent="0.3"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</row>
    <row r="1515" spans="3:12" hidden="1" x14ac:dyDescent="0.3"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</row>
    <row r="1516" spans="3:12" hidden="1" x14ac:dyDescent="0.3"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</row>
    <row r="1517" spans="3:12" hidden="1" x14ac:dyDescent="0.3"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</row>
    <row r="1518" spans="3:12" hidden="1" x14ac:dyDescent="0.3"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</row>
    <row r="1519" spans="3:12" hidden="1" x14ac:dyDescent="0.3"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</row>
    <row r="1520" spans="3:12" hidden="1" x14ac:dyDescent="0.3"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</row>
    <row r="1521" spans="3:12" hidden="1" x14ac:dyDescent="0.3"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</row>
    <row r="1522" spans="3:12" hidden="1" x14ac:dyDescent="0.3"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</row>
    <row r="1523" spans="3:12" hidden="1" x14ac:dyDescent="0.3"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</row>
    <row r="1524" spans="3:12" hidden="1" x14ac:dyDescent="0.3"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</row>
    <row r="1525" spans="3:12" hidden="1" x14ac:dyDescent="0.3"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</row>
    <row r="1526" spans="3:12" hidden="1" x14ac:dyDescent="0.3"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</row>
    <row r="1527" spans="3:12" hidden="1" x14ac:dyDescent="0.3"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</row>
    <row r="1528" spans="3:12" hidden="1" x14ac:dyDescent="0.3"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</row>
    <row r="1529" spans="3:12" hidden="1" x14ac:dyDescent="0.3"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</row>
    <row r="1530" spans="3:12" hidden="1" x14ac:dyDescent="0.3"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</row>
    <row r="1531" spans="3:12" hidden="1" x14ac:dyDescent="0.3"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</row>
    <row r="1532" spans="3:12" hidden="1" x14ac:dyDescent="0.3"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</row>
    <row r="1533" spans="3:12" hidden="1" x14ac:dyDescent="0.3"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</row>
    <row r="1534" spans="3:12" hidden="1" x14ac:dyDescent="0.3"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</row>
    <row r="1535" spans="3:12" hidden="1" x14ac:dyDescent="0.3"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</row>
    <row r="1536" spans="3:12" hidden="1" x14ac:dyDescent="0.3"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</row>
    <row r="1537" spans="3:12" hidden="1" x14ac:dyDescent="0.3"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</row>
    <row r="1538" spans="3:12" hidden="1" x14ac:dyDescent="0.3"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</row>
    <row r="1539" spans="3:12" hidden="1" x14ac:dyDescent="0.3"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</row>
    <row r="1540" spans="3:12" hidden="1" x14ac:dyDescent="0.3"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</row>
    <row r="1541" spans="3:12" hidden="1" x14ac:dyDescent="0.3"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</row>
    <row r="1542" spans="3:12" hidden="1" x14ac:dyDescent="0.3"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</row>
    <row r="1543" spans="3:12" hidden="1" x14ac:dyDescent="0.3"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</row>
    <row r="1544" spans="3:12" hidden="1" x14ac:dyDescent="0.3"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</row>
    <row r="1545" spans="3:12" hidden="1" x14ac:dyDescent="0.3"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</row>
    <row r="1546" spans="3:12" hidden="1" x14ac:dyDescent="0.3"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</row>
    <row r="1547" spans="3:12" hidden="1" x14ac:dyDescent="0.3"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</row>
    <row r="1548" spans="3:12" hidden="1" x14ac:dyDescent="0.3"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</row>
    <row r="1549" spans="3:12" hidden="1" x14ac:dyDescent="0.3"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</row>
    <row r="1550" spans="3:12" hidden="1" x14ac:dyDescent="0.3"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</row>
    <row r="1551" spans="3:12" hidden="1" x14ac:dyDescent="0.3"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</row>
    <row r="1552" spans="3:12" hidden="1" x14ac:dyDescent="0.3"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</row>
    <row r="1553" spans="3:12" hidden="1" x14ac:dyDescent="0.3"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</row>
    <row r="1554" spans="3:12" hidden="1" x14ac:dyDescent="0.3"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</row>
    <row r="1555" spans="3:12" hidden="1" x14ac:dyDescent="0.3"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</row>
    <row r="1556" spans="3:12" hidden="1" x14ac:dyDescent="0.3"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</row>
    <row r="1557" spans="3:12" hidden="1" x14ac:dyDescent="0.3"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</row>
    <row r="1558" spans="3:12" hidden="1" x14ac:dyDescent="0.3"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</row>
    <row r="1559" spans="3:12" hidden="1" x14ac:dyDescent="0.3"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</row>
    <row r="1560" spans="3:12" hidden="1" x14ac:dyDescent="0.3"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</row>
    <row r="1561" spans="3:12" hidden="1" x14ac:dyDescent="0.3"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</row>
    <row r="1562" spans="3:12" hidden="1" x14ac:dyDescent="0.3"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</row>
    <row r="1563" spans="3:12" hidden="1" x14ac:dyDescent="0.3"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</row>
    <row r="1564" spans="3:12" hidden="1" x14ac:dyDescent="0.3"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</row>
    <row r="1565" spans="3:12" hidden="1" x14ac:dyDescent="0.3"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</row>
    <row r="1566" spans="3:12" hidden="1" x14ac:dyDescent="0.3"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</row>
    <row r="1567" spans="3:12" hidden="1" x14ac:dyDescent="0.3"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</row>
    <row r="1568" spans="3:12" hidden="1" x14ac:dyDescent="0.3"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</row>
    <row r="1569" spans="3:12" hidden="1" x14ac:dyDescent="0.3"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</row>
    <row r="1570" spans="3:12" hidden="1" x14ac:dyDescent="0.3"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</row>
    <row r="1571" spans="3:12" hidden="1" x14ac:dyDescent="0.3"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</row>
    <row r="1572" spans="3:12" hidden="1" x14ac:dyDescent="0.3"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</row>
    <row r="1573" spans="3:12" hidden="1" x14ac:dyDescent="0.3"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</row>
    <row r="1574" spans="3:12" hidden="1" x14ac:dyDescent="0.3"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</row>
    <row r="1575" spans="3:12" hidden="1" x14ac:dyDescent="0.3"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</row>
    <row r="1576" spans="3:12" hidden="1" x14ac:dyDescent="0.3"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</row>
    <row r="1577" spans="3:12" hidden="1" x14ac:dyDescent="0.3"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</row>
    <row r="1578" spans="3:12" hidden="1" x14ac:dyDescent="0.3"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</row>
    <row r="1579" spans="3:12" hidden="1" x14ac:dyDescent="0.3"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</row>
    <row r="1580" spans="3:12" hidden="1" x14ac:dyDescent="0.3"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</row>
    <row r="1581" spans="3:12" hidden="1" x14ac:dyDescent="0.3"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</row>
    <row r="1582" spans="3:12" hidden="1" x14ac:dyDescent="0.3"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</row>
    <row r="1583" spans="3:12" hidden="1" x14ac:dyDescent="0.3"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</row>
    <row r="1584" spans="3:12" hidden="1" x14ac:dyDescent="0.3"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</row>
    <row r="1585" spans="3:12" hidden="1" x14ac:dyDescent="0.3"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</row>
    <row r="1586" spans="3:12" hidden="1" x14ac:dyDescent="0.3"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</row>
    <row r="1587" spans="3:12" hidden="1" x14ac:dyDescent="0.3"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</row>
    <row r="1588" spans="3:12" hidden="1" x14ac:dyDescent="0.3"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</row>
    <row r="1589" spans="3:12" hidden="1" x14ac:dyDescent="0.3"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</row>
    <row r="1590" spans="3:12" hidden="1" x14ac:dyDescent="0.3"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</row>
    <row r="1591" spans="3:12" hidden="1" x14ac:dyDescent="0.3"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</row>
    <row r="1592" spans="3:12" hidden="1" x14ac:dyDescent="0.3"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</row>
    <row r="1593" spans="3:12" hidden="1" x14ac:dyDescent="0.3"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</row>
    <row r="1594" spans="3:12" hidden="1" x14ac:dyDescent="0.3"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</row>
    <row r="1595" spans="3:12" hidden="1" x14ac:dyDescent="0.3"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</row>
    <row r="1596" spans="3:12" hidden="1" x14ac:dyDescent="0.3"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</row>
    <row r="1597" spans="3:12" hidden="1" x14ac:dyDescent="0.3"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</row>
    <row r="1598" spans="3:12" hidden="1" x14ac:dyDescent="0.3"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</row>
    <row r="1599" spans="3:12" hidden="1" x14ac:dyDescent="0.3"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</row>
    <row r="1600" spans="3:12" hidden="1" x14ac:dyDescent="0.3"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</row>
    <row r="1601" spans="3:12" hidden="1" x14ac:dyDescent="0.3"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</row>
    <row r="1602" spans="3:12" hidden="1" x14ac:dyDescent="0.3"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</row>
    <row r="1603" spans="3:12" hidden="1" x14ac:dyDescent="0.3"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</row>
    <row r="1604" spans="3:12" hidden="1" x14ac:dyDescent="0.3"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</row>
    <row r="1605" spans="3:12" hidden="1" x14ac:dyDescent="0.3"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</row>
    <row r="1606" spans="3:12" hidden="1" x14ac:dyDescent="0.3"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</row>
    <row r="1607" spans="3:12" hidden="1" x14ac:dyDescent="0.3"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</row>
    <row r="1608" spans="3:12" hidden="1" x14ac:dyDescent="0.3"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</row>
    <row r="1609" spans="3:12" hidden="1" x14ac:dyDescent="0.3"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</row>
    <row r="1610" spans="3:12" hidden="1" x14ac:dyDescent="0.3"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</row>
    <row r="1611" spans="3:12" hidden="1" x14ac:dyDescent="0.3"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</row>
    <row r="1612" spans="3:12" hidden="1" x14ac:dyDescent="0.3"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</row>
    <row r="1613" spans="3:12" hidden="1" x14ac:dyDescent="0.3"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</row>
    <row r="1614" spans="3:12" hidden="1" x14ac:dyDescent="0.3"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</row>
    <row r="1615" spans="3:12" hidden="1" x14ac:dyDescent="0.3"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</row>
    <row r="1616" spans="3:12" hidden="1" x14ac:dyDescent="0.3"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</row>
    <row r="1617" spans="3:12" hidden="1" x14ac:dyDescent="0.3"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</row>
    <row r="1618" spans="3:12" hidden="1" x14ac:dyDescent="0.3"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</row>
    <row r="1619" spans="3:12" hidden="1" x14ac:dyDescent="0.3"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</row>
    <row r="1620" spans="3:12" hidden="1" x14ac:dyDescent="0.3"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</row>
    <row r="1621" spans="3:12" hidden="1" x14ac:dyDescent="0.3"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</row>
    <row r="1622" spans="3:12" hidden="1" x14ac:dyDescent="0.3"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</row>
    <row r="1623" spans="3:12" hidden="1" x14ac:dyDescent="0.3"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</row>
    <row r="1624" spans="3:12" hidden="1" x14ac:dyDescent="0.3"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</row>
    <row r="1625" spans="3:12" hidden="1" x14ac:dyDescent="0.3"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</row>
    <row r="1626" spans="3:12" hidden="1" x14ac:dyDescent="0.3"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</row>
    <row r="1627" spans="3:12" hidden="1" x14ac:dyDescent="0.3"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</row>
    <row r="1628" spans="3:12" hidden="1" x14ac:dyDescent="0.3"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</row>
    <row r="1629" spans="3:12" hidden="1" x14ac:dyDescent="0.3"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</row>
    <row r="1630" spans="3:12" hidden="1" x14ac:dyDescent="0.3"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</row>
    <row r="1631" spans="3:12" hidden="1" x14ac:dyDescent="0.3"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</row>
    <row r="1632" spans="3:12" hidden="1" x14ac:dyDescent="0.3"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</row>
    <row r="1633" spans="3:12" hidden="1" x14ac:dyDescent="0.3"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</row>
    <row r="1634" spans="3:12" hidden="1" x14ac:dyDescent="0.3"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</row>
    <row r="1635" spans="3:12" hidden="1" x14ac:dyDescent="0.3"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</row>
    <row r="1636" spans="3:12" hidden="1" x14ac:dyDescent="0.3"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</row>
    <row r="1637" spans="3:12" hidden="1" x14ac:dyDescent="0.3"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</row>
    <row r="1638" spans="3:12" hidden="1" x14ac:dyDescent="0.3"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</row>
    <row r="1639" spans="3:12" hidden="1" x14ac:dyDescent="0.3"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</row>
    <row r="1640" spans="3:12" hidden="1" x14ac:dyDescent="0.3"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</row>
    <row r="1641" spans="3:12" hidden="1" x14ac:dyDescent="0.3"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</row>
    <row r="1642" spans="3:12" hidden="1" x14ac:dyDescent="0.3"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</row>
    <row r="1643" spans="3:12" hidden="1" x14ac:dyDescent="0.3"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</row>
    <row r="1644" spans="3:12" hidden="1" x14ac:dyDescent="0.3"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</row>
    <row r="1645" spans="3:12" hidden="1" x14ac:dyDescent="0.3"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</row>
    <row r="1646" spans="3:12" hidden="1" x14ac:dyDescent="0.3"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</row>
    <row r="1647" spans="3:12" hidden="1" x14ac:dyDescent="0.3"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</row>
    <row r="1648" spans="3:12" hidden="1" x14ac:dyDescent="0.3"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</row>
    <row r="1649" spans="3:12" hidden="1" x14ac:dyDescent="0.3"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</row>
    <row r="1650" spans="3:12" hidden="1" x14ac:dyDescent="0.3"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</row>
    <row r="1651" spans="3:12" hidden="1" x14ac:dyDescent="0.3"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</row>
    <row r="1652" spans="3:12" hidden="1" x14ac:dyDescent="0.3"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</row>
    <row r="1653" spans="3:12" hidden="1" x14ac:dyDescent="0.3"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</row>
    <row r="1654" spans="3:12" hidden="1" x14ac:dyDescent="0.3"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</row>
    <row r="1655" spans="3:12" hidden="1" x14ac:dyDescent="0.3"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</row>
    <row r="1656" spans="3:12" hidden="1" x14ac:dyDescent="0.3"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</row>
    <row r="1657" spans="3:12" hidden="1" x14ac:dyDescent="0.3"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</row>
    <row r="1658" spans="3:12" hidden="1" x14ac:dyDescent="0.3"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</row>
    <row r="1659" spans="3:12" hidden="1" x14ac:dyDescent="0.3"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</row>
    <row r="1660" spans="3:12" hidden="1" x14ac:dyDescent="0.3"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</row>
    <row r="1661" spans="3:12" hidden="1" x14ac:dyDescent="0.3"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</row>
    <row r="1662" spans="3:12" hidden="1" x14ac:dyDescent="0.3"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</row>
    <row r="1663" spans="3:12" hidden="1" x14ac:dyDescent="0.3"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</row>
    <row r="1664" spans="3:12" hidden="1" x14ac:dyDescent="0.3"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</row>
    <row r="1665" spans="3:12" hidden="1" x14ac:dyDescent="0.3"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</row>
    <row r="1666" spans="3:12" hidden="1" x14ac:dyDescent="0.3"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</row>
    <row r="1667" spans="3:12" hidden="1" x14ac:dyDescent="0.3"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</row>
    <row r="1668" spans="3:12" hidden="1" x14ac:dyDescent="0.3"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</row>
    <row r="1669" spans="3:12" hidden="1" x14ac:dyDescent="0.3"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</row>
    <row r="1670" spans="3:12" hidden="1" x14ac:dyDescent="0.3"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</row>
    <row r="1671" spans="3:12" hidden="1" x14ac:dyDescent="0.3"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</row>
    <row r="1672" spans="3:12" hidden="1" x14ac:dyDescent="0.3"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</row>
    <row r="1673" spans="3:12" hidden="1" x14ac:dyDescent="0.3"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</row>
    <row r="1674" spans="3:12" hidden="1" x14ac:dyDescent="0.3"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</row>
    <row r="1675" spans="3:12" hidden="1" x14ac:dyDescent="0.3"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</row>
    <row r="1676" spans="3:12" hidden="1" x14ac:dyDescent="0.3"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</row>
    <row r="1677" spans="3:12" hidden="1" x14ac:dyDescent="0.3"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</row>
    <row r="1678" spans="3:12" hidden="1" x14ac:dyDescent="0.3"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</row>
    <row r="1679" spans="3:12" hidden="1" x14ac:dyDescent="0.3"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</row>
    <row r="1680" spans="3:12" hidden="1" x14ac:dyDescent="0.3"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</row>
    <row r="1681" spans="3:12" hidden="1" x14ac:dyDescent="0.3"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</row>
    <row r="1682" spans="3:12" hidden="1" x14ac:dyDescent="0.3"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</row>
    <row r="1683" spans="3:12" hidden="1" x14ac:dyDescent="0.3"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</row>
    <row r="1684" spans="3:12" hidden="1" x14ac:dyDescent="0.3"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</row>
    <row r="1685" spans="3:12" hidden="1" x14ac:dyDescent="0.3"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</row>
    <row r="1686" spans="3:12" hidden="1" x14ac:dyDescent="0.3"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</row>
    <row r="1687" spans="3:12" hidden="1" x14ac:dyDescent="0.3"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</row>
    <row r="1688" spans="3:12" hidden="1" x14ac:dyDescent="0.3"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</row>
    <row r="1689" spans="3:12" hidden="1" x14ac:dyDescent="0.3"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</row>
    <row r="1690" spans="3:12" hidden="1" x14ac:dyDescent="0.3"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</row>
    <row r="1691" spans="3:12" hidden="1" x14ac:dyDescent="0.3"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</row>
    <row r="1692" spans="3:12" hidden="1" x14ac:dyDescent="0.3"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</row>
    <row r="1693" spans="3:12" hidden="1" x14ac:dyDescent="0.3"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</row>
    <row r="1694" spans="3:12" hidden="1" x14ac:dyDescent="0.3"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</row>
    <row r="1695" spans="3:12" hidden="1" x14ac:dyDescent="0.3"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</row>
    <row r="1696" spans="3:12" hidden="1" x14ac:dyDescent="0.3"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</row>
    <row r="1697" spans="3:12" hidden="1" x14ac:dyDescent="0.3"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</row>
    <row r="1698" spans="3:12" hidden="1" x14ac:dyDescent="0.3"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</row>
    <row r="1699" spans="3:12" hidden="1" x14ac:dyDescent="0.3"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</row>
    <row r="1700" spans="3:12" hidden="1" x14ac:dyDescent="0.3"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</row>
  </sheetData>
  <sheetProtection selectLockedCells="1"/>
  <mergeCells count="2">
    <mergeCell ref="A2:A5"/>
    <mergeCell ref="A7:A41"/>
  </mergeCells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0"/>
  <sheetViews>
    <sheetView workbookViewId="0">
      <selection activeCell="G29" sqref="G29"/>
    </sheetView>
  </sheetViews>
  <sheetFormatPr defaultRowHeight="14.4" x14ac:dyDescent="0.3"/>
  <cols>
    <col min="4" max="5" width="8.88671875" customWidth="1"/>
    <col min="14" max="14" width="12" bestFit="1" customWidth="1"/>
  </cols>
  <sheetData>
    <row r="1" spans="1:14" x14ac:dyDescent="0.3">
      <c r="A1">
        <f>ROUND(-SUMMARY!A2/11.25,0)*11.25</f>
        <v>-45</v>
      </c>
    </row>
    <row r="2" spans="1:14" x14ac:dyDescent="0.3">
      <c r="A2">
        <f>-SUMMARY!A2</f>
        <v>-40</v>
      </c>
      <c r="B2" t="s">
        <v>3</v>
      </c>
      <c r="C2" t="s">
        <v>4</v>
      </c>
      <c r="F2" t="s">
        <v>0</v>
      </c>
      <c r="G2" t="s">
        <v>7</v>
      </c>
      <c r="H2" t="s">
        <v>7</v>
      </c>
      <c r="I2" t="s">
        <v>6</v>
      </c>
      <c r="J2" t="s">
        <v>3</v>
      </c>
      <c r="K2" t="s">
        <v>4</v>
      </c>
      <c r="L2" t="s">
        <v>79</v>
      </c>
      <c r="M2" t="s">
        <v>80</v>
      </c>
      <c r="N2" t="s">
        <v>81</v>
      </c>
    </row>
    <row r="3" spans="1:14" x14ac:dyDescent="0.3">
      <c r="B3">
        <v>0.4</v>
      </c>
      <c r="C3">
        <v>2.7099999999999999E-2</v>
      </c>
      <c r="D3">
        <v>1</v>
      </c>
      <c r="F3">
        <f>SQRT(B3^2+C3^2)</f>
        <v>0.40091696147706202</v>
      </c>
      <c r="G3">
        <f>DEGREES(ATAN2(B3,C3))</f>
        <v>3.8758661472682836</v>
      </c>
      <c r="H3">
        <f>IF(G3&lt;0,360+G3,IF(G3&lt;0.000001,0,G3))</f>
        <v>3.8758661472682836</v>
      </c>
      <c r="I3">
        <f>H3+$A$2</f>
        <v>-36.124133852731717</v>
      </c>
      <c r="J3">
        <f>F3*COS(RADIANS(I3))</f>
        <v>0.32383732147009647</v>
      </c>
      <c r="K3">
        <f>F3*SIN(RADIANS(I3))</f>
        <v>-0.23635523946609144</v>
      </c>
      <c r="L3">
        <f>INDEX(SUMMARY!C$1:C$549,MATCH($D3,SUMMARY!$E$1:$E$549))</f>
        <v>0.32383732147009664</v>
      </c>
      <c r="M3">
        <f>INDEX(SUMMARY!D$1:D$549,MATCH($D3,SUMMARY!$E$1:$E$549))</f>
        <v>-0.23635523946609127</v>
      </c>
      <c r="N3">
        <f>ABS(J3-L3)+ABS(K3-M3)</f>
        <v>3.3306690738754696E-16</v>
      </c>
    </row>
    <row r="4" spans="1:14" x14ac:dyDescent="0.3">
      <c r="B4">
        <v>0.25</v>
      </c>
      <c r="C4">
        <v>5.79E-2</v>
      </c>
      <c r="D4">
        <v>2</v>
      </c>
      <c r="F4">
        <f t="shared" ref="F4:F40" si="0">SQRT(B4^2+C4^2)</f>
        <v>0.25661724415946796</v>
      </c>
      <c r="G4">
        <f t="shared" ref="G4:G40" si="1">DEGREES(ATAN2(B4,C4))</f>
        <v>13.039801408738997</v>
      </c>
      <c r="H4">
        <f t="shared" ref="H4:H40" si="2">IF(G4&lt;0,360+G4,IF(G4&lt;0.000001,0,G4))</f>
        <v>13.039801408738997</v>
      </c>
      <c r="I4">
        <f t="shared" ref="I4:I40" si="3">H4+$A$2</f>
        <v>-26.960198591261005</v>
      </c>
      <c r="J4">
        <f t="shared" ref="J4:J40" si="4">F4*COS(RADIANS(I4))</f>
        <v>0.22872851338059513</v>
      </c>
      <c r="K4">
        <f t="shared" ref="K4:K40" si="5">F4*SIN(RADIANS(I4))</f>
        <v>-0.116342929165046</v>
      </c>
      <c r="L4">
        <f>INDEX(SUMMARY!C$1:C$549,MATCH($D4,SUMMARY!$E$1:$E$549))</f>
        <v>0.22872851338059508</v>
      </c>
      <c r="M4">
        <f>INDEX(SUMMARY!D$1:D$549,MATCH($D4,SUMMARY!$E$1:$E$549))</f>
        <v>-0.11634292916504609</v>
      </c>
      <c r="N4">
        <f t="shared" ref="N4:N40" si="6">ABS(J4-L4)+ABS(K4-M4)</f>
        <v>1.3877787807814457E-16</v>
      </c>
    </row>
    <row r="5" spans="1:14" x14ac:dyDescent="0.3">
      <c r="B5">
        <v>0</v>
      </c>
      <c r="C5">
        <v>9.1899999999999996E-2</v>
      </c>
      <c r="D5">
        <v>3</v>
      </c>
      <c r="F5">
        <f t="shared" si="0"/>
        <v>9.1899999999999996E-2</v>
      </c>
      <c r="G5">
        <f t="shared" si="1"/>
        <v>90</v>
      </c>
      <c r="H5">
        <f t="shared" si="2"/>
        <v>90</v>
      </c>
      <c r="I5">
        <f t="shared" si="3"/>
        <v>50</v>
      </c>
      <c r="J5">
        <f t="shared" si="4"/>
        <v>5.9072181330192965E-2</v>
      </c>
      <c r="K5">
        <f t="shared" si="5"/>
        <v>7.0399484322634071E-2</v>
      </c>
      <c r="L5">
        <f>INDEX(SUMMARY!C$1:C$549,MATCH($D5,SUMMARY!$E$1:$E$549))</f>
        <v>5.9072181330192965E-2</v>
      </c>
      <c r="M5">
        <f>INDEX(SUMMARY!D$1:D$549,MATCH($D5,SUMMARY!$E$1:$E$549))</f>
        <v>7.0399484322634057E-2</v>
      </c>
      <c r="N5">
        <f t="shared" si="6"/>
        <v>1.3877787807814457E-17</v>
      </c>
    </row>
    <row r="6" spans="1:14" x14ac:dyDescent="0.3">
      <c r="B6">
        <v>-0.3</v>
      </c>
      <c r="C6">
        <v>8.7999999999999898E-2</v>
      </c>
      <c r="D6">
        <v>4</v>
      </c>
      <c r="F6">
        <f t="shared" si="0"/>
        <v>0.31264036847470605</v>
      </c>
      <c r="G6">
        <f t="shared" si="1"/>
        <v>163.65182845264874</v>
      </c>
      <c r="H6">
        <f t="shared" si="2"/>
        <v>163.65182845264874</v>
      </c>
      <c r="I6">
        <f t="shared" si="3"/>
        <v>123.65182845264874</v>
      </c>
      <c r="J6">
        <f t="shared" si="4"/>
        <v>-0.1732480232832779</v>
      </c>
      <c r="K6">
        <f t="shared" si="5"/>
        <v>0.26024819390043186</v>
      </c>
      <c r="L6">
        <f>INDEX(SUMMARY!C$1:C$549,MATCH($D6,SUMMARY!$E$1:$E$549))</f>
        <v>-0.1732480232832779</v>
      </c>
      <c r="M6">
        <f>INDEX(SUMMARY!D$1:D$549,MATCH($D6,SUMMARY!$E$1:$E$549))</f>
        <v>0.26024819390043186</v>
      </c>
      <c r="N6">
        <f t="shared" si="6"/>
        <v>0</v>
      </c>
    </row>
    <row r="7" spans="1:14" x14ac:dyDescent="0.3">
      <c r="B7">
        <v>-0.4</v>
      </c>
      <c r="C7">
        <v>6.59E-2</v>
      </c>
      <c r="D7">
        <v>5</v>
      </c>
      <c r="F7">
        <f t="shared" si="0"/>
        <v>0.40539216815325879</v>
      </c>
      <c r="G7">
        <f t="shared" si="1"/>
        <v>170.64455977422861</v>
      </c>
      <c r="H7">
        <f t="shared" si="2"/>
        <v>170.64455977422861</v>
      </c>
      <c r="I7">
        <f t="shared" si="3"/>
        <v>130.64455977422861</v>
      </c>
      <c r="J7">
        <f t="shared" si="4"/>
        <v>-0.26405807376924817</v>
      </c>
      <c r="K7">
        <f t="shared" si="5"/>
        <v>0.30759737267615656</v>
      </c>
      <c r="L7">
        <f>INDEX(SUMMARY!C$1:C$549,MATCH($D7,SUMMARY!$E$1:$E$549))</f>
        <v>-0.26405807376924817</v>
      </c>
      <c r="M7">
        <f>INDEX(SUMMARY!D$1:D$549,MATCH($D7,SUMMARY!$E$1:$E$549))</f>
        <v>0.30759737267615656</v>
      </c>
      <c r="N7">
        <f t="shared" si="6"/>
        <v>0</v>
      </c>
    </row>
    <row r="8" spans="1:14" x14ac:dyDescent="0.3">
      <c r="B8">
        <v>-0.4</v>
      </c>
      <c r="C8">
        <v>-2.86E-2</v>
      </c>
      <c r="D8">
        <v>6</v>
      </c>
      <c r="F8">
        <f t="shared" si="0"/>
        <v>0.40102114657459154</v>
      </c>
      <c r="G8">
        <f t="shared" si="1"/>
        <v>-175.91031145941562</v>
      </c>
      <c r="H8">
        <f t="shared" si="2"/>
        <v>184.08968854058438</v>
      </c>
      <c r="I8">
        <f t="shared" si="3"/>
        <v>144.08968854058438</v>
      </c>
      <c r="J8">
        <f t="shared" si="4"/>
        <v>-0.32480150288462628</v>
      </c>
      <c r="K8">
        <f t="shared" si="5"/>
        <v>0.23520617280141298</v>
      </c>
      <c r="L8">
        <f>INDEX(SUMMARY!C$1:C$549,MATCH($D8,SUMMARY!$E$1:$E$549))</f>
        <v>-0.32480150288462628</v>
      </c>
      <c r="M8">
        <f>INDEX(SUMMARY!D$1:D$549,MATCH($D8,SUMMARY!$E$1:$E$549))</f>
        <v>0.23520617280141298</v>
      </c>
      <c r="N8">
        <f t="shared" si="6"/>
        <v>0</v>
      </c>
    </row>
    <row r="9" spans="1:14" x14ac:dyDescent="0.3">
      <c r="B9">
        <v>-0.3</v>
      </c>
      <c r="C9">
        <v>-2.7400000000000001E-2</v>
      </c>
      <c r="D9">
        <v>7</v>
      </c>
      <c r="F9">
        <f t="shared" si="0"/>
        <v>0.30124866804684797</v>
      </c>
      <c r="G9">
        <f t="shared" si="1"/>
        <v>-174.78146395558645</v>
      </c>
      <c r="H9">
        <f t="shared" si="2"/>
        <v>185.21853604441355</v>
      </c>
      <c r="I9">
        <f t="shared" si="3"/>
        <v>145.21853604441355</v>
      </c>
      <c r="J9">
        <f t="shared" si="4"/>
        <v>-0.24742571344110456</v>
      </c>
      <c r="K9">
        <f t="shared" si="5"/>
        <v>0.17184666516450181</v>
      </c>
      <c r="L9">
        <f>INDEX(SUMMARY!C$1:C$549,MATCH($D9,SUMMARY!$E$1:$E$549))</f>
        <v>-0.24742571344110456</v>
      </c>
      <c r="M9">
        <f>INDEX(SUMMARY!D$1:D$549,MATCH($D9,SUMMARY!$E$1:$E$549))</f>
        <v>0.17184666516450181</v>
      </c>
      <c r="N9">
        <f t="shared" si="6"/>
        <v>0</v>
      </c>
    </row>
    <row r="10" spans="1:14" x14ac:dyDescent="0.3">
      <c r="B10">
        <v>0</v>
      </c>
      <c r="C10">
        <v>-1.4E-2</v>
      </c>
      <c r="D10">
        <v>8</v>
      </c>
      <c r="F10">
        <f t="shared" si="0"/>
        <v>1.4E-2</v>
      </c>
      <c r="G10">
        <f t="shared" si="1"/>
        <v>-90</v>
      </c>
      <c r="H10">
        <f t="shared" si="2"/>
        <v>270</v>
      </c>
      <c r="I10">
        <f t="shared" si="3"/>
        <v>230</v>
      </c>
      <c r="J10">
        <f t="shared" si="4"/>
        <v>-8.9990265356115536E-3</v>
      </c>
      <c r="K10">
        <f t="shared" si="5"/>
        <v>-1.0724622203665692E-2</v>
      </c>
      <c r="L10">
        <f>INDEX(SUMMARY!C$1:C$549,MATCH($D10,SUMMARY!$E$1:$E$549))</f>
        <v>-8.9990265356115536E-3</v>
      </c>
      <c r="M10">
        <f>INDEX(SUMMARY!D$1:D$549,MATCH($D10,SUMMARY!$E$1:$E$549))</f>
        <v>-1.0724622203665692E-2</v>
      </c>
      <c r="N10">
        <f t="shared" si="6"/>
        <v>0</v>
      </c>
    </row>
    <row r="11" spans="1:14" x14ac:dyDescent="0.3">
      <c r="B11">
        <v>0.118581884</v>
      </c>
      <c r="C11">
        <v>-9.3496340600000005E-3</v>
      </c>
      <c r="D11">
        <v>9</v>
      </c>
      <c r="F11">
        <f t="shared" si="0"/>
        <v>0.11894990067270073</v>
      </c>
      <c r="G11">
        <f t="shared" si="1"/>
        <v>-4.5081812710385849</v>
      </c>
      <c r="H11">
        <f t="shared" si="2"/>
        <v>355.49181872896139</v>
      </c>
      <c r="I11">
        <f t="shared" si="3"/>
        <v>315.49181872896139</v>
      </c>
      <c r="J11">
        <f t="shared" si="4"/>
        <v>8.482916436390793E-2</v>
      </c>
      <c r="K11">
        <f t="shared" si="5"/>
        <v>-8.3385200985345478E-2</v>
      </c>
      <c r="L11">
        <f>INDEX(SUMMARY!C$1:C$549,MATCH($D11,SUMMARY!$E$1:$E$549))</f>
        <v>8.482916436390793E-2</v>
      </c>
      <c r="M11">
        <f>INDEX(SUMMARY!D$1:D$549,MATCH($D11,SUMMARY!$E$1:$E$549))</f>
        <v>-8.3385200985345478E-2</v>
      </c>
      <c r="N11">
        <f t="shared" si="6"/>
        <v>0</v>
      </c>
    </row>
    <row r="12" spans="1:14" x14ac:dyDescent="0.3">
      <c r="B12">
        <v>0.25</v>
      </c>
      <c r="C12">
        <v>-5.1999999999999998E-3</v>
      </c>
      <c r="D12">
        <v>10</v>
      </c>
      <c r="F12">
        <f t="shared" si="0"/>
        <v>0.25005407415197217</v>
      </c>
      <c r="G12">
        <f t="shared" si="1"/>
        <v>-1.1915803919128689</v>
      </c>
      <c r="H12">
        <f t="shared" si="2"/>
        <v>358.80841960808715</v>
      </c>
      <c r="I12">
        <f t="shared" si="3"/>
        <v>318.80841960808715</v>
      </c>
      <c r="J12">
        <f t="shared" si="4"/>
        <v>0.1881686152093745</v>
      </c>
      <c r="K12">
        <f t="shared" si="5"/>
        <v>-0.16468033352585351</v>
      </c>
      <c r="L12">
        <f>INDEX(SUMMARY!C$1:C$549,MATCH($D12,SUMMARY!$E$1:$E$549))</f>
        <v>0.1881686152093745</v>
      </c>
      <c r="M12">
        <f>INDEX(SUMMARY!D$1:D$549,MATCH($D12,SUMMARY!$E$1:$E$549))</f>
        <v>-0.16468033352585351</v>
      </c>
      <c r="N12">
        <f t="shared" si="6"/>
        <v>0</v>
      </c>
    </row>
    <row r="13" spans="1:14" x14ac:dyDescent="0.3">
      <c r="B13">
        <v>0.4</v>
      </c>
      <c r="C13">
        <v>-2.2000000000000001E-3</v>
      </c>
      <c r="D13">
        <v>11</v>
      </c>
      <c r="F13">
        <f t="shared" si="0"/>
        <v>0.4000060499542476</v>
      </c>
      <c r="G13">
        <f t="shared" si="1"/>
        <v>-0.31512360985118482</v>
      </c>
      <c r="H13">
        <f t="shared" si="2"/>
        <v>359.68487639014882</v>
      </c>
      <c r="I13">
        <f t="shared" si="3"/>
        <v>319.68487639014882</v>
      </c>
      <c r="J13">
        <f t="shared" si="4"/>
        <v>0.30500364450628087</v>
      </c>
      <c r="K13">
        <f t="shared" si="5"/>
        <v>-0.25880034164947752</v>
      </c>
      <c r="L13">
        <f>INDEX(SUMMARY!C$1:C$549,MATCH($D13,SUMMARY!$E$1:$E$549))</f>
        <v>0.30500364450628087</v>
      </c>
      <c r="M13">
        <f>INDEX(SUMMARY!D$1:D$549,MATCH($D13,SUMMARY!$E$1:$E$549))</f>
        <v>-0.25880034164947752</v>
      </c>
      <c r="N13">
        <f t="shared" si="6"/>
        <v>0</v>
      </c>
    </row>
    <row r="14" spans="1:14" x14ac:dyDescent="0.3">
      <c r="B14">
        <v>0.5</v>
      </c>
      <c r="C14">
        <v>0</v>
      </c>
      <c r="D14">
        <v>12</v>
      </c>
      <c r="F14">
        <f t="shared" si="0"/>
        <v>0.5</v>
      </c>
      <c r="G14">
        <f t="shared" si="1"/>
        <v>0</v>
      </c>
      <c r="H14">
        <f t="shared" si="2"/>
        <v>0</v>
      </c>
      <c r="I14">
        <f t="shared" si="3"/>
        <v>-40</v>
      </c>
      <c r="J14">
        <f t="shared" si="4"/>
        <v>0.38302222155948901</v>
      </c>
      <c r="K14">
        <f t="shared" si="5"/>
        <v>-0.32139380484326963</v>
      </c>
      <c r="L14">
        <f>INDEX(SUMMARY!C$1:C$549,MATCH($D14,SUMMARY!$E$1:$E$549))</f>
        <v>0.3830222215594889</v>
      </c>
      <c r="M14">
        <f>INDEX(SUMMARY!D$1:D$549,MATCH($D14,SUMMARY!$E$1:$E$549))</f>
        <v>-0.32139380484326979</v>
      </c>
      <c r="N14">
        <f t="shared" si="6"/>
        <v>2.7755575615628914E-16</v>
      </c>
    </row>
    <row r="15" spans="1:14" x14ac:dyDescent="0.3">
      <c r="B15">
        <v>-0.47499999999999998</v>
      </c>
      <c r="C15">
        <v>3.39E-2</v>
      </c>
      <c r="D15">
        <v>13</v>
      </c>
      <c r="F15">
        <f t="shared" si="0"/>
        <v>0.47620815826694946</v>
      </c>
      <c r="G15">
        <f t="shared" si="1"/>
        <v>175.91781210312897</v>
      </c>
      <c r="H15">
        <f t="shared" si="2"/>
        <v>175.91781210312897</v>
      </c>
      <c r="I15">
        <f t="shared" si="3"/>
        <v>135.91781210312897</v>
      </c>
      <c r="J15">
        <f t="shared" si="4"/>
        <v>-0.34208061051314076</v>
      </c>
      <c r="K15">
        <f t="shared" si="5"/>
        <v>0.3312930212228396</v>
      </c>
      <c r="L15">
        <f>INDEX(SUMMARY!C$1:C$549,MATCH($D15,SUMMARY!$E$1:$E$549))</f>
        <v>-0.34208061051314076</v>
      </c>
      <c r="M15">
        <f>INDEX(SUMMARY!D$1:D$549,MATCH($D15,SUMMARY!$E$1:$E$549))</f>
        <v>0.3312930212228396</v>
      </c>
      <c r="N15">
        <f t="shared" si="6"/>
        <v>0</v>
      </c>
    </row>
    <row r="16" spans="1:14" x14ac:dyDescent="0.3">
      <c r="B16">
        <v>-0.5</v>
      </c>
      <c r="C16">
        <v>0</v>
      </c>
      <c r="D16">
        <v>14</v>
      </c>
      <c r="F16">
        <f t="shared" si="0"/>
        <v>0.5</v>
      </c>
      <c r="G16">
        <f t="shared" si="1"/>
        <v>180</v>
      </c>
      <c r="H16">
        <f t="shared" si="2"/>
        <v>180</v>
      </c>
      <c r="I16">
        <f t="shared" si="3"/>
        <v>140</v>
      </c>
      <c r="J16">
        <f t="shared" si="4"/>
        <v>-0.38302222155948895</v>
      </c>
      <c r="K16">
        <f t="shared" si="5"/>
        <v>0.32139380484326974</v>
      </c>
      <c r="L16">
        <f>INDEX(SUMMARY!C$1:C$549,MATCH($D16,SUMMARY!$E$1:$E$549))</f>
        <v>-0.38302222155948895</v>
      </c>
      <c r="M16">
        <f>INDEX(SUMMARY!D$1:D$549,MATCH($D16,SUMMARY!$E$1:$E$549))</f>
        <v>0.32139380484326974</v>
      </c>
      <c r="N16">
        <f t="shared" si="6"/>
        <v>0</v>
      </c>
    </row>
    <row r="17" spans="2:14" x14ac:dyDescent="0.3">
      <c r="B17">
        <v>-0.47499999999999998</v>
      </c>
      <c r="C17">
        <v>-1.95E-2</v>
      </c>
      <c r="D17">
        <v>15</v>
      </c>
      <c r="F17">
        <f t="shared" si="0"/>
        <v>0.47540009465712141</v>
      </c>
      <c r="G17">
        <f t="shared" si="1"/>
        <v>-177.64917750788845</v>
      </c>
      <c r="H17">
        <f t="shared" si="2"/>
        <v>182.35082249211155</v>
      </c>
      <c r="I17">
        <f t="shared" si="3"/>
        <v>142.35082249211155</v>
      </c>
      <c r="J17">
        <f t="shared" si="4"/>
        <v>-0.37640546887040199</v>
      </c>
      <c r="K17">
        <f t="shared" si="5"/>
        <v>0.29038624796028617</v>
      </c>
      <c r="L17">
        <f>INDEX(SUMMARY!C$1:C$549,MATCH($D17,SUMMARY!$E$1:$E$549))</f>
        <v>-0.37640546887040199</v>
      </c>
      <c r="M17">
        <f>INDEX(SUMMARY!D$1:D$549,MATCH($D17,SUMMARY!$E$1:$E$549))</f>
        <v>0.29038624796028617</v>
      </c>
      <c r="N17">
        <f t="shared" si="6"/>
        <v>0</v>
      </c>
    </row>
    <row r="18" spans="2:14" x14ac:dyDescent="0.3">
      <c r="B18">
        <v>0.11749652064</v>
      </c>
      <c r="C18">
        <v>7.8863004506999998E-2</v>
      </c>
      <c r="D18">
        <v>16</v>
      </c>
      <c r="F18">
        <f t="shared" si="0"/>
        <v>0.14150903095695713</v>
      </c>
      <c r="G18">
        <f t="shared" si="1"/>
        <v>33.869290153820991</v>
      </c>
      <c r="H18">
        <f t="shared" si="2"/>
        <v>33.869290153820991</v>
      </c>
      <c r="I18">
        <f t="shared" si="3"/>
        <v>-6.130709846179009</v>
      </c>
      <c r="J18">
        <f t="shared" si="4"/>
        <v>0.14069971888183963</v>
      </c>
      <c r="K18">
        <f t="shared" si="5"/>
        <v>-1.5112741278416462E-2</v>
      </c>
      <c r="L18">
        <f>INDEX(SUMMARY!C$1:C$549,MATCH($D18,SUMMARY!$E$1:$E$549))</f>
        <v>0.14069971888183963</v>
      </c>
      <c r="M18">
        <f>INDEX(SUMMARY!D$1:D$549,MATCH($D18,SUMMARY!$E$1:$E$549))</f>
        <v>-1.5112741278416464E-2</v>
      </c>
      <c r="N18">
        <f t="shared" si="6"/>
        <v>1.7347234759768071E-18</v>
      </c>
    </row>
    <row r="19" spans="2:14" x14ac:dyDescent="0.3">
      <c r="B19">
        <v>-0.121713586</v>
      </c>
      <c r="C19">
        <v>9.7913145655999997E-2</v>
      </c>
      <c r="D19">
        <v>79</v>
      </c>
      <c r="F19">
        <f t="shared" si="0"/>
        <v>0.15620877411090731</v>
      </c>
      <c r="G19">
        <f t="shared" si="1"/>
        <v>141.18487549974401</v>
      </c>
      <c r="H19">
        <f t="shared" si="2"/>
        <v>141.18487549974401</v>
      </c>
      <c r="I19">
        <f t="shared" si="3"/>
        <v>101.18487549974401</v>
      </c>
      <c r="J19">
        <f t="shared" si="4"/>
        <v>-3.0300659354273632E-2</v>
      </c>
      <c r="K19">
        <f t="shared" si="5"/>
        <v>0.15324180614939492</v>
      </c>
      <c r="L19">
        <f>INDEX(SUMMARY!C$1:C$549,MATCH($D19,SUMMARY!$E$1:$E$549))</f>
        <v>-3.0300659354273632E-2</v>
      </c>
      <c r="M19">
        <f>INDEX(SUMMARY!D$1:D$549,MATCH($D19,SUMMARY!$E$1:$E$549))</f>
        <v>0.15324180614939492</v>
      </c>
      <c r="N19">
        <f t="shared" si="6"/>
        <v>0</v>
      </c>
    </row>
    <row r="20" spans="2:14" x14ac:dyDescent="0.3">
      <c r="B20">
        <v>-0.12581033999999999</v>
      </c>
      <c r="C20">
        <v>-1.9187275640000001E-2</v>
      </c>
      <c r="D20">
        <v>80</v>
      </c>
      <c r="F20">
        <f t="shared" si="0"/>
        <v>0.12726505096608784</v>
      </c>
      <c r="G20">
        <f t="shared" si="1"/>
        <v>-171.3286650096023</v>
      </c>
      <c r="H20">
        <f t="shared" si="2"/>
        <v>188.6713349903977</v>
      </c>
      <c r="I20">
        <f t="shared" si="3"/>
        <v>148.6713349903977</v>
      </c>
      <c r="J20">
        <f t="shared" si="4"/>
        <v>-0.10870965488894162</v>
      </c>
      <c r="K20">
        <f t="shared" si="5"/>
        <v>6.6171021839836697E-2</v>
      </c>
      <c r="L20">
        <f>INDEX(SUMMARY!C$1:C$549,MATCH($D20,SUMMARY!$E$1:$E$549))</f>
        <v>-0.10870965488894162</v>
      </c>
      <c r="M20">
        <f>INDEX(SUMMARY!D$1:D$549,MATCH($D20,SUMMARY!$E$1:$E$549))</f>
        <v>6.6171021839836697E-2</v>
      </c>
      <c r="N20">
        <f t="shared" si="6"/>
        <v>0</v>
      </c>
    </row>
    <row r="21" spans="2:14" x14ac:dyDescent="0.3">
      <c r="B21">
        <v>0.46681919664999999</v>
      </c>
      <c r="C21">
        <v>9.5900276627999999E-3</v>
      </c>
      <c r="D21">
        <v>159</v>
      </c>
      <c r="F21">
        <f t="shared" si="0"/>
        <v>0.46691769188104726</v>
      </c>
      <c r="G21">
        <f t="shared" si="1"/>
        <v>1.1768814068502935</v>
      </c>
      <c r="H21">
        <f t="shared" si="2"/>
        <v>1.1768814068502935</v>
      </c>
      <c r="I21">
        <f t="shared" si="3"/>
        <v>-38.823118593149708</v>
      </c>
      <c r="J21">
        <f t="shared" si="4"/>
        <v>0.36376860249319687</v>
      </c>
      <c r="K21">
        <f t="shared" si="5"/>
        <v>-0.2927192081699988</v>
      </c>
      <c r="L21">
        <f>INDEX(SUMMARY!C$1:C$549,MATCH($D21,SUMMARY!$E$1:$E$549))</f>
        <v>0.36376860249319676</v>
      </c>
      <c r="M21">
        <f>INDEX(SUMMARY!D$1:D$549,MATCH($D21,SUMMARY!$E$1:$E$549))</f>
        <v>-0.29271920816999897</v>
      </c>
      <c r="N21">
        <f t="shared" si="6"/>
        <v>2.7755575615628914E-16</v>
      </c>
    </row>
    <row r="22" spans="2:14" x14ac:dyDescent="0.3">
      <c r="B22">
        <v>0.43348275961999999</v>
      </c>
      <c r="C22">
        <v>1.8624202098E-2</v>
      </c>
      <c r="D22">
        <v>160</v>
      </c>
      <c r="F22">
        <f t="shared" si="0"/>
        <v>0.43388266131704073</v>
      </c>
      <c r="G22">
        <f t="shared" si="1"/>
        <v>2.4601493252242115</v>
      </c>
      <c r="H22">
        <f t="shared" si="2"/>
        <v>2.4601493252242115</v>
      </c>
      <c r="I22">
        <f t="shared" si="3"/>
        <v>-37.539850674775792</v>
      </c>
      <c r="J22">
        <f t="shared" si="4"/>
        <v>0.34403846554367318</v>
      </c>
      <c r="K22">
        <f t="shared" si="5"/>
        <v>-0.26437038037176686</v>
      </c>
      <c r="L22">
        <f>INDEX(SUMMARY!C$1:C$549,MATCH($D22,SUMMARY!$E$1:$E$549))</f>
        <v>0.34403846554367329</v>
      </c>
      <c r="M22">
        <f>INDEX(SUMMARY!D$1:D$549,MATCH($D22,SUMMARY!$E$1:$E$549))</f>
        <v>-0.26437038037176674</v>
      </c>
      <c r="N22">
        <f t="shared" si="6"/>
        <v>2.2204460492503131E-16</v>
      </c>
    </row>
    <row r="23" spans="2:14" x14ac:dyDescent="0.3">
      <c r="B23">
        <v>0.46666705919000001</v>
      </c>
      <c r="C23">
        <v>-7.5110368093999995E-4</v>
      </c>
      <c r="D23">
        <v>161</v>
      </c>
      <c r="F23">
        <f t="shared" si="0"/>
        <v>0.46666766364274964</v>
      </c>
      <c r="G23">
        <f t="shared" si="1"/>
        <v>-9.2217851862977915E-2</v>
      </c>
      <c r="H23">
        <f t="shared" si="2"/>
        <v>359.90778214813702</v>
      </c>
      <c r="I23">
        <f t="shared" si="3"/>
        <v>319.90778214813702</v>
      </c>
      <c r="J23">
        <f t="shared" si="4"/>
        <v>0.35700490733947654</v>
      </c>
      <c r="K23">
        <f t="shared" si="5"/>
        <v>-0.30054318229717714</v>
      </c>
      <c r="L23">
        <f>INDEX(SUMMARY!C$1:C$549,MATCH($D23,SUMMARY!$E$1:$E$549))</f>
        <v>0.35700490733947654</v>
      </c>
      <c r="M23">
        <f>INDEX(SUMMARY!D$1:D$549,MATCH($D23,SUMMARY!$E$1:$E$549))</f>
        <v>-0.30054318229717714</v>
      </c>
      <c r="N23">
        <f t="shared" si="6"/>
        <v>0</v>
      </c>
    </row>
    <row r="24" spans="2:14" x14ac:dyDescent="0.3">
      <c r="B24">
        <v>0.43333372269999998</v>
      </c>
      <c r="C24">
        <v>-1.4844370837E-3</v>
      </c>
      <c r="D24">
        <v>162</v>
      </c>
      <c r="F24">
        <f t="shared" si="0"/>
        <v>0.43333626525193564</v>
      </c>
      <c r="G24">
        <f t="shared" si="1"/>
        <v>-0.19627285554782264</v>
      </c>
      <c r="H24">
        <f t="shared" si="2"/>
        <v>359.80372714445218</v>
      </c>
      <c r="I24">
        <f t="shared" si="3"/>
        <v>319.80372714445218</v>
      </c>
      <c r="J24">
        <f t="shared" si="4"/>
        <v>0.33099871252563362</v>
      </c>
      <c r="K24">
        <f t="shared" si="5"/>
        <v>-0.2796786925900307</v>
      </c>
      <c r="L24">
        <f>INDEX(SUMMARY!C$1:C$549,MATCH($D24,SUMMARY!$E$1:$E$549))</f>
        <v>0.33099871252563362</v>
      </c>
      <c r="M24">
        <f>INDEX(SUMMARY!D$1:D$549,MATCH($D24,SUMMARY!$E$1:$E$549))</f>
        <v>-0.27967869259003075</v>
      </c>
      <c r="N24">
        <f t="shared" si="6"/>
        <v>5.5511151231257827E-17</v>
      </c>
    </row>
    <row r="25" spans="2:14" x14ac:dyDescent="0.3">
      <c r="B25">
        <v>-0.49017804316000002</v>
      </c>
      <c r="C25">
        <v>-1.3183388666000001E-2</v>
      </c>
      <c r="D25">
        <v>174</v>
      </c>
      <c r="F25">
        <f t="shared" si="0"/>
        <v>0.49035529540618367</v>
      </c>
      <c r="G25">
        <f t="shared" si="1"/>
        <v>-178.45939553480088</v>
      </c>
      <c r="H25">
        <f t="shared" si="2"/>
        <v>181.54060446519912</v>
      </c>
      <c r="I25">
        <f t="shared" si="3"/>
        <v>141.54060446519912</v>
      </c>
      <c r="J25">
        <f t="shared" si="4"/>
        <v>-0.38397228498983921</v>
      </c>
      <c r="K25">
        <f t="shared" si="5"/>
        <v>0.30498131105457482</v>
      </c>
      <c r="L25">
        <f>INDEX(SUMMARY!C$1:C$549,MATCH($D25,SUMMARY!$E$1:$E$549))</f>
        <v>-0.38397228498983915</v>
      </c>
      <c r="M25">
        <f>INDEX(SUMMARY!D$1:D$549,MATCH($D25,SUMMARY!$E$1:$E$549))</f>
        <v>0.30498131105457477</v>
      </c>
      <c r="N25">
        <f t="shared" si="6"/>
        <v>1.1102230246251565E-16</v>
      </c>
    </row>
    <row r="26" spans="2:14" x14ac:dyDescent="0.3">
      <c r="B26">
        <v>-0.49213436969000002</v>
      </c>
      <c r="C26">
        <v>2.0367676764999999E-2</v>
      </c>
      <c r="D26">
        <v>175</v>
      </c>
      <c r="F26">
        <f t="shared" si="0"/>
        <v>0.49255566191749045</v>
      </c>
      <c r="G26">
        <f t="shared" si="1"/>
        <v>177.63008562241754</v>
      </c>
      <c r="H26">
        <f t="shared" si="2"/>
        <v>177.63008562241754</v>
      </c>
      <c r="I26">
        <f t="shared" si="3"/>
        <v>137.63008562241754</v>
      </c>
      <c r="J26">
        <f t="shared" si="4"/>
        <v>-0.36390470890624305</v>
      </c>
      <c r="K26">
        <f t="shared" si="5"/>
        <v>0.33194042074269842</v>
      </c>
      <c r="L26">
        <f>INDEX(SUMMARY!C$1:C$549,MATCH($D26,SUMMARY!$E$1:$E$549))</f>
        <v>-0.36390470890624321</v>
      </c>
      <c r="M26">
        <f>INDEX(SUMMARY!D$1:D$549,MATCH($D26,SUMMARY!$E$1:$E$549))</f>
        <v>0.33194042074269825</v>
      </c>
      <c r="N26">
        <f t="shared" si="6"/>
        <v>3.3306690738754696E-16</v>
      </c>
    </row>
    <row r="27" spans="2:14" x14ac:dyDescent="0.3">
      <c r="B27">
        <v>0.32528536528000002</v>
      </c>
      <c r="C27">
        <v>4.3889765958000003E-2</v>
      </c>
      <c r="D27">
        <v>313</v>
      </c>
      <c r="F27">
        <f t="shared" si="0"/>
        <v>0.32823296668858698</v>
      </c>
      <c r="G27">
        <f t="shared" si="1"/>
        <v>7.6843378352150067</v>
      </c>
      <c r="H27">
        <f t="shared" si="2"/>
        <v>7.6843378352150067</v>
      </c>
      <c r="I27">
        <f t="shared" si="3"/>
        <v>-32.315662164784996</v>
      </c>
      <c r="J27">
        <f t="shared" si="4"/>
        <v>0.27739484425051542</v>
      </c>
      <c r="K27">
        <f t="shared" si="5"/>
        <v>-0.17546789109242564</v>
      </c>
      <c r="L27">
        <f>INDEX(SUMMARY!C$1:C$549,MATCH($D27,SUMMARY!$E$1:$E$549))</f>
        <v>0.2773948442505153</v>
      </c>
      <c r="M27">
        <f>INDEX(SUMMARY!D$1:D$549,MATCH($D27,SUMMARY!$E$1:$E$549))</f>
        <v>-0.1754678910924258</v>
      </c>
      <c r="N27">
        <f t="shared" si="6"/>
        <v>2.7755575615628914E-16</v>
      </c>
    </row>
    <row r="28" spans="2:14" x14ac:dyDescent="0.3">
      <c r="B28">
        <v>0.18387753664000001</v>
      </c>
      <c r="C28">
        <v>6.9198635208000001E-2</v>
      </c>
      <c r="D28">
        <v>314</v>
      </c>
      <c r="F28">
        <f t="shared" si="0"/>
        <v>0.1964672990485806</v>
      </c>
      <c r="G28">
        <f t="shared" si="1"/>
        <v>20.622824941471045</v>
      </c>
      <c r="H28">
        <f t="shared" si="2"/>
        <v>20.622824941471045</v>
      </c>
      <c r="I28">
        <f t="shared" si="3"/>
        <v>-19.377175058528955</v>
      </c>
      <c r="J28">
        <f t="shared" si="4"/>
        <v>0.18533839047639941</v>
      </c>
      <c r="K28">
        <f t="shared" si="5"/>
        <v>-6.518497227936898E-2</v>
      </c>
      <c r="L28">
        <f>INDEX(SUMMARY!C$1:C$549,MATCH($D28,SUMMARY!$E$1:$E$549))</f>
        <v>0.18533839047639938</v>
      </c>
      <c r="M28">
        <f>INDEX(SUMMARY!D$1:D$549,MATCH($D28,SUMMARY!$E$1:$E$549))</f>
        <v>-6.5184972279368966E-2</v>
      </c>
      <c r="N28">
        <f t="shared" si="6"/>
        <v>4.163336342344337E-17</v>
      </c>
    </row>
    <row r="29" spans="2:14" x14ac:dyDescent="0.3">
      <c r="B29">
        <v>5.8819106231999999E-2</v>
      </c>
      <c r="C29">
        <v>8.6020004270000006E-2</v>
      </c>
      <c r="D29">
        <v>315</v>
      </c>
      <c r="F29">
        <f t="shared" si="0"/>
        <v>0.10420714175401857</v>
      </c>
      <c r="G29">
        <f t="shared" si="1"/>
        <v>55.636302549672301</v>
      </c>
      <c r="H29">
        <f t="shared" si="2"/>
        <v>55.636302549672301</v>
      </c>
      <c r="I29">
        <f t="shared" si="3"/>
        <v>15.636302549672301</v>
      </c>
      <c r="J29">
        <f t="shared" si="4"/>
        <v>0.10035064240818765</v>
      </c>
      <c r="K29">
        <f t="shared" si="5"/>
        <v>2.8086953569338362E-2</v>
      </c>
      <c r="L29">
        <f>INDEX(SUMMARY!C$1:C$549,MATCH($D29,SUMMARY!$E$1:$E$549))</f>
        <v>0.10035064240818767</v>
      </c>
      <c r="M29">
        <f>INDEX(SUMMARY!D$1:D$549,MATCH($D29,SUMMARY!$E$1:$E$549))</f>
        <v>2.8086953569338373E-2</v>
      </c>
      <c r="N29">
        <f t="shared" si="6"/>
        <v>2.4286128663675299E-17</v>
      </c>
    </row>
    <row r="30" spans="2:14" x14ac:dyDescent="0.3">
      <c r="B30">
        <v>-6.0792824677999999E-2</v>
      </c>
      <c r="C30">
        <v>9.6201371645000006E-2</v>
      </c>
      <c r="D30">
        <v>316</v>
      </c>
      <c r="F30">
        <f t="shared" si="0"/>
        <v>0.11380013813132854</v>
      </c>
      <c r="G30">
        <f t="shared" si="1"/>
        <v>122.29014467515739</v>
      </c>
      <c r="H30">
        <f t="shared" si="2"/>
        <v>122.29014467515739</v>
      </c>
      <c r="I30">
        <f t="shared" si="3"/>
        <v>82.290144675157393</v>
      </c>
      <c r="J30">
        <f t="shared" si="4"/>
        <v>1.5267044202167799E-2</v>
      </c>
      <c r="K30">
        <f t="shared" si="5"/>
        <v>0.11277140062994034</v>
      </c>
      <c r="L30">
        <f>INDEX(SUMMARY!C$1:C$549,MATCH($D30,SUMMARY!$E$1:$E$549))</f>
        <v>1.5267044202167799E-2</v>
      </c>
      <c r="M30">
        <f>INDEX(SUMMARY!D$1:D$549,MATCH($D30,SUMMARY!$E$1:$E$549))</f>
        <v>0.11277140062994034</v>
      </c>
      <c r="N30">
        <f t="shared" si="6"/>
        <v>0</v>
      </c>
    </row>
    <row r="31" spans="2:14" x14ac:dyDescent="0.3">
      <c r="B31">
        <v>-0.21101139696999999</v>
      </c>
      <c r="C31">
        <v>9.5737101643000005E-2</v>
      </c>
      <c r="D31">
        <v>317</v>
      </c>
      <c r="F31">
        <f t="shared" si="0"/>
        <v>0.23171405283718344</v>
      </c>
      <c r="G31">
        <f t="shared" si="1"/>
        <v>155.59592713593827</v>
      </c>
      <c r="H31">
        <f t="shared" si="2"/>
        <v>155.59592713593827</v>
      </c>
      <c r="I31">
        <f t="shared" si="3"/>
        <v>115.59592713593827</v>
      </c>
      <c r="J31">
        <f t="shared" si="4"/>
        <v>-0.10010548536022001</v>
      </c>
      <c r="K31">
        <f t="shared" si="5"/>
        <v>0.20897438618890071</v>
      </c>
      <c r="L31">
        <f>INDEX(SUMMARY!C$1:C$549,MATCH($D31,SUMMARY!$E$1:$E$549))</f>
        <v>-0.10010548536022001</v>
      </c>
      <c r="M31">
        <f>INDEX(SUMMARY!D$1:D$549,MATCH($D31,SUMMARY!$E$1:$E$549))</f>
        <v>0.20897438618890071</v>
      </c>
      <c r="N31">
        <f t="shared" si="6"/>
        <v>0</v>
      </c>
    </row>
    <row r="32" spans="2:14" x14ac:dyDescent="0.3">
      <c r="B32">
        <v>-0.35041090982</v>
      </c>
      <c r="C32">
        <v>7.8809320439999997E-2</v>
      </c>
      <c r="D32">
        <v>318</v>
      </c>
      <c r="F32">
        <f t="shared" si="0"/>
        <v>0.35916391064400494</v>
      </c>
      <c r="G32">
        <f t="shared" si="1"/>
        <v>167.3247733460361</v>
      </c>
      <c r="H32">
        <f t="shared" si="2"/>
        <v>167.3247733460361</v>
      </c>
      <c r="I32">
        <f t="shared" si="3"/>
        <v>127.3247733460361</v>
      </c>
      <c r="J32">
        <f t="shared" si="4"/>
        <v>-0.21777267556922811</v>
      </c>
      <c r="K32">
        <f t="shared" si="5"/>
        <v>0.28561123312032821</v>
      </c>
      <c r="L32">
        <f>INDEX(SUMMARY!C$1:C$549,MATCH($D32,SUMMARY!$E$1:$E$549))</f>
        <v>-0.21777267556922811</v>
      </c>
      <c r="M32">
        <f>INDEX(SUMMARY!D$1:D$549,MATCH($D32,SUMMARY!$E$1:$E$549))</f>
        <v>0.28561123312032821</v>
      </c>
      <c r="N32">
        <f t="shared" si="6"/>
        <v>0</v>
      </c>
    </row>
    <row r="33" spans="2:14" x14ac:dyDescent="0.3">
      <c r="B33">
        <v>-0.43853019107000002</v>
      </c>
      <c r="C33">
        <v>5.2314510330000001E-2</v>
      </c>
      <c r="D33">
        <v>319</v>
      </c>
      <c r="F33">
        <f t="shared" si="0"/>
        <v>0.44163960020695425</v>
      </c>
      <c r="G33">
        <f t="shared" si="1"/>
        <v>173.19704342323263</v>
      </c>
      <c r="H33">
        <f t="shared" si="2"/>
        <v>173.19704342323263</v>
      </c>
      <c r="I33">
        <f t="shared" si="3"/>
        <v>133.19704342323263</v>
      </c>
      <c r="J33">
        <f t="shared" si="4"/>
        <v>-0.3023064969621348</v>
      </c>
      <c r="K33">
        <f t="shared" si="5"/>
        <v>0.32195701322605347</v>
      </c>
      <c r="L33">
        <f>INDEX(SUMMARY!C$1:C$549,MATCH($D33,SUMMARY!$E$1:$E$549))</f>
        <v>-0.30230649696213452</v>
      </c>
      <c r="M33">
        <f>INDEX(SUMMARY!D$1:D$549,MATCH($D33,SUMMARY!$E$1:$E$549))</f>
        <v>0.32195701322605375</v>
      </c>
      <c r="N33">
        <f t="shared" si="6"/>
        <v>5.5511151231257827E-16</v>
      </c>
    </row>
    <row r="34" spans="2:14" x14ac:dyDescent="0.3">
      <c r="B34">
        <v>-0.43777693153000002</v>
      </c>
      <c r="C34">
        <v>-2.6332402740999999E-2</v>
      </c>
      <c r="D34">
        <v>320</v>
      </c>
      <c r="F34">
        <f t="shared" si="0"/>
        <v>0.43856816712335217</v>
      </c>
      <c r="G34">
        <f t="shared" si="1"/>
        <v>-176.55779048700703</v>
      </c>
      <c r="H34">
        <f t="shared" si="2"/>
        <v>183.44220951299297</v>
      </c>
      <c r="I34">
        <f t="shared" si="3"/>
        <v>143.44220951299297</v>
      </c>
      <c r="J34">
        <f t="shared" si="4"/>
        <v>-0.35228272793942439</v>
      </c>
      <c r="K34">
        <f t="shared" si="5"/>
        <v>0.26122579660036266</v>
      </c>
      <c r="L34">
        <f>INDEX(SUMMARY!C$1:C$549,MATCH($D34,SUMMARY!$E$1:$E$549))</f>
        <v>-0.35228272793942444</v>
      </c>
      <c r="M34">
        <f>INDEX(SUMMARY!D$1:D$549,MATCH($D34,SUMMARY!$E$1:$E$549))</f>
        <v>0.26122579660036271</v>
      </c>
      <c r="N34">
        <f t="shared" si="6"/>
        <v>1.1102230246251565E-16</v>
      </c>
    </row>
    <row r="35" spans="2:14" x14ac:dyDescent="0.3">
      <c r="B35">
        <v>-0.34999040137999998</v>
      </c>
      <c r="C35">
        <v>-2.8799884846000001E-2</v>
      </c>
      <c r="D35">
        <v>321</v>
      </c>
      <c r="F35">
        <f t="shared" si="0"/>
        <v>0.35117333957075436</v>
      </c>
      <c r="G35">
        <f t="shared" si="1"/>
        <v>-175.29586394064549</v>
      </c>
      <c r="H35">
        <f t="shared" si="2"/>
        <v>184.70413605935451</v>
      </c>
      <c r="I35">
        <f t="shared" si="3"/>
        <v>144.70413605935451</v>
      </c>
      <c r="J35">
        <f t="shared" si="4"/>
        <v>-0.2866204112615377</v>
      </c>
      <c r="K35">
        <f t="shared" si="5"/>
        <v>0.20290750176753777</v>
      </c>
      <c r="L35">
        <f>INDEX(SUMMARY!C$1:C$549,MATCH($D35,SUMMARY!$E$1:$E$549))</f>
        <v>-0.2866204112615377</v>
      </c>
      <c r="M35">
        <f>INDEX(SUMMARY!D$1:D$549,MATCH($D35,SUMMARY!$E$1:$E$549))</f>
        <v>0.20290750176753777</v>
      </c>
      <c r="N35">
        <f t="shared" si="6"/>
        <v>0</v>
      </c>
    </row>
    <row r="36" spans="2:14" x14ac:dyDescent="0.3">
      <c r="B36">
        <v>-0.21291221123000001</v>
      </c>
      <c r="C36">
        <v>-2.3144295264000001E-2</v>
      </c>
      <c r="D36">
        <v>322</v>
      </c>
      <c r="F36">
        <f t="shared" si="0"/>
        <v>0.21416644950625519</v>
      </c>
      <c r="G36">
        <f t="shared" si="1"/>
        <v>-173.79610964052281</v>
      </c>
      <c r="H36">
        <f t="shared" si="2"/>
        <v>186.20389035947719</v>
      </c>
      <c r="I36">
        <f t="shared" si="3"/>
        <v>146.20389035947719</v>
      </c>
      <c r="J36">
        <f t="shared" si="4"/>
        <v>-0.17797708251554159</v>
      </c>
      <c r="K36">
        <f t="shared" si="5"/>
        <v>0.11912777255271524</v>
      </c>
      <c r="L36">
        <f>INDEX(SUMMARY!C$1:C$549,MATCH($D36,SUMMARY!$E$1:$E$549))</f>
        <v>-0.17797708251554156</v>
      </c>
      <c r="M36">
        <f>INDEX(SUMMARY!D$1:D$549,MATCH($D36,SUMMARY!$E$1:$E$549))</f>
        <v>0.11912777255271523</v>
      </c>
      <c r="N36">
        <f t="shared" si="6"/>
        <v>4.163336342344337E-17</v>
      </c>
    </row>
    <row r="37" spans="2:14" x14ac:dyDescent="0.3">
      <c r="B37">
        <v>-6.2908381297999999E-2</v>
      </c>
      <c r="C37">
        <v>-1.651575215E-2</v>
      </c>
      <c r="D37">
        <v>323</v>
      </c>
      <c r="F37">
        <f t="shared" si="0"/>
        <v>6.5040252971638929E-2</v>
      </c>
      <c r="G37">
        <f t="shared" si="1"/>
        <v>-165.28973460577322</v>
      </c>
      <c r="H37">
        <f t="shared" si="2"/>
        <v>194.71026539422678</v>
      </c>
      <c r="I37">
        <f t="shared" si="3"/>
        <v>154.71026539422678</v>
      </c>
      <c r="J37">
        <f t="shared" si="4"/>
        <v>-5.8806736765616568E-2</v>
      </c>
      <c r="K37">
        <f t="shared" si="5"/>
        <v>2.7784927885353014E-2</v>
      </c>
      <c r="L37">
        <f>INDEX(SUMMARY!C$1:C$549,MATCH($D37,SUMMARY!$E$1:$E$549))</f>
        <v>-5.8806736765616568E-2</v>
      </c>
      <c r="M37">
        <f>INDEX(SUMMARY!D$1:D$549,MATCH($D37,SUMMARY!$E$1:$E$549))</f>
        <v>2.7784927885353014E-2</v>
      </c>
      <c r="N37">
        <f t="shared" si="6"/>
        <v>0</v>
      </c>
    </row>
    <row r="38" spans="2:14" x14ac:dyDescent="0.3">
      <c r="B38">
        <v>5.9286733245000001E-2</v>
      </c>
      <c r="C38">
        <v>-1.1567495981000001E-2</v>
      </c>
      <c r="D38">
        <v>324</v>
      </c>
      <c r="F38">
        <f t="shared" si="0"/>
        <v>6.0404666228150279E-2</v>
      </c>
      <c r="G38">
        <f t="shared" si="1"/>
        <v>-11.040337754229689</v>
      </c>
      <c r="H38">
        <f t="shared" si="2"/>
        <v>348.95966224577029</v>
      </c>
      <c r="I38">
        <f t="shared" si="3"/>
        <v>308.95966224577029</v>
      </c>
      <c r="J38">
        <f t="shared" si="4"/>
        <v>3.7980829461323785E-2</v>
      </c>
      <c r="K38">
        <f t="shared" si="5"/>
        <v>-4.6969993565723199E-2</v>
      </c>
      <c r="L38">
        <f>INDEX(SUMMARY!C$1:C$549,MATCH($D38,SUMMARY!$E$1:$E$549))</f>
        <v>3.7980829461323695E-2</v>
      </c>
      <c r="M38">
        <f>INDEX(SUMMARY!D$1:D$549,MATCH($D38,SUMMARY!$E$1:$E$549))</f>
        <v>-4.6969993565723261E-2</v>
      </c>
      <c r="N38">
        <f t="shared" si="6"/>
        <v>1.5265566588595902E-16</v>
      </c>
    </row>
    <row r="39" spans="2:14" x14ac:dyDescent="0.3">
      <c r="B39">
        <v>0.18428678101000001</v>
      </c>
      <c r="C39">
        <v>-7.1430393958999997E-3</v>
      </c>
      <c r="D39">
        <v>325</v>
      </c>
      <c r="F39">
        <f t="shared" si="0"/>
        <v>0.18442516278111043</v>
      </c>
      <c r="G39">
        <f t="shared" si="1"/>
        <v>-2.2196992962900395</v>
      </c>
      <c r="H39">
        <f t="shared" si="2"/>
        <v>357.78030070370994</v>
      </c>
      <c r="I39">
        <f t="shared" si="3"/>
        <v>317.78030070370994</v>
      </c>
      <c r="J39">
        <f t="shared" si="4"/>
        <v>0.13658040731380708</v>
      </c>
      <c r="K39">
        <f t="shared" si="5"/>
        <v>-0.12392914509845386</v>
      </c>
      <c r="L39">
        <f>INDEX(SUMMARY!C$1:C$549,MATCH($D39,SUMMARY!$E$1:$E$549))</f>
        <v>0.13658040731380708</v>
      </c>
      <c r="M39">
        <f>INDEX(SUMMARY!D$1:D$549,MATCH($D39,SUMMARY!$E$1:$E$549))</f>
        <v>-0.12392914509845386</v>
      </c>
      <c r="N39">
        <f t="shared" si="6"/>
        <v>0</v>
      </c>
    </row>
    <row r="40" spans="2:14" x14ac:dyDescent="0.3">
      <c r="B40">
        <v>0.32500089959</v>
      </c>
      <c r="C40">
        <v>-3.7449794012000001E-3</v>
      </c>
      <c r="D40">
        <v>326</v>
      </c>
      <c r="F40">
        <f t="shared" si="0"/>
        <v>0.32502247553826902</v>
      </c>
      <c r="G40">
        <f t="shared" si="1"/>
        <v>-0.66018899704005596</v>
      </c>
      <c r="H40">
        <f t="shared" si="2"/>
        <v>359.33981100295995</v>
      </c>
      <c r="I40">
        <f t="shared" si="3"/>
        <v>319.33981100295995</v>
      </c>
      <c r="J40">
        <f t="shared" si="4"/>
        <v>0.24655790678196585</v>
      </c>
      <c r="K40">
        <f t="shared" si="5"/>
        <v>-0.21177537205331529</v>
      </c>
      <c r="L40">
        <f>INDEX(SUMMARY!C$1:C$549,MATCH($D40,SUMMARY!$E$1:$E$549))</f>
        <v>0.24655790678196549</v>
      </c>
      <c r="M40">
        <f>INDEX(SUMMARY!D$1:D$549,MATCH($D40,SUMMARY!$E$1:$E$549))</f>
        <v>-0.21177537205331573</v>
      </c>
      <c r="N40">
        <f t="shared" si="6"/>
        <v>8.0491169285323849E-16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raw_vertexdata</vt:lpstr>
      <vt:lpstr>ReAirfoil</vt:lpstr>
      <vt:lpstr>raw_elemdata</vt:lpstr>
      <vt:lpstr>filt_btag6</vt:lpstr>
      <vt:lpstr>filt_btag7</vt:lpstr>
      <vt:lpstr>fix_btag</vt:lpstr>
      <vt:lpstr>final_elemfixed</vt:lpstr>
      <vt:lpstr>final_twistvert</vt:lpstr>
      <vt:lpstr>SUMMARY</vt:lpstr>
      <vt:lpstr>ReTwist</vt:lpstr>
      <vt:lpstr>raw_vertexdata!mesh_temp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Yuen Ng</dc:creator>
  <cp:lastModifiedBy>Alwin Wang</cp:lastModifiedBy>
  <dcterms:created xsi:type="dcterms:W3CDTF">2017-02-22T09:31:20Z</dcterms:created>
  <dcterms:modified xsi:type="dcterms:W3CDTF">2017-03-16T12:35:15Z</dcterms:modified>
</cp:coreProperties>
</file>