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z\geo\test\"/>
    </mc:Choice>
  </mc:AlternateContent>
  <xr:revisionPtr revIDLastSave="0" documentId="13_ncr:1_{F33CDD83-3FC7-4798-90C8-A3E2DB67DA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  <c r="G2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12" i="1"/>
  <c r="F23" i="1"/>
  <c r="F24" i="1"/>
  <c r="F25" i="1"/>
  <c r="F27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E24" i="1"/>
  <c r="E25" i="1"/>
  <c r="E26" i="1"/>
  <c r="F26" i="1" s="1"/>
  <c r="E2" i="1"/>
  <c r="F2" i="1" s="1"/>
  <c r="D28" i="1"/>
  <c r="C28" i="1" l="1"/>
  <c r="E28" i="1"/>
  <c r="F28" i="1" s="1"/>
</calcChain>
</file>

<file path=xl/sharedStrings.xml><?xml version="1.0" encoding="utf-8"?>
<sst xmlns="http://schemas.openxmlformats.org/spreadsheetml/2006/main" count="33" uniqueCount="33">
  <si>
    <t>name_uk</t>
  </si>
  <si>
    <t>ГУ ДПС У М.КИЄВІ</t>
  </si>
  <si>
    <t>ЦЕНТРАЛЬНЕ МУ ДПС ПО РОБОТІ З ВПП</t>
  </si>
  <si>
    <t>ГУ ДПС У ЛЬВІВСЬКІЙ ОБЛАСТІ</t>
  </si>
  <si>
    <t>ГУ ДПС У ДНІПРОПЕТРОВСЬКІЙ ОБЛ.</t>
  </si>
  <si>
    <t>ГУ ДПС У КИЇВСЬКІЙ ОБЛАСТІ</t>
  </si>
  <si>
    <t>ГУ ДПС В ОДЕСЬКІЙ ОБЛАСТІ</t>
  </si>
  <si>
    <t>ГУ ДПС В ІВАНО-ФРАНКІВСЬКІЙ ОБЛАСТІ</t>
  </si>
  <si>
    <t>ГУ ДПС У ЗАКАРПАТСЬКІЙ ОБЛАСТІ</t>
  </si>
  <si>
    <t>ГУ ДПС У ХАРКІВСЬКІЙ ОБЛАСТІ</t>
  </si>
  <si>
    <t>ГУ ДПС У ПОЛТАВСЬКІЙ ОБЛАСТІ</t>
  </si>
  <si>
    <t>ГУ ДПС У ВІННИЦЬКІЙ ОБЛАСТІ</t>
  </si>
  <si>
    <t>ГУ ДПС У ВОЛИНСЬКІЙ ОБЛАСТІ</t>
  </si>
  <si>
    <t>ГУ ДПС У ХМЕЛЬНИЦЬКІЙ ОБЛАСТІ</t>
  </si>
  <si>
    <t>ГУ ДПС У РІВНЕНСЬКІЙ ОБЛАСТІ</t>
  </si>
  <si>
    <t>ГУ ДПС У ЧЕРКАСЬКІЙ ОБЛАСТІ</t>
  </si>
  <si>
    <t>ГУ ДПС У ЖИТОМИРСЬКІЙ ОБЛАСТІ</t>
  </si>
  <si>
    <t>ГУ ДПС У ЧЕРНІВЕЦЬКІЙ ОБЛАСТІ</t>
  </si>
  <si>
    <t>ГУ ДПС У ТЕРНОПІЛЬСЬКІЙ ОБЛАСТІ</t>
  </si>
  <si>
    <t>ГУ ДПС У ЧЕРНІГІВСЬКІЙ ОБЛАСТІ</t>
  </si>
  <si>
    <t>ГУ ДПС У КІРОВОГРАДСЬКІЙ ОБЛАСТІ</t>
  </si>
  <si>
    <t>ГУ ДПС У ЗАПОРІЗЬКІЙ ОБЛАСТІ</t>
  </si>
  <si>
    <t>ГУ ДПС У МИКОЛАЇВСЬКІЙ ОБЛАСТІ</t>
  </si>
  <si>
    <t>ГУ ДПС У СУМСЬКІЙ ОБЛАСТІ</t>
  </si>
  <si>
    <t>ГУ ДПС У ДОНЕЦЬКІЙ ОБЛАСТІ</t>
  </si>
  <si>
    <t>ГУ ДПС У ХЕРСОНСЬКІЙ ОБЛАСТІ, АР КРИМ ТА М.СЕВАСТОПОЛІ (ВЕЗ КРИМ)</t>
  </si>
  <si>
    <t>ГУ ДПС У ЛУГАНСЬКІЙ ОБЛАСТІ</t>
  </si>
  <si>
    <t>Всього надходжень до Зведеного бюджету</t>
  </si>
  <si>
    <t>в т.ч. туристичний збір (галузь туризму)</t>
  </si>
  <si>
    <t>Частка туристичного збору у сплаті податків туристичною галуззю</t>
  </si>
  <si>
    <t>Надходження до Зведеного бюджету від галузі туризму (КВЕД =55,56,79)</t>
  </si>
  <si>
    <t>в т.ч. екологічний податок (галузь туризму)</t>
  </si>
  <si>
    <t>Частка екологічного податку у сплаті податків туристичною галуззю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</si>
</sst>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6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4" fontId="0" fillId="0" borderId="0" xfId="2" applyNumberFormat="1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166" fontId="0" fillId="0" borderId="0" xfId="1" applyNumberFormat="1" applyFont="1"/>
  </cellXfs>
  <cellStyles count="3">
    <cellStyle name="Відсотковий" xfId="2" builtinId="5"/>
    <cellStyle name="Звичайний" xfId="0" builtinId="0"/>
    <cellStyle name="Фінансови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z\geo\test\2024_tourism1803.xlsx" TargetMode="External"/><Relationship Id="rId1" Type="http://schemas.openxmlformats.org/officeDocument/2006/relationships/externalLinkPath" Target="2024_tourism180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z\geo\test\2024_tourism1901.xlsx" TargetMode="External"/><Relationship Id="rId1" Type="http://schemas.openxmlformats.org/officeDocument/2006/relationships/externalLinkPath" Target="2024_tourism1901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z\geo\taxes\2024_all.xlsx" TargetMode="External"/><Relationship Id="rId1" Type="http://schemas.openxmlformats.org/officeDocument/2006/relationships/externalLinkPath" Target="/workz/geo/taxes/2024_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2" t="str">
            <v>ГУ ДПС У М.КИЄВІ</v>
          </cell>
          <cell r="C2">
            <v>42318023.390000001</v>
          </cell>
        </row>
        <row r="3">
          <cell r="B3" t="str">
            <v>ГУ ДПС У ЛЬВІВСЬКІЙ ОБЛАСТІ</v>
          </cell>
          <cell r="C3">
            <v>37137389.990000002</v>
          </cell>
        </row>
        <row r="4">
          <cell r="B4" t="str">
            <v>ГУ ДПС В ІВАНО-ФРАНКІВСЬКІЙ ОБЛАСТІ</v>
          </cell>
          <cell r="C4">
            <v>29349317.510000002</v>
          </cell>
        </row>
        <row r="5">
          <cell r="B5" t="str">
            <v>ГУ ДПС У ЗАКАРПАТСЬКІЙ ОБЛАСТІ</v>
          </cell>
          <cell r="C5">
            <v>15392586.4</v>
          </cell>
        </row>
        <row r="6">
          <cell r="B6" t="str">
            <v>ГУ ДПС В ОДЕСЬКІЙ ОБЛАСТІ</v>
          </cell>
          <cell r="C6">
            <v>12454009.199999999</v>
          </cell>
        </row>
        <row r="7">
          <cell r="B7" t="str">
            <v>ГУ ДПС У КИЇВСЬКІЙ ОБЛАСТІ</v>
          </cell>
          <cell r="C7">
            <v>12261131.09</v>
          </cell>
        </row>
        <row r="8">
          <cell r="B8" t="str">
            <v>ГУ ДПС У ДНІПРОПЕТРОВСЬКІЙ ОБЛ.</v>
          </cell>
          <cell r="C8">
            <v>10646874.630000001</v>
          </cell>
        </row>
        <row r="9">
          <cell r="B9" t="str">
            <v>ГУ ДПС У ПОЛТАВСЬКІЙ ОБЛАСТІ</v>
          </cell>
          <cell r="C9">
            <v>5264997.03</v>
          </cell>
        </row>
        <row r="10">
          <cell r="B10" t="str">
            <v>ГУ ДПС У ЧЕРКАСЬКІЙ ОБЛАСТІ</v>
          </cell>
          <cell r="C10">
            <v>4504317.91</v>
          </cell>
        </row>
        <row r="11">
          <cell r="B11" t="str">
            <v>ГУ ДПС У ХМЕЛЬНИЦЬКІЙ ОБЛАСТІ</v>
          </cell>
          <cell r="C11">
            <v>4415831.1100000003</v>
          </cell>
        </row>
        <row r="12">
          <cell r="B12" t="str">
            <v>ГУ ДПС У ВІННИЦЬКІЙ ОБЛАСТІ</v>
          </cell>
          <cell r="C12">
            <v>3648242.43</v>
          </cell>
        </row>
        <row r="13">
          <cell r="B13" t="str">
            <v>ГУ ДПС У ХАРКІВСЬКІЙ ОБЛАСТІ</v>
          </cell>
          <cell r="C13">
            <v>2614101.54</v>
          </cell>
        </row>
        <row r="14">
          <cell r="B14" t="str">
            <v>ГУ ДПС У ВОЛИНСЬКІЙ ОБЛАСТІ</v>
          </cell>
          <cell r="C14">
            <v>2580539.7000000002</v>
          </cell>
        </row>
        <row r="15">
          <cell r="B15" t="str">
            <v>ГУ ДПС У ЖИТОМИРСЬКІЙ ОБЛАСТІ</v>
          </cell>
          <cell r="C15">
            <v>2573941.0699999998</v>
          </cell>
        </row>
        <row r="16">
          <cell r="B16" t="str">
            <v>ГУ ДПС У ЧЕРНІВЕЦЬКІЙ ОБЛАСТІ</v>
          </cell>
          <cell r="C16">
            <v>2373627.8199999998</v>
          </cell>
        </row>
        <row r="17">
          <cell r="B17" t="str">
            <v>ГУ ДПС У РІВНЕНСЬКІЙ ОБЛАСТІ</v>
          </cell>
          <cell r="C17">
            <v>1870659.85</v>
          </cell>
        </row>
        <row r="18">
          <cell r="B18" t="str">
            <v>ГУ ДПС У КІРОВОГРАДСЬКІЙ ОБЛАСТІ</v>
          </cell>
          <cell r="C18">
            <v>1423359.4</v>
          </cell>
        </row>
        <row r="19">
          <cell r="B19" t="str">
            <v>ЦЕНТРАЛЬНЕ МУ ДПС ПО РОБОТІ З ВПП</v>
          </cell>
          <cell r="C19">
            <v>1406960.58</v>
          </cell>
        </row>
        <row r="20">
          <cell r="B20" t="str">
            <v>ГУ ДПС У ТЕРНОПІЛЬСЬКІЙ ОБЛАСТІ</v>
          </cell>
          <cell r="C20">
            <v>1335482.1399999999</v>
          </cell>
        </row>
        <row r="21">
          <cell r="B21" t="str">
            <v>ГУ ДПС У МИКОЛАЇВСЬКІЙ ОБЛАСТІ</v>
          </cell>
          <cell r="C21">
            <v>1215673.6100000001</v>
          </cell>
        </row>
        <row r="22">
          <cell r="B22" t="str">
            <v>ГУ ДПС У ЧЕРНІГІВСЬКІЙ ОБЛАСТІ</v>
          </cell>
          <cell r="C22">
            <v>1122294.72</v>
          </cell>
        </row>
        <row r="23">
          <cell r="B23" t="str">
            <v>ГУ ДПС У СУМСЬКІЙ ОБЛАСТІ</v>
          </cell>
          <cell r="C23">
            <v>1114483.57</v>
          </cell>
        </row>
        <row r="24">
          <cell r="B24" t="str">
            <v>ГУ ДПС У ЗАПОРІЗЬКІЙ ОБЛАСТІ</v>
          </cell>
          <cell r="C24">
            <v>933328.98</v>
          </cell>
        </row>
        <row r="25">
          <cell r="B25" t="str">
            <v>ГУ ДПС У ДОНЕЦЬКІЙ ОБЛАСТІ</v>
          </cell>
          <cell r="C25">
            <v>302148.93</v>
          </cell>
        </row>
        <row r="26">
          <cell r="B26" t="str">
            <v>ГУ ДПС У ХЕРСОНСЬКІЙ ОБЛАСТІ, АР КРИМ ТА М.СЕВАСТОПОЛІ (ВЕЗ КРИМ)</v>
          </cell>
          <cell r="C26">
            <v>84946.16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2" t="str">
            <v>ГУ ДПС У ЛЬВІВСЬКІЙ ОБЛАСТІ</v>
          </cell>
          <cell r="C2">
            <v>576411.31000000006</v>
          </cell>
        </row>
        <row r="3">
          <cell r="B3" t="str">
            <v>ГУ ДПС У М.КИЄВІ</v>
          </cell>
          <cell r="C3">
            <v>182199.47</v>
          </cell>
        </row>
        <row r="4">
          <cell r="B4" t="str">
            <v>ГУ ДПС У ЗАКАРПАТСЬКІЙ ОБЛАСТІ</v>
          </cell>
          <cell r="C4">
            <v>152045.35999999999</v>
          </cell>
        </row>
        <row r="5">
          <cell r="B5" t="str">
            <v>ГУ ДПС В ІВАНО-ФРАНКІВСЬКІЙ ОБЛАСТІ</v>
          </cell>
          <cell r="C5">
            <v>149769.84</v>
          </cell>
        </row>
        <row r="6">
          <cell r="B6" t="str">
            <v>ГУ ДПС У КИЇВСЬКІЙ ОБЛАСТІ</v>
          </cell>
          <cell r="C6">
            <v>92530.04</v>
          </cell>
        </row>
        <row r="7">
          <cell r="B7" t="str">
            <v>ГУ ДПС В ОДЕСЬКІЙ ОБЛАСТІ</v>
          </cell>
          <cell r="C7">
            <v>80129.77</v>
          </cell>
        </row>
        <row r="8">
          <cell r="B8" t="str">
            <v>ЦЕНТРАЛЬНЕ МУ ДПС ПО РОБОТІ З ВПП</v>
          </cell>
          <cell r="C8">
            <v>50069.18</v>
          </cell>
        </row>
        <row r="9">
          <cell r="B9" t="str">
            <v>ГУ ДПС У ЧЕРНІВЕЦЬКІЙ ОБЛАСТІ</v>
          </cell>
          <cell r="C9">
            <v>40098.26</v>
          </cell>
        </row>
        <row r="10">
          <cell r="B10" t="str">
            <v>ГУ ДПС У ЖИТОМИРСЬКІЙ ОБЛАСТІ</v>
          </cell>
          <cell r="C10">
            <v>30916.05</v>
          </cell>
        </row>
        <row r="11">
          <cell r="B11" t="str">
            <v>ГУ ДПС У ДНІПРОПЕТРОВСЬКІЙ ОБЛ.</v>
          </cell>
          <cell r="C11">
            <v>30776.29</v>
          </cell>
        </row>
        <row r="12">
          <cell r="B12" t="str">
            <v>ГУ ДПС У ХМЕЛЬНИЦЬКІЙ ОБЛАСТІ</v>
          </cell>
          <cell r="C12">
            <v>28685.41</v>
          </cell>
        </row>
        <row r="13">
          <cell r="B13" t="str">
            <v>ГУ ДПС У ХАРКІВСЬКІЙ ОБЛАСТІ</v>
          </cell>
          <cell r="C13">
            <v>24882.560000000001</v>
          </cell>
        </row>
        <row r="14">
          <cell r="B14" t="str">
            <v>ГУ ДПС У ВІННИЦЬКІЙ ОБЛАСТІ</v>
          </cell>
          <cell r="C14">
            <v>24742.68</v>
          </cell>
        </row>
        <row r="15">
          <cell r="B15" t="str">
            <v>ГУ ДПС У ВОЛИНСЬКІЙ ОБЛАСТІ</v>
          </cell>
          <cell r="C15">
            <v>22983.68</v>
          </cell>
        </row>
        <row r="16">
          <cell r="B16" t="str">
            <v>ГУ ДПС У ЧЕРНІГІВСЬКІЙ ОБЛАСТІ</v>
          </cell>
          <cell r="C16">
            <v>20588.79</v>
          </cell>
        </row>
        <row r="17">
          <cell r="B17" t="str">
            <v>ГУ ДПС У ЗАПОРІЗЬКІЙ ОБЛАСТІ</v>
          </cell>
          <cell r="C17">
            <v>19993.169999999998</v>
          </cell>
        </row>
        <row r="18">
          <cell r="B18" t="str">
            <v>ГУ ДПС У РІВНЕНСЬКІЙ ОБЛАСТІ</v>
          </cell>
          <cell r="C18">
            <v>16498.09</v>
          </cell>
        </row>
        <row r="19">
          <cell r="B19" t="str">
            <v>ГУ ДПС У ТЕРНОПІЛЬСЬКІЙ ОБЛАСТІ</v>
          </cell>
          <cell r="C19">
            <v>15946.47</v>
          </cell>
        </row>
        <row r="20">
          <cell r="B20" t="str">
            <v>ГУ ДПС У ПОЛТАВСЬКІЙ ОБЛАСТІ</v>
          </cell>
          <cell r="C20">
            <v>14789.66</v>
          </cell>
        </row>
        <row r="21">
          <cell r="B21" t="str">
            <v>ГУ ДПС У ЧЕРКАСЬКІЙ ОБЛАСТІ</v>
          </cell>
          <cell r="C21">
            <v>14081.36</v>
          </cell>
        </row>
        <row r="22">
          <cell r="B22" t="str">
            <v>ГУ ДПС У СУМСЬКІЙ ОБЛАСТІ</v>
          </cell>
          <cell r="C22">
            <v>10243.969999999999</v>
          </cell>
        </row>
        <row r="23">
          <cell r="B23" t="str">
            <v>ГУ ДПС У МИКОЛАЇВСЬКІЙ ОБЛАСТІ</v>
          </cell>
          <cell r="C23">
            <v>6897.12</v>
          </cell>
        </row>
        <row r="24">
          <cell r="B24" t="str">
            <v>ГУ ДПС У КІРОВОГРАДСЬКІЙ ОБЛАСТІ</v>
          </cell>
          <cell r="C24">
            <v>3979.17</v>
          </cell>
        </row>
        <row r="25">
          <cell r="B25" t="str">
            <v>ГУ ДПС У ДОНЕЦЬКІЙ ОБЛАСТІ</v>
          </cell>
          <cell r="C25">
            <v>355.43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2" t="str">
            <v>ЦЕНТРАЛЬНЕ МУ ДПС ПО РОБОТІ З ВПП</v>
          </cell>
          <cell r="C2">
            <v>448246.62795008003</v>
          </cell>
        </row>
        <row r="3">
          <cell r="B3" t="str">
            <v>ГУ ДПС У М.КИЄВІ</v>
          </cell>
          <cell r="C3">
            <v>220742.67120933998</v>
          </cell>
        </row>
        <row r="4">
          <cell r="B4" t="str">
            <v>ПІВНІЧНЕ МУ ДПС ПО РОБОТІ З ВПП</v>
          </cell>
          <cell r="C4">
            <v>151221.55122066001</v>
          </cell>
        </row>
        <row r="5">
          <cell r="B5" t="str">
            <v>ГУ ДПС У ДНІПРОПЕТРОВСЬКІЙ ОБЛ.</v>
          </cell>
          <cell r="C5">
            <v>93716.457715820012</v>
          </cell>
        </row>
        <row r="6">
          <cell r="B6" t="str">
            <v>СХІДНЕЕ МУ ДПС ПО РОБОТІ З ВПП</v>
          </cell>
          <cell r="C6">
            <v>89833.920454809995</v>
          </cell>
        </row>
        <row r="7">
          <cell r="B7" t="str">
            <v>ГУ ДПС У ЛЬВІВСЬКІЙ ОБЛАСТІ</v>
          </cell>
          <cell r="C7">
            <v>69800.894599830004</v>
          </cell>
        </row>
        <row r="8">
          <cell r="B8" t="str">
            <v>ГУ ДПС У ХАРКІВСЬКІЙ ОБЛАСТІ</v>
          </cell>
          <cell r="C8">
            <v>64265.357621429997</v>
          </cell>
        </row>
        <row r="9">
          <cell r="B9" t="str">
            <v>ГУ ДПС У КИЇВСЬКІЙ ОБЛАСТІ</v>
          </cell>
          <cell r="C9">
            <v>61057.575854120005</v>
          </cell>
        </row>
        <row r="10">
          <cell r="B10" t="str">
            <v>ГУ ДПС В ОДЕСЬКІЙ ОБЛАСТІ</v>
          </cell>
          <cell r="C10">
            <v>53174.136833330005</v>
          </cell>
        </row>
        <row r="11">
          <cell r="B11" t="str">
            <v>ГУ ДПС У ПОЛТАВСЬКІЙ ОБЛАСТІ</v>
          </cell>
          <cell r="C11">
            <v>53032.139667260002</v>
          </cell>
        </row>
        <row r="12">
          <cell r="B12" t="str">
            <v>ГУ ДПС У ВІННИЦЬКІЙ ОБЛАСТІ</v>
          </cell>
          <cell r="C12">
            <v>32305.674689349999</v>
          </cell>
        </row>
        <row r="13">
          <cell r="B13" t="str">
            <v>ГУ ДПС У ЧЕРКАСЬКІЙ ОБЛАСТІ</v>
          </cell>
          <cell r="C13">
            <v>28811.936132790001</v>
          </cell>
        </row>
        <row r="14">
          <cell r="B14" t="str">
            <v>ГУ ДПС У ЖИТОМИРСЬКІЙ ОБЛАСТІ</v>
          </cell>
          <cell r="C14">
            <v>26682.902906029998</v>
          </cell>
        </row>
        <row r="15">
          <cell r="B15" t="str">
            <v>ГУ ДПС У СУМСЬКІЙ ОБЛАСТІ</v>
          </cell>
          <cell r="C15">
            <v>26103.400787179999</v>
          </cell>
        </row>
        <row r="16">
          <cell r="B16" t="str">
            <v>ГУ ДПС В ІВАНО-ФРАНКІВСЬКІЙ ОБЛАСТІ</v>
          </cell>
          <cell r="C16">
            <v>25153.40818468</v>
          </cell>
        </row>
        <row r="17">
          <cell r="B17" t="str">
            <v>ГУ ДПС У ХМЕЛЬНИЦЬКІЙ ОБЛАСТІ</v>
          </cell>
          <cell r="C17">
            <v>23877.600911330002</v>
          </cell>
        </row>
        <row r="18">
          <cell r="B18" t="str">
            <v>ГУ ДПС У ЗАКАРПАТСЬКІЙ ОБЛАСТІ</v>
          </cell>
          <cell r="C18">
            <v>23063.292440270001</v>
          </cell>
        </row>
        <row r="19">
          <cell r="B19" t="str">
            <v>ГУ ДПС У ЗАПОРІЗЬКІЙ ОБЛАСТІ</v>
          </cell>
          <cell r="C19">
            <v>22938.155171669998</v>
          </cell>
        </row>
        <row r="20">
          <cell r="B20" t="str">
            <v>ГУ ДПС У МИКОЛАЇВСЬКІЙ ОБЛАСТІ</v>
          </cell>
          <cell r="C20">
            <v>22845.84981458</v>
          </cell>
        </row>
        <row r="21">
          <cell r="B21" t="str">
            <v>ЗАХІДНЕ МУ ДПС ПО РОБОТІ З ВПП</v>
          </cell>
          <cell r="C21">
            <v>21349.711038360001</v>
          </cell>
        </row>
        <row r="22">
          <cell r="B22" t="str">
            <v>ГУ ДПС У ЧЕРНІГІВСЬКІЙ ОБЛАСТІ</v>
          </cell>
          <cell r="C22">
            <v>21168.606789009998</v>
          </cell>
        </row>
        <row r="23">
          <cell r="B23" t="str">
            <v>ГУ ДПС У ВОЛИНСЬКІЙ ОБЛАСТІ</v>
          </cell>
          <cell r="C23">
            <v>20442.54482942</v>
          </cell>
        </row>
        <row r="24">
          <cell r="B24" t="str">
            <v>ГУ ДПС У РІВНЕНСЬКІЙ ОБЛАСТІ</v>
          </cell>
          <cell r="C24">
            <v>19719.955495009999</v>
          </cell>
        </row>
        <row r="25">
          <cell r="B25" t="str">
            <v>ГУ ДПС У КІРОВОГРАДСЬКІЙ ОБЛАСТІ</v>
          </cell>
          <cell r="C25">
            <v>19034.019232259998</v>
          </cell>
        </row>
        <row r="26">
          <cell r="B26" t="str">
            <v>ПІВДЕННЕ МУ ДПС ПО РОБОТІ З ВПП</v>
          </cell>
          <cell r="C26">
            <v>18960.9610598</v>
          </cell>
        </row>
        <row r="27">
          <cell r="B27" t="str">
            <v>ГУ ДПС У ДОНЕЦЬКІЙ ОБЛАСТІ</v>
          </cell>
          <cell r="C27">
            <v>18336.971915580001</v>
          </cell>
        </row>
        <row r="28">
          <cell r="B28" t="str">
            <v>ГУ ДПС У ТЕРНОПІЛЬСЬКІЙ ОБЛАСТІ</v>
          </cell>
          <cell r="C28">
            <v>16995.0911094</v>
          </cell>
        </row>
        <row r="29">
          <cell r="B29" t="str">
            <v>ГУ ДПС У ЧЕРНІВЕЦЬКІЙ ОБЛАСТІ</v>
          </cell>
          <cell r="C29">
            <v>12110.754690350001</v>
          </cell>
        </row>
        <row r="30">
          <cell r="B30" t="str">
            <v>ГУ ДПС У ХЕРСОНСЬКІЙ ОБЛАСТІ, АР КРИМ ТА М.СЕВАСТОПОЛІ (ВЕЗ КРИМ)</v>
          </cell>
          <cell r="C30">
            <v>5858.2564927200001</v>
          </cell>
        </row>
        <row r="31">
          <cell r="B31" t="str">
            <v>ГУ ДПС У ЛУГАНСЬКІЙ ОБЛАСТІ</v>
          </cell>
          <cell r="C31">
            <v>1666.6504036199999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L21" sqref="L21"/>
    </sheetView>
  </sheetViews>
  <sheetFormatPr defaultRowHeight="15" x14ac:dyDescent="0.25"/>
  <cols>
    <col min="2" max="2" width="36.7109375" style="5" customWidth="1"/>
    <col min="3" max="3" width="19.42578125" customWidth="1"/>
    <col min="4" max="4" width="17.85546875" customWidth="1"/>
    <col min="5" max="5" width="15" customWidth="1"/>
    <col min="6" max="6" width="15.28515625" customWidth="1"/>
    <col min="7" max="7" width="15.7109375" customWidth="1"/>
    <col min="8" max="8" width="15.5703125" customWidth="1"/>
  </cols>
  <sheetData>
    <row r="1" spans="1:8" s="5" customFormat="1" ht="90" x14ac:dyDescent="0.25">
      <c r="A1" s="7"/>
      <c r="B1" s="4" t="s">
        <v>0</v>
      </c>
      <c r="C1" s="4" t="s">
        <v>27</v>
      </c>
      <c r="D1" s="4" t="s">
        <v>30</v>
      </c>
      <c r="E1" s="7" t="s">
        <v>28</v>
      </c>
      <c r="F1" s="7" t="s">
        <v>29</v>
      </c>
      <c r="G1" s="7" t="s">
        <v>31</v>
      </c>
      <c r="H1" s="7" t="s">
        <v>32</v>
      </c>
    </row>
    <row r="2" spans="1:8" x14ac:dyDescent="0.25">
      <c r="A2" s="6">
        <v>0</v>
      </c>
      <c r="B2" s="5" t="s">
        <v>1</v>
      </c>
      <c r="C2" s="2">
        <f>VLOOKUP(B2,[3]Sheet1!$B$2:$C$31,2,0)</f>
        <v>220742.67120933998</v>
      </c>
      <c r="D2">
        <v>2817120266.6300001</v>
      </c>
      <c r="E2">
        <f>VLOOKUP(B2,[1]Sheet1!$B$2:$C$26,2,0)</f>
        <v>42318023.390000001</v>
      </c>
      <c r="F2" s="3">
        <f t="shared" ref="F2:F27" si="0">E2/D2</f>
        <v>1.5021731195247561E-2</v>
      </c>
      <c r="G2">
        <f>VLOOKUP(B2,[2]Sheet1!$B$2:$C$25,2,0)</f>
        <v>182199.47</v>
      </c>
      <c r="H2" s="8">
        <f>G2/D2</f>
        <v>6.4675786887138267E-5</v>
      </c>
    </row>
    <row r="3" spans="1:8" ht="30" x14ac:dyDescent="0.25">
      <c r="A3" s="1">
        <v>1</v>
      </c>
      <c r="B3" s="5" t="s">
        <v>2</v>
      </c>
      <c r="C3" s="2">
        <f>VLOOKUP(B3,[3]Sheet1!$B$2:$C$31,2,0)</f>
        <v>448246.62795008003</v>
      </c>
      <c r="D3">
        <v>1939755056.1500001</v>
      </c>
      <c r="E3">
        <f>VLOOKUP(B3,[1]Sheet1!$B$2:$C$26,2,0)</f>
        <v>1406960.58</v>
      </c>
      <c r="F3" s="3">
        <f t="shared" si="0"/>
        <v>7.2532899220405516E-4</v>
      </c>
      <c r="G3">
        <f>VLOOKUP(B3,[2]Sheet1!$B$2:$C$25,2,0)</f>
        <v>50069.18</v>
      </c>
      <c r="H3" s="8">
        <f t="shared" ref="H3:H28" si="1">G3/D3</f>
        <v>2.5812114700387297E-5</v>
      </c>
    </row>
    <row r="4" spans="1:8" x14ac:dyDescent="0.25">
      <c r="A4" s="1">
        <v>2</v>
      </c>
      <c r="B4" s="5" t="s">
        <v>3</v>
      </c>
      <c r="C4" s="2">
        <f>VLOOKUP(B4,[3]Sheet1!$B$2:$C$31,2,0)</f>
        <v>69800.894599830004</v>
      </c>
      <c r="D4">
        <v>1073931613.26</v>
      </c>
      <c r="E4">
        <f>VLOOKUP(B4,[1]Sheet1!$B$2:$C$26,2,0)</f>
        <v>37137389.990000002</v>
      </c>
      <c r="F4" s="3">
        <f t="shared" si="0"/>
        <v>3.458077733391856E-2</v>
      </c>
      <c r="G4">
        <f>VLOOKUP(B4,[2]Sheet1!$B$2:$C$25,2,0)</f>
        <v>576411.31000000006</v>
      </c>
      <c r="H4" s="8">
        <f t="shared" si="1"/>
        <v>5.3672999554437199E-4</v>
      </c>
    </row>
    <row r="5" spans="1:8" x14ac:dyDescent="0.25">
      <c r="A5" s="1">
        <v>3</v>
      </c>
      <c r="B5" s="5" t="s">
        <v>4</v>
      </c>
      <c r="C5" s="2">
        <f>VLOOKUP(B5,[3]Sheet1!$B$2:$C$31,2,0)</f>
        <v>93716.457715820012</v>
      </c>
      <c r="D5">
        <v>775488966.48000002</v>
      </c>
      <c r="E5">
        <f>VLOOKUP(B5,[1]Sheet1!$B$2:$C$26,2,0)</f>
        <v>10646874.630000001</v>
      </c>
      <c r="F5" s="3">
        <f t="shared" si="0"/>
        <v>1.3729240634237425E-2</v>
      </c>
      <c r="G5">
        <f>VLOOKUP(B5,[2]Sheet1!$B$2:$C$25,2,0)</f>
        <v>30776.29</v>
      </c>
      <c r="H5" s="8">
        <f t="shared" si="1"/>
        <v>3.9686302875069628E-5</v>
      </c>
    </row>
    <row r="6" spans="1:8" x14ac:dyDescent="0.25">
      <c r="A6" s="1">
        <v>4</v>
      </c>
      <c r="B6" s="5" t="s">
        <v>5</v>
      </c>
      <c r="C6" s="2">
        <f>VLOOKUP(B6,[3]Sheet1!$B$2:$C$31,2,0)</f>
        <v>61057.575854120005</v>
      </c>
      <c r="D6">
        <v>680203075.77999997</v>
      </c>
      <c r="E6">
        <f>VLOOKUP(B6,[1]Sheet1!$B$2:$C$26,2,0)</f>
        <v>12261131.09</v>
      </c>
      <c r="F6" s="3">
        <f t="shared" si="0"/>
        <v>1.8025691924341801E-2</v>
      </c>
      <c r="G6">
        <f>VLOOKUP(B6,[2]Sheet1!$B$2:$C$25,2,0)</f>
        <v>92530.04</v>
      </c>
      <c r="H6" s="8">
        <f t="shared" si="1"/>
        <v>1.3603296323512547E-4</v>
      </c>
    </row>
    <row r="7" spans="1:8" x14ac:dyDescent="0.25">
      <c r="A7" s="1">
        <v>5</v>
      </c>
      <c r="B7" s="5" t="s">
        <v>6</v>
      </c>
      <c r="C7" s="2">
        <f>VLOOKUP(B7,[3]Sheet1!$B$2:$C$31,2,0)</f>
        <v>53174.136833330005</v>
      </c>
      <c r="D7">
        <v>535410942.48000002</v>
      </c>
      <c r="E7">
        <f>VLOOKUP(B7,[1]Sheet1!$B$2:$C$26,2,0)</f>
        <v>12454009.199999999</v>
      </c>
      <c r="F7" s="3">
        <f t="shared" si="0"/>
        <v>2.3260654969645512E-2</v>
      </c>
      <c r="G7">
        <f>VLOOKUP(B7,[2]Sheet1!$B$2:$C$25,2,0)</f>
        <v>80129.77</v>
      </c>
      <c r="H7" s="8">
        <f t="shared" si="1"/>
        <v>1.4966031442846951E-4</v>
      </c>
    </row>
    <row r="8" spans="1:8" ht="30" x14ac:dyDescent="0.25">
      <c r="A8" s="1">
        <v>6</v>
      </c>
      <c r="B8" s="5" t="s">
        <v>7</v>
      </c>
      <c r="C8" s="2">
        <f>VLOOKUP(B8,[3]Sheet1!$B$2:$C$31,2,0)</f>
        <v>25153.40818468</v>
      </c>
      <c r="D8">
        <v>509698848.36000001</v>
      </c>
      <c r="E8">
        <f>VLOOKUP(B8,[1]Sheet1!$B$2:$C$26,2,0)</f>
        <v>29349317.510000002</v>
      </c>
      <c r="F8" s="3">
        <f t="shared" si="0"/>
        <v>5.7581682996604683E-2</v>
      </c>
      <c r="G8">
        <f>VLOOKUP(B8,[2]Sheet1!$B$2:$C$25,2,0)</f>
        <v>149769.84</v>
      </c>
      <c r="H8" s="8">
        <f t="shared" si="1"/>
        <v>2.9383986344465437E-4</v>
      </c>
    </row>
    <row r="9" spans="1:8" x14ac:dyDescent="0.25">
      <c r="A9" s="1">
        <v>7</v>
      </c>
      <c r="B9" s="5" t="s">
        <v>8</v>
      </c>
      <c r="C9" s="2">
        <f>VLOOKUP(B9,[3]Sheet1!$B$2:$C$31,2,0)</f>
        <v>23063.292440270001</v>
      </c>
      <c r="D9">
        <v>292205712.36000001</v>
      </c>
      <c r="E9">
        <f>VLOOKUP(B9,[1]Sheet1!$B$2:$C$26,2,0)</f>
        <v>15392586.4</v>
      </c>
      <c r="F9" s="3">
        <f t="shared" si="0"/>
        <v>5.2677226176318544E-2</v>
      </c>
      <c r="G9">
        <f>VLOOKUP(B9,[2]Sheet1!$B$2:$C$25,2,0)</f>
        <v>152045.35999999999</v>
      </c>
      <c r="H9" s="8">
        <f t="shared" si="1"/>
        <v>5.2033671337909629E-4</v>
      </c>
    </row>
    <row r="10" spans="1:8" x14ac:dyDescent="0.25">
      <c r="A10" s="1">
        <v>8</v>
      </c>
      <c r="B10" s="5" t="s">
        <v>9</v>
      </c>
      <c r="C10" s="2">
        <f>VLOOKUP(B10,[3]Sheet1!$B$2:$C$31,2,0)</f>
        <v>64265.357621429997</v>
      </c>
      <c r="D10">
        <v>283369702.41000003</v>
      </c>
      <c r="E10">
        <f>VLOOKUP(B10,[1]Sheet1!$B$2:$C$26,2,0)</f>
        <v>2614101.54</v>
      </c>
      <c r="F10" s="3">
        <f t="shared" si="0"/>
        <v>9.2250565877989542E-3</v>
      </c>
      <c r="G10">
        <f>VLOOKUP(B10,[2]Sheet1!$B$2:$C$25,2,0)</f>
        <v>24882.560000000001</v>
      </c>
      <c r="H10" s="8">
        <f t="shared" si="1"/>
        <v>8.7809528641837972E-5</v>
      </c>
    </row>
    <row r="11" spans="1:8" x14ac:dyDescent="0.25">
      <c r="A11" s="1">
        <v>9</v>
      </c>
      <c r="B11" s="5" t="s">
        <v>10</v>
      </c>
      <c r="C11" s="2">
        <f>VLOOKUP(B11,[3]Sheet1!$B$2:$C$31,2,0)</f>
        <v>53032.139667260002</v>
      </c>
      <c r="D11">
        <v>234036791.44999999</v>
      </c>
      <c r="E11">
        <f>VLOOKUP(B11,[1]Sheet1!$B$2:$C$26,2,0)</f>
        <v>5264997.03</v>
      </c>
      <c r="F11" s="3">
        <f t="shared" si="0"/>
        <v>2.2496450226394526E-2</v>
      </c>
      <c r="G11">
        <f>VLOOKUP(B11,[2]Sheet1!$B$2:$C$25,2,0)</f>
        <v>14789.66</v>
      </c>
      <c r="H11" s="8">
        <f t="shared" si="1"/>
        <v>6.3193739361957064E-5</v>
      </c>
    </row>
    <row r="12" spans="1:8" x14ac:dyDescent="0.25">
      <c r="A12" s="1">
        <v>10</v>
      </c>
      <c r="B12" s="5" t="s">
        <v>11</v>
      </c>
      <c r="C12" s="2">
        <f>VLOOKUP(B12,[3]Sheet1!$B$2:$C$31,2,0)</f>
        <v>32305.674689349999</v>
      </c>
      <c r="D12">
        <v>221707086.19999999</v>
      </c>
      <c r="E12">
        <f>VLOOKUP(B12,[1]Sheet1!$B$2:$C$26,2,0)</f>
        <v>3648242.43</v>
      </c>
      <c r="F12" s="3">
        <f t="shared" si="0"/>
        <v>1.6455236016718715E-2</v>
      </c>
      <c r="G12">
        <f>VLOOKUP(B12,[2]Sheet1!$B$2:$C$25,2,0)</f>
        <v>24742.68</v>
      </c>
      <c r="H12" s="8">
        <f t="shared" si="1"/>
        <v>1.1160076307926329E-4</v>
      </c>
    </row>
    <row r="13" spans="1:8" x14ac:dyDescent="0.25">
      <c r="A13" s="1">
        <v>11</v>
      </c>
      <c r="B13" s="5" t="s">
        <v>12</v>
      </c>
      <c r="C13" s="2">
        <f>VLOOKUP(B13,[3]Sheet1!$B$2:$C$31,2,0)</f>
        <v>20442.54482942</v>
      </c>
      <c r="D13">
        <v>209604911.58000001</v>
      </c>
      <c r="E13">
        <f>VLOOKUP(B13,[1]Sheet1!$B$2:$C$26,2,0)</f>
        <v>2580539.7000000002</v>
      </c>
      <c r="F13" s="3">
        <f t="shared" si="0"/>
        <v>1.2311446714430088E-2</v>
      </c>
      <c r="G13">
        <f>VLOOKUP(B13,[2]Sheet1!$B$2:$C$25,2,0)</f>
        <v>22983.68</v>
      </c>
      <c r="H13" s="8">
        <f t="shared" si="1"/>
        <v>1.0965239233541437E-4</v>
      </c>
    </row>
    <row r="14" spans="1:8" x14ac:dyDescent="0.25">
      <c r="A14" s="1">
        <v>12</v>
      </c>
      <c r="B14" s="5" t="s">
        <v>13</v>
      </c>
      <c r="C14" s="2">
        <f>VLOOKUP(B14,[3]Sheet1!$B$2:$C$31,2,0)</f>
        <v>23877.600911330002</v>
      </c>
      <c r="D14">
        <v>198177438.72999999</v>
      </c>
      <c r="E14">
        <f>VLOOKUP(B14,[1]Sheet1!$B$2:$C$26,2,0)</f>
        <v>4415831.1100000003</v>
      </c>
      <c r="F14" s="3">
        <f t="shared" si="0"/>
        <v>2.2282209005719349E-2</v>
      </c>
      <c r="G14">
        <f>VLOOKUP(B14,[2]Sheet1!$B$2:$C$25,2,0)</f>
        <v>28685.41</v>
      </c>
      <c r="H14" s="8">
        <f t="shared" si="1"/>
        <v>1.4474609311648966E-4</v>
      </c>
    </row>
    <row r="15" spans="1:8" x14ac:dyDescent="0.25">
      <c r="A15" s="1">
        <v>13</v>
      </c>
      <c r="B15" s="5" t="s">
        <v>14</v>
      </c>
      <c r="C15" s="2">
        <f>VLOOKUP(B15,[3]Sheet1!$B$2:$C$31,2,0)</f>
        <v>19719.955495009999</v>
      </c>
      <c r="D15">
        <v>180949706.69</v>
      </c>
      <c r="E15">
        <f>VLOOKUP(B15,[1]Sheet1!$B$2:$C$26,2,0)</f>
        <v>1870659.85</v>
      </c>
      <c r="F15" s="3">
        <f t="shared" si="0"/>
        <v>1.0338009849359873E-2</v>
      </c>
      <c r="G15">
        <f>VLOOKUP(B15,[2]Sheet1!$B$2:$C$25,2,0)</f>
        <v>16498.09</v>
      </c>
      <c r="H15" s="8">
        <f t="shared" si="1"/>
        <v>9.1175002721967664E-5</v>
      </c>
    </row>
    <row r="16" spans="1:8" x14ac:dyDescent="0.25">
      <c r="A16" s="1">
        <v>14</v>
      </c>
      <c r="B16" s="5" t="s">
        <v>15</v>
      </c>
      <c r="C16" s="2">
        <f>VLOOKUP(B16,[3]Sheet1!$B$2:$C$31,2,0)</f>
        <v>28811.936132790001</v>
      </c>
      <c r="D16">
        <v>159079956.59</v>
      </c>
      <c r="E16">
        <f>VLOOKUP(B16,[1]Sheet1!$B$2:$C$26,2,0)</f>
        <v>4504317.91</v>
      </c>
      <c r="F16" s="3">
        <f t="shared" si="0"/>
        <v>2.8314804746955458E-2</v>
      </c>
      <c r="G16">
        <f>VLOOKUP(B16,[2]Sheet1!$B$2:$C$25,2,0)</f>
        <v>14081.36</v>
      </c>
      <c r="H16" s="8">
        <f t="shared" si="1"/>
        <v>8.8517499638827375E-5</v>
      </c>
    </row>
    <row r="17" spans="1:8" x14ac:dyDescent="0.25">
      <c r="A17" s="1">
        <v>15</v>
      </c>
      <c r="B17" s="5" t="s">
        <v>16</v>
      </c>
      <c r="C17" s="2">
        <f>VLOOKUP(B17,[3]Sheet1!$B$2:$C$31,2,0)</f>
        <v>26682.902906029998</v>
      </c>
      <c r="D17">
        <v>154074037.94999999</v>
      </c>
      <c r="E17">
        <f>VLOOKUP(B17,[1]Sheet1!$B$2:$C$26,2,0)</f>
        <v>2573941.0699999998</v>
      </c>
      <c r="F17" s="3">
        <f t="shared" si="0"/>
        <v>1.6705871438478775E-2</v>
      </c>
      <c r="G17">
        <f>VLOOKUP(B17,[2]Sheet1!$B$2:$C$25,2,0)</f>
        <v>30916.05</v>
      </c>
      <c r="H17" s="8">
        <f t="shared" si="1"/>
        <v>2.0065710233435212E-4</v>
      </c>
    </row>
    <row r="18" spans="1:8" x14ac:dyDescent="0.25">
      <c r="A18" s="1">
        <v>16</v>
      </c>
      <c r="B18" s="5" t="s">
        <v>17</v>
      </c>
      <c r="C18" s="2">
        <f>VLOOKUP(B18,[3]Sheet1!$B$2:$C$31,2,0)</f>
        <v>12110.754690350001</v>
      </c>
      <c r="D18">
        <v>149973166.13999999</v>
      </c>
      <c r="E18">
        <f>VLOOKUP(B18,[1]Sheet1!$B$2:$C$26,2,0)</f>
        <v>2373627.8199999998</v>
      </c>
      <c r="F18" s="3">
        <f t="shared" si="0"/>
        <v>1.5827016799686802E-2</v>
      </c>
      <c r="G18">
        <f>VLOOKUP(B18,[2]Sheet1!$B$2:$C$25,2,0)</f>
        <v>40098.26</v>
      </c>
      <c r="H18" s="8">
        <f t="shared" si="1"/>
        <v>2.6736956371627352E-4</v>
      </c>
    </row>
    <row r="19" spans="1:8" x14ac:dyDescent="0.25">
      <c r="A19" s="1">
        <v>17</v>
      </c>
      <c r="B19" s="5" t="s">
        <v>18</v>
      </c>
      <c r="C19" s="2">
        <f>VLOOKUP(B19,[3]Sheet1!$B$2:$C$31,2,0)</f>
        <v>16995.0911094</v>
      </c>
      <c r="D19">
        <v>139754903.65000001</v>
      </c>
      <c r="E19">
        <f>VLOOKUP(B19,[1]Sheet1!$B$2:$C$26,2,0)</f>
        <v>1335482.1399999999</v>
      </c>
      <c r="F19" s="3">
        <f t="shared" si="0"/>
        <v>9.555887522519858E-3</v>
      </c>
      <c r="G19">
        <f>VLOOKUP(B19,[2]Sheet1!$B$2:$C$25,2,0)</f>
        <v>15946.47</v>
      </c>
      <c r="H19" s="8">
        <f t="shared" si="1"/>
        <v>1.1410311612346776E-4</v>
      </c>
    </row>
    <row r="20" spans="1:8" x14ac:dyDescent="0.25">
      <c r="A20" s="1">
        <v>18</v>
      </c>
      <c r="B20" s="5" t="s">
        <v>19</v>
      </c>
      <c r="C20" s="2">
        <f>VLOOKUP(B20,[3]Sheet1!$B$2:$C$31,2,0)</f>
        <v>21168.606789009998</v>
      </c>
      <c r="D20">
        <v>125280165.62</v>
      </c>
      <c r="E20">
        <f>VLOOKUP(B20,[1]Sheet1!$B$2:$C$26,2,0)</f>
        <v>1122294.72</v>
      </c>
      <c r="F20" s="3">
        <f t="shared" si="0"/>
        <v>8.9582793449056106E-3</v>
      </c>
      <c r="G20">
        <f>VLOOKUP(B20,[2]Sheet1!$B$2:$C$25,2,0)</f>
        <v>20588.79</v>
      </c>
      <c r="H20" s="8">
        <f t="shared" si="1"/>
        <v>1.6434197622670736E-4</v>
      </c>
    </row>
    <row r="21" spans="1:8" x14ac:dyDescent="0.25">
      <c r="A21" s="1">
        <v>19</v>
      </c>
      <c r="B21" s="5" t="s">
        <v>20</v>
      </c>
      <c r="C21" s="2">
        <f>VLOOKUP(B21,[3]Sheet1!$B$2:$C$31,2,0)</f>
        <v>19034.019232259998</v>
      </c>
      <c r="D21">
        <v>110659957.53</v>
      </c>
      <c r="E21">
        <f>VLOOKUP(B21,[1]Sheet1!$B$2:$C$26,2,0)</f>
        <v>1423359.4</v>
      </c>
      <c r="F21" s="3">
        <f t="shared" si="0"/>
        <v>1.2862461108519097E-2</v>
      </c>
      <c r="G21">
        <f>VLOOKUP(B21,[2]Sheet1!$B$2:$C$25,2,0)</f>
        <v>3979.17</v>
      </c>
      <c r="H21" s="8">
        <f t="shared" si="1"/>
        <v>3.5958535398147465E-5</v>
      </c>
    </row>
    <row r="22" spans="1:8" x14ac:dyDescent="0.25">
      <c r="A22" s="1">
        <v>20</v>
      </c>
      <c r="B22" s="5" t="s">
        <v>21</v>
      </c>
      <c r="C22" s="2">
        <f>VLOOKUP(B22,[3]Sheet1!$B$2:$C$31,2,0)</f>
        <v>22938.155171669998</v>
      </c>
      <c r="D22">
        <v>106368116.59999999</v>
      </c>
      <c r="E22">
        <f>VLOOKUP(B22,[1]Sheet1!$B$2:$C$26,2,0)</f>
        <v>933328.98</v>
      </c>
      <c r="F22" s="3">
        <f t="shared" si="0"/>
        <v>8.7745182469461912E-3</v>
      </c>
      <c r="G22">
        <f>VLOOKUP(B22,[2]Sheet1!$B$2:$C$25,2,0)</f>
        <v>19993.169999999998</v>
      </c>
      <c r="H22" s="8">
        <f t="shared" si="1"/>
        <v>1.8796205704369874E-4</v>
      </c>
    </row>
    <row r="23" spans="1:8" x14ac:dyDescent="0.25">
      <c r="A23" s="1">
        <v>21</v>
      </c>
      <c r="B23" s="5" t="s">
        <v>22</v>
      </c>
      <c r="C23" s="2">
        <f>VLOOKUP(B23,[3]Sheet1!$B$2:$C$31,2,0)</f>
        <v>22845.84981458</v>
      </c>
      <c r="D23">
        <v>105755616.45</v>
      </c>
      <c r="E23">
        <f>VLOOKUP(B23,[1]Sheet1!$B$2:$C$26,2,0)</f>
        <v>1215673.6100000001</v>
      </c>
      <c r="F23" s="3">
        <f t="shared" si="0"/>
        <v>1.1495121023428161E-2</v>
      </c>
      <c r="G23">
        <f>VLOOKUP(B23,[2]Sheet1!$B$2:$C$25,2,0)</f>
        <v>6897.12</v>
      </c>
      <c r="H23" s="8">
        <f t="shared" si="1"/>
        <v>6.5217529163199352E-5</v>
      </c>
    </row>
    <row r="24" spans="1:8" x14ac:dyDescent="0.25">
      <c r="A24" s="1">
        <v>22</v>
      </c>
      <c r="B24" s="5" t="s">
        <v>23</v>
      </c>
      <c r="C24" s="2">
        <f>VLOOKUP(B24,[3]Sheet1!$B$2:$C$31,2,0)</f>
        <v>26103.400787179999</v>
      </c>
      <c r="D24">
        <v>98611399.579999998</v>
      </c>
      <c r="E24">
        <f>VLOOKUP(B24,[1]Sheet1!$B$2:$C$26,2,0)</f>
        <v>1114483.57</v>
      </c>
      <c r="F24" s="3">
        <f t="shared" si="0"/>
        <v>1.1301772155620388E-2</v>
      </c>
      <c r="G24">
        <f>VLOOKUP(B24,[2]Sheet1!$B$2:$C$25,2,0)</f>
        <v>10243.969999999999</v>
      </c>
      <c r="H24" s="8">
        <f t="shared" si="1"/>
        <v>1.038822087875289E-4</v>
      </c>
    </row>
    <row r="25" spans="1:8" x14ac:dyDescent="0.25">
      <c r="A25" s="1">
        <v>23</v>
      </c>
      <c r="B25" s="5" t="s">
        <v>24</v>
      </c>
      <c r="C25" s="2">
        <f>VLOOKUP(B25,[3]Sheet1!$B$2:$C$31,2,0)</f>
        <v>18336.971915580001</v>
      </c>
      <c r="D25">
        <v>46065967.060000002</v>
      </c>
      <c r="E25">
        <f>VLOOKUP(B25,[1]Sheet1!$B$2:$C$26,2,0)</f>
        <v>302148.93</v>
      </c>
      <c r="F25" s="3">
        <f t="shared" si="0"/>
        <v>6.559048887575877E-3</v>
      </c>
      <c r="G25">
        <f>VLOOKUP(B25,[2]Sheet1!$B$2:$C$25,2,0)</f>
        <v>355.43</v>
      </c>
      <c r="H25" s="8">
        <f t="shared" si="1"/>
        <v>7.7156743401709018E-6</v>
      </c>
    </row>
    <row r="26" spans="1:8" ht="30" x14ac:dyDescent="0.25">
      <c r="A26" s="1">
        <v>24</v>
      </c>
      <c r="B26" s="5" t="s">
        <v>25</v>
      </c>
      <c r="C26" s="2">
        <f>VLOOKUP(B26,[3]Sheet1!$B$2:$C$31,2,0)</f>
        <v>5858.2564927200001</v>
      </c>
      <c r="D26">
        <v>17331613.109999999</v>
      </c>
      <c r="E26">
        <f>VLOOKUP(B26,[1]Sheet1!$B$2:$C$26,2,0)</f>
        <v>84946.16</v>
      </c>
      <c r="F26" s="3">
        <f t="shared" si="0"/>
        <v>4.9012264156178134E-3</v>
      </c>
      <c r="G26">
        <v>0</v>
      </c>
      <c r="H26" s="8">
        <f t="shared" si="1"/>
        <v>0</v>
      </c>
    </row>
    <row r="27" spans="1:8" x14ac:dyDescent="0.25">
      <c r="A27" s="1">
        <v>25</v>
      </c>
      <c r="B27" s="5" t="s">
        <v>26</v>
      </c>
      <c r="C27" s="2">
        <f>VLOOKUP(B27,[3]Sheet1!$B$2:$C$31,2,0)</f>
        <v>1666.6504036199999</v>
      </c>
      <c r="D27">
        <v>1825653.16</v>
      </c>
      <c r="E27">
        <v>0</v>
      </c>
      <c r="F27" s="3">
        <f t="shared" si="0"/>
        <v>0</v>
      </c>
      <c r="G27">
        <v>0</v>
      </c>
      <c r="H27" s="8">
        <f t="shared" si="1"/>
        <v>0</v>
      </c>
    </row>
    <row r="28" spans="1:8" x14ac:dyDescent="0.25">
      <c r="C28" s="2">
        <f>SUM(C2:C27)</f>
        <v>1431150.9334464602</v>
      </c>
      <c r="D28" s="2">
        <f>SUM(D2:D27)</f>
        <v>11166440672.000004</v>
      </c>
      <c r="E28" s="2">
        <f>SUM(E2:E27)</f>
        <v>198344268.75999999</v>
      </c>
      <c r="F28" s="3">
        <f>E28/D28</f>
        <v>1.7762532805762433E-2</v>
      </c>
      <c r="G28" s="2">
        <f>SUM(G2:G27)</f>
        <v>1609613.1300000001</v>
      </c>
      <c r="H28" s="8">
        <f t="shared" si="1"/>
        <v>1.4414737670492676E-4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Олександр В. Фролов</cp:lastModifiedBy>
  <dcterms:created xsi:type="dcterms:W3CDTF">2025-08-22T10:15:44Z</dcterms:created>
  <dcterms:modified xsi:type="dcterms:W3CDTF">2025-08-22T16:10:12Z</dcterms:modified>
</cp:coreProperties>
</file>