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tihan-python\"/>
    </mc:Choice>
  </mc:AlternateContent>
  <xr:revisionPtr revIDLastSave="0" documentId="13_ncr:1_{0C061BD4-06F5-4698-AEBE-1B3373602F94}" xr6:coauthVersionLast="47" xr6:coauthVersionMax="47" xr10:uidLastSave="{00000000-0000-0000-0000-000000000000}"/>
  <bookViews>
    <workbookView xWindow="-120" yWindow="-120" windowWidth="20730" windowHeight="11160" activeTab="1" xr2:uid="{529C14EF-0DEF-44EA-9690-9BB751A1A8F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2" i="2"/>
  <c r="J14" i="2"/>
  <c r="H3" i="2"/>
  <c r="H4" i="2"/>
  <c r="L4" i="2" s="1"/>
  <c r="H5" i="2"/>
  <c r="K5" i="2" s="1"/>
  <c r="H6" i="2"/>
  <c r="H7" i="2"/>
  <c r="H8" i="2"/>
  <c r="H9" i="2"/>
  <c r="H11" i="2"/>
  <c r="J5" i="2" s="1"/>
  <c r="H10" i="2"/>
  <c r="H2" i="2"/>
  <c r="F2" i="1"/>
  <c r="F3" i="1"/>
  <c r="F4" i="1"/>
  <c r="F5" i="1"/>
  <c r="F6" i="1"/>
  <c r="F7" i="1"/>
  <c r="F8" i="1"/>
  <c r="J8" i="2" l="1"/>
  <c r="J7" i="2"/>
  <c r="L3" i="2"/>
  <c r="J6" i="2"/>
  <c r="K4" i="2"/>
  <c r="K3" i="2"/>
  <c r="J4" i="2"/>
  <c r="L11" i="2"/>
  <c r="K2" i="2"/>
  <c r="K10" i="2"/>
  <c r="L9" i="2"/>
  <c r="L8" i="2"/>
  <c r="L2" i="2"/>
  <c r="J2" i="2"/>
  <c r="K11" i="2"/>
  <c r="J11" i="2"/>
  <c r="K8" i="2"/>
  <c r="L6" i="2"/>
  <c r="L10" i="2"/>
  <c r="J10" i="2"/>
  <c r="K9" i="2"/>
  <c r="L7" i="2"/>
  <c r="J9" i="2"/>
  <c r="K7" i="2"/>
  <c r="L5" i="2"/>
  <c r="J3" i="2"/>
  <c r="K6" i="2"/>
</calcChain>
</file>

<file path=xl/sharedStrings.xml><?xml version="1.0" encoding="utf-8"?>
<sst xmlns="http://schemas.openxmlformats.org/spreadsheetml/2006/main" count="62" uniqueCount="34">
  <si>
    <t>x2</t>
  </si>
  <si>
    <t>x3</t>
  </si>
  <si>
    <t>klasifikasi</t>
  </si>
  <si>
    <t>x1</t>
  </si>
  <si>
    <t>Jelek</t>
  </si>
  <si>
    <t>Bagus</t>
  </si>
  <si>
    <t>?</t>
  </si>
  <si>
    <t>jarak</t>
  </si>
  <si>
    <t>K1</t>
  </si>
  <si>
    <t>K3</t>
  </si>
  <si>
    <t>jelek</t>
  </si>
  <si>
    <t>K5</t>
  </si>
  <si>
    <t>Tinggi</t>
  </si>
  <si>
    <t>Berat</t>
  </si>
  <si>
    <t>L-Perut</t>
  </si>
  <si>
    <t>L-Panggul</t>
  </si>
  <si>
    <t>Lemak</t>
  </si>
  <si>
    <t>Label</t>
  </si>
  <si>
    <t>Gemuk</t>
  </si>
  <si>
    <t>Ideal</t>
  </si>
  <si>
    <t>Kurus</t>
  </si>
  <si>
    <t>k1</t>
  </si>
  <si>
    <t>k3</t>
  </si>
  <si>
    <t>k5</t>
  </si>
  <si>
    <t>k7</t>
  </si>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</sst>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5E93-0FD6-4BF7-8FE2-0EBCDE5609B3}">
  <dimension ref="A1:I8"/>
  <sheetViews>
    <sheetView zoomScale="184" zoomScaleNormal="184" workbookViewId="0">
      <selection activeCell="G10" sqref="G10"/>
    </sheetView>
  </sheetViews>
  <sheetFormatPr defaultRowHeight="15" x14ac:dyDescent="0.25"/>
  <sheetData>
    <row r="1" spans="1:9" x14ac:dyDescent="0.25">
      <c r="A1" t="s">
        <v>3</v>
      </c>
      <c r="B1" t="s">
        <v>0</v>
      </c>
      <c r="C1" t="s">
        <v>1</v>
      </c>
      <c r="D1" t="s">
        <v>2</v>
      </c>
      <c r="F1" t="s">
        <v>7</v>
      </c>
      <c r="G1" t="s">
        <v>8</v>
      </c>
      <c r="H1" t="s">
        <v>9</v>
      </c>
      <c r="I1" t="s">
        <v>11</v>
      </c>
    </row>
    <row r="2" spans="1:9" x14ac:dyDescent="0.25">
      <c r="A2">
        <v>40</v>
      </c>
      <c r="B2">
        <v>5</v>
      </c>
      <c r="C2">
        <v>60</v>
      </c>
      <c r="D2" t="s">
        <v>4</v>
      </c>
      <c r="F2">
        <f>SQRT((A2-$A$8)^2+(B2-$B$8)^2+(C2-$C$8)^2)</f>
        <v>22.449944320643649</v>
      </c>
      <c r="H2" t="s">
        <v>4</v>
      </c>
      <c r="I2" t="s">
        <v>4</v>
      </c>
    </row>
    <row r="3" spans="1:9" x14ac:dyDescent="0.25">
      <c r="A3">
        <v>50</v>
      </c>
      <c r="B3">
        <v>8</v>
      </c>
      <c r="C3">
        <v>40</v>
      </c>
      <c r="D3" t="s">
        <v>5</v>
      </c>
      <c r="F3">
        <f t="shared" ref="F3:F8" si="0">SQRT((A3-$A$8)^2+(B3-$B$8)^2+(C3-$C$8)^2)</f>
        <v>5</v>
      </c>
      <c r="G3" t="s">
        <v>5</v>
      </c>
      <c r="H3" t="s">
        <v>5</v>
      </c>
      <c r="I3" t="s">
        <v>5</v>
      </c>
    </row>
    <row r="4" spans="1:9" x14ac:dyDescent="0.25">
      <c r="A4">
        <v>50</v>
      </c>
      <c r="B4">
        <v>7</v>
      </c>
      <c r="C4">
        <v>30</v>
      </c>
      <c r="D4" t="s">
        <v>4</v>
      </c>
      <c r="F4">
        <f t="shared" si="0"/>
        <v>10.770329614269007</v>
      </c>
      <c r="H4" t="s">
        <v>4</v>
      </c>
      <c r="I4" t="s">
        <v>4</v>
      </c>
    </row>
    <row r="5" spans="1:9" x14ac:dyDescent="0.25">
      <c r="A5">
        <v>70</v>
      </c>
      <c r="B5">
        <v>4</v>
      </c>
      <c r="C5">
        <v>60</v>
      </c>
      <c r="D5" t="s">
        <v>5</v>
      </c>
      <c r="F5">
        <f t="shared" si="0"/>
        <v>28.301943396169811</v>
      </c>
      <c r="I5" t="s">
        <v>5</v>
      </c>
    </row>
    <row r="6" spans="1:9" x14ac:dyDescent="0.25">
      <c r="A6">
        <v>80</v>
      </c>
      <c r="B6">
        <v>4</v>
      </c>
      <c r="C6">
        <v>80</v>
      </c>
      <c r="D6" t="s">
        <v>5</v>
      </c>
      <c r="F6">
        <f t="shared" si="0"/>
        <v>50.009999000199947</v>
      </c>
    </row>
    <row r="7" spans="1:9" x14ac:dyDescent="0.25">
      <c r="A7">
        <v>60</v>
      </c>
      <c r="B7">
        <v>6</v>
      </c>
      <c r="C7">
        <v>60</v>
      </c>
      <c r="D7" t="s">
        <v>5</v>
      </c>
      <c r="F7">
        <f t="shared" si="0"/>
        <v>22.561028345356956</v>
      </c>
      <c r="I7" t="s">
        <v>5</v>
      </c>
    </row>
    <row r="8" spans="1:9" x14ac:dyDescent="0.25">
      <c r="A8" s="1">
        <v>50</v>
      </c>
      <c r="B8" s="1">
        <v>3</v>
      </c>
      <c r="C8" s="1">
        <v>40</v>
      </c>
      <c r="D8" s="1" t="s">
        <v>6</v>
      </c>
      <c r="F8">
        <f t="shared" si="0"/>
        <v>0</v>
      </c>
      <c r="G8" t="s">
        <v>5</v>
      </c>
      <c r="H8" t="s">
        <v>10</v>
      </c>
      <c r="I8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B0CE-D4B0-451F-AD99-01B699053AEB}">
  <dimension ref="A1:L22"/>
  <sheetViews>
    <sheetView tabSelected="1" topLeftCell="B1" zoomScale="175" zoomScaleNormal="175" workbookViewId="0">
      <selection activeCell="I2" sqref="I2"/>
    </sheetView>
  </sheetViews>
  <sheetFormatPr defaultRowHeight="15" x14ac:dyDescent="0.25"/>
  <cols>
    <col min="7" max="7" width="2.7109375" customWidth="1"/>
  </cols>
  <sheetData>
    <row r="1" spans="1:12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H1" t="s">
        <v>7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25">
      <c r="A2">
        <v>160</v>
      </c>
      <c r="B2">
        <v>70</v>
      </c>
      <c r="C2">
        <v>78</v>
      </c>
      <c r="D2">
        <v>99</v>
      </c>
      <c r="E2">
        <v>33.299999999999997</v>
      </c>
      <c r="F2" t="s">
        <v>18</v>
      </c>
      <c r="H2">
        <f>SQRT((A2-$A$12)^2+(B2-$B$12)^2+(C2-$C$12)^2+(D2-$D$12)^2+(E2-$E$12)^2)</f>
        <v>16.256998492956811</v>
      </c>
      <c r="I2" t="str">
        <f>IF($H2&lt;=SMALL($H$2:$H$11,1),$F2,"")</f>
        <v>Gemuk</v>
      </c>
      <c r="J2" t="str">
        <f>IF($H2&lt;=SMALL($H$2:$H$11,3),$F2,"")</f>
        <v>Gemuk</v>
      </c>
      <c r="K2" t="str">
        <f>IF($H2&lt;=SMALL($H$2:$H$11,5),$F2,"")</f>
        <v>Gemuk</v>
      </c>
      <c r="L2" t="str">
        <f>IF($H2&lt;=SMALL($H$2:$H$11,7),$F2,"")</f>
        <v>Gemuk</v>
      </c>
    </row>
    <row r="3" spans="1:12" x14ac:dyDescent="0.25">
      <c r="A3">
        <v>162</v>
      </c>
      <c r="B3">
        <v>56</v>
      </c>
      <c r="C3">
        <v>74</v>
      </c>
      <c r="D3">
        <v>90</v>
      </c>
      <c r="E3">
        <v>31.7</v>
      </c>
      <c r="F3" t="s">
        <v>18</v>
      </c>
      <c r="H3">
        <f>SQRT((A3-$A$12)^2+(B3-$B$12)^2+(C3-$C$12)^2+(D3-$D$12)^2+(E3-$E$12)^2)</f>
        <v>17.846288129468267</v>
      </c>
      <c r="I3" t="str">
        <f t="shared" ref="I3:I11" si="0">IF($H3&lt;=SMALL($H$2:$H$11,1),$F3,"")</f>
        <v/>
      </c>
      <c r="J3" t="str">
        <f>IF($H3&lt;=SMALL($H$2:$H$11,3),$F3,"")</f>
        <v>Gemuk</v>
      </c>
      <c r="K3" t="str">
        <f>IF($H3&lt;=SMALL($H$2:$H$11,5),$F3,"")</f>
        <v>Gemuk</v>
      </c>
      <c r="L3" t="str">
        <f>IF($H3&lt;=SMALL($H$2:$H$11,7),$F3,"")</f>
        <v>Gemuk</v>
      </c>
    </row>
    <row r="4" spans="1:12" x14ac:dyDescent="0.25">
      <c r="A4">
        <v>155</v>
      </c>
      <c r="B4">
        <v>63</v>
      </c>
      <c r="C4">
        <v>76.5</v>
      </c>
      <c r="D4">
        <v>95.5</v>
      </c>
      <c r="E4">
        <v>37.799999999999997</v>
      </c>
      <c r="F4" t="s">
        <v>18</v>
      </c>
      <c r="H4">
        <f>SQRT((A4-$A$12)^2+(B4-$B$12)^2+(C4-$C$12)^2+(D4-$D$12)^2+(E4-$E$12)^2)</f>
        <v>21.254176060247548</v>
      </c>
      <c r="I4" t="str">
        <f t="shared" si="0"/>
        <v/>
      </c>
      <c r="J4" t="str">
        <f>IF($H4&lt;=SMALL($H$2:$H$11,3),$F4,"")</f>
        <v>Gemuk</v>
      </c>
      <c r="K4" t="str">
        <f>IF($H4&lt;=SMALL($H$2:$H$11,5),$F4,"")</f>
        <v>Gemuk</v>
      </c>
      <c r="L4" t="str">
        <f>IF($H4&lt;=SMALL($H$2:$H$11,7),$F4,"")</f>
        <v>Gemuk</v>
      </c>
    </row>
    <row r="5" spans="1:12" x14ac:dyDescent="0.25">
      <c r="A5">
        <v>156</v>
      </c>
      <c r="B5">
        <v>54</v>
      </c>
      <c r="C5">
        <v>74</v>
      </c>
      <c r="D5">
        <v>88</v>
      </c>
      <c r="E5">
        <v>31</v>
      </c>
      <c r="F5" t="s">
        <v>19</v>
      </c>
      <c r="H5">
        <f>SQRT((A5-$A$12)^2+(B5-$B$12)^2+(C5-$C$12)^2+(D5-$D$12)^2+(E5-$E$12)^2)</f>
        <v>23.45207879911715</v>
      </c>
      <c r="I5" t="str">
        <f t="shared" si="0"/>
        <v/>
      </c>
      <c r="J5" t="str">
        <f>IF($H5&lt;=SMALL($H$2:$H$11,3),$F5,"")</f>
        <v/>
      </c>
      <c r="K5" t="str">
        <f>IF($H5&lt;=SMALL($H$2:$H$11,5),$F5,"")</f>
        <v>Ideal</v>
      </c>
      <c r="L5" t="str">
        <f>IF($H5&lt;=SMALL($H$2:$H$11,7),$F5,"")</f>
        <v>Ideal</v>
      </c>
    </row>
    <row r="6" spans="1:12" x14ac:dyDescent="0.25">
      <c r="A6">
        <v>155</v>
      </c>
      <c r="B6">
        <v>55</v>
      </c>
      <c r="C6">
        <v>79</v>
      </c>
      <c r="D6">
        <v>88</v>
      </c>
      <c r="E6">
        <v>27</v>
      </c>
      <c r="F6" t="s">
        <v>18</v>
      </c>
      <c r="H6">
        <f>SQRT((A6-$A$12)^2+(B6-$B$12)^2+(C6-$C$12)^2+(D6-$D$12)^2+(E6-$E$12)^2)</f>
        <v>24.186773244895647</v>
      </c>
      <c r="I6" t="str">
        <f t="shared" si="0"/>
        <v/>
      </c>
      <c r="J6" t="str">
        <f>IF($H6&lt;=SMALL($H$2:$H$11,3),$F6,"")</f>
        <v/>
      </c>
      <c r="K6" t="str">
        <f>IF($H6&lt;=SMALL($H$2:$H$11,5),$F6,"")</f>
        <v>Gemuk</v>
      </c>
      <c r="L6" t="str">
        <f>IF($H6&lt;=SMALL($H$2:$H$11,7),$F6,"")</f>
        <v>Gemuk</v>
      </c>
    </row>
    <row r="7" spans="1:12" x14ac:dyDescent="0.25">
      <c r="A7">
        <v>155</v>
      </c>
      <c r="B7">
        <v>55</v>
      </c>
      <c r="C7">
        <v>67</v>
      </c>
      <c r="D7">
        <v>91</v>
      </c>
      <c r="E7">
        <v>29.8</v>
      </c>
      <c r="F7" t="s">
        <v>19</v>
      </c>
      <c r="H7">
        <f>SQRT((A7-$A$12)^2+(B7-$B$12)^2+(C7-$C$12)^2+(D7-$D$12)^2+(E7-$E$12)^2)</f>
        <v>24.808063205337092</v>
      </c>
      <c r="I7" t="str">
        <f t="shared" si="0"/>
        <v/>
      </c>
      <c r="J7" t="str">
        <f>IF($H7&lt;=SMALL($H$2:$H$11,3),$F7,"")</f>
        <v/>
      </c>
      <c r="K7" t="str">
        <f>IF($H7&lt;=SMALL($H$2:$H$11,5),$F7,"")</f>
        <v/>
      </c>
      <c r="L7" t="str">
        <f>IF($H7&lt;=SMALL($H$2:$H$11,7),$F7,"")</f>
        <v>Ideal</v>
      </c>
    </row>
    <row r="8" spans="1:12" x14ac:dyDescent="0.25">
      <c r="A8">
        <v>151.5</v>
      </c>
      <c r="B8">
        <v>58</v>
      </c>
      <c r="C8">
        <v>76</v>
      </c>
      <c r="D8">
        <v>94</v>
      </c>
      <c r="E8">
        <v>31.6</v>
      </c>
      <c r="F8" t="s">
        <v>18</v>
      </c>
      <c r="H8">
        <f>SQRT((A8-$A$12)^2+(B8-$B$12)^2+(C8-$C$12)^2+(D8-$D$12)^2+(E8-$E$12)^2)</f>
        <v>24.972184525988109</v>
      </c>
      <c r="I8" t="str">
        <f t="shared" si="0"/>
        <v/>
      </c>
      <c r="J8" t="str">
        <f>IF($H8&lt;=SMALL($H$2:$H$11,3),$F8,"")</f>
        <v/>
      </c>
      <c r="K8" t="str">
        <f>IF($H8&lt;=SMALL($H$2:$H$11,5),$F8,"")</f>
        <v/>
      </c>
      <c r="L8" t="str">
        <f>IF($H8&lt;=SMALL($H$2:$H$11,7),$F8,"")</f>
        <v>Gemuk</v>
      </c>
    </row>
    <row r="9" spans="1:12" x14ac:dyDescent="0.25">
      <c r="A9">
        <v>151.5</v>
      </c>
      <c r="B9">
        <v>62</v>
      </c>
      <c r="C9">
        <v>79</v>
      </c>
      <c r="D9">
        <v>98</v>
      </c>
      <c r="E9">
        <v>37.299999999999997</v>
      </c>
      <c r="F9" t="s">
        <v>18</v>
      </c>
      <c r="H9">
        <f>SQRT((A9-$A$12)^2+(B9-$B$12)^2+(C9-$C$12)^2+(D9-$D$12)^2+(E9-$E$12)^2)</f>
        <v>25.415349692656207</v>
      </c>
      <c r="I9" t="str">
        <f t="shared" si="0"/>
        <v/>
      </c>
      <c r="J9" t="str">
        <f>IF($H9&lt;=SMALL($H$2:$H$11,3),$F9,"")</f>
        <v/>
      </c>
      <c r="K9" t="str">
        <f>IF($H9&lt;=SMALL($H$2:$H$11,5),$F9,"")</f>
        <v/>
      </c>
      <c r="L9" t="str">
        <f>IF($H9&lt;=SMALL($H$2:$H$11,7),$F9,"")</f>
        <v/>
      </c>
    </row>
    <row r="10" spans="1:12" x14ac:dyDescent="0.25">
      <c r="A10">
        <v>160</v>
      </c>
      <c r="B10">
        <v>45</v>
      </c>
      <c r="C10">
        <v>45</v>
      </c>
      <c r="D10">
        <v>30</v>
      </c>
      <c r="E10">
        <v>20</v>
      </c>
      <c r="F10" t="s">
        <v>20</v>
      </c>
      <c r="H10">
        <f>SQRT((A10-$A$12)^2+(B10-$B$12)^2+(C10-$C$12)^2+(D10-$D$12)^2+(E10-$E$12)^2)</f>
        <v>73.586683577940917</v>
      </c>
      <c r="I10" t="str">
        <f t="shared" si="0"/>
        <v/>
      </c>
      <c r="J10" t="str">
        <f>IF($H10&lt;=SMALL($H$2:$H$11,3),$F10,"")</f>
        <v/>
      </c>
      <c r="K10" t="str">
        <f>IF($H10&lt;=SMALL($H$2:$H$11,5),$F10,"")</f>
        <v/>
      </c>
      <c r="L10" t="str">
        <f>IF($H10&lt;=SMALL($H$2:$H$11,7),$F10,"")</f>
        <v/>
      </c>
    </row>
    <row r="11" spans="1:12" x14ac:dyDescent="0.25">
      <c r="A11">
        <v>150</v>
      </c>
      <c r="B11">
        <v>45</v>
      </c>
      <c r="C11">
        <v>50</v>
      </c>
      <c r="D11">
        <v>25</v>
      </c>
      <c r="E11">
        <v>20</v>
      </c>
      <c r="F11" t="s">
        <v>20</v>
      </c>
      <c r="H11">
        <f>SQRT((A11-$A$12)^2+(B11-$B$12)^2+(C11-$C$12)^2+(D11-$D$12)^2+(E11-$E$12)^2)</f>
        <v>78.262379212492633</v>
      </c>
      <c r="I11" t="str">
        <f t="shared" si="0"/>
        <v/>
      </c>
      <c r="J11" t="str">
        <f>IF($H11&lt;=SMALL($H$2:$H$11,3),$F11,"")</f>
        <v/>
      </c>
      <c r="K11" t="str">
        <f>IF($H11&lt;=SMALL($H$2:$H$11,5),$F11,"")</f>
        <v/>
      </c>
      <c r="L11" t="str">
        <f>IF($H11&lt;=SMALL($H$2:$H$11,7),$F11,"")</f>
        <v/>
      </c>
    </row>
    <row r="12" spans="1:12" x14ac:dyDescent="0.25">
      <c r="A12" s="1">
        <v>173</v>
      </c>
      <c r="B12" s="1">
        <v>70</v>
      </c>
      <c r="C12" s="1">
        <v>75</v>
      </c>
      <c r="D12" s="1">
        <v>90</v>
      </c>
      <c r="E12" s="1">
        <v>31</v>
      </c>
      <c r="F12" s="1" t="s">
        <v>6</v>
      </c>
      <c r="I12" t="s">
        <v>18</v>
      </c>
      <c r="J12" t="s">
        <v>18</v>
      </c>
      <c r="K12" t="s">
        <v>18</v>
      </c>
      <c r="L12" t="s">
        <v>18</v>
      </c>
    </row>
    <row r="14" spans="1:12" x14ac:dyDescent="0.25">
      <c r="H14">
        <v>8</v>
      </c>
      <c r="I14" t="s">
        <v>32</v>
      </c>
      <c r="J14" t="e">
        <f>SMALL(H14:H22,10)</f>
        <v>#NUM!</v>
      </c>
    </row>
    <row r="15" spans="1:12" x14ac:dyDescent="0.25">
      <c r="H15">
        <v>5</v>
      </c>
      <c r="I15" t="s">
        <v>29</v>
      </c>
    </row>
    <row r="16" spans="1:12" x14ac:dyDescent="0.25">
      <c r="H16">
        <v>3</v>
      </c>
      <c r="I16" t="s">
        <v>27</v>
      </c>
    </row>
    <row r="17" spans="8:9" x14ac:dyDescent="0.25">
      <c r="H17">
        <v>10</v>
      </c>
      <c r="I17" t="s">
        <v>33</v>
      </c>
    </row>
    <row r="18" spans="8:9" x14ac:dyDescent="0.25">
      <c r="H18">
        <v>4</v>
      </c>
      <c r="I18" t="s">
        <v>28</v>
      </c>
    </row>
    <row r="19" spans="8:9" x14ac:dyDescent="0.25">
      <c r="H19">
        <v>6</v>
      </c>
      <c r="I19" t="s">
        <v>30</v>
      </c>
    </row>
    <row r="20" spans="8:9" x14ac:dyDescent="0.25">
      <c r="H20">
        <v>45</v>
      </c>
      <c r="I20" t="s">
        <v>25</v>
      </c>
    </row>
    <row r="21" spans="8:9" x14ac:dyDescent="0.25">
      <c r="H21">
        <v>30</v>
      </c>
      <c r="I21" t="s">
        <v>26</v>
      </c>
    </row>
    <row r="22" spans="8:9" x14ac:dyDescent="0.25">
      <c r="H22">
        <v>7</v>
      </c>
      <c r="I22" t="s">
        <v>31</v>
      </c>
    </row>
  </sheetData>
  <sortState xmlns:xlrd2="http://schemas.microsoft.com/office/spreadsheetml/2017/richdata2" ref="A2:H11">
    <sortCondition ref="H2:H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STMIK-III-DOSEN</dc:creator>
  <cp:lastModifiedBy>STMIK-III-DOSEN</cp:lastModifiedBy>
  <dcterms:created xsi:type="dcterms:W3CDTF">2023-11-27T06:21:10Z</dcterms:created>
  <dcterms:modified xsi:type="dcterms:W3CDTF">2023-11-27T07:13:38Z</dcterms:modified>
</cp:coreProperties>
</file>