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chenghu/Desktop/UCLA/2022/2022 Winter/207/Week 8/Reproduced tables/"/>
    </mc:Choice>
  </mc:AlternateContent>
  <xr:revisionPtr revIDLastSave="0" documentId="13_ncr:1_{9C8DAAEB-449B-6A47-B267-438BAA5FF548}" xr6:coauthVersionLast="47" xr6:coauthVersionMax="47" xr10:uidLastSave="{00000000-0000-0000-0000-000000000000}"/>
  <bookViews>
    <workbookView xWindow="0" yWindow="500" windowWidth="26840" windowHeight="15240" activeTab="2" xr2:uid="{5767C101-119B-4DC7-8E4E-573D2B8AC25D}"/>
  </bookViews>
  <sheets>
    <sheet name="Table 1" sheetId="1" r:id="rId1"/>
    <sheet name="Table 2" sheetId="2" r:id="rId2"/>
    <sheet name="Table 3" sheetId="3" r:id="rId3"/>
    <sheet name="Sup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9" i="4" l="1"/>
  <c r="D19" i="4"/>
  <c r="AB18" i="4"/>
  <c r="D18" i="4"/>
  <c r="AB17" i="4"/>
  <c r="D17" i="4"/>
  <c r="AB16" i="4"/>
  <c r="D16" i="4"/>
  <c r="AB15" i="4"/>
  <c r="D15" i="4"/>
  <c r="D9" i="4"/>
  <c r="D8" i="4"/>
  <c r="D7" i="4"/>
  <c r="D6" i="4"/>
  <c r="D5" i="4"/>
  <c r="AB9" i="3"/>
  <c r="AB8" i="3"/>
  <c r="AB7" i="3"/>
  <c r="AB6" i="3"/>
  <c r="AB5" i="3"/>
  <c r="D9" i="3"/>
  <c r="D8" i="3"/>
  <c r="D7" i="3"/>
  <c r="D6" i="3"/>
  <c r="D5" i="3"/>
  <c r="C18" i="1"/>
  <c r="C19" i="1"/>
  <c r="C17" i="1"/>
  <c r="N18" i="1"/>
  <c r="N19" i="1"/>
  <c r="N17" i="1"/>
  <c r="L18" i="1"/>
  <c r="L19" i="1"/>
  <c r="L17" i="1"/>
  <c r="J18" i="1"/>
  <c r="J19" i="1"/>
  <c r="J17" i="1"/>
  <c r="H18" i="1"/>
  <c r="H19" i="1"/>
  <c r="H17" i="1"/>
  <c r="F18" i="1"/>
  <c r="F19" i="1"/>
  <c r="F17" i="1"/>
  <c r="AZ8" i="2" l="1"/>
  <c r="AZ7" i="2"/>
  <c r="AZ6" i="2"/>
  <c r="AZ5" i="2"/>
  <c r="AZ4" i="2"/>
  <c r="AB5" i="2" l="1"/>
  <c r="AB6" i="2"/>
  <c r="AB7" i="2"/>
  <c r="AB8" i="2"/>
  <c r="AB4" i="2"/>
  <c r="D5" i="2"/>
  <c r="D6" i="2"/>
  <c r="D7" i="2"/>
  <c r="D8" i="2"/>
  <c r="D4" i="2"/>
  <c r="N22" i="1" l="1"/>
  <c r="N23" i="1"/>
  <c r="N24" i="1"/>
  <c r="N25" i="1"/>
  <c r="N26" i="1"/>
  <c r="N21" i="1"/>
  <c r="N14" i="1"/>
  <c r="N15" i="1"/>
  <c r="N13" i="1"/>
  <c r="L22" i="1"/>
  <c r="L23" i="1"/>
  <c r="L24" i="1"/>
  <c r="L25" i="1"/>
  <c r="L26" i="1"/>
  <c r="L21" i="1"/>
  <c r="L14" i="1"/>
  <c r="L15" i="1"/>
  <c r="L13" i="1"/>
  <c r="J22" i="1"/>
  <c r="J23" i="1"/>
  <c r="J24" i="1"/>
  <c r="J25" i="1"/>
  <c r="J26" i="1"/>
  <c r="J21" i="1"/>
  <c r="J14" i="1"/>
  <c r="J15" i="1"/>
  <c r="J13" i="1"/>
  <c r="H22" i="1"/>
  <c r="H23" i="1"/>
  <c r="H24" i="1"/>
  <c r="H25" i="1"/>
  <c r="H26" i="1"/>
  <c r="H21" i="1"/>
  <c r="H14" i="1"/>
  <c r="H15" i="1"/>
  <c r="H13" i="1"/>
  <c r="F22" i="1"/>
  <c r="F23" i="1"/>
  <c r="F24" i="1"/>
  <c r="F25" i="1"/>
  <c r="F26" i="1"/>
  <c r="F21" i="1"/>
  <c r="F14" i="1"/>
  <c r="F15" i="1"/>
  <c r="F13" i="1"/>
  <c r="C13" i="1"/>
  <c r="C14" i="1"/>
  <c r="C15" i="1"/>
  <c r="C21" i="1"/>
  <c r="C22" i="1"/>
  <c r="C23" i="1"/>
  <c r="C24" i="1"/>
  <c r="C25" i="1"/>
  <c r="C26" i="1"/>
  <c r="N10" i="1"/>
  <c r="N11" i="1"/>
  <c r="L10" i="1"/>
  <c r="L11" i="1"/>
  <c r="J10" i="1"/>
  <c r="J11" i="1"/>
  <c r="H10" i="1"/>
  <c r="H11" i="1"/>
  <c r="F10" i="1"/>
  <c r="F11" i="1"/>
  <c r="C10" i="1"/>
  <c r="C11" i="1"/>
  <c r="J6" i="1"/>
  <c r="N6" i="1"/>
  <c r="L6" i="1"/>
  <c r="N9" i="1"/>
  <c r="L9" i="1"/>
  <c r="J9" i="1"/>
  <c r="H6" i="1"/>
  <c r="C6" i="1"/>
  <c r="F6" i="1"/>
  <c r="H9" i="1"/>
  <c r="F9" i="1"/>
  <c r="C9" i="1"/>
</calcChain>
</file>

<file path=xl/sharedStrings.xml><?xml version="1.0" encoding="utf-8"?>
<sst xmlns="http://schemas.openxmlformats.org/spreadsheetml/2006/main" count="554" uniqueCount="69">
  <si>
    <t>Variable names</t>
  </si>
  <si>
    <t>Total</t>
  </si>
  <si>
    <t>Never Smokers</t>
  </si>
  <si>
    <t>Ever less than daily</t>
  </si>
  <si>
    <t>Former daily smokers</t>
  </si>
  <si>
    <t>Current smokers w/ &gt;= 20 cpd</t>
  </si>
  <si>
    <t>Smoking status</t>
  </si>
  <si>
    <t>Mean/count</t>
  </si>
  <si>
    <t>SD/%</t>
  </si>
  <si>
    <t>Age (years)</t>
  </si>
  <si>
    <t>Demographic variables</t>
  </si>
  <si>
    <t>Age group</t>
  </si>
  <si>
    <t>18-39 years old</t>
  </si>
  <si>
    <t>40-49 years old</t>
  </si>
  <si>
    <t>50-64 years old</t>
  </si>
  <si>
    <t>School education</t>
  </si>
  <si>
    <t>&gt;10 years</t>
  </si>
  <si>
    <t>10-11 years</t>
  </si>
  <si>
    <t>&gt;11 years</t>
  </si>
  <si>
    <t>Alcohol consumption</t>
  </si>
  <si>
    <t>Low to moderate</t>
  </si>
  <si>
    <t>Moderate to high</t>
  </si>
  <si>
    <t>High</t>
  </si>
  <si>
    <t>Very high</t>
  </si>
  <si>
    <t>Extremely high</t>
  </si>
  <si>
    <t>Current smokers w/ &lt; 20 cpd*</t>
  </si>
  <si>
    <t>* cpd = cigarette per day</t>
  </si>
  <si>
    <t>n = 4028</t>
  </si>
  <si>
    <t>Female</t>
  </si>
  <si>
    <t>n = 676 (16.8%)</t>
  </si>
  <si>
    <t>n = 920 (22.8%)</t>
  </si>
  <si>
    <t>n = 839 (20.8%)</t>
  </si>
  <si>
    <t>n = 485 (12.0%)</t>
  </si>
  <si>
    <t>n = 1108 (27.5%)</t>
  </si>
  <si>
    <t>Abstinent</t>
  </si>
  <si>
    <t>Never smoker</t>
  </si>
  <si>
    <t>Former daily</t>
  </si>
  <si>
    <t>Current daily &lt;20 cpd</t>
  </si>
  <si>
    <t>Current daily &gt;=20 cpd</t>
  </si>
  <si>
    <t>N</t>
  </si>
  <si>
    <t># of event</t>
  </si>
  <si>
    <t>%</t>
  </si>
  <si>
    <t>n</t>
  </si>
  <si>
    <t>HR</t>
  </si>
  <si>
    <t>-</t>
  </si>
  <si>
    <t>Ref.</t>
  </si>
  <si>
    <t>(</t>
  </si>
  <si>
    <t>)</t>
  </si>
  <si>
    <t>Model 1</t>
  </si>
  <si>
    <t>Model 2</t>
  </si>
  <si>
    <t>Model 3</t>
  </si>
  <si>
    <t>Outcome = total mortality</t>
  </si>
  <si>
    <t>95% CI</t>
  </si>
  <si>
    <t>Outcome = CVD mortality</t>
  </si>
  <si>
    <t>Outcome = cancer mortality</t>
  </si>
  <si>
    <t>Self-reported health status</t>
  </si>
  <si>
    <t>Very good to excellent</t>
  </si>
  <si>
    <t>Good</t>
  </si>
  <si>
    <t>Fair to poor</t>
  </si>
  <si>
    <t>Female; Outcome = total mortality (n = 2,006)</t>
  </si>
  <si>
    <t>Male; Outcome = total mortality (n = 2,022)</t>
  </si>
  <si>
    <t>Female (n = 2,006)</t>
  </si>
  <si>
    <t>Male (n = 2022)</t>
  </si>
  <si>
    <t>Outcome = CVD mortality (n = 1,864)</t>
  </si>
  <si>
    <t>Outcome = CVD mortality (n = 1,825)</t>
  </si>
  <si>
    <t>Outcome = cancer mortality  (n = 1,897)</t>
  </si>
  <si>
    <t>Outcome = cancer mortality (n = 1,799)</t>
  </si>
  <si>
    <t>a.</t>
  </si>
  <si>
    <t>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</si>
</sst>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right"/>
    </xf>
    <xf numFmtId="176" fontId="0" fillId="0" borderId="0" xfId="0" applyNumberFormat="1"/>
    <xf numFmtId="0" fontId="0" fillId="0" borderId="2" xfId="0" applyBorder="1" applyAlignment="1">
      <alignment horizontal="right"/>
    </xf>
    <xf numFmtId="0" fontId="0" fillId="0" borderId="2" xfId="0" applyBorder="1"/>
    <xf numFmtId="176" fontId="0" fillId="0" borderId="2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0" borderId="3" xfId="0" applyFont="1" applyBorder="1"/>
    <xf numFmtId="176" fontId="1" fillId="0" borderId="3" xfId="0" applyNumberFormat="1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1" xfId="0" applyBorder="1"/>
    <xf numFmtId="2" fontId="0" fillId="0" borderId="0" xfId="0" applyNumberFormat="1" applyBorder="1"/>
    <xf numFmtId="0" fontId="0" fillId="0" borderId="0" xfId="0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2" xfId="0" applyFont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EF2E-253F-430A-8C5A-361B0393025D}">
  <dimension ref="A1:N27"/>
  <sheetViews>
    <sheetView workbookViewId="0">
      <selection sqref="A1:N27"/>
    </sheetView>
  </sheetViews>
  <sheetFormatPr baseColWidth="10" defaultColWidth="9" defaultRowHeight="14"/>
  <cols>
    <col min="1" max="1" width="27.3984375" customWidth="1"/>
    <col min="2" max="2" width="21.796875" customWidth="1"/>
    <col min="3" max="3" width="5.796875" style="11" bestFit="1" customWidth="1"/>
    <col min="4" max="4" width="2.19921875" style="11" customWidth="1"/>
    <col min="5" max="5" width="21.796875" customWidth="1"/>
    <col min="6" max="6" width="5.796875" style="11" customWidth="1"/>
    <col min="7" max="7" width="21.796875" customWidth="1"/>
    <col min="8" max="8" width="5.796875" style="11" bestFit="1" customWidth="1"/>
    <col min="9" max="9" width="21.796875" customWidth="1"/>
    <col min="10" max="10" width="5.796875" style="11" bestFit="1" customWidth="1"/>
    <col min="11" max="11" width="21.796875" customWidth="1"/>
    <col min="12" max="12" width="5.796875" style="11" bestFit="1" customWidth="1"/>
    <col min="13" max="13" width="21.796875" customWidth="1"/>
    <col min="14" max="14" width="5.796875" style="11" bestFit="1" customWidth="1"/>
  </cols>
  <sheetData>
    <row r="1" spans="1:14" s="1" customFormat="1">
      <c r="A1" s="18"/>
      <c r="B1" s="18"/>
      <c r="C1" s="19"/>
      <c r="D1" s="19"/>
      <c r="E1" s="40" t="s">
        <v>6</v>
      </c>
      <c r="F1" s="40"/>
      <c r="G1" s="40"/>
      <c r="H1" s="40"/>
      <c r="I1" s="40"/>
      <c r="J1" s="40"/>
      <c r="K1" s="40"/>
      <c r="L1" s="40"/>
      <c r="M1" s="40"/>
      <c r="N1" s="40"/>
    </row>
    <row r="2" spans="1:14" s="1" customFormat="1">
      <c r="B2" s="42" t="s">
        <v>1</v>
      </c>
      <c r="C2" s="42"/>
      <c r="D2" s="2"/>
      <c r="E2" s="43" t="s">
        <v>2</v>
      </c>
      <c r="F2" s="43"/>
      <c r="G2" s="43" t="s">
        <v>3</v>
      </c>
      <c r="H2" s="43"/>
      <c r="I2" s="43" t="s">
        <v>4</v>
      </c>
      <c r="J2" s="43"/>
      <c r="K2" s="43" t="s">
        <v>25</v>
      </c>
      <c r="L2" s="43"/>
      <c r="M2" s="43" t="s">
        <v>5</v>
      </c>
      <c r="N2" s="43"/>
    </row>
    <row r="3" spans="1:14" s="1" customFormat="1">
      <c r="B3" s="41" t="s">
        <v>27</v>
      </c>
      <c r="C3" s="41"/>
      <c r="D3" s="2"/>
      <c r="E3" s="41" t="s">
        <v>29</v>
      </c>
      <c r="F3" s="41"/>
      <c r="G3" s="41" t="s">
        <v>30</v>
      </c>
      <c r="H3" s="41"/>
      <c r="I3" s="41" t="s">
        <v>31</v>
      </c>
      <c r="J3" s="41"/>
      <c r="K3" s="41" t="s">
        <v>32</v>
      </c>
      <c r="L3" s="41"/>
      <c r="M3" s="41" t="s">
        <v>33</v>
      </c>
      <c r="N3" s="41"/>
    </row>
    <row r="4" spans="1:14" s="2" customFormat="1">
      <c r="A4" s="15" t="s">
        <v>0</v>
      </c>
      <c r="B4" s="16" t="s">
        <v>7</v>
      </c>
      <c r="C4" s="17" t="s">
        <v>8</v>
      </c>
      <c r="D4" s="17"/>
      <c r="E4" s="16" t="s">
        <v>7</v>
      </c>
      <c r="F4" s="17" t="s">
        <v>8</v>
      </c>
      <c r="G4" s="16" t="s">
        <v>7</v>
      </c>
      <c r="H4" s="17" t="s">
        <v>8</v>
      </c>
      <c r="I4" s="16" t="s">
        <v>7</v>
      </c>
      <c r="J4" s="17" t="s">
        <v>8</v>
      </c>
      <c r="K4" s="16" t="s">
        <v>7</v>
      </c>
      <c r="L4" s="17" t="s">
        <v>8</v>
      </c>
      <c r="M4" s="16" t="s">
        <v>7</v>
      </c>
      <c r="N4" s="17" t="s">
        <v>8</v>
      </c>
    </row>
    <row r="5" spans="1:14" s="2" customFormat="1">
      <c r="A5" s="3" t="s">
        <v>10</v>
      </c>
      <c r="C5" s="9"/>
      <c r="D5" s="9"/>
      <c r="F5" s="9"/>
      <c r="H5" s="9"/>
      <c r="J5" s="9"/>
      <c r="L5" s="9"/>
      <c r="N5" s="9"/>
    </row>
    <row r="6" spans="1:14" s="8" customFormat="1">
      <c r="A6" s="3" t="s">
        <v>28</v>
      </c>
      <c r="B6" s="4">
        <v>2006</v>
      </c>
      <c r="C6" s="10">
        <f>B6/4028*100</f>
        <v>49.801390268123136</v>
      </c>
      <c r="D6" s="10"/>
      <c r="E6" s="4">
        <v>450</v>
      </c>
      <c r="F6" s="11">
        <f>E6/676*100</f>
        <v>66.568047337278102</v>
      </c>
      <c r="G6" s="4">
        <v>487</v>
      </c>
      <c r="H6" s="11">
        <f>G6/920*100</f>
        <v>52.934782608695649</v>
      </c>
      <c r="I6" s="4">
        <v>335</v>
      </c>
      <c r="J6" s="11">
        <f>I6/839*100</f>
        <v>39.928486293206198</v>
      </c>
      <c r="K6" s="4">
        <v>284</v>
      </c>
      <c r="L6" s="11">
        <f>K6/485*100</f>
        <v>58.55670103092784</v>
      </c>
      <c r="M6" s="4">
        <v>450</v>
      </c>
      <c r="N6" s="11">
        <f>M6/1108*100</f>
        <v>40.613718411552348</v>
      </c>
    </row>
    <row r="7" spans="1:14">
      <c r="A7" t="s">
        <v>9</v>
      </c>
      <c r="B7">
        <v>41.7</v>
      </c>
      <c r="C7" s="11">
        <v>12.9</v>
      </c>
      <c r="E7">
        <v>43.3</v>
      </c>
      <c r="F7" s="11">
        <v>14.2</v>
      </c>
      <c r="G7">
        <v>40.6</v>
      </c>
      <c r="H7" s="11">
        <v>11.3</v>
      </c>
      <c r="I7">
        <v>46.2</v>
      </c>
      <c r="J7" s="11">
        <v>11.3</v>
      </c>
      <c r="K7" s="11">
        <v>39</v>
      </c>
      <c r="L7" s="11">
        <v>13.1</v>
      </c>
      <c r="M7">
        <v>39.5</v>
      </c>
      <c r="N7" s="11">
        <v>11.8</v>
      </c>
    </row>
    <row r="8" spans="1:14">
      <c r="A8" s="3" t="s">
        <v>11</v>
      </c>
    </row>
    <row r="9" spans="1:14">
      <c r="A9" s="4" t="s">
        <v>12</v>
      </c>
      <c r="B9">
        <v>1851</v>
      </c>
      <c r="C9" s="11">
        <f>B9/4028*100</f>
        <v>45.953326713008934</v>
      </c>
      <c r="E9">
        <v>282</v>
      </c>
      <c r="F9" s="11">
        <f>E9/676*100</f>
        <v>41.715976331360949</v>
      </c>
      <c r="G9">
        <v>458</v>
      </c>
      <c r="H9" s="11">
        <f>G9/920*100</f>
        <v>49.782608695652172</v>
      </c>
      <c r="I9">
        <v>268</v>
      </c>
      <c r="J9" s="11">
        <f>I9/839*100</f>
        <v>31.942789034564957</v>
      </c>
      <c r="K9">
        <v>258</v>
      </c>
      <c r="L9" s="11">
        <f>K9/485*100</f>
        <v>53.195876288659797</v>
      </c>
      <c r="M9">
        <v>585</v>
      </c>
      <c r="N9" s="11">
        <f>M9/1108*100</f>
        <v>52.797833935018048</v>
      </c>
    </row>
    <row r="10" spans="1:14">
      <c r="A10" s="4" t="s">
        <v>13</v>
      </c>
      <c r="B10">
        <v>847</v>
      </c>
      <c r="C10" s="11">
        <f t="shared" ref="C10:C26" si="0">B10/4028*100</f>
        <v>21.027805362462761</v>
      </c>
      <c r="E10">
        <v>109</v>
      </c>
      <c r="F10" s="11">
        <f t="shared" ref="F10:F26" si="1">E10/676*100</f>
        <v>16.124260355029584</v>
      </c>
      <c r="G10">
        <v>176</v>
      </c>
      <c r="H10" s="11">
        <f t="shared" ref="H10:H26" si="2">G10/920*100</f>
        <v>19.130434782608695</v>
      </c>
      <c r="I10">
        <v>201</v>
      </c>
      <c r="J10" s="11">
        <f t="shared" ref="J10:J26" si="3">I10/839*100</f>
        <v>23.957091775923718</v>
      </c>
      <c r="K10">
        <v>97</v>
      </c>
      <c r="L10" s="11">
        <f t="shared" ref="L10:L26" si="4">K10/485*100</f>
        <v>20</v>
      </c>
      <c r="M10">
        <v>264</v>
      </c>
      <c r="N10" s="11">
        <f t="shared" ref="N10:N26" si="5">M10/1108*100</f>
        <v>23.826714801444044</v>
      </c>
    </row>
    <row r="11" spans="1:14">
      <c r="A11" s="4" t="s">
        <v>14</v>
      </c>
      <c r="B11">
        <v>1330</v>
      </c>
      <c r="C11" s="11">
        <f t="shared" si="0"/>
        <v>33.018867924528301</v>
      </c>
      <c r="E11">
        <v>285</v>
      </c>
      <c r="F11" s="11">
        <f t="shared" si="1"/>
        <v>42.159763313609467</v>
      </c>
      <c r="G11">
        <v>286</v>
      </c>
      <c r="H11" s="11">
        <f t="shared" si="2"/>
        <v>31.086956521739129</v>
      </c>
      <c r="I11">
        <v>307</v>
      </c>
      <c r="J11" s="11">
        <f t="shared" si="3"/>
        <v>36.591179976162095</v>
      </c>
      <c r="K11">
        <v>130</v>
      </c>
      <c r="L11" s="11">
        <f t="shared" si="4"/>
        <v>26.804123711340207</v>
      </c>
      <c r="M11">
        <v>259</v>
      </c>
      <c r="N11" s="11">
        <f t="shared" si="5"/>
        <v>23.375451263537904</v>
      </c>
    </row>
    <row r="12" spans="1:14">
      <c r="A12" s="5" t="s">
        <v>15</v>
      </c>
    </row>
    <row r="13" spans="1:14">
      <c r="A13" s="4" t="s">
        <v>16</v>
      </c>
      <c r="B13">
        <v>1927</v>
      </c>
      <c r="C13" s="11">
        <f t="shared" si="0"/>
        <v>47.840119165839127</v>
      </c>
      <c r="E13">
        <v>302</v>
      </c>
      <c r="F13" s="11">
        <f t="shared" si="1"/>
        <v>44.674556213017752</v>
      </c>
      <c r="G13">
        <v>340</v>
      </c>
      <c r="H13" s="11">
        <f t="shared" si="2"/>
        <v>36.95652173913043</v>
      </c>
      <c r="I13">
        <v>391</v>
      </c>
      <c r="J13" s="11">
        <f t="shared" si="3"/>
        <v>46.603098927294404</v>
      </c>
      <c r="K13">
        <v>253</v>
      </c>
      <c r="L13" s="11">
        <f t="shared" si="4"/>
        <v>52.164948453608254</v>
      </c>
      <c r="M13">
        <v>641</v>
      </c>
      <c r="N13" s="11">
        <f t="shared" si="5"/>
        <v>57.851985559566785</v>
      </c>
    </row>
    <row r="14" spans="1:14">
      <c r="A14" s="4" t="s">
        <v>17</v>
      </c>
      <c r="B14">
        <v>1471</v>
      </c>
      <c r="C14" s="11">
        <f t="shared" si="0"/>
        <v>36.519364448857992</v>
      </c>
      <c r="E14">
        <v>254</v>
      </c>
      <c r="F14" s="11">
        <f t="shared" si="1"/>
        <v>37.573964497041416</v>
      </c>
      <c r="G14">
        <v>375</v>
      </c>
      <c r="H14" s="11">
        <f t="shared" si="2"/>
        <v>40.760869565217391</v>
      </c>
      <c r="I14">
        <v>313</v>
      </c>
      <c r="J14" s="11">
        <f t="shared" si="3"/>
        <v>37.306317044100119</v>
      </c>
      <c r="K14">
        <v>173</v>
      </c>
      <c r="L14" s="11">
        <f t="shared" si="4"/>
        <v>35.670103092783506</v>
      </c>
      <c r="M14">
        <v>356</v>
      </c>
      <c r="N14" s="11">
        <f t="shared" si="5"/>
        <v>32.129963898916969</v>
      </c>
    </row>
    <row r="15" spans="1:14">
      <c r="A15" s="4" t="s">
        <v>18</v>
      </c>
      <c r="B15">
        <v>630</v>
      </c>
      <c r="C15" s="11">
        <f t="shared" si="0"/>
        <v>15.640516385302879</v>
      </c>
      <c r="E15">
        <v>120</v>
      </c>
      <c r="F15" s="11">
        <f t="shared" si="1"/>
        <v>17.751479289940828</v>
      </c>
      <c r="G15">
        <v>205</v>
      </c>
      <c r="H15" s="11">
        <f t="shared" si="2"/>
        <v>22.282608695652172</v>
      </c>
      <c r="I15">
        <v>135</v>
      </c>
      <c r="J15" s="11">
        <f t="shared" si="3"/>
        <v>16.090584028605484</v>
      </c>
      <c r="K15">
        <v>59</v>
      </c>
      <c r="L15" s="11">
        <f t="shared" si="4"/>
        <v>12.164948453608247</v>
      </c>
      <c r="M15">
        <v>111</v>
      </c>
      <c r="N15" s="11">
        <f t="shared" si="5"/>
        <v>10.018050541516246</v>
      </c>
    </row>
    <row r="16" spans="1:14">
      <c r="A16" s="5" t="s">
        <v>55</v>
      </c>
    </row>
    <row r="17" spans="1:14">
      <c r="A17" s="4" t="s">
        <v>56</v>
      </c>
      <c r="B17">
        <v>1427</v>
      </c>
      <c r="C17" s="11">
        <f t="shared" si="0"/>
        <v>35.427010923535249</v>
      </c>
      <c r="E17">
        <v>226</v>
      </c>
      <c r="F17" s="11">
        <f t="shared" si="1"/>
        <v>33.431952662721891</v>
      </c>
      <c r="G17">
        <v>357</v>
      </c>
      <c r="H17" s="11">
        <f t="shared" si="2"/>
        <v>38.804347826086953</v>
      </c>
      <c r="I17">
        <v>275</v>
      </c>
      <c r="J17" s="11">
        <f t="shared" si="3"/>
        <v>32.777115613825984</v>
      </c>
      <c r="K17">
        <v>178</v>
      </c>
      <c r="L17" s="11">
        <f t="shared" si="4"/>
        <v>36.701030927835049</v>
      </c>
      <c r="M17">
        <v>391</v>
      </c>
      <c r="N17" s="11">
        <f t="shared" si="5"/>
        <v>35.288808664259932</v>
      </c>
    </row>
    <row r="18" spans="1:14">
      <c r="A18" s="4" t="s">
        <v>57</v>
      </c>
      <c r="B18">
        <v>1926</v>
      </c>
      <c r="C18" s="11">
        <f t="shared" si="0"/>
        <v>47.815292949354522</v>
      </c>
      <c r="E18">
        <v>307</v>
      </c>
      <c r="F18" s="11">
        <f t="shared" si="1"/>
        <v>45.414201183431949</v>
      </c>
      <c r="G18">
        <v>435</v>
      </c>
      <c r="H18" s="11">
        <f t="shared" si="2"/>
        <v>47.282608695652172</v>
      </c>
      <c r="I18">
        <v>431</v>
      </c>
      <c r="J18" s="11">
        <f t="shared" si="3"/>
        <v>51.370679380214547</v>
      </c>
      <c r="K18">
        <v>237</v>
      </c>
      <c r="L18" s="11">
        <f t="shared" si="4"/>
        <v>48.865979381443296</v>
      </c>
      <c r="M18">
        <v>516</v>
      </c>
      <c r="N18" s="11">
        <f t="shared" si="5"/>
        <v>46.570397111913358</v>
      </c>
    </row>
    <row r="19" spans="1:14">
      <c r="A19" s="4" t="s">
        <v>58</v>
      </c>
      <c r="B19">
        <v>675</v>
      </c>
      <c r="C19" s="11">
        <f t="shared" si="0"/>
        <v>16.757696127110229</v>
      </c>
      <c r="E19">
        <v>143</v>
      </c>
      <c r="F19" s="11">
        <f t="shared" si="1"/>
        <v>21.153846153846153</v>
      </c>
      <c r="G19">
        <v>128</v>
      </c>
      <c r="H19" s="11">
        <f t="shared" si="2"/>
        <v>13.913043478260869</v>
      </c>
      <c r="I19">
        <v>133</v>
      </c>
      <c r="J19" s="11">
        <f t="shared" si="3"/>
        <v>15.852205005959474</v>
      </c>
      <c r="K19">
        <v>70</v>
      </c>
      <c r="L19" s="11">
        <f t="shared" si="4"/>
        <v>14.432989690721648</v>
      </c>
      <c r="M19">
        <v>201</v>
      </c>
      <c r="N19" s="11">
        <f t="shared" si="5"/>
        <v>18.140794223826713</v>
      </c>
    </row>
    <row r="20" spans="1:14">
      <c r="A20" s="6" t="s">
        <v>19</v>
      </c>
    </row>
    <row r="21" spans="1:14">
      <c r="A21" s="7" t="s">
        <v>34</v>
      </c>
      <c r="B21">
        <v>447</v>
      </c>
      <c r="C21" s="11">
        <f t="shared" si="0"/>
        <v>11.097318768619663</v>
      </c>
      <c r="E21">
        <v>123</v>
      </c>
      <c r="F21" s="11">
        <f t="shared" si="1"/>
        <v>18.19526627218935</v>
      </c>
      <c r="G21">
        <v>68</v>
      </c>
      <c r="H21" s="11">
        <f t="shared" si="2"/>
        <v>7.3913043478260869</v>
      </c>
      <c r="I21">
        <v>85</v>
      </c>
      <c r="J21" s="11">
        <f t="shared" si="3"/>
        <v>10.131108462455304</v>
      </c>
      <c r="K21">
        <v>54</v>
      </c>
      <c r="L21" s="11">
        <f t="shared" si="4"/>
        <v>11.134020618556702</v>
      </c>
      <c r="M21">
        <v>117</v>
      </c>
      <c r="N21" s="11">
        <f t="shared" si="5"/>
        <v>10.559566787003611</v>
      </c>
    </row>
    <row r="22" spans="1:14">
      <c r="A22" s="7" t="s">
        <v>20</v>
      </c>
      <c r="B22">
        <v>2203</v>
      </c>
      <c r="C22" s="11">
        <f t="shared" si="0"/>
        <v>54.692154915590862</v>
      </c>
      <c r="E22">
        <v>449</v>
      </c>
      <c r="F22" s="11">
        <f t="shared" si="1"/>
        <v>66.42011834319527</v>
      </c>
      <c r="G22">
        <v>594</v>
      </c>
      <c r="H22" s="11">
        <f t="shared" si="2"/>
        <v>64.565217391304358</v>
      </c>
      <c r="I22">
        <v>407</v>
      </c>
      <c r="J22" s="11">
        <f t="shared" si="3"/>
        <v>48.51013110846246</v>
      </c>
      <c r="K22">
        <v>267</v>
      </c>
      <c r="L22" s="11">
        <f t="shared" si="4"/>
        <v>55.051546391752581</v>
      </c>
      <c r="M22">
        <v>486</v>
      </c>
      <c r="N22" s="11">
        <f t="shared" si="5"/>
        <v>43.862815884476532</v>
      </c>
    </row>
    <row r="23" spans="1:14">
      <c r="A23" s="7" t="s">
        <v>21</v>
      </c>
      <c r="B23">
        <v>674</v>
      </c>
      <c r="C23" s="11">
        <f t="shared" si="0"/>
        <v>16.73286991062562</v>
      </c>
      <c r="E23">
        <v>66</v>
      </c>
      <c r="F23" s="11">
        <f t="shared" si="1"/>
        <v>9.7633136094674562</v>
      </c>
      <c r="G23">
        <v>142</v>
      </c>
      <c r="H23" s="11">
        <f t="shared" si="2"/>
        <v>15.434782608695652</v>
      </c>
      <c r="I23">
        <v>171</v>
      </c>
      <c r="J23" s="11">
        <f t="shared" si="3"/>
        <v>20.381406436233611</v>
      </c>
      <c r="K23">
        <v>80</v>
      </c>
      <c r="L23" s="11">
        <f t="shared" si="4"/>
        <v>16.494845360824741</v>
      </c>
      <c r="M23">
        <v>215</v>
      </c>
      <c r="N23" s="11">
        <f t="shared" si="5"/>
        <v>19.404332129963901</v>
      </c>
    </row>
    <row r="24" spans="1:14">
      <c r="A24" s="7" t="s">
        <v>22</v>
      </c>
      <c r="B24">
        <v>383</v>
      </c>
      <c r="C24" s="11">
        <f t="shared" si="0"/>
        <v>9.5084409136047672</v>
      </c>
      <c r="E24">
        <v>25</v>
      </c>
      <c r="F24" s="11">
        <f t="shared" si="1"/>
        <v>3.6982248520710059</v>
      </c>
      <c r="G24">
        <v>73</v>
      </c>
      <c r="H24" s="11">
        <f t="shared" si="2"/>
        <v>7.9347826086956523</v>
      </c>
      <c r="I24">
        <v>99</v>
      </c>
      <c r="J24" s="11">
        <f t="shared" si="3"/>
        <v>11.799761620977355</v>
      </c>
      <c r="K24">
        <v>45</v>
      </c>
      <c r="L24" s="11">
        <f t="shared" si="4"/>
        <v>9.2783505154639183</v>
      </c>
      <c r="M24">
        <v>141</v>
      </c>
      <c r="N24" s="11">
        <f t="shared" si="5"/>
        <v>12.725631768953068</v>
      </c>
    </row>
    <row r="25" spans="1:14">
      <c r="A25" s="7" t="s">
        <v>23</v>
      </c>
      <c r="B25">
        <v>228</v>
      </c>
      <c r="C25" s="11">
        <f t="shared" si="0"/>
        <v>5.6603773584905666</v>
      </c>
      <c r="E25">
        <v>10</v>
      </c>
      <c r="F25" s="11">
        <f t="shared" si="1"/>
        <v>1.4792899408284024</v>
      </c>
      <c r="G25">
        <v>31</v>
      </c>
      <c r="H25" s="11">
        <f t="shared" si="2"/>
        <v>3.3695652173913042</v>
      </c>
      <c r="I25">
        <v>61</v>
      </c>
      <c r="J25" s="11">
        <f t="shared" si="3"/>
        <v>7.2705601907032182</v>
      </c>
      <c r="K25">
        <v>32</v>
      </c>
      <c r="L25" s="11">
        <f t="shared" si="4"/>
        <v>6.5979381443298974</v>
      </c>
      <c r="M25">
        <v>94</v>
      </c>
      <c r="N25" s="11">
        <f t="shared" si="5"/>
        <v>8.4837545126353788</v>
      </c>
    </row>
    <row r="26" spans="1:14" ht="15" thickBot="1">
      <c r="A26" s="12" t="s">
        <v>24</v>
      </c>
      <c r="B26" s="13">
        <v>93</v>
      </c>
      <c r="C26" s="14">
        <f t="shared" si="0"/>
        <v>2.3088381330685204</v>
      </c>
      <c r="D26" s="14"/>
      <c r="E26" s="13">
        <v>3</v>
      </c>
      <c r="F26" s="14">
        <f t="shared" si="1"/>
        <v>0.4437869822485207</v>
      </c>
      <c r="G26" s="13">
        <v>12</v>
      </c>
      <c r="H26" s="14">
        <f t="shared" si="2"/>
        <v>1.3043478260869565</v>
      </c>
      <c r="I26" s="13">
        <v>16</v>
      </c>
      <c r="J26" s="14">
        <f t="shared" si="3"/>
        <v>1.9070321811680571</v>
      </c>
      <c r="K26" s="13">
        <v>7</v>
      </c>
      <c r="L26" s="14">
        <f t="shared" si="4"/>
        <v>1.4432989690721649</v>
      </c>
      <c r="M26" s="13">
        <v>55</v>
      </c>
      <c r="N26" s="14">
        <f t="shared" si="5"/>
        <v>4.9638989169675085</v>
      </c>
    </row>
    <row r="27" spans="1:14">
      <c r="A27" s="6" t="s">
        <v>26</v>
      </c>
    </row>
  </sheetData>
  <mergeCells count="13">
    <mergeCell ref="E1:N1"/>
    <mergeCell ref="E3:F3"/>
    <mergeCell ref="B2:C2"/>
    <mergeCell ref="B3:C3"/>
    <mergeCell ref="G3:H3"/>
    <mergeCell ref="I3:J3"/>
    <mergeCell ref="K3:L3"/>
    <mergeCell ref="M3:N3"/>
    <mergeCell ref="E2:F2"/>
    <mergeCell ref="G2:H2"/>
    <mergeCell ref="I2:J2"/>
    <mergeCell ref="K2:L2"/>
    <mergeCell ref="M2:N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E5FB-4202-407E-8CB7-2C3A32794F05}">
  <dimension ref="A1:BU8"/>
  <sheetViews>
    <sheetView zoomScale="95" zoomScaleNormal="95" workbookViewId="0">
      <selection activeCell="AG27" sqref="AG27:AG28"/>
    </sheetView>
  </sheetViews>
  <sheetFormatPr baseColWidth="10" defaultColWidth="9" defaultRowHeight="14"/>
  <cols>
    <col min="1" max="1" width="27.3984375" customWidth="1"/>
    <col min="2" max="2" width="7.59765625" bestFit="1" customWidth="1"/>
    <col min="3" max="3" width="6.59765625" bestFit="1" customWidth="1"/>
    <col min="4" max="4" width="5.796875" bestFit="1" customWidth="1"/>
    <col min="5" max="5" width="6.796875" customWidth="1"/>
    <col min="6" max="6" width="1.796875" customWidth="1"/>
    <col min="7" max="7" width="4.59765625" bestFit="1" customWidth="1"/>
    <col min="8" max="8" width="1.796875" bestFit="1" customWidth="1"/>
    <col min="9" max="9" width="4.59765625" bestFit="1" customWidth="1"/>
    <col min="10" max="10" width="1.796875" bestFit="1" customWidth="1"/>
    <col min="11" max="11" width="1.59765625" customWidth="1"/>
    <col min="12" max="12" width="6.796875" customWidth="1"/>
    <col min="13" max="13" width="1.796875" bestFit="1" customWidth="1"/>
    <col min="14" max="14" width="4.59765625" bestFit="1" customWidth="1"/>
    <col min="15" max="15" width="1.796875" bestFit="1" customWidth="1"/>
    <col min="16" max="16" width="4.59765625" bestFit="1" customWidth="1"/>
    <col min="17" max="17" width="1.796875" bestFit="1" customWidth="1"/>
    <col min="18" max="18" width="1.796875" customWidth="1"/>
    <col min="19" max="19" width="6.796875" customWidth="1"/>
    <col min="20" max="20" width="1.796875" bestFit="1" customWidth="1"/>
    <col min="21" max="21" width="4.59765625" bestFit="1" customWidth="1"/>
    <col min="22" max="22" width="1.796875" bestFit="1" customWidth="1"/>
    <col min="23" max="23" width="4.59765625" bestFit="1" customWidth="1"/>
    <col min="24" max="24" width="1.796875" bestFit="1" customWidth="1"/>
    <col min="25" max="25" width="3.796875" customWidth="1"/>
    <col min="26" max="26" width="7.59765625" style="24" customWidth="1"/>
    <col min="27" max="27" width="6.59765625" style="24" customWidth="1"/>
    <col min="28" max="28" width="5.796875" style="24" customWidth="1"/>
    <col min="29" max="29" width="6.59765625" customWidth="1"/>
    <col min="30" max="30" width="1.796875" bestFit="1" customWidth="1"/>
    <col min="31" max="31" width="4.59765625" bestFit="1" customWidth="1"/>
    <col min="32" max="32" width="1.796875" bestFit="1" customWidth="1"/>
    <col min="33" max="33" width="4.59765625" bestFit="1" customWidth="1"/>
    <col min="34" max="34" width="1.796875" bestFit="1" customWidth="1"/>
    <col min="35" max="35" width="1.796875" customWidth="1"/>
    <col min="36" max="36" width="6.796875" customWidth="1"/>
    <col min="37" max="37" width="1.796875" bestFit="1" customWidth="1"/>
    <col min="38" max="38" width="4.59765625" bestFit="1" customWidth="1"/>
    <col min="39" max="39" width="1.796875" bestFit="1" customWidth="1"/>
    <col min="40" max="40" width="4.59765625" bestFit="1" customWidth="1"/>
    <col min="41" max="41" width="1.796875" bestFit="1" customWidth="1"/>
    <col min="42" max="42" width="1.796875" customWidth="1"/>
    <col min="43" max="43" width="6.796875" customWidth="1"/>
    <col min="44" max="44" width="1.796875" bestFit="1" customWidth="1"/>
    <col min="45" max="45" width="4.59765625" bestFit="1" customWidth="1"/>
    <col min="46" max="46" width="1.796875" bestFit="1" customWidth="1"/>
    <col min="47" max="47" width="4.59765625" bestFit="1" customWidth="1"/>
    <col min="48" max="48" width="1.796875" bestFit="1" customWidth="1"/>
    <col min="49" max="49" width="3.796875" customWidth="1"/>
    <col min="50" max="50" width="7.59765625" customWidth="1"/>
    <col min="51" max="51" width="6.59765625" customWidth="1"/>
    <col min="52" max="52" width="5.796875" customWidth="1"/>
    <col min="53" max="53" width="4.59765625" bestFit="1" customWidth="1"/>
    <col min="54" max="54" width="1.796875" bestFit="1" customWidth="1"/>
    <col min="55" max="55" width="4.59765625" bestFit="1" customWidth="1"/>
    <col min="56" max="56" width="1.796875" bestFit="1" customWidth="1"/>
    <col min="57" max="57" width="4.59765625" bestFit="1" customWidth="1"/>
    <col min="58" max="58" width="1.796875" bestFit="1" customWidth="1"/>
    <col min="59" max="59" width="1.796875" customWidth="1"/>
    <col min="60" max="60" width="4.59765625" bestFit="1" customWidth="1"/>
    <col min="61" max="61" width="1.796875" bestFit="1" customWidth="1"/>
    <col min="62" max="62" width="4.59765625" bestFit="1" customWidth="1"/>
    <col min="63" max="63" width="1.796875" bestFit="1" customWidth="1"/>
    <col min="64" max="64" width="4.59765625" bestFit="1" customWidth="1"/>
    <col min="65" max="65" width="1.796875" bestFit="1" customWidth="1"/>
    <col min="66" max="66" width="1.796875" customWidth="1"/>
    <col min="67" max="67" width="4.59765625" bestFit="1" customWidth="1"/>
    <col min="68" max="68" width="1.796875" bestFit="1" customWidth="1"/>
    <col min="69" max="69" width="4.59765625" bestFit="1" customWidth="1"/>
    <col min="70" max="70" width="1.796875" bestFit="1" customWidth="1"/>
    <col min="71" max="71" width="4.59765625" bestFit="1" customWidth="1"/>
    <col min="72" max="72" width="1.796875" bestFit="1" customWidth="1"/>
  </cols>
  <sheetData>
    <row r="1" spans="1:73">
      <c r="A1" s="27"/>
      <c r="B1" s="44" t="s">
        <v>51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28"/>
      <c r="Z1" s="44" t="s">
        <v>53</v>
      </c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29"/>
      <c r="AX1" s="44" t="s">
        <v>54</v>
      </c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</row>
    <row r="2" spans="1:73">
      <c r="A2" s="1"/>
      <c r="B2" s="1"/>
      <c r="C2" s="42" t="s">
        <v>40</v>
      </c>
      <c r="D2" s="42"/>
      <c r="E2" s="40" t="s">
        <v>48</v>
      </c>
      <c r="F2" s="40"/>
      <c r="G2" s="40"/>
      <c r="H2" s="40"/>
      <c r="I2" s="40"/>
      <c r="J2" s="40"/>
      <c r="K2" s="1"/>
      <c r="L2" s="40" t="s">
        <v>49</v>
      </c>
      <c r="M2" s="40"/>
      <c r="N2" s="40"/>
      <c r="O2" s="40"/>
      <c r="P2" s="40"/>
      <c r="Q2" s="40"/>
      <c r="R2" s="1"/>
      <c r="S2" s="40" t="s">
        <v>50</v>
      </c>
      <c r="T2" s="40"/>
      <c r="U2" s="40"/>
      <c r="V2" s="40"/>
      <c r="W2" s="40"/>
      <c r="X2" s="40"/>
      <c r="Y2" s="20"/>
      <c r="Z2" s="1"/>
      <c r="AA2" s="42" t="s">
        <v>40</v>
      </c>
      <c r="AB2" s="42"/>
      <c r="AC2" s="40" t="s">
        <v>48</v>
      </c>
      <c r="AD2" s="40"/>
      <c r="AE2" s="40"/>
      <c r="AF2" s="40"/>
      <c r="AG2" s="40"/>
      <c r="AH2" s="40"/>
      <c r="AI2" s="20"/>
      <c r="AJ2" s="40" t="s">
        <v>49</v>
      </c>
      <c r="AK2" s="40"/>
      <c r="AL2" s="40"/>
      <c r="AM2" s="40"/>
      <c r="AN2" s="40"/>
      <c r="AO2" s="40"/>
      <c r="AP2" s="20"/>
      <c r="AQ2" s="40" t="s">
        <v>50</v>
      </c>
      <c r="AR2" s="40"/>
      <c r="AS2" s="40"/>
      <c r="AT2" s="40"/>
      <c r="AU2" s="40"/>
      <c r="AV2" s="40"/>
      <c r="AX2" s="1"/>
      <c r="AY2" s="42" t="s">
        <v>40</v>
      </c>
      <c r="AZ2" s="42"/>
      <c r="BA2" s="40" t="s">
        <v>48</v>
      </c>
      <c r="BB2" s="40"/>
      <c r="BC2" s="40"/>
      <c r="BD2" s="40"/>
      <c r="BE2" s="40"/>
      <c r="BF2" s="40"/>
      <c r="BG2" s="22"/>
      <c r="BH2" s="40" t="s">
        <v>49</v>
      </c>
      <c r="BI2" s="40"/>
      <c r="BJ2" s="40"/>
      <c r="BK2" s="40"/>
      <c r="BL2" s="40"/>
      <c r="BM2" s="40"/>
      <c r="BN2" s="22"/>
      <c r="BO2" s="40" t="s">
        <v>50</v>
      </c>
      <c r="BP2" s="40"/>
      <c r="BQ2" s="40"/>
      <c r="BR2" s="40"/>
      <c r="BS2" s="40"/>
      <c r="BT2" s="40"/>
    </row>
    <row r="3" spans="1:73">
      <c r="A3" s="15" t="s">
        <v>6</v>
      </c>
      <c r="B3" s="21" t="s">
        <v>39</v>
      </c>
      <c r="C3" s="21" t="s">
        <v>42</v>
      </c>
      <c r="D3" s="21" t="s">
        <v>41</v>
      </c>
      <c r="E3" s="21" t="s">
        <v>43</v>
      </c>
      <c r="F3" s="41" t="s">
        <v>52</v>
      </c>
      <c r="G3" s="41"/>
      <c r="H3" s="41"/>
      <c r="I3" s="41"/>
      <c r="J3" s="41"/>
      <c r="K3" s="21"/>
      <c r="L3" s="21" t="s">
        <v>43</v>
      </c>
      <c r="M3" s="41" t="s">
        <v>52</v>
      </c>
      <c r="N3" s="41"/>
      <c r="O3" s="41"/>
      <c r="P3" s="41"/>
      <c r="Q3" s="41"/>
      <c r="R3" s="21"/>
      <c r="S3" s="21" t="s">
        <v>43</v>
      </c>
      <c r="T3" s="41" t="s">
        <v>52</v>
      </c>
      <c r="U3" s="41"/>
      <c r="V3" s="41"/>
      <c r="W3" s="41"/>
      <c r="X3" s="41"/>
      <c r="Y3" s="21"/>
      <c r="Z3" s="21" t="s">
        <v>39</v>
      </c>
      <c r="AA3" s="21" t="s">
        <v>42</v>
      </c>
      <c r="AB3" s="21" t="s">
        <v>41</v>
      </c>
      <c r="AC3" s="21" t="s">
        <v>43</v>
      </c>
      <c r="AD3" s="41" t="s">
        <v>52</v>
      </c>
      <c r="AE3" s="41"/>
      <c r="AF3" s="41"/>
      <c r="AG3" s="41"/>
      <c r="AH3" s="41"/>
      <c r="AI3" s="21"/>
      <c r="AJ3" s="21" t="s">
        <v>43</v>
      </c>
      <c r="AK3" s="41" t="s">
        <v>52</v>
      </c>
      <c r="AL3" s="41"/>
      <c r="AM3" s="41"/>
      <c r="AN3" s="41"/>
      <c r="AO3" s="41"/>
      <c r="AP3" s="21"/>
      <c r="AQ3" s="21" t="s">
        <v>43</v>
      </c>
      <c r="AR3" s="41" t="s">
        <v>52</v>
      </c>
      <c r="AS3" s="41"/>
      <c r="AT3" s="41"/>
      <c r="AU3" s="41"/>
      <c r="AV3" s="41"/>
      <c r="AW3" s="30"/>
      <c r="AX3" s="21" t="s">
        <v>39</v>
      </c>
      <c r="AY3" s="21" t="s">
        <v>42</v>
      </c>
      <c r="AZ3" s="21" t="s">
        <v>41</v>
      </c>
      <c r="BA3" s="21" t="s">
        <v>43</v>
      </c>
      <c r="BB3" s="41" t="s">
        <v>52</v>
      </c>
      <c r="BC3" s="41"/>
      <c r="BD3" s="41"/>
      <c r="BE3" s="41"/>
      <c r="BF3" s="41"/>
      <c r="BG3" s="21"/>
      <c r="BH3" s="21" t="s">
        <v>43</v>
      </c>
      <c r="BI3" s="41" t="s">
        <v>52</v>
      </c>
      <c r="BJ3" s="41"/>
      <c r="BK3" s="41"/>
      <c r="BL3" s="41"/>
      <c r="BM3" s="41"/>
      <c r="BN3" s="21"/>
      <c r="BO3" s="21" t="s">
        <v>43</v>
      </c>
      <c r="BP3" s="41" t="s">
        <v>52</v>
      </c>
      <c r="BQ3" s="41"/>
      <c r="BR3" s="41"/>
      <c r="BS3" s="41"/>
      <c r="BT3" s="41"/>
    </row>
    <row r="4" spans="1:73">
      <c r="A4" s="3" t="s">
        <v>35</v>
      </c>
      <c r="B4" s="24">
        <v>676</v>
      </c>
      <c r="C4" s="24">
        <v>80</v>
      </c>
      <c r="D4" s="23">
        <f>C4/B4*100</f>
        <v>11.834319526627219</v>
      </c>
      <c r="E4" s="23" t="s">
        <v>45</v>
      </c>
      <c r="F4" s="23"/>
      <c r="G4" s="23"/>
      <c r="H4" s="23"/>
      <c r="I4" s="23"/>
      <c r="J4" s="23"/>
      <c r="K4" s="23"/>
      <c r="L4" s="23" t="s">
        <v>45</v>
      </c>
      <c r="M4" s="23"/>
      <c r="N4" s="23"/>
      <c r="O4" s="23"/>
      <c r="P4" s="23"/>
      <c r="Q4" s="23"/>
      <c r="R4" s="23"/>
      <c r="S4" s="23" t="s">
        <v>45</v>
      </c>
      <c r="T4" s="23"/>
      <c r="U4" s="23"/>
      <c r="V4" s="23"/>
      <c r="W4" s="23"/>
      <c r="X4" s="23"/>
      <c r="Y4" s="23"/>
      <c r="Z4">
        <v>625</v>
      </c>
      <c r="AA4">
        <v>29</v>
      </c>
      <c r="AB4" s="23">
        <f>AA4/Z4*100</f>
        <v>4.6399999999999997</v>
      </c>
      <c r="AC4" s="23" t="s">
        <v>45</v>
      </c>
      <c r="AD4" s="23"/>
      <c r="AE4" s="23"/>
      <c r="AF4" s="23"/>
      <c r="AG4" s="23"/>
      <c r="AH4" s="23"/>
      <c r="AI4" s="23"/>
      <c r="AJ4" s="23" t="s">
        <v>45</v>
      </c>
      <c r="AK4" s="23"/>
      <c r="AL4" s="23"/>
      <c r="AM4" s="23"/>
      <c r="AN4" s="23"/>
      <c r="AO4" s="23"/>
      <c r="AP4" s="23"/>
      <c r="AQ4" s="23" t="s">
        <v>45</v>
      </c>
      <c r="AR4" s="23"/>
      <c r="AS4" s="23"/>
      <c r="AT4" s="23"/>
      <c r="AU4" s="23"/>
      <c r="AV4" s="23"/>
      <c r="AW4" s="23"/>
      <c r="AX4">
        <v>636</v>
      </c>
      <c r="AY4">
        <v>40</v>
      </c>
      <c r="AZ4" s="23">
        <f>AY4/AX4*100</f>
        <v>6.2893081761006293</v>
      </c>
      <c r="BA4" s="23" t="s">
        <v>45</v>
      </c>
      <c r="BB4" s="23"/>
      <c r="BC4" s="23"/>
      <c r="BD4" s="23"/>
      <c r="BE4" s="23"/>
      <c r="BF4" s="23"/>
      <c r="BG4" s="23"/>
      <c r="BH4" s="23" t="s">
        <v>45</v>
      </c>
      <c r="BI4" s="23"/>
      <c r="BJ4" s="23"/>
      <c r="BK4" s="23"/>
      <c r="BL4" s="23"/>
      <c r="BM4" s="23"/>
      <c r="BN4" s="23"/>
      <c r="BO4" s="23" t="s">
        <v>45</v>
      </c>
      <c r="BP4" s="23"/>
      <c r="BQ4" s="23"/>
      <c r="BR4" s="23"/>
      <c r="BS4" s="23"/>
      <c r="BT4" s="23"/>
      <c r="BU4" s="23"/>
    </row>
    <row r="5" spans="1:73">
      <c r="A5" s="3" t="s">
        <v>3</v>
      </c>
      <c r="B5" s="24">
        <v>920</v>
      </c>
      <c r="C5" s="24">
        <v>83</v>
      </c>
      <c r="D5" s="23">
        <f t="shared" ref="D5:D8" si="0">C5/B5*100</f>
        <v>9.0217391304347831</v>
      </c>
      <c r="E5" s="23">
        <v>0.74610557524065491</v>
      </c>
      <c r="F5" s="23" t="s">
        <v>46</v>
      </c>
      <c r="G5" s="23">
        <v>0.54882593195591267</v>
      </c>
      <c r="H5" s="23" t="s">
        <v>44</v>
      </c>
      <c r="I5" s="23">
        <v>1.0142988823820853</v>
      </c>
      <c r="J5" s="23" t="s">
        <v>47</v>
      </c>
      <c r="K5" s="23"/>
      <c r="L5" s="23">
        <v>0.89421453683353236</v>
      </c>
      <c r="M5" s="23" t="s">
        <v>46</v>
      </c>
      <c r="N5" s="23">
        <v>0.65645705539615307</v>
      </c>
      <c r="O5" s="23" t="s">
        <v>44</v>
      </c>
      <c r="P5" s="23">
        <v>1.2180836984101895</v>
      </c>
      <c r="Q5" s="23" t="s">
        <v>47</v>
      </c>
      <c r="R5" s="23"/>
      <c r="S5" s="23">
        <v>1.0176270954103455</v>
      </c>
      <c r="T5" s="23" t="s">
        <v>46</v>
      </c>
      <c r="U5" s="23">
        <v>0.74480266573697573</v>
      </c>
      <c r="V5" s="23" t="s">
        <v>44</v>
      </c>
      <c r="W5" s="23">
        <v>1.3903882906871903</v>
      </c>
      <c r="X5" s="23" t="s">
        <v>47</v>
      </c>
      <c r="Y5" s="23"/>
      <c r="Z5">
        <v>871</v>
      </c>
      <c r="AA5">
        <v>34</v>
      </c>
      <c r="AB5" s="23">
        <f t="shared" ref="AB5:AB8" si="1">AA5/Z5*100</f>
        <v>3.9035591274397241</v>
      </c>
      <c r="AC5" s="23">
        <v>0.834188633193235</v>
      </c>
      <c r="AD5" s="23" t="s">
        <v>46</v>
      </c>
      <c r="AE5" s="23">
        <v>0.50827982433267194</v>
      </c>
      <c r="AF5" s="23" t="s">
        <v>44</v>
      </c>
      <c r="AG5" s="23">
        <v>1.3690700327568899</v>
      </c>
      <c r="AH5" s="23" t="s">
        <v>47</v>
      </c>
      <c r="AI5" s="23"/>
      <c r="AJ5" s="23">
        <v>1.0117221285569544</v>
      </c>
      <c r="AK5" s="23" t="s">
        <v>46</v>
      </c>
      <c r="AL5" s="23">
        <v>0.6147000074272051</v>
      </c>
      <c r="AM5" s="23" t="s">
        <v>44</v>
      </c>
      <c r="AN5" s="23">
        <v>1.665172690815415</v>
      </c>
      <c r="AO5" s="23" t="s">
        <v>47</v>
      </c>
      <c r="AP5" s="23"/>
      <c r="AQ5" s="23">
        <v>1.2321268306252897</v>
      </c>
      <c r="AR5" s="23" t="s">
        <v>46</v>
      </c>
      <c r="AS5" s="23">
        <v>0.74465048046851035</v>
      </c>
      <c r="AT5" s="23" t="s">
        <v>44</v>
      </c>
      <c r="AU5" s="23">
        <v>2.0387236247958347</v>
      </c>
      <c r="AV5" s="23" t="s">
        <v>47</v>
      </c>
      <c r="AW5" s="23"/>
      <c r="AX5">
        <v>870</v>
      </c>
      <c r="AY5">
        <v>33</v>
      </c>
      <c r="AZ5" s="23">
        <f t="shared" ref="AZ5:AZ8" si="2">AY5/AX5*100</f>
        <v>3.7931034482758621</v>
      </c>
      <c r="BA5" s="23">
        <v>0.59519973997020403</v>
      </c>
      <c r="BB5" s="23" t="s">
        <v>46</v>
      </c>
      <c r="BC5" s="23">
        <v>0.37539499091751138</v>
      </c>
      <c r="BD5" s="23" t="s">
        <v>44</v>
      </c>
      <c r="BE5" s="23">
        <v>0.94370659979968563</v>
      </c>
      <c r="BF5" s="23" t="s">
        <v>47</v>
      </c>
      <c r="BG5" s="23"/>
      <c r="BH5" s="23">
        <v>0.77279529803105851</v>
      </c>
      <c r="BI5" s="23" t="s">
        <v>46</v>
      </c>
      <c r="BJ5" s="23">
        <v>0.48611675762262752</v>
      </c>
      <c r="BK5" s="23" t="s">
        <v>44</v>
      </c>
      <c r="BL5" s="23">
        <v>1.2285373077439323</v>
      </c>
      <c r="BM5" s="23" t="s">
        <v>47</v>
      </c>
      <c r="BN5" s="23"/>
      <c r="BO5" s="23">
        <v>0.86286668975749559</v>
      </c>
      <c r="BP5" s="23" t="s">
        <v>46</v>
      </c>
      <c r="BQ5" s="23">
        <v>0.54031166967943256</v>
      </c>
      <c r="BR5" s="23" t="s">
        <v>44</v>
      </c>
      <c r="BS5" s="23">
        <v>1.37798046215584</v>
      </c>
      <c r="BT5" s="23" t="s">
        <v>47</v>
      </c>
      <c r="BU5" s="23"/>
    </row>
    <row r="6" spans="1:73">
      <c r="A6" s="3" t="s">
        <v>36</v>
      </c>
      <c r="B6" s="24">
        <v>839</v>
      </c>
      <c r="C6" s="24">
        <v>120</v>
      </c>
      <c r="D6" s="23">
        <f t="shared" si="0"/>
        <v>14.302741358760429</v>
      </c>
      <c r="E6" s="23">
        <v>1.2356963815210198</v>
      </c>
      <c r="F6" s="23" t="s">
        <v>46</v>
      </c>
      <c r="G6" s="23">
        <v>0.9312167533737753</v>
      </c>
      <c r="H6" s="23" t="s">
        <v>44</v>
      </c>
      <c r="I6" s="23">
        <v>1.639731611112081</v>
      </c>
      <c r="J6" s="23" t="s">
        <v>47</v>
      </c>
      <c r="K6" s="23"/>
      <c r="L6" s="23">
        <v>1.0092588742642346</v>
      </c>
      <c r="M6" s="23" t="s">
        <v>46</v>
      </c>
      <c r="N6" s="23">
        <v>0.75389966764122773</v>
      </c>
      <c r="O6" s="23" t="s">
        <v>44</v>
      </c>
      <c r="P6" s="23">
        <v>1.3511127793278876</v>
      </c>
      <c r="Q6" s="23" t="s">
        <v>47</v>
      </c>
      <c r="R6" s="23"/>
      <c r="S6" s="23">
        <v>1.1308445758852894</v>
      </c>
      <c r="T6" s="23" t="s">
        <v>46</v>
      </c>
      <c r="U6" s="23">
        <v>0.84222278724966104</v>
      </c>
      <c r="V6" s="23" t="s">
        <v>44</v>
      </c>
      <c r="W6" s="23">
        <v>1.5183743234794496</v>
      </c>
      <c r="X6" s="23" t="s">
        <v>47</v>
      </c>
      <c r="Y6" s="23"/>
      <c r="Z6">
        <v>783</v>
      </c>
      <c r="AA6">
        <v>64</v>
      </c>
      <c r="AB6" s="23">
        <f t="shared" si="1"/>
        <v>8.1736909323116222</v>
      </c>
      <c r="AC6" s="23">
        <v>1.7985303862212241</v>
      </c>
      <c r="AD6" s="23" t="s">
        <v>46</v>
      </c>
      <c r="AE6" s="23">
        <v>1.1597845556205828</v>
      </c>
      <c r="AF6" s="23" t="s">
        <v>44</v>
      </c>
      <c r="AG6" s="23">
        <v>2.789062446542256</v>
      </c>
      <c r="AH6" s="23" t="s">
        <v>47</v>
      </c>
      <c r="AI6" s="23"/>
      <c r="AJ6" s="23">
        <v>1.3529538556102991</v>
      </c>
      <c r="AK6" s="23" t="s">
        <v>46</v>
      </c>
      <c r="AL6" s="23">
        <v>0.85871038112372033</v>
      </c>
      <c r="AM6" s="23" t="s">
        <v>44</v>
      </c>
      <c r="AN6" s="23">
        <v>2.1316664799316589</v>
      </c>
      <c r="AO6" s="23" t="s">
        <v>47</v>
      </c>
      <c r="AP6" s="23"/>
      <c r="AQ6" s="23">
        <v>1.5742889882509516</v>
      </c>
      <c r="AR6" s="23" t="s">
        <v>46</v>
      </c>
      <c r="AS6" s="23">
        <v>0.9940260087811571</v>
      </c>
      <c r="AT6" s="23" t="s">
        <v>44</v>
      </c>
      <c r="AU6" s="23">
        <v>2.493280655268892</v>
      </c>
      <c r="AV6" s="23" t="s">
        <v>47</v>
      </c>
      <c r="AW6" s="23"/>
      <c r="AX6">
        <v>762</v>
      </c>
      <c r="AY6">
        <v>43</v>
      </c>
      <c r="AZ6" s="23">
        <f t="shared" si="2"/>
        <v>5.6430446194225725</v>
      </c>
      <c r="BA6" s="23">
        <v>0.89950532508757852</v>
      </c>
      <c r="BB6" s="23" t="s">
        <v>46</v>
      </c>
      <c r="BC6" s="23">
        <v>0.58481489379897023</v>
      </c>
      <c r="BD6" s="23" t="s">
        <v>44</v>
      </c>
      <c r="BE6" s="23">
        <v>1.3835315044815553</v>
      </c>
      <c r="BF6" s="23" t="s">
        <v>47</v>
      </c>
      <c r="BG6" s="23"/>
      <c r="BH6" s="23">
        <v>0.84525713570773064</v>
      </c>
      <c r="BI6" s="23" t="s">
        <v>46</v>
      </c>
      <c r="BJ6" s="23">
        <v>0.5421050395159237</v>
      </c>
      <c r="BK6" s="23" t="s">
        <v>44</v>
      </c>
      <c r="BL6" s="23">
        <v>1.3179357751457512</v>
      </c>
      <c r="BM6" s="23" t="s">
        <v>47</v>
      </c>
      <c r="BN6" s="23"/>
      <c r="BO6" s="23">
        <v>0.94485958837570627</v>
      </c>
      <c r="BP6" s="23" t="s">
        <v>46</v>
      </c>
      <c r="BQ6" s="23">
        <v>0.60299829628625878</v>
      </c>
      <c r="BR6" s="23" t="s">
        <v>44</v>
      </c>
      <c r="BS6" s="23">
        <v>1.4805342689089342</v>
      </c>
      <c r="BT6" s="23" t="s">
        <v>47</v>
      </c>
      <c r="BU6" s="23"/>
    </row>
    <row r="7" spans="1:73">
      <c r="A7" s="3" t="s">
        <v>37</v>
      </c>
      <c r="B7" s="24">
        <v>485</v>
      </c>
      <c r="C7" s="24">
        <v>68</v>
      </c>
      <c r="D7" s="23">
        <f t="shared" si="0"/>
        <v>14.020618556701031</v>
      </c>
      <c r="E7" s="23">
        <v>1.1968797914289553</v>
      </c>
      <c r="F7" s="23" t="s">
        <v>46</v>
      </c>
      <c r="G7" s="23">
        <v>0.8662644470945069</v>
      </c>
      <c r="H7" s="23" t="s">
        <v>44</v>
      </c>
      <c r="I7" s="23">
        <v>1.6536765879469779</v>
      </c>
      <c r="J7" s="23" t="s">
        <v>47</v>
      </c>
      <c r="K7" s="23"/>
      <c r="L7" s="23">
        <v>1.7427186860930148</v>
      </c>
      <c r="M7" s="23" t="s">
        <v>46</v>
      </c>
      <c r="N7" s="23">
        <v>1.2578817099387689</v>
      </c>
      <c r="O7" s="23" t="s">
        <v>44</v>
      </c>
      <c r="P7" s="23">
        <v>2.4144308601208628</v>
      </c>
      <c r="Q7" s="23" t="s">
        <v>47</v>
      </c>
      <c r="R7" s="23"/>
      <c r="S7" s="23">
        <v>1.8911358804402969</v>
      </c>
      <c r="T7" s="23" t="s">
        <v>46</v>
      </c>
      <c r="U7" s="23">
        <v>1.3606629440600198</v>
      </c>
      <c r="V7" s="23" t="s">
        <v>44</v>
      </c>
      <c r="W7" s="23">
        <v>2.6284208987254818</v>
      </c>
      <c r="X7" s="23" t="s">
        <v>47</v>
      </c>
      <c r="Y7" s="23"/>
      <c r="Z7">
        <v>440</v>
      </c>
      <c r="AA7">
        <v>23</v>
      </c>
      <c r="AB7" s="23">
        <f t="shared" si="1"/>
        <v>5.2272727272727266</v>
      </c>
      <c r="AC7" s="23">
        <v>1.129854923159284</v>
      </c>
      <c r="AD7" s="23" t="s">
        <v>46</v>
      </c>
      <c r="AE7" s="23">
        <v>0.65366364252986686</v>
      </c>
      <c r="AF7" s="23" t="s">
        <v>44</v>
      </c>
      <c r="AG7" s="23">
        <v>1.9529495972065525</v>
      </c>
      <c r="AH7" s="23" t="s">
        <v>47</v>
      </c>
      <c r="AI7" s="23"/>
      <c r="AJ7" s="23">
        <v>1.816291408350559</v>
      </c>
      <c r="AK7" s="23" t="s">
        <v>46</v>
      </c>
      <c r="AL7" s="23">
        <v>1.0468301144277334</v>
      </c>
      <c r="AM7" s="23" t="s">
        <v>44</v>
      </c>
      <c r="AN7" s="23">
        <v>3.1513370073915592</v>
      </c>
      <c r="AO7" s="23" t="s">
        <v>47</v>
      </c>
      <c r="AP7" s="23"/>
      <c r="AQ7" s="23">
        <v>2.0458779439995705</v>
      </c>
      <c r="AR7" s="23" t="s">
        <v>46</v>
      </c>
      <c r="AS7" s="23">
        <v>1.1730301996436145</v>
      </c>
      <c r="AT7" s="23" t="s">
        <v>44</v>
      </c>
      <c r="AU7" s="23">
        <v>3.5682086983059489</v>
      </c>
      <c r="AV7" s="23" t="s">
        <v>47</v>
      </c>
      <c r="AW7" s="23"/>
      <c r="AX7">
        <v>446</v>
      </c>
      <c r="AY7">
        <v>29</v>
      </c>
      <c r="AZ7" s="23">
        <f t="shared" si="2"/>
        <v>6.5022421524663674</v>
      </c>
      <c r="BA7" s="23">
        <v>1.036124187852556</v>
      </c>
      <c r="BB7" s="23" t="s">
        <v>46</v>
      </c>
      <c r="BC7" s="23">
        <v>0.64240858394312372</v>
      </c>
      <c r="BD7" s="23" t="s">
        <v>44</v>
      </c>
      <c r="BE7" s="23">
        <v>1.6711379011525893</v>
      </c>
      <c r="BF7" s="23" t="s">
        <v>47</v>
      </c>
      <c r="BG7" s="23"/>
      <c r="BH7" s="23">
        <v>1.7261082681391826</v>
      </c>
      <c r="BI7" s="23" t="s">
        <v>46</v>
      </c>
      <c r="BJ7" s="23">
        <v>1.0651247363257978</v>
      </c>
      <c r="BK7" s="23" t="s">
        <v>44</v>
      </c>
      <c r="BL7" s="23">
        <v>2.7972777757619376</v>
      </c>
      <c r="BM7" s="23" t="s">
        <v>47</v>
      </c>
      <c r="BN7" s="23"/>
      <c r="BO7" s="23">
        <v>1.8679902999561506</v>
      </c>
      <c r="BP7" s="23" t="s">
        <v>46</v>
      </c>
      <c r="BQ7" s="23">
        <v>1.146182987529585</v>
      </c>
      <c r="BR7" s="23" t="s">
        <v>44</v>
      </c>
      <c r="BS7" s="23">
        <v>3.0443548706398884</v>
      </c>
      <c r="BT7" s="23" t="s">
        <v>47</v>
      </c>
      <c r="BU7" s="23"/>
    </row>
    <row r="8" spans="1:73" s="32" customFormat="1" ht="15" thickBot="1">
      <c r="A8" s="35" t="s">
        <v>38</v>
      </c>
      <c r="B8" s="33">
        <v>1108</v>
      </c>
      <c r="C8" s="33">
        <v>222</v>
      </c>
      <c r="D8" s="34">
        <f t="shared" si="0"/>
        <v>20.036101083032491</v>
      </c>
      <c r="E8" s="34">
        <v>1.7817533079654102</v>
      </c>
      <c r="F8" s="34" t="s">
        <v>46</v>
      </c>
      <c r="G8" s="34">
        <v>1.3798909022393102</v>
      </c>
      <c r="H8" s="34" t="s">
        <v>44</v>
      </c>
      <c r="I8" s="34">
        <v>2.3006491638533264</v>
      </c>
      <c r="J8" s="34" t="s">
        <v>47</v>
      </c>
      <c r="K8" s="34"/>
      <c r="L8" s="34">
        <v>2.575214597156493</v>
      </c>
      <c r="M8" s="34" t="s">
        <v>46</v>
      </c>
      <c r="N8" s="34">
        <v>1.9697404917197954</v>
      </c>
      <c r="O8" s="34" t="s">
        <v>44</v>
      </c>
      <c r="P8" s="34">
        <v>3.3668040278837266</v>
      </c>
      <c r="Q8" s="34" t="s">
        <v>47</v>
      </c>
      <c r="R8" s="34"/>
      <c r="S8" s="34">
        <v>2.6402179666014853</v>
      </c>
      <c r="T8" s="34" t="s">
        <v>46</v>
      </c>
      <c r="U8" s="34">
        <v>2.0066757946907856</v>
      </c>
      <c r="V8" s="34" t="s">
        <v>44</v>
      </c>
      <c r="W8" s="34">
        <v>3.4737803334292088</v>
      </c>
      <c r="X8" s="34" t="s">
        <v>47</v>
      </c>
      <c r="Y8" s="34"/>
      <c r="Z8" s="13">
        <v>970</v>
      </c>
      <c r="AA8" s="13">
        <v>84</v>
      </c>
      <c r="AB8" s="34">
        <f t="shared" si="1"/>
        <v>8.6597938144329891</v>
      </c>
      <c r="AC8" s="34">
        <v>1.9132578564923248</v>
      </c>
      <c r="AD8" s="34" t="s">
        <v>46</v>
      </c>
      <c r="AE8" s="34">
        <v>1.2544181042862275</v>
      </c>
      <c r="AF8" s="34" t="s">
        <v>44</v>
      </c>
      <c r="AG8" s="34">
        <v>2.9181304167421018</v>
      </c>
      <c r="AH8" s="34" t="s">
        <v>47</v>
      </c>
      <c r="AI8" s="34"/>
      <c r="AJ8" s="34">
        <v>3.1020192511926936</v>
      </c>
      <c r="AK8" s="34" t="s">
        <v>46</v>
      </c>
      <c r="AL8" s="34">
        <v>1.9941750949917429</v>
      </c>
      <c r="AM8" s="34" t="s">
        <v>44</v>
      </c>
      <c r="AN8" s="34">
        <v>4.8253152187771757</v>
      </c>
      <c r="AO8" s="34" t="s">
        <v>47</v>
      </c>
      <c r="AP8" s="34"/>
      <c r="AQ8" s="34">
        <v>3.2411835270606337</v>
      </c>
      <c r="AR8" s="34" t="s">
        <v>46</v>
      </c>
      <c r="AS8" s="34">
        <v>2.0564632246269583</v>
      </c>
      <c r="AT8" s="34" t="s">
        <v>44</v>
      </c>
      <c r="AU8" s="34">
        <v>5.1084164940488366</v>
      </c>
      <c r="AV8" s="34" t="s">
        <v>47</v>
      </c>
      <c r="AW8" s="34"/>
      <c r="AX8" s="13">
        <v>982</v>
      </c>
      <c r="AY8" s="13">
        <v>96</v>
      </c>
      <c r="AZ8" s="34">
        <f t="shared" si="2"/>
        <v>9.7759674134419541</v>
      </c>
      <c r="BA8" s="34">
        <v>1.5830952079468272</v>
      </c>
      <c r="BB8" s="34" t="s">
        <v>46</v>
      </c>
      <c r="BC8" s="34">
        <v>1.0947503873116502</v>
      </c>
      <c r="BD8" s="34" t="s">
        <v>44</v>
      </c>
      <c r="BE8" s="34">
        <v>2.2892802473252325</v>
      </c>
      <c r="BF8" s="34" t="s">
        <v>47</v>
      </c>
      <c r="BG8" s="34"/>
      <c r="BH8" s="34">
        <v>2.8598098300051324</v>
      </c>
      <c r="BI8" s="34" t="s">
        <v>46</v>
      </c>
      <c r="BJ8" s="34">
        <v>1.935548018595814</v>
      </c>
      <c r="BK8" s="34" t="s">
        <v>44</v>
      </c>
      <c r="BL8" s="34">
        <v>4.2254246266270705</v>
      </c>
      <c r="BM8" s="34" t="s">
        <v>47</v>
      </c>
      <c r="BN8" s="34"/>
      <c r="BO8" s="34">
        <v>2.8841688180755787</v>
      </c>
      <c r="BP8" s="34" t="s">
        <v>46</v>
      </c>
      <c r="BQ8" s="34">
        <v>1.9354497010995988</v>
      </c>
      <c r="BR8" s="34" t="s">
        <v>44</v>
      </c>
      <c r="BS8" s="34">
        <v>4.2979312593003476</v>
      </c>
      <c r="BT8" s="34" t="s">
        <v>47</v>
      </c>
      <c r="BU8" s="31"/>
    </row>
  </sheetData>
  <mergeCells count="24">
    <mergeCell ref="BP3:BT3"/>
    <mergeCell ref="AQ2:AV2"/>
    <mergeCell ref="AR3:AV3"/>
    <mergeCell ref="Z1:AV1"/>
    <mergeCell ref="AX1:BT1"/>
    <mergeCell ref="AY2:AZ2"/>
    <mergeCell ref="BA2:BF2"/>
    <mergeCell ref="BH2:BM2"/>
    <mergeCell ref="BO2:BT2"/>
    <mergeCell ref="BB3:BF3"/>
    <mergeCell ref="BI3:BM3"/>
    <mergeCell ref="B1:X1"/>
    <mergeCell ref="AA2:AB2"/>
    <mergeCell ref="AD3:AH3"/>
    <mergeCell ref="AC2:AH2"/>
    <mergeCell ref="AK3:AO3"/>
    <mergeCell ref="AJ2:AO2"/>
    <mergeCell ref="C2:D2"/>
    <mergeCell ref="F3:J3"/>
    <mergeCell ref="M3:Q3"/>
    <mergeCell ref="T3:X3"/>
    <mergeCell ref="E2:J2"/>
    <mergeCell ref="L2:Q2"/>
    <mergeCell ref="S2:X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4C5B-52F4-4F79-A0BB-4305F8CDAFA9}">
  <dimension ref="A1:AV9"/>
  <sheetViews>
    <sheetView tabSelected="1" workbookViewId="0">
      <selection activeCell="AA24" sqref="AA24"/>
    </sheetView>
  </sheetViews>
  <sheetFormatPr baseColWidth="10" defaultColWidth="9" defaultRowHeight="14"/>
  <cols>
    <col min="1" max="1" width="27.3984375" customWidth="1"/>
    <col min="2" max="2" width="7.59765625" bestFit="1" customWidth="1"/>
    <col min="3" max="3" width="6.59765625" bestFit="1" customWidth="1"/>
    <col min="4" max="4" width="5.796875" bestFit="1" customWidth="1"/>
    <col min="5" max="5" width="6.796875" customWidth="1"/>
    <col min="6" max="6" width="1.796875" customWidth="1"/>
    <col min="7" max="7" width="4.59765625" bestFit="1" customWidth="1"/>
    <col min="8" max="8" width="1.796875" bestFit="1" customWidth="1"/>
    <col min="9" max="9" width="4.59765625" bestFit="1" customWidth="1"/>
    <col min="10" max="10" width="1.796875" bestFit="1" customWidth="1"/>
    <col min="11" max="11" width="1.59765625" customWidth="1"/>
    <col min="12" max="12" width="6.796875" customWidth="1"/>
    <col min="13" max="13" width="1.796875" bestFit="1" customWidth="1"/>
    <col min="14" max="14" width="4.59765625" bestFit="1" customWidth="1"/>
    <col min="15" max="15" width="1.796875" bestFit="1" customWidth="1"/>
    <col min="16" max="16" width="4.59765625" bestFit="1" customWidth="1"/>
    <col min="17" max="17" width="1.796875" bestFit="1" customWidth="1"/>
    <col min="18" max="18" width="1.796875" customWidth="1"/>
    <col min="19" max="19" width="6.796875" customWidth="1"/>
    <col min="20" max="20" width="1.796875" bestFit="1" customWidth="1"/>
    <col min="21" max="21" width="4.59765625" bestFit="1" customWidth="1"/>
    <col min="22" max="22" width="1.796875" bestFit="1" customWidth="1"/>
    <col min="23" max="23" width="4.59765625" bestFit="1" customWidth="1"/>
    <col min="24" max="24" width="1.796875" bestFit="1" customWidth="1"/>
    <col min="25" max="25" width="3.796875" customWidth="1"/>
    <col min="26" max="26" width="7.59765625" bestFit="1" customWidth="1"/>
    <col min="27" max="27" width="6.59765625" bestFit="1" customWidth="1"/>
    <col min="28" max="28" width="5.796875" bestFit="1" customWidth="1"/>
    <col min="29" max="29" width="6.796875" customWidth="1"/>
    <col min="30" max="30" width="1.796875" customWidth="1"/>
    <col min="31" max="31" width="4.59765625" bestFit="1" customWidth="1"/>
    <col min="32" max="32" width="1.796875" bestFit="1" customWidth="1"/>
    <col min="33" max="33" width="4.59765625" bestFit="1" customWidth="1"/>
    <col min="34" max="34" width="1.796875" bestFit="1" customWidth="1"/>
    <col min="35" max="35" width="1.59765625" customWidth="1"/>
    <col min="36" max="36" width="6.796875" customWidth="1"/>
    <col min="37" max="37" width="1.796875" bestFit="1" customWidth="1"/>
    <col min="38" max="38" width="4.59765625" bestFit="1" customWidth="1"/>
    <col min="39" max="39" width="1.796875" bestFit="1" customWidth="1"/>
    <col min="40" max="40" width="4.59765625" bestFit="1" customWidth="1"/>
    <col min="41" max="41" width="1.796875" bestFit="1" customWidth="1"/>
    <col min="42" max="42" width="1.796875" customWidth="1"/>
    <col min="43" max="43" width="6.796875" customWidth="1"/>
    <col min="44" max="44" width="1.796875" bestFit="1" customWidth="1"/>
    <col min="45" max="45" width="4.59765625" bestFit="1" customWidth="1"/>
    <col min="46" max="46" width="1.796875" bestFit="1" customWidth="1"/>
    <col min="47" max="47" width="4.59765625" bestFit="1" customWidth="1"/>
    <col min="48" max="48" width="1.796875" bestFit="1" customWidth="1"/>
  </cols>
  <sheetData>
    <row r="1" spans="1:48" ht="15" thickBot="1"/>
    <row r="2" spans="1:48">
      <c r="A2" s="27"/>
      <c r="B2" s="44" t="s">
        <v>59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28"/>
      <c r="Z2" s="44" t="s">
        <v>60</v>
      </c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</row>
    <row r="3" spans="1:48">
      <c r="A3" s="1"/>
      <c r="B3" s="1"/>
      <c r="C3" s="42" t="s">
        <v>40</v>
      </c>
      <c r="D3" s="42"/>
      <c r="E3" s="40" t="s">
        <v>48</v>
      </c>
      <c r="F3" s="40"/>
      <c r="G3" s="40"/>
      <c r="H3" s="40"/>
      <c r="I3" s="40"/>
      <c r="J3" s="40"/>
      <c r="K3" s="1"/>
      <c r="L3" s="40" t="s">
        <v>49</v>
      </c>
      <c r="M3" s="40"/>
      <c r="N3" s="40"/>
      <c r="O3" s="40"/>
      <c r="P3" s="40"/>
      <c r="Q3" s="40"/>
      <c r="R3" s="1"/>
      <c r="S3" s="40" t="s">
        <v>50</v>
      </c>
      <c r="T3" s="40"/>
      <c r="U3" s="40"/>
      <c r="V3" s="40"/>
      <c r="W3" s="40"/>
      <c r="X3" s="40"/>
      <c r="Y3" s="26"/>
      <c r="Z3" s="1"/>
      <c r="AA3" s="42" t="s">
        <v>40</v>
      </c>
      <c r="AB3" s="42"/>
      <c r="AC3" s="40" t="s">
        <v>48</v>
      </c>
      <c r="AD3" s="40"/>
      <c r="AE3" s="40"/>
      <c r="AF3" s="40"/>
      <c r="AG3" s="40"/>
      <c r="AH3" s="40"/>
      <c r="AI3" s="1"/>
      <c r="AJ3" s="40" t="s">
        <v>49</v>
      </c>
      <c r="AK3" s="40"/>
      <c r="AL3" s="40"/>
      <c r="AM3" s="40"/>
      <c r="AN3" s="40"/>
      <c r="AO3" s="40"/>
      <c r="AP3" s="1"/>
      <c r="AQ3" s="40" t="s">
        <v>50</v>
      </c>
      <c r="AR3" s="40"/>
      <c r="AS3" s="40"/>
      <c r="AT3" s="40"/>
      <c r="AU3" s="40"/>
      <c r="AV3" s="40"/>
    </row>
    <row r="4" spans="1:48">
      <c r="A4" s="15" t="s">
        <v>6</v>
      </c>
      <c r="B4" s="25" t="s">
        <v>39</v>
      </c>
      <c r="C4" s="25" t="s">
        <v>42</v>
      </c>
      <c r="D4" s="25" t="s">
        <v>41</v>
      </c>
      <c r="E4" s="25" t="s">
        <v>43</v>
      </c>
      <c r="F4" s="41" t="s">
        <v>52</v>
      </c>
      <c r="G4" s="41"/>
      <c r="H4" s="41"/>
      <c r="I4" s="41"/>
      <c r="J4" s="41"/>
      <c r="K4" s="25"/>
      <c r="L4" s="25" t="s">
        <v>43</v>
      </c>
      <c r="M4" s="41" t="s">
        <v>52</v>
      </c>
      <c r="N4" s="41"/>
      <c r="O4" s="41"/>
      <c r="P4" s="41"/>
      <c r="Q4" s="41"/>
      <c r="R4" s="25"/>
      <c r="S4" s="25" t="s">
        <v>43</v>
      </c>
      <c r="T4" s="41" t="s">
        <v>52</v>
      </c>
      <c r="U4" s="41"/>
      <c r="V4" s="41"/>
      <c r="W4" s="41"/>
      <c r="X4" s="41"/>
      <c r="Y4" s="25"/>
      <c r="Z4" s="25" t="s">
        <v>39</v>
      </c>
      <c r="AA4" s="25" t="s">
        <v>42</v>
      </c>
      <c r="AB4" s="25" t="s">
        <v>41</v>
      </c>
      <c r="AC4" s="25" t="s">
        <v>43</v>
      </c>
      <c r="AD4" s="41" t="s">
        <v>52</v>
      </c>
      <c r="AE4" s="41"/>
      <c r="AF4" s="41"/>
      <c r="AG4" s="41"/>
      <c r="AH4" s="41"/>
      <c r="AI4" s="25"/>
      <c r="AJ4" s="25" t="s">
        <v>43</v>
      </c>
      <c r="AK4" s="41" t="s">
        <v>52</v>
      </c>
      <c r="AL4" s="41"/>
      <c r="AM4" s="41"/>
      <c r="AN4" s="41"/>
      <c r="AO4" s="41"/>
      <c r="AP4" s="25"/>
      <c r="AQ4" s="25" t="s">
        <v>43</v>
      </c>
      <c r="AR4" s="41" t="s">
        <v>52</v>
      </c>
      <c r="AS4" s="41"/>
      <c r="AT4" s="41"/>
      <c r="AU4" s="41"/>
      <c r="AV4" s="41"/>
    </row>
    <row r="5" spans="1:48">
      <c r="A5" s="3" t="s">
        <v>35</v>
      </c>
      <c r="B5" s="24">
        <v>450</v>
      </c>
      <c r="C5" s="24">
        <v>52</v>
      </c>
      <c r="D5" s="23">
        <f>C5/B5*100</f>
        <v>11.555555555555555</v>
      </c>
      <c r="E5" s="23" t="s">
        <v>45</v>
      </c>
      <c r="F5" s="23"/>
      <c r="G5" s="23"/>
      <c r="H5" s="23"/>
      <c r="I5" s="23"/>
      <c r="J5" s="23"/>
      <c r="K5" s="23"/>
      <c r="L5" s="23" t="s">
        <v>45</v>
      </c>
      <c r="M5" s="23"/>
      <c r="N5" s="23"/>
      <c r="O5" s="23"/>
      <c r="P5" s="23"/>
      <c r="Q5" s="23"/>
      <c r="R5" s="23"/>
      <c r="S5" s="23" t="s">
        <v>45</v>
      </c>
      <c r="T5" s="23"/>
      <c r="U5" s="23"/>
      <c r="V5" s="23"/>
      <c r="W5" s="23"/>
      <c r="X5" s="23"/>
      <c r="Y5" s="23"/>
      <c r="Z5" s="24">
        <v>226</v>
      </c>
      <c r="AA5" s="24">
        <v>28</v>
      </c>
      <c r="AB5" s="23">
        <f>AA5/Z5*100</f>
        <v>12.389380530973451</v>
      </c>
      <c r="AC5" s="23" t="s">
        <v>45</v>
      </c>
      <c r="AD5" s="23"/>
      <c r="AE5" s="23"/>
      <c r="AF5" s="23"/>
      <c r="AG5" s="23"/>
      <c r="AH5" s="23"/>
      <c r="AI5" s="23"/>
      <c r="AJ5" s="23" t="s">
        <v>45</v>
      </c>
      <c r="AK5" s="23"/>
      <c r="AL5" s="23"/>
      <c r="AM5" s="23"/>
      <c r="AN5" s="23"/>
      <c r="AO5" s="23"/>
      <c r="AP5" s="23"/>
      <c r="AQ5" s="23" t="s">
        <v>45</v>
      </c>
      <c r="AR5" s="23"/>
      <c r="AS5" s="23"/>
      <c r="AT5" s="23"/>
      <c r="AU5" s="23"/>
      <c r="AV5" s="23"/>
    </row>
    <row r="6" spans="1:48">
      <c r="A6" s="3" t="s">
        <v>3</v>
      </c>
      <c r="B6" s="24">
        <v>487</v>
      </c>
      <c r="C6" s="24">
        <v>38</v>
      </c>
      <c r="D6" s="23">
        <f t="shared" ref="D6:D9" si="0">C6/B6*100</f>
        <v>7.8028747433264893</v>
      </c>
      <c r="E6" s="23">
        <v>0.66303612328333617</v>
      </c>
      <c r="F6" s="23" t="s">
        <v>46</v>
      </c>
      <c r="G6" s="23">
        <v>0.43638999453150884</v>
      </c>
      <c r="H6" s="23" t="s">
        <v>44</v>
      </c>
      <c r="I6" s="23">
        <v>1.0073945468217043</v>
      </c>
      <c r="J6" s="23" t="s">
        <v>47</v>
      </c>
      <c r="K6" s="23"/>
      <c r="L6" s="23">
        <v>0.83331779332499423</v>
      </c>
      <c r="M6" s="23" t="s">
        <v>46</v>
      </c>
      <c r="N6" s="23">
        <v>0.54810786760584984</v>
      </c>
      <c r="O6" s="23" t="s">
        <v>44</v>
      </c>
      <c r="P6" s="23">
        <v>1.2669377429396826</v>
      </c>
      <c r="Q6" s="23" t="s">
        <v>47</v>
      </c>
      <c r="R6" s="23"/>
      <c r="S6" s="23">
        <v>0.98617767976848603</v>
      </c>
      <c r="T6" s="23" t="s">
        <v>46</v>
      </c>
      <c r="U6" s="23">
        <v>0.64475879399126623</v>
      </c>
      <c r="V6" s="23" t="s">
        <v>44</v>
      </c>
      <c r="W6" s="23">
        <v>1.5083879818888186</v>
      </c>
      <c r="X6" s="23" t="s">
        <v>47</v>
      </c>
      <c r="Y6" s="23"/>
      <c r="Z6" s="24">
        <v>433</v>
      </c>
      <c r="AA6" s="24">
        <v>45</v>
      </c>
      <c r="AB6" s="23">
        <f t="shared" ref="AB6:AB9" si="1">AA6/Z6*100</f>
        <v>10.392609699769054</v>
      </c>
      <c r="AC6" s="23">
        <v>0.81279043374210413</v>
      </c>
      <c r="AD6" s="23" t="s">
        <v>46</v>
      </c>
      <c r="AE6" s="23">
        <v>0.50709984162288291</v>
      </c>
      <c r="AF6" s="23" t="s">
        <v>44</v>
      </c>
      <c r="AG6" s="23">
        <v>1.3027578298357467</v>
      </c>
      <c r="AH6" s="23" t="s">
        <v>47</v>
      </c>
      <c r="AI6" s="23"/>
      <c r="AJ6" s="23">
        <v>0.95230905313063852</v>
      </c>
      <c r="AK6" s="23" t="s">
        <v>46</v>
      </c>
      <c r="AL6" s="23">
        <v>0.59361752746473773</v>
      </c>
      <c r="AM6" s="23" t="s">
        <v>44</v>
      </c>
      <c r="AN6" s="23">
        <v>1.527738806075676</v>
      </c>
      <c r="AO6" s="23" t="s">
        <v>47</v>
      </c>
      <c r="AP6" s="23"/>
      <c r="AQ6" s="23">
        <v>1.0536606261379282</v>
      </c>
      <c r="AR6" s="23" t="s">
        <v>46</v>
      </c>
      <c r="AS6" s="23">
        <v>0.65465574570132978</v>
      </c>
      <c r="AT6" s="23" t="s">
        <v>44</v>
      </c>
      <c r="AU6" s="23">
        <v>1.6958542292850691</v>
      </c>
      <c r="AV6" s="23" t="s">
        <v>47</v>
      </c>
    </row>
    <row r="7" spans="1:48">
      <c r="A7" s="3" t="s">
        <v>36</v>
      </c>
      <c r="B7" s="24">
        <v>335</v>
      </c>
      <c r="C7" s="24">
        <v>29</v>
      </c>
      <c r="D7" s="23">
        <f t="shared" si="0"/>
        <v>8.6567164179104488</v>
      </c>
      <c r="E7" s="23">
        <v>0.74777725401003869</v>
      </c>
      <c r="F7" s="23" t="s">
        <v>46</v>
      </c>
      <c r="G7" s="23">
        <v>0.4747831193697819</v>
      </c>
      <c r="H7" s="23" t="s">
        <v>44</v>
      </c>
      <c r="I7" s="23">
        <v>1.1777394747248526</v>
      </c>
      <c r="J7" s="23" t="s">
        <v>47</v>
      </c>
      <c r="K7" s="23"/>
      <c r="L7" s="23">
        <v>0.98657018521618234</v>
      </c>
      <c r="M7" s="23" t="s">
        <v>46</v>
      </c>
      <c r="N7" s="23">
        <v>0.62503491214570617</v>
      </c>
      <c r="O7" s="23" t="s">
        <v>44</v>
      </c>
      <c r="P7" s="23">
        <v>1.5572261828001617</v>
      </c>
      <c r="Q7" s="23" t="s">
        <v>47</v>
      </c>
      <c r="R7" s="23"/>
      <c r="S7" s="23">
        <v>1.0823852462942558</v>
      </c>
      <c r="T7" s="23" t="s">
        <v>46</v>
      </c>
      <c r="U7" s="23">
        <v>0.68183280393619361</v>
      </c>
      <c r="V7" s="23" t="s">
        <v>44</v>
      </c>
      <c r="W7" s="23">
        <v>1.7182479555576093</v>
      </c>
      <c r="X7" s="23" t="s">
        <v>47</v>
      </c>
      <c r="Y7" s="23"/>
      <c r="Z7" s="24">
        <v>504</v>
      </c>
      <c r="AA7" s="24">
        <v>91</v>
      </c>
      <c r="AB7" s="23">
        <f t="shared" si="1"/>
        <v>18.055555555555554</v>
      </c>
      <c r="AC7" s="23">
        <v>1.4993490211849361</v>
      </c>
      <c r="AD7" s="23" t="s">
        <v>46</v>
      </c>
      <c r="AE7" s="23">
        <v>0.98162882936421847</v>
      </c>
      <c r="AF7" s="23" t="s">
        <v>44</v>
      </c>
      <c r="AG7" s="23">
        <v>2.2901196664978172</v>
      </c>
      <c r="AH7" s="23" t="s">
        <v>47</v>
      </c>
      <c r="AI7" s="23"/>
      <c r="AJ7" s="23">
        <v>1.0138516496111707</v>
      </c>
      <c r="AK7" s="23" t="s">
        <v>46</v>
      </c>
      <c r="AL7" s="23">
        <v>0.6636552486073678</v>
      </c>
      <c r="AM7" s="23" t="s">
        <v>44</v>
      </c>
      <c r="AN7" s="23">
        <v>1.5488390539760748</v>
      </c>
      <c r="AO7" s="23" t="s">
        <v>47</v>
      </c>
      <c r="AP7" s="23"/>
      <c r="AQ7" s="23">
        <v>1.1523437780355992</v>
      </c>
      <c r="AR7" s="23" t="s">
        <v>46</v>
      </c>
      <c r="AS7" s="23">
        <v>0.75035870494793411</v>
      </c>
      <c r="AT7" s="23" t="s">
        <v>44</v>
      </c>
      <c r="AU7" s="23">
        <v>1.7696818521876125</v>
      </c>
      <c r="AV7" s="23" t="s">
        <v>47</v>
      </c>
    </row>
    <row r="8" spans="1:48">
      <c r="A8" s="3" t="s">
        <v>37</v>
      </c>
      <c r="B8" s="24">
        <v>284</v>
      </c>
      <c r="C8" s="24">
        <v>33</v>
      </c>
      <c r="D8" s="23">
        <f t="shared" si="0"/>
        <v>11.619718309859154</v>
      </c>
      <c r="E8" s="23">
        <v>1.0076051396669137</v>
      </c>
      <c r="F8" s="23" t="s">
        <v>46</v>
      </c>
      <c r="G8" s="23">
        <v>0.65139573365623504</v>
      </c>
      <c r="H8" s="23" t="s">
        <v>44</v>
      </c>
      <c r="I8" s="23">
        <v>1.5586041864053322</v>
      </c>
      <c r="J8" s="23" t="s">
        <v>47</v>
      </c>
      <c r="K8" s="23"/>
      <c r="L8" s="23">
        <v>1.669758385522953</v>
      </c>
      <c r="M8" s="23" t="s">
        <v>46</v>
      </c>
      <c r="N8" s="23">
        <v>1.0732631896346978</v>
      </c>
      <c r="O8" s="23" t="s">
        <v>44</v>
      </c>
      <c r="P8" s="23">
        <v>2.5977720031311153</v>
      </c>
      <c r="Q8" s="23" t="s">
        <v>47</v>
      </c>
      <c r="R8" s="23"/>
      <c r="S8" s="23">
        <v>1.7687023215615763</v>
      </c>
      <c r="T8" s="23" t="s">
        <v>46</v>
      </c>
      <c r="U8" s="23">
        <v>1.1279800410941772</v>
      </c>
      <c r="V8" s="23" t="s">
        <v>44</v>
      </c>
      <c r="W8" s="23">
        <v>2.7733716806396234</v>
      </c>
      <c r="X8" s="23" t="s">
        <v>47</v>
      </c>
      <c r="Y8" s="23"/>
      <c r="Z8" s="24">
        <v>201</v>
      </c>
      <c r="AA8" s="24">
        <v>35</v>
      </c>
      <c r="AB8" s="23">
        <f t="shared" si="1"/>
        <v>17.412935323383085</v>
      </c>
      <c r="AC8" s="23">
        <v>1.4294131941236621</v>
      </c>
      <c r="AD8" s="23" t="s">
        <v>46</v>
      </c>
      <c r="AE8" s="23">
        <v>0.86962633780772003</v>
      </c>
      <c r="AF8" s="23" t="s">
        <v>44</v>
      </c>
      <c r="AG8" s="23">
        <v>2.349540245855088</v>
      </c>
      <c r="AH8" s="23" t="s">
        <v>47</v>
      </c>
      <c r="AI8" s="23"/>
      <c r="AJ8" s="23">
        <v>1.8171570077605548</v>
      </c>
      <c r="AK8" s="23" t="s">
        <v>46</v>
      </c>
      <c r="AL8" s="23">
        <v>1.1047819949566151</v>
      </c>
      <c r="AM8" s="23" t="s">
        <v>44</v>
      </c>
      <c r="AN8" s="23">
        <v>2.988878897309478</v>
      </c>
      <c r="AO8" s="23" t="s">
        <v>47</v>
      </c>
      <c r="AP8" s="23"/>
      <c r="AQ8" s="23">
        <v>1.9510320745017318</v>
      </c>
      <c r="AR8" s="23" t="s">
        <v>46</v>
      </c>
      <c r="AS8" s="23">
        <v>1.1807314822850192</v>
      </c>
      <c r="AT8" s="23" t="s">
        <v>44</v>
      </c>
      <c r="AU8" s="23">
        <v>3.2238711450023541</v>
      </c>
      <c r="AV8" s="23" t="s">
        <v>47</v>
      </c>
    </row>
    <row r="9" spans="1:48" ht="15" thickBot="1">
      <c r="A9" s="35" t="s">
        <v>38</v>
      </c>
      <c r="B9" s="33">
        <v>450</v>
      </c>
      <c r="C9" s="33">
        <v>70</v>
      </c>
      <c r="D9" s="34">
        <f t="shared" si="0"/>
        <v>15.555555555555555</v>
      </c>
      <c r="E9" s="34">
        <v>1.3906070787797709</v>
      </c>
      <c r="F9" s="34" t="s">
        <v>46</v>
      </c>
      <c r="G9" s="34">
        <v>0.97133120231582248</v>
      </c>
      <c r="H9" s="34" t="s">
        <v>44</v>
      </c>
      <c r="I9" s="34">
        <v>1.9908637166621648</v>
      </c>
      <c r="J9" s="34" t="s">
        <v>47</v>
      </c>
      <c r="K9" s="34"/>
      <c r="L9" s="34">
        <v>2.8404711467156956</v>
      </c>
      <c r="M9" s="34" t="s">
        <v>46</v>
      </c>
      <c r="N9" s="34">
        <v>1.9582344061541452</v>
      </c>
      <c r="O9" s="34" t="s">
        <v>44</v>
      </c>
      <c r="P9" s="34">
        <v>4.1201790296239311</v>
      </c>
      <c r="Q9" s="34" t="s">
        <v>47</v>
      </c>
      <c r="R9" s="34"/>
      <c r="S9" s="34">
        <v>2.7989017230580968</v>
      </c>
      <c r="T9" s="34" t="s">
        <v>46</v>
      </c>
      <c r="U9" s="34">
        <v>1.9089423458939292</v>
      </c>
      <c r="V9" s="34" t="s">
        <v>44</v>
      </c>
      <c r="W9" s="34">
        <v>4.1037650362714908</v>
      </c>
      <c r="X9" s="34" t="s">
        <v>47</v>
      </c>
      <c r="Y9" s="34"/>
      <c r="Z9" s="33">
        <v>658</v>
      </c>
      <c r="AA9" s="33">
        <v>152</v>
      </c>
      <c r="AB9" s="34">
        <f t="shared" si="1"/>
        <v>23.100303951367781</v>
      </c>
      <c r="AC9" s="34">
        <v>1.9688861748979023</v>
      </c>
      <c r="AD9" s="34" t="s">
        <v>46</v>
      </c>
      <c r="AE9" s="34">
        <v>1.3157034124318263</v>
      </c>
      <c r="AF9" s="34" t="s">
        <v>44</v>
      </c>
      <c r="AG9" s="34">
        <v>2.9463424150729378</v>
      </c>
      <c r="AH9" s="34" t="s">
        <v>47</v>
      </c>
      <c r="AI9" s="34"/>
      <c r="AJ9" s="34">
        <v>2.4560266172066423</v>
      </c>
      <c r="AK9" s="34" t="s">
        <v>46</v>
      </c>
      <c r="AL9" s="34">
        <v>1.6369211653445828</v>
      </c>
      <c r="AM9" s="34" t="s">
        <v>44</v>
      </c>
      <c r="AN9" s="34">
        <v>3.6850074836424467</v>
      </c>
      <c r="AO9" s="34" t="s">
        <v>47</v>
      </c>
      <c r="AP9" s="34"/>
      <c r="AQ9" s="34">
        <v>2.5706416635591798</v>
      </c>
      <c r="AR9" s="34" t="s">
        <v>46</v>
      </c>
      <c r="AS9" s="34">
        <v>1.6969755380377194</v>
      </c>
      <c r="AT9" s="34" t="s">
        <v>44</v>
      </c>
      <c r="AU9" s="34">
        <v>3.8941036062709733</v>
      </c>
      <c r="AV9" s="34" t="s">
        <v>47</v>
      </c>
    </row>
  </sheetData>
  <mergeCells count="16">
    <mergeCell ref="AD4:AH4"/>
    <mergeCell ref="AK4:AO4"/>
    <mergeCell ref="AR4:AV4"/>
    <mergeCell ref="B2:X2"/>
    <mergeCell ref="C3:D3"/>
    <mergeCell ref="E3:J3"/>
    <mergeCell ref="L3:Q3"/>
    <mergeCell ref="S3:X3"/>
    <mergeCell ref="F4:J4"/>
    <mergeCell ref="M4:Q4"/>
    <mergeCell ref="T4:X4"/>
    <mergeCell ref="Z2:AV2"/>
    <mergeCell ref="AA3:AB3"/>
    <mergeCell ref="AC3:AH3"/>
    <mergeCell ref="AJ3:AO3"/>
    <mergeCell ref="AQ3:AV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0AA6-91EE-4F34-B9EC-92C6D7BA119D}">
  <dimension ref="A1:AV19"/>
  <sheetViews>
    <sheetView workbookViewId="0">
      <selection activeCell="S20" sqref="S20"/>
    </sheetView>
  </sheetViews>
  <sheetFormatPr baseColWidth="10" defaultColWidth="9" defaultRowHeight="14"/>
  <cols>
    <col min="1" max="1" width="27.3984375" customWidth="1"/>
    <col min="2" max="2" width="7.59765625" customWidth="1"/>
    <col min="3" max="3" width="6.59765625" customWidth="1"/>
    <col min="4" max="4" width="5.796875" customWidth="1"/>
    <col min="5" max="5" width="6.59765625" customWidth="1"/>
    <col min="6" max="6" width="1.796875" bestFit="1" customWidth="1"/>
    <col min="7" max="7" width="4.59765625" bestFit="1" customWidth="1"/>
    <col min="8" max="8" width="1.796875" bestFit="1" customWidth="1"/>
    <col min="9" max="9" width="4.59765625" bestFit="1" customWidth="1"/>
    <col min="10" max="10" width="1.796875" bestFit="1" customWidth="1"/>
    <col min="11" max="11" width="1.796875" customWidth="1"/>
    <col min="12" max="12" width="6.796875" customWidth="1"/>
    <col min="13" max="13" width="1.796875" bestFit="1" customWidth="1"/>
    <col min="14" max="14" width="4.59765625" bestFit="1" customWidth="1"/>
    <col min="15" max="15" width="1.796875" bestFit="1" customWidth="1"/>
    <col min="16" max="16" width="4.59765625" bestFit="1" customWidth="1"/>
    <col min="17" max="17" width="1.796875" bestFit="1" customWidth="1"/>
    <col min="18" max="18" width="1.796875" customWidth="1"/>
    <col min="19" max="19" width="6.796875" customWidth="1"/>
    <col min="20" max="20" width="1.796875" bestFit="1" customWidth="1"/>
    <col min="21" max="21" width="4.59765625" bestFit="1" customWidth="1"/>
    <col min="22" max="22" width="1.796875" bestFit="1" customWidth="1"/>
    <col min="23" max="23" width="4.59765625" bestFit="1" customWidth="1"/>
    <col min="24" max="24" width="1.796875" bestFit="1" customWidth="1"/>
    <col min="25" max="25" width="3.796875" customWidth="1"/>
    <col min="26" max="26" width="7.59765625" customWidth="1"/>
    <col min="27" max="27" width="6.59765625" customWidth="1"/>
    <col min="28" max="28" width="5.796875" customWidth="1"/>
    <col min="29" max="29" width="4.59765625" bestFit="1" customWidth="1"/>
    <col min="30" max="30" width="1.796875" bestFit="1" customWidth="1"/>
    <col min="31" max="31" width="4.59765625" bestFit="1" customWidth="1"/>
    <col min="32" max="32" width="1.796875" bestFit="1" customWidth="1"/>
    <col min="33" max="33" width="4.59765625" bestFit="1" customWidth="1"/>
    <col min="34" max="34" width="1.796875" bestFit="1" customWidth="1"/>
    <col min="35" max="35" width="1.796875" customWidth="1"/>
    <col min="36" max="36" width="4.59765625" bestFit="1" customWidth="1"/>
    <col min="37" max="37" width="1.796875" bestFit="1" customWidth="1"/>
    <col min="38" max="38" width="4.59765625" bestFit="1" customWidth="1"/>
    <col min="39" max="39" width="1.796875" bestFit="1" customWidth="1"/>
    <col min="40" max="40" width="4.59765625" bestFit="1" customWidth="1"/>
    <col min="41" max="41" width="1.796875" bestFit="1" customWidth="1"/>
    <col min="42" max="42" width="1.796875" customWidth="1"/>
    <col min="43" max="43" width="4.59765625" bestFit="1" customWidth="1"/>
    <col min="44" max="44" width="1.796875" bestFit="1" customWidth="1"/>
    <col min="45" max="45" width="4.59765625" bestFit="1" customWidth="1"/>
    <col min="46" max="46" width="1.796875" bestFit="1" customWidth="1"/>
    <col min="47" max="47" width="4.59765625" bestFit="1" customWidth="1"/>
    <col min="48" max="48" width="1.796875" bestFit="1" customWidth="1"/>
    <col min="49" max="49" width="7.59765625" customWidth="1"/>
    <col min="50" max="50" width="6.59765625" customWidth="1"/>
    <col min="51" max="51" width="5.796875" customWidth="1"/>
    <col min="52" max="52" width="6.59765625" customWidth="1"/>
    <col min="53" max="53" width="1.796875" bestFit="1" customWidth="1"/>
    <col min="54" max="54" width="4.59765625" bestFit="1" customWidth="1"/>
    <col min="55" max="55" width="1.796875" bestFit="1" customWidth="1"/>
    <col min="56" max="56" width="4.59765625" bestFit="1" customWidth="1"/>
    <col min="57" max="57" width="1.796875" bestFit="1" customWidth="1"/>
    <col min="58" max="58" width="1.796875" customWidth="1"/>
    <col min="59" max="59" width="6.796875" customWidth="1"/>
    <col min="60" max="60" width="1.796875" bestFit="1" customWidth="1"/>
    <col min="61" max="61" width="4.59765625" bestFit="1" customWidth="1"/>
    <col min="62" max="62" width="1.796875" bestFit="1" customWidth="1"/>
    <col min="63" max="63" width="4.59765625" bestFit="1" customWidth="1"/>
    <col min="64" max="64" width="1.796875" bestFit="1" customWidth="1"/>
    <col min="65" max="65" width="1.796875" customWidth="1"/>
    <col min="66" max="66" width="6.796875" customWidth="1"/>
    <col min="67" max="67" width="1.796875" bestFit="1" customWidth="1"/>
    <col min="68" max="68" width="4.59765625" bestFit="1" customWidth="1"/>
    <col min="69" max="69" width="1.796875" bestFit="1" customWidth="1"/>
    <col min="70" max="70" width="4.59765625" bestFit="1" customWidth="1"/>
    <col min="71" max="71" width="1.796875" bestFit="1" customWidth="1"/>
    <col min="72" max="72" width="3.796875" customWidth="1"/>
    <col min="73" max="73" width="7.59765625" customWidth="1"/>
    <col min="74" max="74" width="6.59765625" customWidth="1"/>
    <col min="75" max="75" width="5.796875" customWidth="1"/>
    <col min="76" max="76" width="4.59765625" bestFit="1" customWidth="1"/>
    <col min="77" max="77" width="1.796875" bestFit="1" customWidth="1"/>
    <col min="78" max="78" width="4.59765625" bestFit="1" customWidth="1"/>
    <col min="79" max="79" width="1.796875" bestFit="1" customWidth="1"/>
    <col min="80" max="80" width="4.59765625" bestFit="1" customWidth="1"/>
    <col min="81" max="81" width="1.796875" bestFit="1" customWidth="1"/>
    <col min="82" max="82" width="1.796875" customWidth="1"/>
    <col min="83" max="83" width="4.59765625" bestFit="1" customWidth="1"/>
    <col min="84" max="84" width="1.796875" bestFit="1" customWidth="1"/>
    <col min="85" max="85" width="4.59765625" bestFit="1" customWidth="1"/>
    <col min="86" max="86" width="1.796875" bestFit="1" customWidth="1"/>
    <col min="87" max="87" width="4.59765625" bestFit="1" customWidth="1"/>
    <col min="88" max="88" width="1.796875" bestFit="1" customWidth="1"/>
    <col min="89" max="89" width="1.796875" customWidth="1"/>
    <col min="90" max="90" width="4.59765625" bestFit="1" customWidth="1"/>
    <col min="91" max="91" width="1.796875" bestFit="1" customWidth="1"/>
    <col min="92" max="92" width="4.59765625" bestFit="1" customWidth="1"/>
    <col min="93" max="93" width="1.796875" bestFit="1" customWidth="1"/>
    <col min="94" max="94" width="4.59765625" bestFit="1" customWidth="1"/>
    <col min="95" max="95" width="1.796875" bestFit="1" customWidth="1"/>
  </cols>
  <sheetData>
    <row r="1" spans="1:48" s="37" customFormat="1" ht="15" thickTop="1">
      <c r="A1" s="37" t="s">
        <v>67</v>
      </c>
      <c r="B1" s="45" t="s">
        <v>61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</row>
    <row r="2" spans="1:48">
      <c r="A2" s="36"/>
      <c r="B2" s="41" t="s">
        <v>63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32"/>
      <c r="Z2" s="41" t="s">
        <v>65</v>
      </c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</row>
    <row r="3" spans="1:48">
      <c r="A3" s="1"/>
      <c r="B3" s="1"/>
      <c r="C3" s="42" t="s">
        <v>40</v>
      </c>
      <c r="D3" s="42"/>
      <c r="E3" s="40" t="s">
        <v>48</v>
      </c>
      <c r="F3" s="40"/>
      <c r="G3" s="40"/>
      <c r="H3" s="40"/>
      <c r="I3" s="40"/>
      <c r="J3" s="40"/>
      <c r="K3" s="26"/>
      <c r="L3" s="40" t="s">
        <v>49</v>
      </c>
      <c r="M3" s="40"/>
      <c r="N3" s="40"/>
      <c r="O3" s="40"/>
      <c r="P3" s="40"/>
      <c r="Q3" s="40"/>
      <c r="R3" s="26"/>
      <c r="S3" s="40" t="s">
        <v>50</v>
      </c>
      <c r="T3" s="40"/>
      <c r="U3" s="40"/>
      <c r="V3" s="40"/>
      <c r="W3" s="40"/>
      <c r="X3" s="40"/>
      <c r="Z3" s="1"/>
      <c r="AA3" s="42" t="s">
        <v>40</v>
      </c>
      <c r="AB3" s="42"/>
      <c r="AC3" s="40" t="s">
        <v>48</v>
      </c>
      <c r="AD3" s="40"/>
      <c r="AE3" s="40"/>
      <c r="AF3" s="40"/>
      <c r="AG3" s="40"/>
      <c r="AH3" s="40"/>
      <c r="AI3" s="26"/>
      <c r="AJ3" s="40" t="s">
        <v>49</v>
      </c>
      <c r="AK3" s="40"/>
      <c r="AL3" s="40"/>
      <c r="AM3" s="40"/>
      <c r="AN3" s="40"/>
      <c r="AO3" s="40"/>
      <c r="AP3" s="26"/>
      <c r="AQ3" s="40" t="s">
        <v>50</v>
      </c>
      <c r="AR3" s="40"/>
      <c r="AS3" s="40"/>
      <c r="AT3" s="40"/>
      <c r="AU3" s="40"/>
      <c r="AV3" s="40"/>
    </row>
    <row r="4" spans="1:48">
      <c r="A4" s="15" t="s">
        <v>6</v>
      </c>
      <c r="B4" s="25" t="s">
        <v>39</v>
      </c>
      <c r="C4" s="25" t="s">
        <v>42</v>
      </c>
      <c r="D4" s="25" t="s">
        <v>41</v>
      </c>
      <c r="E4" s="25" t="s">
        <v>43</v>
      </c>
      <c r="F4" s="41" t="s">
        <v>52</v>
      </c>
      <c r="G4" s="41"/>
      <c r="H4" s="41"/>
      <c r="I4" s="41"/>
      <c r="J4" s="41"/>
      <c r="K4" s="25"/>
      <c r="L4" s="25" t="s">
        <v>43</v>
      </c>
      <c r="M4" s="41" t="s">
        <v>52</v>
      </c>
      <c r="N4" s="41"/>
      <c r="O4" s="41"/>
      <c r="P4" s="41"/>
      <c r="Q4" s="41"/>
      <c r="R4" s="25"/>
      <c r="S4" s="25" t="s">
        <v>43</v>
      </c>
      <c r="T4" s="41" t="s">
        <v>52</v>
      </c>
      <c r="U4" s="41"/>
      <c r="V4" s="41"/>
      <c r="W4" s="41"/>
      <c r="X4" s="41"/>
      <c r="Y4" s="30"/>
      <c r="Z4" s="25" t="s">
        <v>39</v>
      </c>
      <c r="AA4" s="25" t="s">
        <v>42</v>
      </c>
      <c r="AB4" s="25" t="s">
        <v>41</v>
      </c>
      <c r="AC4" s="25" t="s">
        <v>43</v>
      </c>
      <c r="AD4" s="41" t="s">
        <v>52</v>
      </c>
      <c r="AE4" s="41"/>
      <c r="AF4" s="41"/>
      <c r="AG4" s="41"/>
      <c r="AH4" s="41"/>
      <c r="AI4" s="25"/>
      <c r="AJ4" s="25" t="s">
        <v>43</v>
      </c>
      <c r="AK4" s="41" t="s">
        <v>52</v>
      </c>
      <c r="AL4" s="41"/>
      <c r="AM4" s="41"/>
      <c r="AN4" s="41"/>
      <c r="AO4" s="41"/>
      <c r="AP4" s="25"/>
      <c r="AQ4" s="25" t="s">
        <v>43</v>
      </c>
      <c r="AR4" s="41" t="s">
        <v>52</v>
      </c>
      <c r="AS4" s="41"/>
      <c r="AT4" s="41"/>
      <c r="AU4" s="41"/>
      <c r="AV4" s="41"/>
    </row>
    <row r="5" spans="1:48">
      <c r="A5" s="3" t="s">
        <v>35</v>
      </c>
      <c r="B5">
        <v>417</v>
      </c>
      <c r="C5">
        <v>19</v>
      </c>
      <c r="D5" s="23">
        <f>C5/B5*100</f>
        <v>4.5563549160671464</v>
      </c>
      <c r="E5" s="23" t="s">
        <v>45</v>
      </c>
      <c r="F5" s="23"/>
      <c r="G5" s="23"/>
      <c r="H5" s="23"/>
      <c r="I5" s="23"/>
      <c r="J5" s="23"/>
      <c r="K5" s="23"/>
      <c r="L5" s="23" t="s">
        <v>45</v>
      </c>
      <c r="M5" s="23"/>
      <c r="N5" s="23"/>
      <c r="O5" s="23"/>
      <c r="P5" s="23"/>
      <c r="Q5" s="23"/>
      <c r="R5" s="23"/>
      <c r="S5" s="23" t="s">
        <v>45</v>
      </c>
      <c r="T5" s="23"/>
      <c r="U5" s="23"/>
      <c r="V5" s="23"/>
      <c r="W5" s="23"/>
      <c r="X5" s="23"/>
      <c r="Y5" s="23"/>
      <c r="Z5">
        <v>428</v>
      </c>
      <c r="AA5">
        <v>30</v>
      </c>
      <c r="AB5" s="23">
        <v>7.009345794392523</v>
      </c>
      <c r="AC5" s="23" t="s">
        <v>45</v>
      </c>
      <c r="AD5" s="23"/>
      <c r="AE5" s="23"/>
      <c r="AF5" s="23"/>
      <c r="AG5" s="23"/>
      <c r="AH5" s="23"/>
      <c r="AI5" s="23"/>
      <c r="AJ5" s="23" t="s">
        <v>45</v>
      </c>
      <c r="AK5" s="23"/>
      <c r="AL5" s="23"/>
      <c r="AM5" s="23"/>
      <c r="AN5" s="23"/>
      <c r="AO5" s="23"/>
      <c r="AP5" s="23"/>
      <c r="AQ5" s="23" t="s">
        <v>45</v>
      </c>
      <c r="AR5" s="23"/>
      <c r="AS5" s="23"/>
      <c r="AT5" s="23"/>
      <c r="AU5" s="23"/>
      <c r="AV5" s="23"/>
    </row>
    <row r="6" spans="1:48">
      <c r="A6" s="3" t="s">
        <v>3</v>
      </c>
      <c r="B6">
        <v>465</v>
      </c>
      <c r="C6">
        <v>16</v>
      </c>
      <c r="D6" s="23">
        <f t="shared" ref="D6:D9" si="0">C6/B6*100</f>
        <v>3.4408602150537635</v>
      </c>
      <c r="E6" s="23">
        <v>0.7506789818671219</v>
      </c>
      <c r="F6" s="23" t="s">
        <v>46</v>
      </c>
      <c r="G6" s="23">
        <v>0.38602920341749414</v>
      </c>
      <c r="H6" s="23" t="s">
        <v>44</v>
      </c>
      <c r="I6" s="23">
        <v>1.4597831688075882</v>
      </c>
      <c r="J6" s="23" t="s">
        <v>47</v>
      </c>
      <c r="K6" s="23"/>
      <c r="L6" s="23">
        <v>0.96334316476948023</v>
      </c>
      <c r="M6" s="23" t="s">
        <v>46</v>
      </c>
      <c r="N6" s="23">
        <v>0.49503222568906469</v>
      </c>
      <c r="O6" s="23" t="s">
        <v>44</v>
      </c>
      <c r="P6" s="23">
        <v>1.8746861415260347</v>
      </c>
      <c r="Q6" s="23" t="s">
        <v>47</v>
      </c>
      <c r="R6" s="23"/>
      <c r="S6" s="23">
        <v>1.3547706210360202</v>
      </c>
      <c r="T6" s="23" t="s">
        <v>46</v>
      </c>
      <c r="U6" s="23">
        <v>0.68983412327044469</v>
      </c>
      <c r="V6" s="23" t="s">
        <v>44</v>
      </c>
      <c r="W6" s="23">
        <v>2.6606446009380234</v>
      </c>
      <c r="X6" s="23" t="s">
        <v>47</v>
      </c>
      <c r="Y6" s="23"/>
      <c r="Z6">
        <v>464</v>
      </c>
      <c r="AA6">
        <v>15</v>
      </c>
      <c r="AB6" s="23">
        <v>3.2327586206896552</v>
      </c>
      <c r="AC6" s="23">
        <v>0.45276905412672808</v>
      </c>
      <c r="AD6" s="23" t="s">
        <v>46</v>
      </c>
      <c r="AE6" s="23">
        <v>0.24361368980517975</v>
      </c>
      <c r="AF6" s="23" t="s">
        <v>44</v>
      </c>
      <c r="AG6" s="23">
        <v>0.8414954698923216</v>
      </c>
      <c r="AH6" s="23" t="s">
        <v>47</v>
      </c>
      <c r="AI6" s="23"/>
      <c r="AJ6" s="23">
        <v>0.57567473027313087</v>
      </c>
      <c r="AK6" s="23" t="s">
        <v>46</v>
      </c>
      <c r="AL6" s="23">
        <v>0.3094582530705241</v>
      </c>
      <c r="AM6" s="23" t="s">
        <v>44</v>
      </c>
      <c r="AN6" s="23">
        <v>1.0709082462231734</v>
      </c>
      <c r="AO6" s="23" t="s">
        <v>47</v>
      </c>
      <c r="AP6" s="23"/>
      <c r="AQ6" s="23">
        <v>0.6364178445097799</v>
      </c>
      <c r="AR6" s="23" t="s">
        <v>46</v>
      </c>
      <c r="AS6" s="23">
        <v>0.33980038456737927</v>
      </c>
      <c r="AT6" s="23" t="s">
        <v>44</v>
      </c>
      <c r="AU6" s="23">
        <v>1.1919576645745704</v>
      </c>
      <c r="AV6" s="23" t="s">
        <v>47</v>
      </c>
    </row>
    <row r="7" spans="1:48">
      <c r="A7" s="3" t="s">
        <v>36</v>
      </c>
      <c r="B7">
        <v>317</v>
      </c>
      <c r="C7">
        <v>11</v>
      </c>
      <c r="D7" s="23">
        <f t="shared" si="0"/>
        <v>3.4700315457413247</v>
      </c>
      <c r="E7" s="23">
        <v>0.76303806980033706</v>
      </c>
      <c r="F7" s="23" t="s">
        <v>46</v>
      </c>
      <c r="G7" s="23">
        <v>0.36310835537373576</v>
      </c>
      <c r="H7" s="23" t="s">
        <v>44</v>
      </c>
      <c r="I7" s="23">
        <v>1.6034527637496976</v>
      </c>
      <c r="J7" s="23" t="s">
        <v>47</v>
      </c>
      <c r="K7" s="23"/>
      <c r="L7" s="23">
        <v>1.0784372766637613</v>
      </c>
      <c r="M7" s="23" t="s">
        <v>46</v>
      </c>
      <c r="N7" s="23">
        <v>0.51140069905266416</v>
      </c>
      <c r="O7" s="23" t="s">
        <v>44</v>
      </c>
      <c r="P7" s="23">
        <v>2.2741990025676158</v>
      </c>
      <c r="Q7" s="23" t="s">
        <v>47</v>
      </c>
      <c r="R7" s="23"/>
      <c r="S7" s="23">
        <v>1.3998093327319177</v>
      </c>
      <c r="T7" s="23" t="s">
        <v>46</v>
      </c>
      <c r="U7" s="23">
        <v>0.65975511103723183</v>
      </c>
      <c r="V7" s="23" t="s">
        <v>44</v>
      </c>
      <c r="W7" s="23">
        <v>2.9699901300087057</v>
      </c>
      <c r="X7" s="23" t="s">
        <v>47</v>
      </c>
      <c r="Y7" s="23"/>
      <c r="Z7">
        <v>321</v>
      </c>
      <c r="AA7">
        <v>15</v>
      </c>
      <c r="AB7" s="23">
        <v>4.6728971962616823</v>
      </c>
      <c r="AC7" s="23">
        <v>0.66254755277703081</v>
      </c>
      <c r="AD7" s="23" t="s">
        <v>46</v>
      </c>
      <c r="AE7" s="23">
        <v>0.3564862612367472</v>
      </c>
      <c r="AF7" s="23" t="s">
        <v>44</v>
      </c>
      <c r="AG7" s="23">
        <v>1.2313777764335976</v>
      </c>
      <c r="AH7" s="23" t="s">
        <v>47</v>
      </c>
      <c r="AI7" s="23"/>
      <c r="AJ7" s="23">
        <v>0.88508960662998015</v>
      </c>
      <c r="AK7" s="23" t="s">
        <v>46</v>
      </c>
      <c r="AL7" s="23">
        <v>0.47458947288357095</v>
      </c>
      <c r="AM7" s="23" t="s">
        <v>44</v>
      </c>
      <c r="AN7" s="23">
        <v>1.6506552642321193</v>
      </c>
      <c r="AO7" s="23" t="s">
        <v>47</v>
      </c>
      <c r="AP7" s="23"/>
      <c r="AQ7" s="23">
        <v>0.94636168861296222</v>
      </c>
      <c r="AR7" s="23" t="s">
        <v>46</v>
      </c>
      <c r="AS7" s="23">
        <v>0.50210649811108254</v>
      </c>
      <c r="AT7" s="23" t="s">
        <v>44</v>
      </c>
      <c r="AU7" s="23">
        <v>1.7836862280086263</v>
      </c>
      <c r="AV7" s="23" t="s">
        <v>47</v>
      </c>
    </row>
    <row r="8" spans="1:48">
      <c r="A8" s="3" t="s">
        <v>37</v>
      </c>
      <c r="B8">
        <v>262</v>
      </c>
      <c r="C8">
        <v>11</v>
      </c>
      <c r="D8" s="23">
        <f t="shared" si="0"/>
        <v>4.1984732824427482</v>
      </c>
      <c r="E8" s="23">
        <v>0.92297614356847935</v>
      </c>
      <c r="F8" s="23" t="s">
        <v>46</v>
      </c>
      <c r="G8" s="23">
        <v>0.43924349333436608</v>
      </c>
      <c r="H8" s="23" t="s">
        <v>44</v>
      </c>
      <c r="I8" s="23">
        <v>1.9394367236489951</v>
      </c>
      <c r="J8" s="23" t="s">
        <v>47</v>
      </c>
      <c r="K8" s="23"/>
      <c r="L8" s="23">
        <v>1.7308328903773658</v>
      </c>
      <c r="M8" s="23" t="s">
        <v>46</v>
      </c>
      <c r="N8" s="23">
        <v>0.81619632312684154</v>
      </c>
      <c r="O8" s="23" t="s">
        <v>44</v>
      </c>
      <c r="P8" s="23">
        <v>3.6704190027899748</v>
      </c>
      <c r="Q8" s="23" t="s">
        <v>47</v>
      </c>
      <c r="R8" s="23"/>
      <c r="S8" s="23">
        <v>1.9107410814850225</v>
      </c>
      <c r="T8" s="23" t="s">
        <v>46</v>
      </c>
      <c r="U8" s="23">
        <v>0.88369476531606284</v>
      </c>
      <c r="V8" s="23" t="s">
        <v>44</v>
      </c>
      <c r="W8" s="23">
        <v>4.131439523882162</v>
      </c>
      <c r="X8" s="23" t="s">
        <v>47</v>
      </c>
      <c r="Y8" s="23"/>
      <c r="Z8">
        <v>268</v>
      </c>
      <c r="AA8">
        <v>17</v>
      </c>
      <c r="AB8" s="23">
        <v>6.3432835820895521</v>
      </c>
      <c r="AC8" s="23">
        <v>0.89937141536301612</v>
      </c>
      <c r="AD8" s="23" t="s">
        <v>46</v>
      </c>
      <c r="AE8" s="23">
        <v>0.4960624648162078</v>
      </c>
      <c r="AF8" s="23" t="s">
        <v>44</v>
      </c>
      <c r="AG8" s="23">
        <v>1.6305788084001933</v>
      </c>
      <c r="AH8" s="23" t="s">
        <v>47</v>
      </c>
      <c r="AI8" s="23"/>
      <c r="AJ8" s="23">
        <v>1.5432553886768074</v>
      </c>
      <c r="AK8" s="23" t="s">
        <v>46</v>
      </c>
      <c r="AL8" s="23">
        <v>0.84331940685866624</v>
      </c>
      <c r="AM8" s="23" t="s">
        <v>44</v>
      </c>
      <c r="AN8" s="23">
        <v>2.8241223613618893</v>
      </c>
      <c r="AO8" s="23" t="s">
        <v>47</v>
      </c>
      <c r="AP8" s="23"/>
      <c r="AQ8" s="23">
        <v>1.5778823367434542</v>
      </c>
      <c r="AR8" s="23" t="s">
        <v>46</v>
      </c>
      <c r="AS8" s="23">
        <v>0.85339631850399889</v>
      </c>
      <c r="AT8" s="23" t="s">
        <v>44</v>
      </c>
      <c r="AU8" s="23">
        <v>2.9174166968184747</v>
      </c>
      <c r="AV8" s="23" t="s">
        <v>47</v>
      </c>
    </row>
    <row r="9" spans="1:48" ht="15" thickBot="1">
      <c r="A9" s="35" t="s">
        <v>38</v>
      </c>
      <c r="B9" s="13">
        <v>403</v>
      </c>
      <c r="C9" s="13">
        <v>23</v>
      </c>
      <c r="D9" s="34">
        <f t="shared" si="0"/>
        <v>5.7071960297766751</v>
      </c>
      <c r="E9" s="34">
        <v>1.2689508725965128</v>
      </c>
      <c r="F9" s="34" t="s">
        <v>46</v>
      </c>
      <c r="G9" s="34">
        <v>0.69114612947374376</v>
      </c>
      <c r="H9" s="34" t="s">
        <v>44</v>
      </c>
      <c r="I9" s="34">
        <v>2.3298058809784936</v>
      </c>
      <c r="J9" s="34" t="s">
        <v>47</v>
      </c>
      <c r="K9" s="34"/>
      <c r="L9" s="34">
        <v>3.0682587184262933</v>
      </c>
      <c r="M9" s="34" t="s">
        <v>46</v>
      </c>
      <c r="N9" s="34">
        <v>1.6399790630174289</v>
      </c>
      <c r="O9" s="34" t="s">
        <v>44</v>
      </c>
      <c r="P9" s="34">
        <v>5.7404461895248655</v>
      </c>
      <c r="Q9" s="34" t="s">
        <v>47</v>
      </c>
      <c r="R9" s="34"/>
      <c r="S9" s="34">
        <v>3.1743638004009327</v>
      </c>
      <c r="T9" s="34" t="s">
        <v>46</v>
      </c>
      <c r="U9" s="34">
        <v>1.6522086696790712</v>
      </c>
      <c r="V9" s="34" t="s">
        <v>44</v>
      </c>
      <c r="W9" s="34">
        <v>6.0988576819737625</v>
      </c>
      <c r="X9" s="34" t="s">
        <v>47</v>
      </c>
      <c r="Y9" s="34"/>
      <c r="Z9" s="13">
        <v>416</v>
      </c>
      <c r="AA9" s="13">
        <v>36</v>
      </c>
      <c r="AB9" s="34">
        <v>8.6538461538461533</v>
      </c>
      <c r="AC9" s="34">
        <v>1.2442510499007708</v>
      </c>
      <c r="AD9" s="34" t="s">
        <v>46</v>
      </c>
      <c r="AE9" s="34">
        <v>0.7664500496978951</v>
      </c>
      <c r="AF9" s="34" t="s">
        <v>44</v>
      </c>
      <c r="AG9" s="34">
        <v>2.0199107245010883</v>
      </c>
      <c r="AH9" s="34" t="s">
        <v>47</v>
      </c>
      <c r="AI9" s="34"/>
      <c r="AJ9" s="34">
        <v>2.6513534535062058</v>
      </c>
      <c r="AK9" s="34" t="s">
        <v>46</v>
      </c>
      <c r="AL9" s="34">
        <v>1.5994682054444773</v>
      </c>
      <c r="AM9" s="34" t="s">
        <v>44</v>
      </c>
      <c r="AN9" s="34">
        <v>4.3950077353777743</v>
      </c>
      <c r="AO9" s="34" t="s">
        <v>47</v>
      </c>
      <c r="AP9" s="34"/>
      <c r="AQ9" s="34">
        <v>2.5845128677729985</v>
      </c>
      <c r="AR9" s="34" t="s">
        <v>46</v>
      </c>
      <c r="AS9" s="34">
        <v>1.5372493429698766</v>
      </c>
      <c r="AT9" s="34" t="s">
        <v>44</v>
      </c>
      <c r="AU9" s="34">
        <v>4.345233123196139</v>
      </c>
      <c r="AV9" s="34" t="s">
        <v>47</v>
      </c>
    </row>
    <row r="10" spans="1:48" s="32" customFormat="1" ht="15" thickBo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</row>
    <row r="11" spans="1:48" s="32" customFormat="1">
      <c r="A11" s="39" t="s">
        <v>68</v>
      </c>
      <c r="B11" s="43" t="s">
        <v>62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</row>
    <row r="12" spans="1:48">
      <c r="B12" s="41" t="s">
        <v>64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32"/>
      <c r="Z12" s="41" t="s">
        <v>66</v>
      </c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1:48">
      <c r="B13" s="1"/>
      <c r="C13" s="42" t="s">
        <v>40</v>
      </c>
      <c r="D13" s="42"/>
      <c r="E13" s="40" t="s">
        <v>48</v>
      </c>
      <c r="F13" s="40"/>
      <c r="G13" s="40"/>
      <c r="H13" s="40"/>
      <c r="I13" s="40"/>
      <c r="J13" s="40"/>
      <c r="K13" s="26"/>
      <c r="L13" s="40" t="s">
        <v>49</v>
      </c>
      <c r="M13" s="40"/>
      <c r="N13" s="40"/>
      <c r="O13" s="40"/>
      <c r="P13" s="40"/>
      <c r="Q13" s="40"/>
      <c r="R13" s="26"/>
      <c r="S13" s="40" t="s">
        <v>50</v>
      </c>
      <c r="T13" s="40"/>
      <c r="U13" s="40"/>
      <c r="V13" s="40"/>
      <c r="W13" s="40"/>
      <c r="X13" s="40"/>
      <c r="Z13" s="1"/>
      <c r="AA13" s="42" t="s">
        <v>40</v>
      </c>
      <c r="AB13" s="42"/>
      <c r="AC13" s="40" t="s">
        <v>48</v>
      </c>
      <c r="AD13" s="40"/>
      <c r="AE13" s="40"/>
      <c r="AF13" s="40"/>
      <c r="AG13" s="40"/>
      <c r="AH13" s="40"/>
      <c r="AI13" s="26"/>
      <c r="AJ13" s="40" t="s">
        <v>49</v>
      </c>
      <c r="AK13" s="40"/>
      <c r="AL13" s="40"/>
      <c r="AM13" s="40"/>
      <c r="AN13" s="40"/>
      <c r="AO13" s="40"/>
      <c r="AP13" s="26"/>
      <c r="AQ13" s="40" t="s">
        <v>50</v>
      </c>
      <c r="AR13" s="40"/>
      <c r="AS13" s="40"/>
      <c r="AT13" s="40"/>
      <c r="AU13" s="40"/>
      <c r="AV13" s="40"/>
    </row>
    <row r="14" spans="1:48">
      <c r="A14" s="15" t="s">
        <v>6</v>
      </c>
      <c r="B14" s="25" t="s">
        <v>39</v>
      </c>
      <c r="C14" s="25" t="s">
        <v>42</v>
      </c>
      <c r="D14" s="25" t="s">
        <v>41</v>
      </c>
      <c r="E14" s="25" t="s">
        <v>43</v>
      </c>
      <c r="F14" s="41" t="s">
        <v>52</v>
      </c>
      <c r="G14" s="41"/>
      <c r="H14" s="41"/>
      <c r="I14" s="41"/>
      <c r="J14" s="41"/>
      <c r="K14" s="25"/>
      <c r="L14" s="25" t="s">
        <v>43</v>
      </c>
      <c r="M14" s="41" t="s">
        <v>52</v>
      </c>
      <c r="N14" s="41"/>
      <c r="O14" s="41"/>
      <c r="P14" s="41"/>
      <c r="Q14" s="41"/>
      <c r="R14" s="25"/>
      <c r="S14" s="25" t="s">
        <v>43</v>
      </c>
      <c r="T14" s="41" t="s">
        <v>52</v>
      </c>
      <c r="U14" s="41"/>
      <c r="V14" s="41"/>
      <c r="W14" s="41"/>
      <c r="X14" s="41"/>
      <c r="Y14" s="30"/>
      <c r="Z14" s="25" t="s">
        <v>39</v>
      </c>
      <c r="AA14" s="25" t="s">
        <v>42</v>
      </c>
      <c r="AB14" s="25" t="s">
        <v>41</v>
      </c>
      <c r="AC14" s="25" t="s">
        <v>43</v>
      </c>
      <c r="AD14" s="41" t="s">
        <v>52</v>
      </c>
      <c r="AE14" s="41"/>
      <c r="AF14" s="41"/>
      <c r="AG14" s="41"/>
      <c r="AH14" s="41"/>
      <c r="AI14" s="25"/>
      <c r="AJ14" s="25" t="s">
        <v>43</v>
      </c>
      <c r="AK14" s="41" t="s">
        <v>52</v>
      </c>
      <c r="AL14" s="41"/>
      <c r="AM14" s="41"/>
      <c r="AN14" s="41"/>
      <c r="AO14" s="41"/>
      <c r="AP14" s="25"/>
      <c r="AQ14" s="25" t="s">
        <v>43</v>
      </c>
      <c r="AR14" s="41" t="s">
        <v>52</v>
      </c>
      <c r="AS14" s="41"/>
      <c r="AT14" s="41"/>
      <c r="AU14" s="41"/>
      <c r="AV14" s="41"/>
    </row>
    <row r="15" spans="1:48">
      <c r="A15" s="3" t="s">
        <v>35</v>
      </c>
      <c r="B15">
        <v>208</v>
      </c>
      <c r="C15">
        <v>10</v>
      </c>
      <c r="D15" s="23">
        <f>C15/B15*100</f>
        <v>4.8076923076923084</v>
      </c>
      <c r="E15" s="23" t="s">
        <v>45</v>
      </c>
      <c r="F15" s="23"/>
      <c r="G15" s="23"/>
      <c r="H15" s="23"/>
      <c r="I15" s="23"/>
      <c r="J15" s="23"/>
      <c r="K15" s="23"/>
      <c r="L15" s="23" t="s">
        <v>45</v>
      </c>
      <c r="M15" s="23"/>
      <c r="N15" s="23"/>
      <c r="O15" s="23"/>
      <c r="P15" s="23"/>
      <c r="Q15" s="23"/>
      <c r="R15" s="23"/>
      <c r="S15" s="23" t="s">
        <v>45</v>
      </c>
      <c r="T15" s="23"/>
      <c r="U15" s="23"/>
      <c r="V15" s="23"/>
      <c r="W15" s="23"/>
      <c r="X15" s="23"/>
      <c r="Y15" s="23"/>
      <c r="Z15">
        <v>208</v>
      </c>
      <c r="AA15">
        <v>10</v>
      </c>
      <c r="AB15" s="23">
        <f>AA15/Z15*100</f>
        <v>4.8076923076923084</v>
      </c>
      <c r="AC15" s="23" t="s">
        <v>45</v>
      </c>
      <c r="AD15" s="23"/>
      <c r="AE15" s="23"/>
      <c r="AF15" s="23"/>
      <c r="AG15" s="23"/>
      <c r="AH15" s="23"/>
      <c r="AI15" s="23"/>
      <c r="AJ15" s="23" t="s">
        <v>45</v>
      </c>
      <c r="AK15" s="23"/>
      <c r="AL15" s="23"/>
      <c r="AM15" s="23"/>
      <c r="AN15" s="23"/>
      <c r="AO15" s="23"/>
      <c r="AP15" s="23"/>
      <c r="AQ15" s="23" t="s">
        <v>45</v>
      </c>
      <c r="AR15" s="23"/>
      <c r="AS15" s="23"/>
      <c r="AT15" s="23"/>
      <c r="AU15" s="23"/>
      <c r="AV15" s="23"/>
    </row>
    <row r="16" spans="1:48">
      <c r="A16" s="3" t="s">
        <v>3</v>
      </c>
      <c r="B16">
        <v>406</v>
      </c>
      <c r="C16">
        <v>18</v>
      </c>
      <c r="D16" s="23">
        <f t="shared" ref="D16:D19" si="1">C16/B16*100</f>
        <v>4.4334975369458132</v>
      </c>
      <c r="E16" s="23">
        <v>0.90684139866115421</v>
      </c>
      <c r="F16" s="23" t="s">
        <v>46</v>
      </c>
      <c r="G16" s="23">
        <v>0.41861318214317161</v>
      </c>
      <c r="H16" s="23" t="s">
        <v>44</v>
      </c>
      <c r="I16" s="23">
        <v>1.9644897901100002</v>
      </c>
      <c r="J16" s="23" t="s">
        <v>47</v>
      </c>
      <c r="K16" s="23"/>
      <c r="L16" s="23">
        <v>1.1025145208082059</v>
      </c>
      <c r="M16" s="23" t="s">
        <v>46</v>
      </c>
      <c r="N16" s="23">
        <v>0.50831777340393947</v>
      </c>
      <c r="O16" s="23" t="s">
        <v>44</v>
      </c>
      <c r="P16" s="23">
        <v>2.3912960203085585</v>
      </c>
      <c r="Q16" s="23" t="s">
        <v>47</v>
      </c>
      <c r="R16" s="23"/>
      <c r="S16" s="23">
        <v>1.215872358447738</v>
      </c>
      <c r="T16" s="23" t="s">
        <v>46</v>
      </c>
      <c r="U16" s="23">
        <v>0.55696995003858707</v>
      </c>
      <c r="V16" s="23" t="s">
        <v>44</v>
      </c>
      <c r="W16" s="23">
        <v>2.6542645468302988</v>
      </c>
      <c r="X16" s="23" t="s">
        <v>47</v>
      </c>
      <c r="Y16" s="23"/>
      <c r="Z16">
        <v>406</v>
      </c>
      <c r="AA16">
        <v>18</v>
      </c>
      <c r="AB16" s="23">
        <f t="shared" ref="AB16:AB19" si="2">AA16/Z16*100</f>
        <v>4.4334975369458132</v>
      </c>
      <c r="AC16" s="23">
        <v>0.91905751389606682</v>
      </c>
      <c r="AD16" s="23" t="s">
        <v>46</v>
      </c>
      <c r="AE16" s="23">
        <v>0.42425227232942198</v>
      </c>
      <c r="AF16" s="23" t="s">
        <v>44</v>
      </c>
      <c r="AG16" s="23">
        <v>1.9909538945096208</v>
      </c>
      <c r="AH16" s="23" t="s">
        <v>47</v>
      </c>
      <c r="AI16" s="23"/>
      <c r="AJ16" s="23">
        <v>1.1562853234791617</v>
      </c>
      <c r="AK16" s="23" t="s">
        <v>46</v>
      </c>
      <c r="AL16" s="23">
        <v>0.53267035277253316</v>
      </c>
      <c r="AM16" s="23" t="s">
        <v>44</v>
      </c>
      <c r="AN16" s="23">
        <v>2.5099871662357156</v>
      </c>
      <c r="AO16" s="23" t="s">
        <v>47</v>
      </c>
      <c r="AP16" s="23"/>
      <c r="AQ16" s="23">
        <v>1.2956917288255874</v>
      </c>
      <c r="AR16" s="23" t="s">
        <v>46</v>
      </c>
      <c r="AS16" s="23">
        <v>0.5931087320989834</v>
      </c>
      <c r="AT16" s="23" t="s">
        <v>44</v>
      </c>
      <c r="AU16" s="23">
        <v>2.8305384245579832</v>
      </c>
      <c r="AV16" s="23" t="s">
        <v>47</v>
      </c>
    </row>
    <row r="17" spans="1:48">
      <c r="A17" s="3" t="s">
        <v>36</v>
      </c>
      <c r="B17">
        <v>466</v>
      </c>
      <c r="C17">
        <v>53</v>
      </c>
      <c r="D17" s="23">
        <f t="shared" si="1"/>
        <v>11.373390557939913</v>
      </c>
      <c r="E17" s="23">
        <v>2.4267220863934158</v>
      </c>
      <c r="F17" s="23" t="s">
        <v>46</v>
      </c>
      <c r="G17" s="23">
        <v>1.2346571093997365</v>
      </c>
      <c r="H17" s="23" t="s">
        <v>44</v>
      </c>
      <c r="I17" s="23">
        <v>4.7697292144964116</v>
      </c>
      <c r="J17" s="23" t="s">
        <v>47</v>
      </c>
      <c r="K17" s="23"/>
      <c r="L17" s="23">
        <v>1.5397664122533823</v>
      </c>
      <c r="M17" s="23" t="s">
        <v>46</v>
      </c>
      <c r="N17" s="23">
        <v>0.78332186587183761</v>
      </c>
      <c r="O17" s="23" t="s">
        <v>44</v>
      </c>
      <c r="P17" s="23">
        <v>3.0267003994135426</v>
      </c>
      <c r="Q17" s="23" t="s">
        <v>47</v>
      </c>
      <c r="R17" s="23"/>
      <c r="S17" s="23">
        <v>1.703901265958383</v>
      </c>
      <c r="T17" s="23" t="s">
        <v>46</v>
      </c>
      <c r="U17" s="23">
        <v>0.85970153325657339</v>
      </c>
      <c r="V17" s="23" t="s">
        <v>44</v>
      </c>
      <c r="W17" s="23">
        <v>3.377078453189303</v>
      </c>
      <c r="X17" s="23" t="s">
        <v>47</v>
      </c>
      <c r="Y17" s="23"/>
      <c r="Z17">
        <v>441</v>
      </c>
      <c r="AA17">
        <v>28</v>
      </c>
      <c r="AB17" s="23">
        <f t="shared" si="2"/>
        <v>6.3492063492063489</v>
      </c>
      <c r="AC17" s="23">
        <v>1.3390344956722113</v>
      </c>
      <c r="AD17" s="23" t="s">
        <v>46</v>
      </c>
      <c r="AE17" s="23">
        <v>0.65044950009893843</v>
      </c>
      <c r="AF17" s="23" t="s">
        <v>44</v>
      </c>
      <c r="AG17" s="23">
        <v>2.7565758453614033</v>
      </c>
      <c r="AH17" s="23" t="s">
        <v>47</v>
      </c>
      <c r="AI17" s="23"/>
      <c r="AJ17" s="23">
        <v>0.90333238945980854</v>
      </c>
      <c r="AK17" s="23" t="s">
        <v>46</v>
      </c>
      <c r="AL17" s="23">
        <v>0.43881521982831906</v>
      </c>
      <c r="AM17" s="23" t="s">
        <v>44</v>
      </c>
      <c r="AN17" s="23">
        <v>1.8595740734936692</v>
      </c>
      <c r="AO17" s="23" t="s">
        <v>47</v>
      </c>
      <c r="AP17" s="23"/>
      <c r="AQ17" s="23">
        <v>1.0576366254603289</v>
      </c>
      <c r="AR17" s="23" t="s">
        <v>46</v>
      </c>
      <c r="AS17" s="23">
        <v>0.50947120742992202</v>
      </c>
      <c r="AT17" s="23" t="s">
        <v>44</v>
      </c>
      <c r="AU17" s="23">
        <v>2.1956004877252564</v>
      </c>
      <c r="AV17" s="23" t="s">
        <v>47</v>
      </c>
    </row>
    <row r="18" spans="1:48">
      <c r="A18" s="3" t="s">
        <v>37</v>
      </c>
      <c r="B18">
        <v>178</v>
      </c>
      <c r="C18">
        <v>12</v>
      </c>
      <c r="D18" s="23">
        <f t="shared" si="1"/>
        <v>6.7415730337078648</v>
      </c>
      <c r="E18" s="23">
        <v>1.4037254298552901</v>
      </c>
      <c r="F18" s="23" t="s">
        <v>46</v>
      </c>
      <c r="G18" s="23">
        <v>0.60648309366398223</v>
      </c>
      <c r="H18" s="23" t="s">
        <v>44</v>
      </c>
      <c r="I18" s="23">
        <v>3.2489695145799571</v>
      </c>
      <c r="J18" s="23" t="s">
        <v>47</v>
      </c>
      <c r="K18" s="23"/>
      <c r="L18" s="23">
        <v>1.9694206250085886</v>
      </c>
      <c r="M18" s="23" t="s">
        <v>46</v>
      </c>
      <c r="N18" s="23">
        <v>0.85033831308199581</v>
      </c>
      <c r="O18" s="23" t="s">
        <v>44</v>
      </c>
      <c r="P18" s="23">
        <v>4.5612640740029962</v>
      </c>
      <c r="Q18" s="23" t="s">
        <v>47</v>
      </c>
      <c r="R18" s="23"/>
      <c r="S18" s="23">
        <v>2.1374217350116278</v>
      </c>
      <c r="T18" s="23" t="s">
        <v>46</v>
      </c>
      <c r="U18" s="23">
        <v>0.91635035196272663</v>
      </c>
      <c r="V18" s="23" t="s">
        <v>44</v>
      </c>
      <c r="W18" s="23">
        <v>4.9856167605705775</v>
      </c>
      <c r="X18" s="23" t="s">
        <v>47</v>
      </c>
      <c r="Y18" s="23"/>
      <c r="Z18">
        <v>178</v>
      </c>
      <c r="AA18">
        <v>12</v>
      </c>
      <c r="AB18" s="23">
        <f t="shared" si="2"/>
        <v>6.7415730337078648</v>
      </c>
      <c r="AC18" s="23">
        <v>1.4238177153874545</v>
      </c>
      <c r="AD18" s="23" t="s">
        <v>46</v>
      </c>
      <c r="AE18" s="23">
        <v>0.61516330657627982</v>
      </c>
      <c r="AF18" s="23" t="s">
        <v>44</v>
      </c>
      <c r="AG18" s="23">
        <v>3.2954775829103715</v>
      </c>
      <c r="AH18" s="23" t="s">
        <v>47</v>
      </c>
      <c r="AI18" s="23"/>
      <c r="AJ18" s="23">
        <v>2.0577848836645161</v>
      </c>
      <c r="AK18" s="23" t="s">
        <v>46</v>
      </c>
      <c r="AL18" s="23">
        <v>0.88780077234378274</v>
      </c>
      <c r="AM18" s="23" t="s">
        <v>44</v>
      </c>
      <c r="AN18" s="23">
        <v>4.7696271048055259</v>
      </c>
      <c r="AO18" s="23" t="s">
        <v>47</v>
      </c>
      <c r="AP18" s="23"/>
      <c r="AQ18" s="23">
        <v>2.2555046724544217</v>
      </c>
      <c r="AR18" s="23" t="s">
        <v>46</v>
      </c>
      <c r="AS18" s="23">
        <v>0.96200241346810922</v>
      </c>
      <c r="AT18" s="23" t="s">
        <v>44</v>
      </c>
      <c r="AU18" s="23">
        <v>5.2882417509988651</v>
      </c>
      <c r="AV18" s="23" t="s">
        <v>47</v>
      </c>
    </row>
    <row r="19" spans="1:48" ht="15" thickBot="1">
      <c r="A19" s="35" t="s">
        <v>38</v>
      </c>
      <c r="B19" s="13">
        <v>567</v>
      </c>
      <c r="C19" s="13">
        <v>61</v>
      </c>
      <c r="D19" s="34">
        <f t="shared" si="1"/>
        <v>10.758377425044092</v>
      </c>
      <c r="E19" s="34">
        <v>2.2940737533115985</v>
      </c>
      <c r="F19" s="34" t="s">
        <v>46</v>
      </c>
      <c r="G19" s="34">
        <v>1.1754489625621649</v>
      </c>
      <c r="H19" s="34" t="s">
        <v>44</v>
      </c>
      <c r="I19" s="34">
        <v>4.4772461869903077</v>
      </c>
      <c r="J19" s="34" t="s">
        <v>47</v>
      </c>
      <c r="K19" s="34"/>
      <c r="L19" s="34">
        <v>3.3149306919173158</v>
      </c>
      <c r="M19" s="34" t="s">
        <v>46</v>
      </c>
      <c r="N19" s="34">
        <v>1.6896188749377723</v>
      </c>
      <c r="O19" s="34" t="s">
        <v>44</v>
      </c>
      <c r="P19" s="34">
        <v>6.5036948007698641</v>
      </c>
      <c r="Q19" s="34" t="s">
        <v>47</v>
      </c>
      <c r="R19" s="34"/>
      <c r="S19" s="34">
        <v>3.3081269733457339</v>
      </c>
      <c r="T19" s="34" t="s">
        <v>46</v>
      </c>
      <c r="U19" s="34">
        <v>1.6575913164682707</v>
      </c>
      <c r="V19" s="34" t="s">
        <v>44</v>
      </c>
      <c r="W19" s="34">
        <v>6.6021726604448521</v>
      </c>
      <c r="X19" s="34" t="s">
        <v>47</v>
      </c>
      <c r="Y19" s="34"/>
      <c r="Z19" s="13">
        <v>566</v>
      </c>
      <c r="AA19" s="13">
        <v>60</v>
      </c>
      <c r="AB19" s="34">
        <f t="shared" si="2"/>
        <v>10.600706713780919</v>
      </c>
      <c r="AC19" s="34">
        <v>2.2751097952806827</v>
      </c>
      <c r="AD19" s="34" t="s">
        <v>46</v>
      </c>
      <c r="AE19" s="34">
        <v>1.1648152842345587</v>
      </c>
      <c r="AF19" s="34" t="s">
        <v>44</v>
      </c>
      <c r="AG19" s="34">
        <v>4.4437299635740306</v>
      </c>
      <c r="AH19" s="34" t="s">
        <v>47</v>
      </c>
      <c r="AI19" s="34"/>
      <c r="AJ19" s="34">
        <v>3.3368867372528195</v>
      </c>
      <c r="AK19" s="34" t="s">
        <v>46</v>
      </c>
      <c r="AL19" s="34">
        <v>1.6955519900080716</v>
      </c>
      <c r="AM19" s="34" t="s">
        <v>44</v>
      </c>
      <c r="AN19" s="34">
        <v>6.5670726482416875</v>
      </c>
      <c r="AO19" s="34" t="s">
        <v>47</v>
      </c>
      <c r="AP19" s="34"/>
      <c r="AQ19" s="34">
        <v>3.4469342856104985</v>
      </c>
      <c r="AR19" s="34" t="s">
        <v>46</v>
      </c>
      <c r="AS19" s="34">
        <v>1.7296052250077594</v>
      </c>
      <c r="AT19" s="34" t="s">
        <v>44</v>
      </c>
      <c r="AU19" s="34">
        <v>6.8694033745555183</v>
      </c>
      <c r="AV19" s="34" t="s">
        <v>47</v>
      </c>
    </row>
  </sheetData>
  <mergeCells count="34">
    <mergeCell ref="B2:X2"/>
    <mergeCell ref="Z2:AV2"/>
    <mergeCell ref="C3:D3"/>
    <mergeCell ref="E3:J3"/>
    <mergeCell ref="L3:Q3"/>
    <mergeCell ref="S3:X3"/>
    <mergeCell ref="AA3:AB3"/>
    <mergeCell ref="AC3:AH3"/>
    <mergeCell ref="AJ3:AO3"/>
    <mergeCell ref="AQ3:AV3"/>
    <mergeCell ref="AJ13:AO13"/>
    <mergeCell ref="AQ13:AV13"/>
    <mergeCell ref="F4:J4"/>
    <mergeCell ref="M4:Q4"/>
    <mergeCell ref="T4:X4"/>
    <mergeCell ref="AD4:AH4"/>
    <mergeCell ref="AK4:AO4"/>
    <mergeCell ref="AR4:AV4"/>
    <mergeCell ref="B1:AV1"/>
    <mergeCell ref="B11:AV11"/>
    <mergeCell ref="F14:J14"/>
    <mergeCell ref="M14:Q14"/>
    <mergeCell ref="T14:X14"/>
    <mergeCell ref="AD14:AH14"/>
    <mergeCell ref="AK14:AO14"/>
    <mergeCell ref="AR14:AV14"/>
    <mergeCell ref="B12:X12"/>
    <mergeCell ref="Z12:AV12"/>
    <mergeCell ref="C13:D13"/>
    <mergeCell ref="E13:J13"/>
    <mergeCell ref="L13:Q13"/>
    <mergeCell ref="S13:X13"/>
    <mergeCell ref="AA13:AB13"/>
    <mergeCell ref="AC13:AH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Sup Table</vt:lpstr>
    </vt:vector>
  </TitlesOfParts>
  <Company>CLICC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2022-03-02T22:39:33Z</dcterms:created>
  <dcterms:modified xsi:type="dcterms:W3CDTF">2022-03-04T19:42:47Z</dcterms:modified>
</cp:coreProperties>
</file>