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--\Desktop\"/>
    </mc:Choice>
  </mc:AlternateContent>
  <xr:revisionPtr revIDLastSave="0" documentId="13_ncr:1_{19183FD5-DEE3-4A66-A850-BE17AEDCB75E}" xr6:coauthVersionLast="47" xr6:coauthVersionMax="47" xr10:uidLastSave="{00000000-0000-0000-0000-000000000000}"/>
  <bookViews>
    <workbookView xWindow="-120" yWindow="-120" windowWidth="20730" windowHeight="11760" xr2:uid="{77904DB0-2E9E-4A29-AF8B-BEF1D893858B}"/>
  </bookViews>
  <sheets>
    <sheet name="Sheet1" sheetId="1" r:id="rId1"/>
  </sheets>
  <definedNames>
    <definedName name="_xlnm._FilterDatabase" localSheetId="0" hidden="1">Sheet1!$E$4:$E$66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1" l="1"/>
  <c r="M6" i="1"/>
  <c r="T6" i="1" s="1"/>
  <c r="M42" i="1"/>
  <c r="T42" i="1" s="1"/>
  <c r="M38" i="1"/>
  <c r="T38" i="1" s="1"/>
  <c r="M34" i="1"/>
  <c r="T34" i="1" s="1"/>
  <c r="M30" i="1"/>
  <c r="T30" i="1" s="1"/>
  <c r="M26" i="1"/>
  <c r="T26" i="1" s="1"/>
  <c r="M22" i="1"/>
  <c r="T22" i="1" s="1"/>
  <c r="M18" i="1"/>
  <c r="T18" i="1" s="1"/>
  <c r="M14" i="1"/>
  <c r="T14" i="1" s="1"/>
  <c r="M10" i="1"/>
  <c r="T10" i="1" s="1"/>
  <c r="J4" i="1"/>
  <c r="T4" i="1" s="1"/>
  <c r="T7" i="1"/>
  <c r="T8" i="1"/>
  <c r="T9" i="1"/>
  <c r="T13" i="1"/>
  <c r="T17" i="1"/>
  <c r="T21" i="1"/>
  <c r="T25" i="1"/>
  <c r="T29" i="1"/>
  <c r="T33" i="1"/>
  <c r="T37" i="1"/>
  <c r="T41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L61" i="1"/>
  <c r="L62" i="1"/>
  <c r="L55" i="1"/>
  <c r="K61" i="1"/>
  <c r="J61" i="1"/>
  <c r="L22" i="1"/>
  <c r="K64" i="1"/>
  <c r="K63" i="1"/>
  <c r="K42" i="1"/>
  <c r="K38" i="1"/>
  <c r="K34" i="1"/>
  <c r="K30" i="1"/>
  <c r="K26" i="1"/>
  <c r="K22" i="1"/>
  <c r="K18" i="1"/>
  <c r="K14" i="1"/>
  <c r="K10" i="1"/>
  <c r="K6" i="1"/>
  <c r="K5" i="1"/>
  <c r="K52" i="1"/>
  <c r="K54" i="1"/>
  <c r="K53" i="1"/>
  <c r="K65" i="1"/>
  <c r="K66" i="1"/>
  <c r="K60" i="1"/>
  <c r="K57" i="1"/>
  <c r="K56" i="1"/>
  <c r="K55" i="1"/>
  <c r="K44" i="1"/>
  <c r="K41" i="1"/>
  <c r="K40" i="1"/>
  <c r="K37" i="1"/>
  <c r="K36" i="1"/>
  <c r="K33" i="1"/>
  <c r="K32" i="1"/>
  <c r="K29" i="1"/>
  <c r="K28" i="1"/>
  <c r="K25" i="1"/>
  <c r="K24" i="1"/>
  <c r="K21" i="1"/>
  <c r="K20" i="1"/>
  <c r="K17" i="1"/>
  <c r="K16" i="1"/>
  <c r="K13" i="1"/>
  <c r="K12" i="1"/>
  <c r="K48" i="1"/>
  <c r="K9" i="1"/>
  <c r="K8" i="1"/>
  <c r="K4" i="1"/>
  <c r="L64" i="1"/>
  <c r="L63" i="1"/>
  <c r="L42" i="1"/>
  <c r="L38" i="1"/>
  <c r="L34" i="1"/>
  <c r="L30" i="1"/>
  <c r="L26" i="1"/>
  <c r="L18" i="1"/>
  <c r="L14" i="1"/>
  <c r="L10" i="1"/>
  <c r="L6" i="1"/>
  <c r="L5" i="1"/>
  <c r="L8" i="1"/>
  <c r="L9" i="1"/>
  <c r="L11" i="1"/>
  <c r="L12" i="1"/>
  <c r="L13" i="1"/>
  <c r="L15" i="1"/>
  <c r="L16" i="1"/>
  <c r="L17" i="1"/>
  <c r="L19" i="1"/>
  <c r="L20" i="1"/>
  <c r="L21" i="1"/>
  <c r="L23" i="1"/>
  <c r="L24" i="1"/>
  <c r="L25" i="1"/>
  <c r="L27" i="1"/>
  <c r="L28" i="1"/>
  <c r="L29" i="1"/>
  <c r="L31" i="1"/>
  <c r="L32" i="1"/>
  <c r="L33" i="1"/>
  <c r="L35" i="1"/>
  <c r="L36" i="1"/>
  <c r="L37" i="1"/>
  <c r="L39" i="1"/>
  <c r="L40" i="1"/>
  <c r="L41" i="1"/>
  <c r="L43" i="1"/>
  <c r="L44" i="1"/>
  <c r="L48" i="1"/>
  <c r="L52" i="1"/>
  <c r="L53" i="1"/>
  <c r="L54" i="1"/>
  <c r="L56" i="1"/>
  <c r="L57" i="1"/>
  <c r="L58" i="1"/>
  <c r="L59" i="1"/>
  <c r="L60" i="1"/>
  <c r="L66" i="1"/>
  <c r="L4" i="1"/>
  <c r="J8" i="1"/>
  <c r="J9" i="1"/>
  <c r="J10" i="1"/>
  <c r="J12" i="1"/>
  <c r="T12" i="1" s="1"/>
  <c r="J13" i="1"/>
  <c r="J14" i="1"/>
  <c r="J16" i="1"/>
  <c r="T16" i="1" s="1"/>
  <c r="J17" i="1"/>
  <c r="J18" i="1"/>
  <c r="J20" i="1"/>
  <c r="T20" i="1" s="1"/>
  <c r="J21" i="1"/>
  <c r="J22" i="1"/>
  <c r="J24" i="1"/>
  <c r="T24" i="1" s="1"/>
  <c r="J25" i="1"/>
  <c r="J26" i="1"/>
  <c r="J28" i="1"/>
  <c r="T28" i="1" s="1"/>
  <c r="J29" i="1"/>
  <c r="J30" i="1"/>
  <c r="J32" i="1"/>
  <c r="T32" i="1" s="1"/>
  <c r="J33" i="1"/>
  <c r="J34" i="1"/>
  <c r="J36" i="1"/>
  <c r="T36" i="1" s="1"/>
  <c r="J37" i="1"/>
  <c r="J38" i="1"/>
  <c r="J40" i="1"/>
  <c r="T40" i="1" s="1"/>
  <c r="J41" i="1"/>
  <c r="J42" i="1"/>
  <c r="J44" i="1"/>
  <c r="T44" i="1" s="1"/>
  <c r="J48" i="1"/>
  <c r="J52" i="1"/>
  <c r="J53" i="1"/>
  <c r="J54" i="1"/>
  <c r="J55" i="1"/>
  <c r="J56" i="1"/>
  <c r="J57" i="1"/>
  <c r="J60" i="1"/>
  <c r="J63" i="1"/>
  <c r="J64" i="1"/>
  <c r="J65" i="1"/>
  <c r="J66" i="1"/>
  <c r="J5" i="1"/>
  <c r="J6" i="1"/>
  <c r="I4" i="1"/>
  <c r="I48" i="1"/>
  <c r="I52" i="1"/>
  <c r="I53" i="1"/>
  <c r="I54" i="1"/>
  <c r="I55" i="1"/>
  <c r="I56" i="1"/>
  <c r="I57" i="1"/>
  <c r="I60" i="1"/>
  <c r="I61" i="1"/>
  <c r="I63" i="1"/>
  <c r="I64" i="1"/>
  <c r="I65" i="1"/>
  <c r="I66" i="1"/>
  <c r="S5" i="1"/>
  <c r="S6" i="1"/>
  <c r="S7" i="1"/>
  <c r="S8" i="1"/>
  <c r="S9" i="1"/>
  <c r="S10" i="1"/>
  <c r="S11" i="1"/>
  <c r="S4" i="1"/>
  <c r="I25" i="1"/>
  <c r="I36" i="1"/>
  <c r="I45" i="1"/>
  <c r="I46" i="1"/>
  <c r="P32" i="1"/>
  <c r="P31" i="1"/>
  <c r="P30" i="1"/>
  <c r="P5" i="1"/>
  <c r="P6" i="1"/>
  <c r="P7" i="1"/>
  <c r="P8" i="1"/>
  <c r="P9" i="1"/>
  <c r="P10" i="1"/>
  <c r="P11" i="1"/>
  <c r="P12" i="1"/>
  <c r="P13" i="1"/>
  <c r="P14" i="1"/>
  <c r="I16" i="1" s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I5" i="1" s="1"/>
  <c r="P4" i="1"/>
  <c r="I26" i="1" s="1"/>
  <c r="I14" i="1" l="1"/>
  <c r="I34" i="1"/>
  <c r="I24" i="1"/>
  <c r="I13" i="1"/>
  <c r="I44" i="1"/>
  <c r="I33" i="1"/>
  <c r="I22" i="1"/>
  <c r="I12" i="1"/>
  <c r="I42" i="1"/>
  <c r="I32" i="1"/>
  <c r="I21" i="1"/>
  <c r="I10" i="1"/>
  <c r="I41" i="1"/>
  <c r="I30" i="1"/>
  <c r="I20" i="1"/>
  <c r="I9" i="1"/>
  <c r="I40" i="1"/>
  <c r="I29" i="1"/>
  <c r="I18" i="1"/>
  <c r="I8" i="1"/>
  <c r="I38" i="1"/>
  <c r="I28" i="1"/>
  <c r="I17" i="1"/>
  <c r="I6" i="1"/>
  <c r="I37" i="1"/>
</calcChain>
</file>

<file path=xl/sharedStrings.xml><?xml version="1.0" encoding="utf-8"?>
<sst xmlns="http://schemas.openxmlformats.org/spreadsheetml/2006/main" count="284" uniqueCount="114">
  <si>
    <t>ori $2, $2, 8</t>
  </si>
  <si>
    <t>sw $2, 0($1)</t>
  </si>
  <si>
    <t>and $2, $2, $0</t>
  </si>
  <si>
    <t>ori $2, $2, 3</t>
  </si>
  <si>
    <t>sw $2, 1($1)</t>
  </si>
  <si>
    <t>ori $2, $2, 6</t>
  </si>
  <si>
    <t>sw $2, 2($1)</t>
  </si>
  <si>
    <t>ori $2, $2, 11</t>
  </si>
  <si>
    <t>sw $2, 3($1)</t>
  </si>
  <si>
    <t>ori $2, $2, 5</t>
  </si>
  <si>
    <t>sw $2, 4($1)</t>
  </si>
  <si>
    <t>ori $2, $2, 15</t>
  </si>
  <si>
    <t>sw $2, 5($1)</t>
  </si>
  <si>
    <t>ori $2, $2, 7</t>
  </si>
  <si>
    <t>sw $2, 6($1)</t>
  </si>
  <si>
    <t>ori $2, $2, 9</t>
  </si>
  <si>
    <t>sw $2, 7($1)</t>
  </si>
  <si>
    <t>ori $2, $2, 13</t>
  </si>
  <si>
    <t>sw $2, 8($1)</t>
  </si>
  <si>
    <t>ori $2, $2, 2</t>
  </si>
  <si>
    <t>sw $2,9($1)</t>
  </si>
  <si>
    <t>ori $2, $2, 10 #Length of array</t>
  </si>
  <si>
    <t>jal bubbleSort</t>
  </si>
  <si>
    <t>j terminate</t>
  </si>
  <si>
    <t>ori</t>
  </si>
  <si>
    <t>sw</t>
  </si>
  <si>
    <t>and</t>
  </si>
  <si>
    <t>$0</t>
  </si>
  <si>
    <t>jal</t>
  </si>
  <si>
    <t>bubbleSort</t>
  </si>
  <si>
    <t>j</t>
  </si>
  <si>
    <t>instruction</t>
  </si>
  <si>
    <t>opcode</t>
  </si>
  <si>
    <t>cand</t>
  </si>
  <si>
    <t>or</t>
  </si>
  <si>
    <t>xor</t>
  </si>
  <si>
    <t>add</t>
  </si>
  <si>
    <t>nadd</t>
  </si>
  <si>
    <t>seq</t>
  </si>
  <si>
    <t>slt</t>
  </si>
  <si>
    <t>andi</t>
  </si>
  <si>
    <t>candi</t>
  </si>
  <si>
    <t>xori</t>
  </si>
  <si>
    <t>addi</t>
  </si>
  <si>
    <t>naddi</t>
  </si>
  <si>
    <t>seqi</t>
  </si>
  <si>
    <t>slti</t>
  </si>
  <si>
    <t>sll</t>
  </si>
  <si>
    <t>srl</t>
  </si>
  <si>
    <t>sra</t>
  </si>
  <si>
    <t>ror</t>
  </si>
  <si>
    <t>binary</t>
  </si>
  <si>
    <t>beq</t>
  </si>
  <si>
    <t>bne</t>
  </si>
  <si>
    <t>blt</t>
  </si>
  <si>
    <t>bgt</t>
  </si>
  <si>
    <t>lw</t>
  </si>
  <si>
    <t>jalr</t>
  </si>
  <si>
    <t>$2</t>
  </si>
  <si>
    <t>reg</t>
  </si>
  <si>
    <t>$1</t>
  </si>
  <si>
    <t>$4</t>
  </si>
  <si>
    <t>$5</t>
  </si>
  <si>
    <t>$6</t>
  </si>
  <si>
    <t>$7</t>
  </si>
  <si>
    <t>$3</t>
  </si>
  <si>
    <t>a</t>
  </si>
  <si>
    <t>b</t>
  </si>
  <si>
    <t>d</t>
  </si>
  <si>
    <t>f</t>
  </si>
  <si>
    <t>imm</t>
  </si>
  <si>
    <t>addi $3, $3, 1</t>
  </si>
  <si>
    <t xml:space="preserve"> </t>
  </si>
  <si>
    <t>innerLoop:</t>
  </si>
  <si>
    <t xml:space="preserve">addi $6, $6, 1 </t>
  </si>
  <si>
    <t>lw $4, 0($1)</t>
  </si>
  <si>
    <t>lw $5, 1($1)</t>
  </si>
  <si>
    <t>blt $4, $5 skipSwitching</t>
  </si>
  <si>
    <t>sw $5, 0($1)</t>
  </si>
  <si>
    <t>sw $4, 1($1)</t>
  </si>
  <si>
    <t>skipSwitching:</t>
  </si>
  <si>
    <t>addi $1, $1, 1</t>
  </si>
  <si>
    <t>bne $6, $2, innerLoop</t>
  </si>
  <si>
    <t>and $6, $6, $0</t>
  </si>
  <si>
    <t>and $1, $1, $0</t>
  </si>
  <si>
    <t>bne $3, $2, bubbleSort</t>
  </si>
  <si>
    <t>jalr $0, $7, 0</t>
  </si>
  <si>
    <t xml:space="preserve"> terminate:</t>
  </si>
  <si>
    <t xml:space="preserve"> j terminate</t>
  </si>
  <si>
    <t>hex</t>
  </si>
  <si>
    <t>ins</t>
  </si>
  <si>
    <t>0200</t>
  </si>
  <si>
    <t>a940</t>
  </si>
  <si>
    <t>a941</t>
  </si>
  <si>
    <t>a947</t>
  </si>
  <si>
    <t>a942</t>
  </si>
  <si>
    <t>a943</t>
  </si>
  <si>
    <t>a944</t>
  </si>
  <si>
    <t>a945</t>
  </si>
  <si>
    <t>a946</t>
  </si>
  <si>
    <t>a948</t>
  </si>
  <si>
    <t>a949</t>
  </si>
  <si>
    <t>3048</t>
  </si>
  <si>
    <t>3043</t>
  </si>
  <si>
    <t>3046</t>
  </si>
  <si>
    <t>304b</t>
  </si>
  <si>
    <t>3045</t>
  </si>
  <si>
    <t>304f</t>
  </si>
  <si>
    <t>3047</t>
  </si>
  <si>
    <t>3049</t>
  </si>
  <si>
    <t>304d</t>
  </si>
  <si>
    <t>3042</t>
  </si>
  <si>
    <t>304a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</si>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</sst>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6DADB-0A30-4281-A94A-9BB66FA2C2CE}">
  <dimension ref="B1:V68"/>
  <sheetViews>
    <sheetView tabSelected="1" workbookViewId="0">
      <selection activeCell="G2" sqref="G2"/>
    </sheetView>
  </sheetViews>
  <sheetFormatPr defaultRowHeight="15" x14ac:dyDescent="0.25"/>
  <cols>
    <col min="2" max="2" width="27" bestFit="1" customWidth="1"/>
    <col min="14" max="14" width="10.5703125" bestFit="1" customWidth="1"/>
    <col min="20" max="20" width="17.28515625" bestFit="1" customWidth="1"/>
    <col min="21" max="21" width="7.140625" bestFit="1" customWidth="1"/>
  </cols>
  <sheetData>
    <row r="1" spans="2:22" x14ac:dyDescent="0.25">
      <c r="J1" t="s">
        <v>70</v>
      </c>
    </row>
    <row r="2" spans="2:22" x14ac:dyDescent="0.25">
      <c r="L2" t="s">
        <v>68</v>
      </c>
      <c r="M2" t="s">
        <v>69</v>
      </c>
    </row>
    <row r="3" spans="2:22" x14ac:dyDescent="0.25">
      <c r="E3" t="s">
        <v>67</v>
      </c>
      <c r="F3" t="s">
        <v>66</v>
      </c>
      <c r="I3" t="s">
        <v>113</v>
      </c>
      <c r="J3" t="s">
        <v>66</v>
      </c>
      <c r="K3" t="s">
        <v>67</v>
      </c>
      <c r="L3" t="s">
        <v>70</v>
      </c>
      <c r="M3" s="1"/>
      <c r="N3" t="s">
        <v>31</v>
      </c>
      <c r="O3" t="s">
        <v>32</v>
      </c>
      <c r="P3" t="s">
        <v>51</v>
      </c>
      <c r="Q3" t="s">
        <v>59</v>
      </c>
      <c r="T3" t="s">
        <v>90</v>
      </c>
      <c r="U3" t="s">
        <v>89</v>
      </c>
      <c r="V3" t="s">
        <v>69</v>
      </c>
    </row>
    <row r="4" spans="2:22" x14ac:dyDescent="0.25">
      <c r="B4" t="s">
        <v>0</v>
      </c>
      <c r="D4" t="s">
        <v>24</v>
      </c>
      <c r="E4" t="s">
        <v>58</v>
      </c>
      <c r="F4" t="s">
        <v>27</v>
      </c>
      <c r="G4">
        <v>8</v>
      </c>
      <c r="I4" t="str">
        <f>INDEX($N$4:$P$32,MATCH(D4,$N$4:$N$32,0),3)</f>
        <v>00110</v>
      </c>
      <c r="J4" t="str">
        <f>INDEX($Q$4:$S$11,MATCH(F4,$Q$4:$Q$11,0),3)</f>
        <v>000</v>
      </c>
      <c r="K4" t="str">
        <f>INDEX($Q$4:$S$11,MATCH(E4,$Q$4:$Q$11,0),3)</f>
        <v>010</v>
      </c>
      <c r="L4" t="str">
        <f>DEC2BIN(G4,5)</f>
        <v>01000</v>
      </c>
      <c r="M4" s="1"/>
      <c r="N4" t="s">
        <v>26</v>
      </c>
      <c r="O4">
        <v>0</v>
      </c>
      <c r="P4" t="str">
        <f>DEC2BIN(O4,5)</f>
        <v>00000</v>
      </c>
      <c r="Q4" t="s">
        <v>27</v>
      </c>
      <c r="R4" s="2">
        <v>0</v>
      </c>
      <c r="S4" t="str">
        <f>DEC2BIN(R4,3)</f>
        <v>000</v>
      </c>
      <c r="T4" t="str">
        <f>CONCATENATE(I4,J4,K4,L4)</f>
        <v>0011000001001000</v>
      </c>
      <c r="U4" s="3" t="s">
        <v>102</v>
      </c>
      <c r="V4">
        <v>0</v>
      </c>
    </row>
    <row r="5" spans="2:22" x14ac:dyDescent="0.25">
      <c r="B5" t="s">
        <v>1</v>
      </c>
      <c r="D5" t="s">
        <v>25</v>
      </c>
      <c r="E5" t="s">
        <v>58</v>
      </c>
      <c r="F5" t="s">
        <v>60</v>
      </c>
      <c r="G5">
        <v>0</v>
      </c>
      <c r="I5" t="str">
        <f t="shared" ref="I5:I66" si="0">INDEX($N$4:$P$32,MATCH(D5,$N$4:$N$32,0),3)</f>
        <v>10101</v>
      </c>
      <c r="J5" t="str">
        <f t="shared" ref="J5:J66" si="1">INDEX($Q$4:$S$11,MATCH(F5,$Q$4:$Q$11,0),3)</f>
        <v>001</v>
      </c>
      <c r="K5" t="str">
        <f>INDEX($Q$4:$S$11,MATCH(E5,$Q$4:$Q$11,0),3)</f>
        <v>010</v>
      </c>
      <c r="L5" t="str">
        <f t="shared" ref="L5:L66" si="2">DEC2BIN(G5,5)</f>
        <v>00000</v>
      </c>
      <c r="M5" s="1"/>
      <c r="N5" t="s">
        <v>33</v>
      </c>
      <c r="O5">
        <v>0</v>
      </c>
      <c r="P5" t="str">
        <f t="shared" ref="P5:P32" si="3">DEC2BIN(O5,5)</f>
        <v>00000</v>
      </c>
      <c r="Q5" t="s">
        <v>60</v>
      </c>
      <c r="R5">
        <v>1</v>
      </c>
      <c r="S5" t="str">
        <f t="shared" ref="S5:S11" si="4">DEC2BIN(R5,3)</f>
        <v>001</v>
      </c>
      <c r="T5" t="str">
        <f>CONCATENATE(I5,J5,K5,L5)</f>
        <v>1010100101000000</v>
      </c>
      <c r="U5" s="3" t="s">
        <v>92</v>
      </c>
      <c r="V5">
        <v>1</v>
      </c>
    </row>
    <row r="6" spans="2:22" x14ac:dyDescent="0.25">
      <c r="B6" t="s">
        <v>2</v>
      </c>
      <c r="D6" t="s">
        <v>26</v>
      </c>
      <c r="E6" t="s">
        <v>58</v>
      </c>
      <c r="F6" t="s">
        <v>58</v>
      </c>
      <c r="G6" t="s">
        <v>27</v>
      </c>
      <c r="I6" t="str">
        <f t="shared" si="0"/>
        <v>00000</v>
      </c>
      <c r="J6" t="str">
        <f t="shared" si="1"/>
        <v>010</v>
      </c>
      <c r="K6" t="str">
        <f>INDEX($Q$4:$S$11,MATCH(G6,$Q$4:$Q$11,0),3)</f>
        <v>000</v>
      </c>
      <c r="L6" t="str">
        <f>INDEX($Q$4:$S$11,MATCH(G6,$Q$4:$Q$11,0),3)</f>
        <v>000</v>
      </c>
      <c r="M6" s="1" t="str">
        <f>DEC2BIN(INDEX($N$4:$V$11,MATCH(D6,N$4:$N11,0),9),2)</f>
        <v>00</v>
      </c>
      <c r="N6" t="s">
        <v>34</v>
      </c>
      <c r="O6">
        <v>0</v>
      </c>
      <c r="P6" t="str">
        <f t="shared" si="3"/>
        <v>00000</v>
      </c>
      <c r="Q6" t="s">
        <v>58</v>
      </c>
      <c r="R6">
        <v>2</v>
      </c>
      <c r="S6" t="str">
        <f t="shared" si="4"/>
        <v>010</v>
      </c>
      <c r="T6" t="str">
        <f>CONCATENATE(I6,J6,K6,L6,M6)</f>
        <v>0000001000000000</v>
      </c>
      <c r="U6" s="3" t="s">
        <v>91</v>
      </c>
      <c r="V6">
        <v>2</v>
      </c>
    </row>
    <row r="7" spans="2:22" x14ac:dyDescent="0.25">
      <c r="M7" s="1"/>
      <c r="N7" t="s">
        <v>35</v>
      </c>
      <c r="O7">
        <v>0</v>
      </c>
      <c r="P7" t="str">
        <f t="shared" si="3"/>
        <v>00000</v>
      </c>
      <c r="Q7" t="s">
        <v>65</v>
      </c>
      <c r="R7">
        <v>3</v>
      </c>
      <c r="S7" t="str">
        <f t="shared" si="4"/>
        <v>011</v>
      </c>
      <c r="T7" t="str">
        <f t="shared" ref="T6:T46" si="5">CONCATENATE(I7,J7,K7,L7)</f>
        <v/>
      </c>
      <c r="U7" s="3"/>
      <c r="V7">
        <v>3</v>
      </c>
    </row>
    <row r="8" spans="2:22" x14ac:dyDescent="0.25">
      <c r="B8" t="s">
        <v>3</v>
      </c>
      <c r="D8" t="s">
        <v>24</v>
      </c>
      <c r="E8" t="s">
        <v>58</v>
      </c>
      <c r="F8" t="s">
        <v>27</v>
      </c>
      <c r="G8">
        <v>3</v>
      </c>
      <c r="I8" t="str">
        <f t="shared" si="0"/>
        <v>00110</v>
      </c>
      <c r="J8" t="str">
        <f t="shared" si="1"/>
        <v>000</v>
      </c>
      <c r="K8" t="str">
        <f>INDEX($Q$4:$S$11,MATCH(E8,$Q$4:$Q$11,0),3)</f>
        <v>010</v>
      </c>
      <c r="L8" t="str">
        <f t="shared" si="2"/>
        <v>00011</v>
      </c>
      <c r="M8" s="1"/>
      <c r="N8" t="s">
        <v>36</v>
      </c>
      <c r="O8">
        <v>1</v>
      </c>
      <c r="P8" t="str">
        <f t="shared" si="3"/>
        <v>00001</v>
      </c>
      <c r="Q8" t="s">
        <v>61</v>
      </c>
      <c r="R8">
        <v>4</v>
      </c>
      <c r="S8" t="str">
        <f t="shared" si="4"/>
        <v>100</v>
      </c>
      <c r="T8" t="str">
        <f t="shared" si="5"/>
        <v>0011000001000011</v>
      </c>
      <c r="U8" s="3" t="s">
        <v>103</v>
      </c>
      <c r="V8">
        <v>0</v>
      </c>
    </row>
    <row r="9" spans="2:22" x14ac:dyDescent="0.25">
      <c r="B9" t="s">
        <v>4</v>
      </c>
      <c r="D9" t="s">
        <v>25</v>
      </c>
      <c r="E9" t="s">
        <v>58</v>
      </c>
      <c r="F9" t="s">
        <v>60</v>
      </c>
      <c r="G9">
        <v>1</v>
      </c>
      <c r="I9" t="str">
        <f t="shared" si="0"/>
        <v>10101</v>
      </c>
      <c r="J9" t="str">
        <f t="shared" si="1"/>
        <v>001</v>
      </c>
      <c r="K9" t="str">
        <f>INDEX($Q$4:$S$11,MATCH(E9,$Q$4:$Q$11,0),3)</f>
        <v>010</v>
      </c>
      <c r="L9" t="str">
        <f t="shared" si="2"/>
        <v>00001</v>
      </c>
      <c r="M9" s="1"/>
      <c r="N9" t="s">
        <v>37</v>
      </c>
      <c r="O9">
        <v>1</v>
      </c>
      <c r="P9" t="str">
        <f t="shared" si="3"/>
        <v>00001</v>
      </c>
      <c r="Q9" t="s">
        <v>62</v>
      </c>
      <c r="R9">
        <v>5</v>
      </c>
      <c r="S9" t="str">
        <f t="shared" si="4"/>
        <v>101</v>
      </c>
      <c r="T9" t="str">
        <f t="shared" si="5"/>
        <v>1010100101000001</v>
      </c>
      <c r="U9" s="3" t="s">
        <v>93</v>
      </c>
      <c r="V9">
        <v>1</v>
      </c>
    </row>
    <row r="10" spans="2:22" x14ac:dyDescent="0.25">
      <c r="B10" t="s">
        <v>2</v>
      </c>
      <c r="D10" t="s">
        <v>26</v>
      </c>
      <c r="E10" t="s">
        <v>58</v>
      </c>
      <c r="F10" t="s">
        <v>58</v>
      </c>
      <c r="G10" t="s">
        <v>27</v>
      </c>
      <c r="I10" t="str">
        <f t="shared" si="0"/>
        <v>00000</v>
      </c>
      <c r="J10" t="str">
        <f t="shared" si="1"/>
        <v>010</v>
      </c>
      <c r="K10" t="str">
        <f>INDEX($Q$4:$S$11,MATCH(G10,$Q$4:$Q$11,0),3)</f>
        <v>000</v>
      </c>
      <c r="L10" t="str">
        <f>INDEX($Q$4:$S$11,MATCH(G10,$Q$4:$Q$11,0),3)</f>
        <v>000</v>
      </c>
      <c r="M10" s="1" t="str">
        <f>DEC2BIN(INDEX($N$4:$V$11,MATCH(D10,N$4:$N15,0),9),2)</f>
        <v>00</v>
      </c>
      <c r="N10" t="s">
        <v>38</v>
      </c>
      <c r="O10">
        <v>1</v>
      </c>
      <c r="P10" t="str">
        <f t="shared" si="3"/>
        <v>00001</v>
      </c>
      <c r="Q10" t="s">
        <v>63</v>
      </c>
      <c r="R10">
        <v>6</v>
      </c>
      <c r="S10" t="str">
        <f t="shared" si="4"/>
        <v>110</v>
      </c>
      <c r="T10" t="str">
        <f>CONCATENATE(I10,J10,K10,L10,M10)</f>
        <v>0000001000000000</v>
      </c>
      <c r="U10" s="3" t="s">
        <v>91</v>
      </c>
      <c r="V10">
        <v>2</v>
      </c>
    </row>
    <row r="11" spans="2:22" x14ac:dyDescent="0.25">
      <c r="L11" t="str">
        <f t="shared" si="2"/>
        <v>00000</v>
      </c>
      <c r="M11" s="1"/>
      <c r="N11" t="s">
        <v>39</v>
      </c>
      <c r="O11">
        <v>1</v>
      </c>
      <c r="P11" t="str">
        <f t="shared" si="3"/>
        <v>00001</v>
      </c>
      <c r="Q11" t="s">
        <v>64</v>
      </c>
      <c r="R11">
        <v>7</v>
      </c>
      <c r="S11" t="str">
        <f t="shared" si="4"/>
        <v>111</v>
      </c>
      <c r="U11" s="3"/>
      <c r="V11">
        <v>3</v>
      </c>
    </row>
    <row r="12" spans="2:22" x14ac:dyDescent="0.25">
      <c r="B12" t="s">
        <v>5</v>
      </c>
      <c r="D12" t="s">
        <v>24</v>
      </c>
      <c r="E12" t="s">
        <v>58</v>
      </c>
      <c r="F12" t="s">
        <v>27</v>
      </c>
      <c r="G12">
        <v>6</v>
      </c>
      <c r="I12" t="str">
        <f t="shared" si="0"/>
        <v>00110</v>
      </c>
      <c r="J12" t="str">
        <f t="shared" si="1"/>
        <v>000</v>
      </c>
      <c r="K12" t="str">
        <f>INDEX($Q$4:$S$11,MATCH(E12,$Q$4:$Q$11,0),3)</f>
        <v>010</v>
      </c>
      <c r="L12" t="str">
        <f t="shared" si="2"/>
        <v>00110</v>
      </c>
      <c r="M12" s="1"/>
      <c r="N12" t="s">
        <v>40</v>
      </c>
      <c r="O12">
        <v>4</v>
      </c>
      <c r="P12" t="str">
        <f t="shared" si="3"/>
        <v>00100</v>
      </c>
      <c r="T12" t="str">
        <f t="shared" si="5"/>
        <v>0011000001000110</v>
      </c>
      <c r="U12" s="3" t="s">
        <v>104</v>
      </c>
    </row>
    <row r="13" spans="2:22" x14ac:dyDescent="0.25">
      <c r="B13" t="s">
        <v>6</v>
      </c>
      <c r="D13" t="s">
        <v>25</v>
      </c>
      <c r="E13" t="s">
        <v>58</v>
      </c>
      <c r="F13" t="s">
        <v>60</v>
      </c>
      <c r="G13">
        <v>2</v>
      </c>
      <c r="I13" t="str">
        <f t="shared" si="0"/>
        <v>10101</v>
      </c>
      <c r="J13" t="str">
        <f t="shared" si="1"/>
        <v>001</v>
      </c>
      <c r="K13" t="str">
        <f>INDEX($Q$4:$S$11,MATCH(E13,$Q$4:$Q$11,0),3)</f>
        <v>010</v>
      </c>
      <c r="L13" t="str">
        <f t="shared" si="2"/>
        <v>00010</v>
      </c>
      <c r="M13" s="1"/>
      <c r="N13" t="s">
        <v>41</v>
      </c>
      <c r="O13">
        <v>5</v>
      </c>
      <c r="P13" t="str">
        <f t="shared" si="3"/>
        <v>00101</v>
      </c>
      <c r="T13" t="str">
        <f t="shared" si="5"/>
        <v>1010100101000010</v>
      </c>
      <c r="U13" s="3" t="s">
        <v>95</v>
      </c>
    </row>
    <row r="14" spans="2:22" x14ac:dyDescent="0.25">
      <c r="B14" t="s">
        <v>2</v>
      </c>
      <c r="D14" t="s">
        <v>26</v>
      </c>
      <c r="E14" t="s">
        <v>58</v>
      </c>
      <c r="F14" t="s">
        <v>58</v>
      </c>
      <c r="G14" t="s">
        <v>27</v>
      </c>
      <c r="I14" t="str">
        <f t="shared" si="0"/>
        <v>00000</v>
      </c>
      <c r="J14" t="str">
        <f t="shared" si="1"/>
        <v>010</v>
      </c>
      <c r="K14" t="str">
        <f>INDEX($Q$4:$S$11,MATCH(G14,$Q$4:$Q$11,0),3)</f>
        <v>000</v>
      </c>
      <c r="L14" t="str">
        <f>INDEX($Q$4:$S$11,MATCH(G14,$Q$4:$Q$11,0),3)</f>
        <v>000</v>
      </c>
      <c r="M14" s="1" t="str">
        <f>DEC2BIN(INDEX($N$4:$V$11,MATCH(D14,N$4:$N19,0),9),2)</f>
        <v>00</v>
      </c>
      <c r="N14" t="s">
        <v>24</v>
      </c>
      <c r="O14">
        <v>6</v>
      </c>
      <c r="P14" t="str">
        <f t="shared" si="3"/>
        <v>00110</v>
      </c>
      <c r="T14" t="str">
        <f>CONCATENATE(I14,J14,K14,L14,M14)</f>
        <v>0000001000000000</v>
      </c>
      <c r="U14" s="3" t="s">
        <v>91</v>
      </c>
    </row>
    <row r="15" spans="2:22" x14ac:dyDescent="0.25">
      <c r="L15" t="str">
        <f t="shared" si="2"/>
        <v>00000</v>
      </c>
      <c r="M15" s="1"/>
      <c r="N15" t="s">
        <v>42</v>
      </c>
      <c r="O15">
        <v>7</v>
      </c>
      <c r="P15" t="str">
        <f t="shared" si="3"/>
        <v>00111</v>
      </c>
      <c r="U15" s="3"/>
    </row>
    <row r="16" spans="2:22" x14ac:dyDescent="0.25">
      <c r="B16" t="s">
        <v>7</v>
      </c>
      <c r="D16" t="s">
        <v>24</v>
      </c>
      <c r="E16" t="s">
        <v>58</v>
      </c>
      <c r="F16" t="s">
        <v>27</v>
      </c>
      <c r="G16">
        <v>11</v>
      </c>
      <c r="I16" t="str">
        <f t="shared" si="0"/>
        <v>00110</v>
      </c>
      <c r="J16" t="str">
        <f t="shared" si="1"/>
        <v>000</v>
      </c>
      <c r="K16" t="str">
        <f>INDEX($Q$4:$S$11,MATCH(E16,$Q$4:$Q$11,0),3)</f>
        <v>010</v>
      </c>
      <c r="L16" t="str">
        <f t="shared" si="2"/>
        <v>01011</v>
      </c>
      <c r="M16" s="1"/>
      <c r="N16" t="s">
        <v>43</v>
      </c>
      <c r="O16">
        <v>8</v>
      </c>
      <c r="P16" t="str">
        <f t="shared" si="3"/>
        <v>01000</v>
      </c>
      <c r="T16" t="str">
        <f t="shared" si="5"/>
        <v>0011000001001011</v>
      </c>
      <c r="U16" s="3" t="s">
        <v>105</v>
      </c>
    </row>
    <row r="17" spans="2:21" x14ac:dyDescent="0.25">
      <c r="B17" t="s">
        <v>8</v>
      </c>
      <c r="D17" t="s">
        <v>25</v>
      </c>
      <c r="E17" t="s">
        <v>58</v>
      </c>
      <c r="F17" t="s">
        <v>60</v>
      </c>
      <c r="G17">
        <v>3</v>
      </c>
      <c r="I17" t="str">
        <f t="shared" si="0"/>
        <v>10101</v>
      </c>
      <c r="J17" t="str">
        <f t="shared" si="1"/>
        <v>001</v>
      </c>
      <c r="K17" t="str">
        <f>INDEX($Q$4:$S$11,MATCH(E17,$Q$4:$Q$11,0),3)</f>
        <v>010</v>
      </c>
      <c r="L17" t="str">
        <f t="shared" si="2"/>
        <v>00011</v>
      </c>
      <c r="M17" s="1"/>
      <c r="N17" t="s">
        <v>44</v>
      </c>
      <c r="O17">
        <v>9</v>
      </c>
      <c r="P17" t="str">
        <f t="shared" si="3"/>
        <v>01001</v>
      </c>
      <c r="T17" t="str">
        <f t="shared" si="5"/>
        <v>1010100101000011</v>
      </c>
      <c r="U17" s="3" t="s">
        <v>96</v>
      </c>
    </row>
    <row r="18" spans="2:21" x14ac:dyDescent="0.25">
      <c r="B18" t="s">
        <v>2</v>
      </c>
      <c r="D18" t="s">
        <v>26</v>
      </c>
      <c r="E18" t="s">
        <v>58</v>
      </c>
      <c r="F18" t="s">
        <v>58</v>
      </c>
      <c r="G18" t="s">
        <v>27</v>
      </c>
      <c r="I18" t="str">
        <f t="shared" si="0"/>
        <v>00000</v>
      </c>
      <c r="J18" t="str">
        <f t="shared" si="1"/>
        <v>010</v>
      </c>
      <c r="K18" t="str">
        <f>INDEX($Q$4:$S$11,MATCH(G18,$Q$4:$Q$11,0),3)</f>
        <v>000</v>
      </c>
      <c r="L18" t="str">
        <f>INDEX($Q$4:$S$11,MATCH(G18,$Q$4:$Q$11,0),3)</f>
        <v>000</v>
      </c>
      <c r="M18" s="1" t="str">
        <f>DEC2BIN(INDEX($N$4:$V$11,MATCH(D18,N$4:$N23,0),9),2)</f>
        <v>00</v>
      </c>
      <c r="N18" t="s">
        <v>45</v>
      </c>
      <c r="O18">
        <v>10</v>
      </c>
      <c r="P18" t="str">
        <f t="shared" si="3"/>
        <v>01010</v>
      </c>
      <c r="T18" t="str">
        <f>CONCATENATE(I18,J18,K18,L18,M18)</f>
        <v>0000001000000000</v>
      </c>
      <c r="U18" s="3" t="s">
        <v>91</v>
      </c>
    </row>
    <row r="19" spans="2:21" x14ac:dyDescent="0.25">
      <c r="L19" t="str">
        <f t="shared" si="2"/>
        <v>00000</v>
      </c>
      <c r="M19" s="1"/>
      <c r="N19" t="s">
        <v>46</v>
      </c>
      <c r="O19">
        <v>11</v>
      </c>
      <c r="P19" t="str">
        <f t="shared" si="3"/>
        <v>01011</v>
      </c>
      <c r="U19" s="3"/>
    </row>
    <row r="20" spans="2:21" x14ac:dyDescent="0.25">
      <c r="B20" t="s">
        <v>9</v>
      </c>
      <c r="D20" t="s">
        <v>24</v>
      </c>
      <c r="E20" t="s">
        <v>58</v>
      </c>
      <c r="F20" t="s">
        <v>27</v>
      </c>
      <c r="G20">
        <v>5</v>
      </c>
      <c r="I20" t="str">
        <f t="shared" si="0"/>
        <v>00110</v>
      </c>
      <c r="J20" t="str">
        <f t="shared" si="1"/>
        <v>000</v>
      </c>
      <c r="K20" t="str">
        <f>INDEX($Q$4:$S$11,MATCH(E20,$Q$4:$Q$11,0),3)</f>
        <v>010</v>
      </c>
      <c r="L20" t="str">
        <f t="shared" si="2"/>
        <v>00101</v>
      </c>
      <c r="M20" s="1"/>
      <c r="N20" t="s">
        <v>47</v>
      </c>
      <c r="O20">
        <v>12</v>
      </c>
      <c r="P20" t="str">
        <f t="shared" si="3"/>
        <v>01100</v>
      </c>
      <c r="T20" t="str">
        <f t="shared" si="5"/>
        <v>0011000001000101</v>
      </c>
      <c r="U20" s="3" t="s">
        <v>106</v>
      </c>
    </row>
    <row r="21" spans="2:21" x14ac:dyDescent="0.25">
      <c r="B21" t="s">
        <v>10</v>
      </c>
      <c r="D21" t="s">
        <v>25</v>
      </c>
      <c r="E21" t="s">
        <v>58</v>
      </c>
      <c r="F21" t="s">
        <v>60</v>
      </c>
      <c r="G21">
        <v>4</v>
      </c>
      <c r="I21" t="str">
        <f t="shared" si="0"/>
        <v>10101</v>
      </c>
      <c r="J21" t="str">
        <f t="shared" si="1"/>
        <v>001</v>
      </c>
      <c r="K21" t="str">
        <f>INDEX($Q$4:$S$11,MATCH(E21,$Q$4:$Q$11,0),3)</f>
        <v>010</v>
      </c>
      <c r="L21" t="str">
        <f t="shared" si="2"/>
        <v>00100</v>
      </c>
      <c r="M21" s="1"/>
      <c r="N21" t="s">
        <v>48</v>
      </c>
      <c r="O21">
        <v>13</v>
      </c>
      <c r="P21" t="str">
        <f t="shared" si="3"/>
        <v>01101</v>
      </c>
      <c r="T21" t="str">
        <f t="shared" si="5"/>
        <v>1010100101000100</v>
      </c>
      <c r="U21" s="3" t="s">
        <v>97</v>
      </c>
    </row>
    <row r="22" spans="2:21" x14ac:dyDescent="0.25">
      <c r="B22" t="s">
        <v>2</v>
      </c>
      <c r="D22" t="s">
        <v>26</v>
      </c>
      <c r="E22" t="s">
        <v>58</v>
      </c>
      <c r="F22" t="s">
        <v>58</v>
      </c>
      <c r="G22" t="s">
        <v>27</v>
      </c>
      <c r="I22" t="str">
        <f t="shared" si="0"/>
        <v>00000</v>
      </c>
      <c r="J22" t="str">
        <f t="shared" si="1"/>
        <v>010</v>
      </c>
      <c r="K22" t="str">
        <f>INDEX($Q$4:$S$11,MATCH(G22,$Q$4:$Q$11,0),3)</f>
        <v>000</v>
      </c>
      <c r="L22" t="str">
        <f>INDEX($Q$4:$S$11,MATCH(G22,$Q$4:$Q$11,0),3)</f>
        <v>000</v>
      </c>
      <c r="M22" s="1" t="str">
        <f>DEC2BIN(INDEX($N$4:$V$11,MATCH(D22,N$4:$N27,0),9),2)</f>
        <v>00</v>
      </c>
      <c r="N22" t="s">
        <v>49</v>
      </c>
      <c r="O22">
        <v>14</v>
      </c>
      <c r="P22" t="str">
        <f t="shared" si="3"/>
        <v>01110</v>
      </c>
      <c r="T22" t="str">
        <f>CONCATENATE(I22,J22,K22,L22,M22)</f>
        <v>0000001000000000</v>
      </c>
      <c r="U22" s="3" t="s">
        <v>91</v>
      </c>
    </row>
    <row r="23" spans="2:21" x14ac:dyDescent="0.25">
      <c r="L23" t="str">
        <f t="shared" si="2"/>
        <v>00000</v>
      </c>
      <c r="M23" s="1"/>
      <c r="N23" t="s">
        <v>50</v>
      </c>
      <c r="O23">
        <v>15</v>
      </c>
      <c r="P23" t="str">
        <f t="shared" si="3"/>
        <v>01111</v>
      </c>
      <c r="U23" s="3"/>
    </row>
    <row r="24" spans="2:21" x14ac:dyDescent="0.25">
      <c r="B24" t="s">
        <v>11</v>
      </c>
      <c r="D24" t="s">
        <v>24</v>
      </c>
      <c r="E24" t="s">
        <v>58</v>
      </c>
      <c r="F24" t="s">
        <v>27</v>
      </c>
      <c r="G24">
        <v>15</v>
      </c>
      <c r="I24" t="str">
        <f t="shared" si="0"/>
        <v>00110</v>
      </c>
      <c r="J24" t="str">
        <f t="shared" si="1"/>
        <v>000</v>
      </c>
      <c r="K24" t="str">
        <f>INDEX($Q$4:$S$11,MATCH(E24,$Q$4:$Q$11,0),3)</f>
        <v>010</v>
      </c>
      <c r="L24" t="str">
        <f t="shared" si="2"/>
        <v>01111</v>
      </c>
      <c r="M24" s="1"/>
      <c r="N24" t="s">
        <v>52</v>
      </c>
      <c r="O24">
        <v>16</v>
      </c>
      <c r="P24" t="str">
        <f t="shared" si="3"/>
        <v>10000</v>
      </c>
      <c r="T24" t="str">
        <f t="shared" si="5"/>
        <v>0011000001001111</v>
      </c>
      <c r="U24" s="3" t="s">
        <v>107</v>
      </c>
    </row>
    <row r="25" spans="2:21" x14ac:dyDescent="0.25">
      <c r="B25" t="s">
        <v>12</v>
      </c>
      <c r="D25" t="s">
        <v>25</v>
      </c>
      <c r="E25" t="s">
        <v>58</v>
      </c>
      <c r="F25" t="s">
        <v>60</v>
      </c>
      <c r="G25">
        <v>5</v>
      </c>
      <c r="I25" t="str">
        <f t="shared" si="0"/>
        <v>10101</v>
      </c>
      <c r="J25" t="str">
        <f t="shared" si="1"/>
        <v>001</v>
      </c>
      <c r="K25" t="str">
        <f>INDEX($Q$4:$S$11,MATCH(E25,$Q$4:$Q$11,0),3)</f>
        <v>010</v>
      </c>
      <c r="L25" t="str">
        <f t="shared" si="2"/>
        <v>00101</v>
      </c>
      <c r="M25" s="1"/>
      <c r="N25" t="s">
        <v>53</v>
      </c>
      <c r="O25">
        <v>17</v>
      </c>
      <c r="P25" t="str">
        <f t="shared" si="3"/>
        <v>10001</v>
      </c>
      <c r="T25" t="str">
        <f t="shared" si="5"/>
        <v>1010100101000101</v>
      </c>
      <c r="U25" s="3" t="s">
        <v>98</v>
      </c>
    </row>
    <row r="26" spans="2:21" x14ac:dyDescent="0.25">
      <c r="B26" t="s">
        <v>2</v>
      </c>
      <c r="D26" t="s">
        <v>26</v>
      </c>
      <c r="E26" t="s">
        <v>58</v>
      </c>
      <c r="F26" t="s">
        <v>58</v>
      </c>
      <c r="G26" t="s">
        <v>27</v>
      </c>
      <c r="I26" t="str">
        <f t="shared" si="0"/>
        <v>00000</v>
      </c>
      <c r="J26" t="str">
        <f t="shared" si="1"/>
        <v>010</v>
      </c>
      <c r="K26" t="str">
        <f>INDEX($Q$4:$S$11,MATCH(G26,$Q$4:$Q$11,0),3)</f>
        <v>000</v>
      </c>
      <c r="L26" t="str">
        <f>INDEX($Q$4:$S$11,MATCH(G26,$Q$4:$Q$11,0),3)</f>
        <v>000</v>
      </c>
      <c r="M26" s="1" t="str">
        <f>DEC2BIN(INDEX($N$4:$V$11,MATCH(D26,N$4:$N31,0),9),2)</f>
        <v>00</v>
      </c>
      <c r="N26" t="s">
        <v>54</v>
      </c>
      <c r="O26">
        <v>18</v>
      </c>
      <c r="P26" t="str">
        <f t="shared" si="3"/>
        <v>10010</v>
      </c>
      <c r="T26" t="str">
        <f>CONCATENATE(I26,J26,K26,L26,M26)</f>
        <v>0000001000000000</v>
      </c>
      <c r="U26" s="3" t="s">
        <v>91</v>
      </c>
    </row>
    <row r="27" spans="2:21" x14ac:dyDescent="0.25">
      <c r="L27" t="str">
        <f t="shared" si="2"/>
        <v>00000</v>
      </c>
      <c r="M27" s="1"/>
      <c r="N27" t="s">
        <v>55</v>
      </c>
      <c r="O27">
        <v>19</v>
      </c>
      <c r="P27" t="str">
        <f t="shared" si="3"/>
        <v>10011</v>
      </c>
      <c r="U27" s="3"/>
    </row>
    <row r="28" spans="2:21" x14ac:dyDescent="0.25">
      <c r="B28" t="s">
        <v>13</v>
      </c>
      <c r="D28" t="s">
        <v>24</v>
      </c>
      <c r="E28" t="s">
        <v>58</v>
      </c>
      <c r="F28" t="s">
        <v>27</v>
      </c>
      <c r="G28">
        <v>7</v>
      </c>
      <c r="I28" t="str">
        <f t="shared" si="0"/>
        <v>00110</v>
      </c>
      <c r="J28" t="str">
        <f t="shared" si="1"/>
        <v>000</v>
      </c>
      <c r="K28" t="str">
        <f>INDEX($Q$4:$S$11,MATCH(E28,$Q$4:$Q$11,0),3)</f>
        <v>010</v>
      </c>
      <c r="L28" t="str">
        <f t="shared" si="2"/>
        <v>00111</v>
      </c>
      <c r="M28" s="1"/>
      <c r="N28" t="s">
        <v>56</v>
      </c>
      <c r="O28">
        <v>20</v>
      </c>
      <c r="P28" t="str">
        <f t="shared" si="3"/>
        <v>10100</v>
      </c>
      <c r="T28" t="str">
        <f t="shared" si="5"/>
        <v>0011000001000111</v>
      </c>
      <c r="U28" s="3" t="s">
        <v>108</v>
      </c>
    </row>
    <row r="29" spans="2:21" x14ac:dyDescent="0.25">
      <c r="B29" t="s">
        <v>14</v>
      </c>
      <c r="D29" t="s">
        <v>25</v>
      </c>
      <c r="E29" t="s">
        <v>58</v>
      </c>
      <c r="F29" t="s">
        <v>60</v>
      </c>
      <c r="G29">
        <v>6</v>
      </c>
      <c r="I29" t="str">
        <f t="shared" si="0"/>
        <v>10101</v>
      </c>
      <c r="J29" t="str">
        <f t="shared" si="1"/>
        <v>001</v>
      </c>
      <c r="K29" t="str">
        <f>INDEX($Q$4:$S$11,MATCH(E29,$Q$4:$Q$11,0),3)</f>
        <v>010</v>
      </c>
      <c r="L29" t="str">
        <f t="shared" si="2"/>
        <v>00110</v>
      </c>
      <c r="M29" s="1"/>
      <c r="N29" t="s">
        <v>25</v>
      </c>
      <c r="O29">
        <v>21</v>
      </c>
      <c r="P29" t="str">
        <f t="shared" si="3"/>
        <v>10101</v>
      </c>
      <c r="T29" t="str">
        <f t="shared" si="5"/>
        <v>1010100101000110</v>
      </c>
      <c r="U29" s="3" t="s">
        <v>99</v>
      </c>
    </row>
    <row r="30" spans="2:21" x14ac:dyDescent="0.25">
      <c r="B30" t="s">
        <v>2</v>
      </c>
      <c r="D30" t="s">
        <v>26</v>
      </c>
      <c r="E30" t="s">
        <v>58</v>
      </c>
      <c r="F30" t="s">
        <v>58</v>
      </c>
      <c r="G30" t="s">
        <v>27</v>
      </c>
      <c r="I30" t="str">
        <f t="shared" si="0"/>
        <v>00000</v>
      </c>
      <c r="J30" t="str">
        <f t="shared" si="1"/>
        <v>010</v>
      </c>
      <c r="K30" t="str">
        <f>INDEX($Q$4:$S$11,MATCH(G30,$Q$4:$Q$11,0),3)</f>
        <v>000</v>
      </c>
      <c r="L30" t="str">
        <f>INDEX($Q$4:$S$11,MATCH(G30,$Q$4:$Q$11,0),3)</f>
        <v>000</v>
      </c>
      <c r="M30" s="1" t="str">
        <f>DEC2BIN(INDEX($N$4:$V$11,MATCH(D30,N$4:$N35,0),9),2)</f>
        <v>00</v>
      </c>
      <c r="N30" t="s">
        <v>57</v>
      </c>
      <c r="O30">
        <v>27</v>
      </c>
      <c r="P30" t="str">
        <f t="shared" si="3"/>
        <v>11011</v>
      </c>
      <c r="T30" t="str">
        <f>CONCATENATE(I30,J30,K30,L30,M30)</f>
        <v>0000001000000000</v>
      </c>
      <c r="U30" s="3" t="s">
        <v>91</v>
      </c>
    </row>
    <row r="31" spans="2:21" x14ac:dyDescent="0.25">
      <c r="L31" t="str">
        <f t="shared" si="2"/>
        <v>00000</v>
      </c>
      <c r="M31" s="1"/>
      <c r="N31" t="s">
        <v>30</v>
      </c>
      <c r="O31">
        <v>28</v>
      </c>
      <c r="P31" t="str">
        <f t="shared" si="3"/>
        <v>11100</v>
      </c>
      <c r="U31" s="3"/>
    </row>
    <row r="32" spans="2:21" x14ac:dyDescent="0.25">
      <c r="B32" t="s">
        <v>15</v>
      </c>
      <c r="D32" t="s">
        <v>24</v>
      </c>
      <c r="E32" t="s">
        <v>58</v>
      </c>
      <c r="F32" t="s">
        <v>27</v>
      </c>
      <c r="G32">
        <v>9</v>
      </c>
      <c r="I32" t="str">
        <f t="shared" si="0"/>
        <v>00110</v>
      </c>
      <c r="J32" t="str">
        <f t="shared" si="1"/>
        <v>000</v>
      </c>
      <c r="K32" t="str">
        <f>INDEX($Q$4:$S$11,MATCH(E32,$Q$4:$Q$11,0),3)</f>
        <v>010</v>
      </c>
      <c r="L32" t="str">
        <f t="shared" si="2"/>
        <v>01001</v>
      </c>
      <c r="M32" s="1"/>
      <c r="N32" t="s">
        <v>28</v>
      </c>
      <c r="O32">
        <v>29</v>
      </c>
      <c r="P32" t="str">
        <f t="shared" si="3"/>
        <v>11101</v>
      </c>
      <c r="T32" t="str">
        <f t="shared" si="5"/>
        <v>0011000001001001</v>
      </c>
      <c r="U32" s="3" t="s">
        <v>109</v>
      </c>
    </row>
    <row r="33" spans="2:21" x14ac:dyDescent="0.25">
      <c r="B33" t="s">
        <v>16</v>
      </c>
      <c r="D33" t="s">
        <v>25</v>
      </c>
      <c r="E33" t="s">
        <v>58</v>
      </c>
      <c r="F33" t="s">
        <v>60</v>
      </c>
      <c r="G33">
        <v>7</v>
      </c>
      <c r="I33" t="str">
        <f t="shared" si="0"/>
        <v>10101</v>
      </c>
      <c r="J33" t="str">
        <f t="shared" si="1"/>
        <v>001</v>
      </c>
      <c r="K33" t="str">
        <f>INDEX($Q$4:$S$11,MATCH(E33,$Q$4:$Q$11,0),3)</f>
        <v>010</v>
      </c>
      <c r="L33" t="str">
        <f t="shared" si="2"/>
        <v>00111</v>
      </c>
      <c r="M33" s="1"/>
      <c r="T33" t="str">
        <f t="shared" si="5"/>
        <v>1010100101000111</v>
      </c>
      <c r="U33" s="3" t="s">
        <v>94</v>
      </c>
    </row>
    <row r="34" spans="2:21" x14ac:dyDescent="0.25">
      <c r="B34" t="s">
        <v>2</v>
      </c>
      <c r="D34" t="s">
        <v>26</v>
      </c>
      <c r="E34" t="s">
        <v>58</v>
      </c>
      <c r="F34" t="s">
        <v>58</v>
      </c>
      <c r="G34" t="s">
        <v>27</v>
      </c>
      <c r="I34" t="str">
        <f t="shared" si="0"/>
        <v>00000</v>
      </c>
      <c r="J34" t="str">
        <f t="shared" si="1"/>
        <v>010</v>
      </c>
      <c r="K34" t="str">
        <f>INDEX($Q$4:$S$11,MATCH(G34,$Q$4:$Q$11,0),3)</f>
        <v>000</v>
      </c>
      <c r="L34" t="str">
        <f>INDEX($Q$4:$S$11,MATCH(G34,$Q$4:$Q$11,0),3)</f>
        <v>000</v>
      </c>
      <c r="M34" s="1" t="str">
        <f>DEC2BIN(INDEX($N$4:$V$11,MATCH(D34,N$4:$N39,0),9),2)</f>
        <v>00</v>
      </c>
      <c r="T34" t="str">
        <f>CONCATENATE(I34,J34,K34,L34,M34)</f>
        <v>0000001000000000</v>
      </c>
      <c r="U34" s="3" t="s">
        <v>91</v>
      </c>
    </row>
    <row r="35" spans="2:21" x14ac:dyDescent="0.25">
      <c r="L35" t="str">
        <f t="shared" si="2"/>
        <v>00000</v>
      </c>
      <c r="M35" s="1"/>
      <c r="U35" s="3"/>
    </row>
    <row r="36" spans="2:21" x14ac:dyDescent="0.25">
      <c r="B36" t="s">
        <v>17</v>
      </c>
      <c r="D36" t="s">
        <v>24</v>
      </c>
      <c r="E36" t="s">
        <v>58</v>
      </c>
      <c r="F36" t="s">
        <v>27</v>
      </c>
      <c r="G36">
        <v>13</v>
      </c>
      <c r="I36" t="str">
        <f t="shared" si="0"/>
        <v>00110</v>
      </c>
      <c r="J36" t="str">
        <f t="shared" si="1"/>
        <v>000</v>
      </c>
      <c r="K36" t="str">
        <f>INDEX($Q$4:$S$11,MATCH(E36,$Q$4:$Q$11,0),3)</f>
        <v>010</v>
      </c>
      <c r="L36" t="str">
        <f t="shared" si="2"/>
        <v>01101</v>
      </c>
      <c r="M36" s="1"/>
      <c r="T36" t="str">
        <f t="shared" si="5"/>
        <v>0011000001001101</v>
      </c>
      <c r="U36" s="3" t="s">
        <v>110</v>
      </c>
    </row>
    <row r="37" spans="2:21" x14ac:dyDescent="0.25">
      <c r="B37" t="s">
        <v>18</v>
      </c>
      <c r="D37" t="s">
        <v>25</v>
      </c>
      <c r="E37" t="s">
        <v>58</v>
      </c>
      <c r="F37" t="s">
        <v>60</v>
      </c>
      <c r="G37">
        <v>8</v>
      </c>
      <c r="I37" t="str">
        <f t="shared" si="0"/>
        <v>10101</v>
      </c>
      <c r="J37" t="str">
        <f t="shared" si="1"/>
        <v>001</v>
      </c>
      <c r="K37" t="str">
        <f>INDEX($Q$4:$S$11,MATCH(E37,$Q$4:$Q$11,0),3)</f>
        <v>010</v>
      </c>
      <c r="L37" t="str">
        <f t="shared" si="2"/>
        <v>01000</v>
      </c>
      <c r="M37" s="1"/>
      <c r="T37" t="str">
        <f t="shared" si="5"/>
        <v>1010100101001000</v>
      </c>
      <c r="U37" s="3" t="s">
        <v>100</v>
      </c>
    </row>
    <row r="38" spans="2:21" x14ac:dyDescent="0.25">
      <c r="B38" t="s">
        <v>2</v>
      </c>
      <c r="D38" t="s">
        <v>26</v>
      </c>
      <c r="E38" t="s">
        <v>58</v>
      </c>
      <c r="F38" t="s">
        <v>58</v>
      </c>
      <c r="G38" t="s">
        <v>27</v>
      </c>
      <c r="I38" t="str">
        <f t="shared" si="0"/>
        <v>00000</v>
      </c>
      <c r="J38" t="str">
        <f t="shared" si="1"/>
        <v>010</v>
      </c>
      <c r="K38" t="str">
        <f>INDEX($Q$4:$S$11,MATCH(G38,$Q$4:$Q$11,0),3)</f>
        <v>000</v>
      </c>
      <c r="L38" t="str">
        <f>INDEX($Q$4:$S$11,MATCH(G38,$Q$4:$Q$11,0),3)</f>
        <v>000</v>
      </c>
      <c r="M38" s="1" t="str">
        <f>DEC2BIN(INDEX($N$4:$V$11,MATCH(D38,N$4:$N43,0),9),2)</f>
        <v>00</v>
      </c>
      <c r="T38" t="str">
        <f>CONCATENATE(I38,J38,K38,L38,M38)</f>
        <v>0000001000000000</v>
      </c>
      <c r="U38" s="3" t="s">
        <v>91</v>
      </c>
    </row>
    <row r="39" spans="2:21" x14ac:dyDescent="0.25">
      <c r="L39" t="str">
        <f t="shared" si="2"/>
        <v>00000</v>
      </c>
      <c r="M39" s="1"/>
      <c r="U39" s="3"/>
    </row>
    <row r="40" spans="2:21" x14ac:dyDescent="0.25">
      <c r="B40" t="s">
        <v>19</v>
      </c>
      <c r="D40" t="s">
        <v>24</v>
      </c>
      <c r="E40" t="s">
        <v>58</v>
      </c>
      <c r="F40" t="s">
        <v>27</v>
      </c>
      <c r="G40">
        <v>2</v>
      </c>
      <c r="I40" t="str">
        <f t="shared" si="0"/>
        <v>00110</v>
      </c>
      <c r="J40" t="str">
        <f t="shared" si="1"/>
        <v>000</v>
      </c>
      <c r="K40" t="str">
        <f>INDEX($Q$4:$S$11,MATCH(E40,$Q$4:$Q$11,0),3)</f>
        <v>010</v>
      </c>
      <c r="L40" t="str">
        <f t="shared" si="2"/>
        <v>00010</v>
      </c>
      <c r="M40" s="1"/>
      <c r="T40" t="str">
        <f t="shared" si="5"/>
        <v>0011000001000010</v>
      </c>
      <c r="U40" s="3" t="s">
        <v>111</v>
      </c>
    </row>
    <row r="41" spans="2:21" x14ac:dyDescent="0.25">
      <c r="B41" t="s">
        <v>20</v>
      </c>
      <c r="D41" t="s">
        <v>25</v>
      </c>
      <c r="E41" t="s">
        <v>58</v>
      </c>
      <c r="F41" t="s">
        <v>60</v>
      </c>
      <c r="G41">
        <v>9</v>
      </c>
      <c r="I41" t="str">
        <f t="shared" si="0"/>
        <v>10101</v>
      </c>
      <c r="J41" t="str">
        <f t="shared" si="1"/>
        <v>001</v>
      </c>
      <c r="K41" t="str">
        <f>INDEX($Q$4:$S$11,MATCH(E41,$Q$4:$Q$11,0),3)</f>
        <v>010</v>
      </c>
      <c r="L41" t="str">
        <f t="shared" si="2"/>
        <v>01001</v>
      </c>
      <c r="M41" s="1"/>
      <c r="T41" t="str">
        <f t="shared" si="5"/>
        <v>1010100101001001</v>
      </c>
      <c r="U41" s="3" t="s">
        <v>101</v>
      </c>
    </row>
    <row r="42" spans="2:21" x14ac:dyDescent="0.25">
      <c r="B42" t="s">
        <v>2</v>
      </c>
      <c r="D42" t="s">
        <v>26</v>
      </c>
      <c r="E42" t="s">
        <v>58</v>
      </c>
      <c r="F42" t="s">
        <v>58</v>
      </c>
      <c r="G42" t="s">
        <v>27</v>
      </c>
      <c r="I42" t="str">
        <f t="shared" si="0"/>
        <v>00000</v>
      </c>
      <c r="J42" t="str">
        <f t="shared" si="1"/>
        <v>010</v>
      </c>
      <c r="K42" t="str">
        <f>INDEX($Q$4:$S$11,MATCH(G42,$Q$4:$Q$11,0),3)</f>
        <v>000</v>
      </c>
      <c r="L42" t="str">
        <f>INDEX($Q$4:$S$11,MATCH(G42,$Q$4:$Q$11,0),3)</f>
        <v>000</v>
      </c>
      <c r="M42" s="1" t="str">
        <f>DEC2BIN(INDEX($N$4:$V$11,MATCH(D42,N$4:$N47,0),9),2)</f>
        <v>00</v>
      </c>
      <c r="T42" t="str">
        <f>CONCATENATE(I42,J42,K42,L42,M42)</f>
        <v>0000001000000000</v>
      </c>
      <c r="U42" s="3" t="s">
        <v>91</v>
      </c>
    </row>
    <row r="43" spans="2:21" x14ac:dyDescent="0.25">
      <c r="L43" t="str">
        <f t="shared" si="2"/>
        <v>00000</v>
      </c>
      <c r="M43" s="1"/>
      <c r="U43" s="3"/>
    </row>
    <row r="44" spans="2:21" x14ac:dyDescent="0.25">
      <c r="B44" t="s">
        <v>21</v>
      </c>
      <c r="D44" t="s">
        <v>24</v>
      </c>
      <c r="E44" t="s">
        <v>58</v>
      </c>
      <c r="F44" t="s">
        <v>27</v>
      </c>
      <c r="G44">
        <v>10</v>
      </c>
      <c r="I44" t="str">
        <f t="shared" si="0"/>
        <v>00110</v>
      </c>
      <c r="J44" t="str">
        <f t="shared" si="1"/>
        <v>000</v>
      </c>
      <c r="K44" t="str">
        <f>INDEX($Q$4:$S$11,MATCH(E44,$Q$4:$Q$11,0),3)</f>
        <v>010</v>
      </c>
      <c r="L44" t="str">
        <f t="shared" si="2"/>
        <v>01010</v>
      </c>
      <c r="M44" s="1"/>
      <c r="T44" t="str">
        <f t="shared" si="5"/>
        <v>0011000001001010</v>
      </c>
      <c r="U44" s="3" t="s">
        <v>112</v>
      </c>
    </row>
    <row r="45" spans="2:21" x14ac:dyDescent="0.25">
      <c r="B45" t="s">
        <v>22</v>
      </c>
      <c r="D45" t="s">
        <v>28</v>
      </c>
      <c r="E45">
        <v>2</v>
      </c>
      <c r="I45" t="str">
        <f t="shared" si="0"/>
        <v>11101</v>
      </c>
      <c r="M45" s="1"/>
      <c r="T45" t="str">
        <f t="shared" si="5"/>
        <v>11101</v>
      </c>
      <c r="U45" s="3"/>
    </row>
    <row r="46" spans="2:21" x14ac:dyDescent="0.25">
      <c r="B46" t="s">
        <v>23</v>
      </c>
      <c r="D46" t="s">
        <v>30</v>
      </c>
      <c r="E46">
        <v>16</v>
      </c>
      <c r="I46" t="str">
        <f t="shared" si="0"/>
        <v>11100</v>
      </c>
      <c r="M46" s="1"/>
      <c r="T46" t="str">
        <f t="shared" si="5"/>
        <v>11100</v>
      </c>
      <c r="U46" s="3"/>
    </row>
    <row r="47" spans="2:21" x14ac:dyDescent="0.25">
      <c r="M47" s="1"/>
      <c r="T47" t="str">
        <f>CONCATENATE(I47,J47,K47,L47)</f>
        <v/>
      </c>
      <c r="U47" s="3"/>
    </row>
    <row r="48" spans="2:21" x14ac:dyDescent="0.25">
      <c r="B48" t="s">
        <v>71</v>
      </c>
      <c r="D48" t="s">
        <v>43</v>
      </c>
      <c r="E48" t="s">
        <v>65</v>
      </c>
      <c r="F48" t="s">
        <v>65</v>
      </c>
      <c r="G48">
        <v>1</v>
      </c>
      <c r="I48" t="str">
        <f t="shared" si="0"/>
        <v>01000</v>
      </c>
      <c r="J48" t="str">
        <f t="shared" si="1"/>
        <v>011</v>
      </c>
      <c r="K48" t="str">
        <f>INDEX($Q$4:$S$11,MATCH(E48,$Q$4:$Q$11,0),3)</f>
        <v>011</v>
      </c>
      <c r="L48" t="str">
        <f t="shared" si="2"/>
        <v>00001</v>
      </c>
      <c r="M48" s="1"/>
      <c r="T48" t="str">
        <f>CONCATENATE(I48,J48,K48,L48)</f>
        <v>0100001101100001</v>
      </c>
      <c r="U48" s="3"/>
    </row>
    <row r="49" spans="2:21" x14ac:dyDescent="0.25">
      <c r="B49" t="s">
        <v>72</v>
      </c>
      <c r="M49" s="1"/>
      <c r="T49" t="str">
        <f t="shared" ref="T49:T66" si="6">CONCATENATE(I49,J49,K49,L49)</f>
        <v/>
      </c>
      <c r="U49" s="3"/>
    </row>
    <row r="50" spans="2:21" x14ac:dyDescent="0.25">
      <c r="B50" t="s">
        <v>73</v>
      </c>
      <c r="D50" t="s">
        <v>73</v>
      </c>
      <c r="M50" s="1"/>
      <c r="T50" t="str">
        <f t="shared" si="6"/>
        <v/>
      </c>
      <c r="U50" s="3"/>
    </row>
    <row r="51" spans="2:21" x14ac:dyDescent="0.25">
      <c r="M51" s="1"/>
      <c r="T51" t="str">
        <f t="shared" si="6"/>
        <v/>
      </c>
      <c r="U51" s="3"/>
    </row>
    <row r="52" spans="2:21" x14ac:dyDescent="0.25">
      <c r="B52" t="s">
        <v>74</v>
      </c>
      <c r="D52" t="s">
        <v>43</v>
      </c>
      <c r="E52" t="s">
        <v>63</v>
      </c>
      <c r="F52" t="s">
        <v>63</v>
      </c>
      <c r="G52">
        <v>1</v>
      </c>
      <c r="I52" t="str">
        <f t="shared" si="0"/>
        <v>01000</v>
      </c>
      <c r="J52" t="str">
        <f t="shared" si="1"/>
        <v>110</v>
      </c>
      <c r="K52" t="str">
        <f>INDEX($Q$4:$S$11,MATCH(E52,$Q$4:$Q$11,0),3)</f>
        <v>110</v>
      </c>
      <c r="L52" t="str">
        <f t="shared" si="2"/>
        <v>00001</v>
      </c>
      <c r="M52" s="1"/>
      <c r="T52" t="str">
        <f t="shared" si="6"/>
        <v>0100011011000001</v>
      </c>
      <c r="U52" s="3"/>
    </row>
    <row r="53" spans="2:21" x14ac:dyDescent="0.25">
      <c r="B53" t="s">
        <v>75</v>
      </c>
      <c r="D53" t="s">
        <v>56</v>
      </c>
      <c r="E53" t="s">
        <v>61</v>
      </c>
      <c r="F53" t="s">
        <v>60</v>
      </c>
      <c r="G53">
        <v>0</v>
      </c>
      <c r="I53" t="str">
        <f t="shared" si="0"/>
        <v>10100</v>
      </c>
      <c r="J53" t="str">
        <f t="shared" si="1"/>
        <v>001</v>
      </c>
      <c r="K53" t="str">
        <f>INDEX($Q$4:$S$11,MATCH(E53,$Q$4:$Q$11,0),3)</f>
        <v>100</v>
      </c>
      <c r="L53" t="str">
        <f t="shared" si="2"/>
        <v>00000</v>
      </c>
      <c r="M53" s="1"/>
      <c r="T53" t="str">
        <f t="shared" si="6"/>
        <v>1010000110000000</v>
      </c>
      <c r="U53" s="3"/>
    </row>
    <row r="54" spans="2:21" x14ac:dyDescent="0.25">
      <c r="B54" t="s">
        <v>76</v>
      </c>
      <c r="D54" t="s">
        <v>56</v>
      </c>
      <c r="E54" t="s">
        <v>62</v>
      </c>
      <c r="F54" t="s">
        <v>60</v>
      </c>
      <c r="G54">
        <v>1</v>
      </c>
      <c r="I54" t="str">
        <f t="shared" si="0"/>
        <v>10100</v>
      </c>
      <c r="J54" t="str">
        <f t="shared" si="1"/>
        <v>001</v>
      </c>
      <c r="K54" t="str">
        <f>INDEX($Q$4:$S$11,MATCH(E54,$Q$4:$Q$11,0),3)</f>
        <v>101</v>
      </c>
      <c r="L54" t="str">
        <f t="shared" si="2"/>
        <v>00001</v>
      </c>
      <c r="M54" s="1"/>
      <c r="T54" t="str">
        <f t="shared" si="6"/>
        <v>1010000110100001</v>
      </c>
      <c r="U54" s="3"/>
    </row>
    <row r="55" spans="2:21" x14ac:dyDescent="0.25">
      <c r="B55" t="s">
        <v>77</v>
      </c>
      <c r="D55" t="s">
        <v>54</v>
      </c>
      <c r="E55" t="s">
        <v>61</v>
      </c>
      <c r="F55" t="s">
        <v>62</v>
      </c>
      <c r="G55">
        <v>3</v>
      </c>
      <c r="I55" t="str">
        <f t="shared" si="0"/>
        <v>10010</v>
      </c>
      <c r="J55" t="str">
        <f t="shared" si="1"/>
        <v>101</v>
      </c>
      <c r="K55" t="str">
        <f>INDEX($Q$4:$S$11,MATCH(E55,$Q$4:$Q$11,0),3)</f>
        <v>100</v>
      </c>
      <c r="L55" t="str">
        <f t="shared" si="2"/>
        <v>00011</v>
      </c>
      <c r="M55" s="1"/>
      <c r="T55" t="str">
        <f t="shared" si="6"/>
        <v>1001010110000011</v>
      </c>
      <c r="U55" s="3"/>
    </row>
    <row r="56" spans="2:21" x14ac:dyDescent="0.25">
      <c r="B56" t="s">
        <v>78</v>
      </c>
      <c r="D56" t="s">
        <v>25</v>
      </c>
      <c r="E56" t="s">
        <v>62</v>
      </c>
      <c r="F56" t="s">
        <v>60</v>
      </c>
      <c r="G56">
        <v>0</v>
      </c>
      <c r="I56" t="str">
        <f t="shared" si="0"/>
        <v>10101</v>
      </c>
      <c r="J56" t="str">
        <f t="shared" si="1"/>
        <v>001</v>
      </c>
      <c r="K56" t="str">
        <f>INDEX($Q$4:$S$11,MATCH(E56,$Q$4:$Q$11,0),3)</f>
        <v>101</v>
      </c>
      <c r="L56" t="str">
        <f t="shared" si="2"/>
        <v>00000</v>
      </c>
      <c r="M56" s="1"/>
      <c r="T56" t="str">
        <f t="shared" si="6"/>
        <v>1010100110100000</v>
      </c>
      <c r="U56" s="3"/>
    </row>
    <row r="57" spans="2:21" x14ac:dyDescent="0.25">
      <c r="B57" t="s">
        <v>79</v>
      </c>
      <c r="D57" t="s">
        <v>25</v>
      </c>
      <c r="E57" t="s">
        <v>61</v>
      </c>
      <c r="F57" t="s">
        <v>60</v>
      </c>
      <c r="G57">
        <v>1</v>
      </c>
      <c r="I57" t="str">
        <f t="shared" si="0"/>
        <v>10101</v>
      </c>
      <c r="J57" t="str">
        <f t="shared" si="1"/>
        <v>001</v>
      </c>
      <c r="K57" t="str">
        <f>INDEX($Q$4:$S$11,MATCH(E57,$Q$4:$Q$11,0),3)</f>
        <v>100</v>
      </c>
      <c r="L57" t="str">
        <f t="shared" si="2"/>
        <v>00001</v>
      </c>
      <c r="M57" s="1"/>
      <c r="T57" t="str">
        <f t="shared" si="6"/>
        <v>1010100110000001</v>
      </c>
      <c r="U57" s="3"/>
    </row>
    <row r="58" spans="2:21" x14ac:dyDescent="0.25">
      <c r="L58" t="str">
        <f t="shared" si="2"/>
        <v>00000</v>
      </c>
      <c r="M58" s="1"/>
      <c r="T58" t="str">
        <f t="shared" si="6"/>
        <v>00000</v>
      </c>
      <c r="U58" s="3"/>
    </row>
    <row r="59" spans="2:21" x14ac:dyDescent="0.25">
      <c r="B59" t="s">
        <v>80</v>
      </c>
      <c r="D59" t="s">
        <v>80</v>
      </c>
      <c r="L59" t="str">
        <f t="shared" si="2"/>
        <v>00000</v>
      </c>
      <c r="M59" s="1"/>
      <c r="T59" t="str">
        <f t="shared" si="6"/>
        <v>00000</v>
      </c>
      <c r="U59" s="3"/>
    </row>
    <row r="60" spans="2:21" x14ac:dyDescent="0.25">
      <c r="B60" t="s">
        <v>81</v>
      </c>
      <c r="D60" t="s">
        <v>43</v>
      </c>
      <c r="E60" t="s">
        <v>60</v>
      </c>
      <c r="F60" t="s">
        <v>60</v>
      </c>
      <c r="G60">
        <v>1</v>
      </c>
      <c r="I60" t="str">
        <f t="shared" si="0"/>
        <v>01000</v>
      </c>
      <c r="J60" t="str">
        <f t="shared" si="1"/>
        <v>001</v>
      </c>
      <c r="K60" t="str">
        <f>INDEX($Q$4:$S$11,MATCH(E60,$Q$4:$Q$11,0),3)</f>
        <v>001</v>
      </c>
      <c r="L60" t="str">
        <f t="shared" si="2"/>
        <v>00001</v>
      </c>
      <c r="M60" s="1"/>
      <c r="T60" t="str">
        <f t="shared" si="6"/>
        <v>0100000100100001</v>
      </c>
      <c r="U60" s="3"/>
    </row>
    <row r="61" spans="2:21" x14ac:dyDescent="0.25">
      <c r="B61" t="s">
        <v>82</v>
      </c>
      <c r="D61" t="s">
        <v>53</v>
      </c>
      <c r="E61" t="s">
        <v>63</v>
      </c>
      <c r="F61" t="s">
        <v>58</v>
      </c>
      <c r="G61">
        <v>-8</v>
      </c>
      <c r="I61" t="str">
        <f t="shared" si="0"/>
        <v>10001</v>
      </c>
      <c r="J61" t="str">
        <f t="shared" si="1"/>
        <v>010</v>
      </c>
      <c r="K61" t="str">
        <f>INDEX($Q$4:$S$11,MATCH(E61,$Q$4:$Q$11,0),3)</f>
        <v>110</v>
      </c>
      <c r="L61" t="str">
        <f t="shared" si="2"/>
        <v>1111111000</v>
      </c>
      <c r="M61" s="1"/>
      <c r="T61" t="str">
        <f t="shared" si="6"/>
        <v>100010101101111111000</v>
      </c>
      <c r="U61" s="3"/>
    </row>
    <row r="62" spans="2:21" x14ac:dyDescent="0.25">
      <c r="L62" t="str">
        <f t="shared" si="2"/>
        <v>00000</v>
      </c>
      <c r="M62" s="1"/>
      <c r="T62" t="str">
        <f t="shared" si="6"/>
        <v>00000</v>
      </c>
      <c r="U62" s="3"/>
    </row>
    <row r="63" spans="2:21" x14ac:dyDescent="0.25">
      <c r="B63" t="s">
        <v>83</v>
      </c>
      <c r="D63" t="s">
        <v>26</v>
      </c>
      <c r="E63" t="s">
        <v>63</v>
      </c>
      <c r="F63" t="s">
        <v>63</v>
      </c>
      <c r="G63" t="s">
        <v>27</v>
      </c>
      <c r="I63" t="str">
        <f t="shared" si="0"/>
        <v>00000</v>
      </c>
      <c r="J63" t="str">
        <f t="shared" si="1"/>
        <v>110</v>
      </c>
      <c r="K63" t="str">
        <f>INDEX($Q$4:$S$11,MATCH(G63,$Q$4:$Q$11,0),3)</f>
        <v>000</v>
      </c>
      <c r="L63" t="str">
        <f>INDEX($Q$4:$S$11,MATCH(G63,$Q$4:$Q$11,0),3)</f>
        <v>000</v>
      </c>
      <c r="M63" s="1"/>
      <c r="T63" t="str">
        <f t="shared" si="6"/>
        <v>00000110000000</v>
      </c>
      <c r="U63" s="3"/>
    </row>
    <row r="64" spans="2:21" x14ac:dyDescent="0.25">
      <c r="B64" t="s">
        <v>84</v>
      </c>
      <c r="D64" t="s">
        <v>26</v>
      </c>
      <c r="E64" t="s">
        <v>60</v>
      </c>
      <c r="F64" t="s">
        <v>60</v>
      </c>
      <c r="G64" t="s">
        <v>27</v>
      </c>
      <c r="I64" t="str">
        <f t="shared" si="0"/>
        <v>00000</v>
      </c>
      <c r="J64" t="str">
        <f t="shared" si="1"/>
        <v>001</v>
      </c>
      <c r="K64" t="str">
        <f>INDEX($Q$4:$S$11,MATCH(G64,$Q$4:$Q$11,0),3)</f>
        <v>000</v>
      </c>
      <c r="L64" t="str">
        <f>INDEX($Q$4:$S$11,MATCH(G64,$Q$4:$Q$11,0),3)</f>
        <v>000</v>
      </c>
      <c r="M64" s="1"/>
      <c r="T64" t="str">
        <f t="shared" si="6"/>
        <v>00000001000000</v>
      </c>
      <c r="U64" s="3"/>
    </row>
    <row r="65" spans="2:21" x14ac:dyDescent="0.25">
      <c r="B65" t="s">
        <v>85</v>
      </c>
      <c r="D65" t="s">
        <v>53</v>
      </c>
      <c r="E65" t="s">
        <v>65</v>
      </c>
      <c r="F65" t="s">
        <v>58</v>
      </c>
      <c r="G65" t="s">
        <v>29</v>
      </c>
      <c r="I65" t="str">
        <f t="shared" si="0"/>
        <v>10001</v>
      </c>
      <c r="J65" t="str">
        <f t="shared" si="1"/>
        <v>010</v>
      </c>
      <c r="K65" t="str">
        <f>INDEX($Q$4:$S$11,MATCH(E65,$Q$4:$Q$11,0),3)</f>
        <v>011</v>
      </c>
      <c r="M65" s="1"/>
      <c r="T65" t="str">
        <f t="shared" si="6"/>
        <v>10001010011</v>
      </c>
      <c r="U65" s="3"/>
    </row>
    <row r="66" spans="2:21" x14ac:dyDescent="0.25">
      <c r="B66" t="s">
        <v>86</v>
      </c>
      <c r="D66" t="s">
        <v>57</v>
      </c>
      <c r="E66" t="s">
        <v>27</v>
      </c>
      <c r="F66" t="s">
        <v>64</v>
      </c>
      <c r="G66">
        <v>0</v>
      </c>
      <c r="I66" t="str">
        <f t="shared" si="0"/>
        <v>11011</v>
      </c>
      <c r="J66" t="str">
        <f t="shared" si="1"/>
        <v>111</v>
      </c>
      <c r="K66" t="str">
        <f>INDEX($Q$4:$S$11,MATCH(E66,$Q$4:$Q$11,0),3)</f>
        <v>000</v>
      </c>
      <c r="L66" t="str">
        <f t="shared" si="2"/>
        <v>00000</v>
      </c>
      <c r="M66" s="1"/>
      <c r="T66" t="str">
        <f t="shared" si="6"/>
        <v>1101111100000000</v>
      </c>
      <c r="U66" s="3"/>
    </row>
    <row r="67" spans="2:21" x14ac:dyDescent="0.25">
      <c r="B67" t="s">
        <v>87</v>
      </c>
    </row>
    <row r="68" spans="2:21" x14ac:dyDescent="0.25">
      <c r="B68" t="s">
        <v>88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Alahmari</dc:creator>
  <cp:lastModifiedBy>abdullah Alahmari</cp:lastModifiedBy>
  <dcterms:created xsi:type="dcterms:W3CDTF">2021-12-11T11:36:27Z</dcterms:created>
  <dcterms:modified xsi:type="dcterms:W3CDTF">2021-12-11T18:56:04Z</dcterms:modified>
</cp:coreProperties>
</file>