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nidades compartidas\Cartografia geotecnica\Taller 6\"/>
    </mc:Choice>
  </mc:AlternateContent>
  <xr:revisionPtr revIDLastSave="0" documentId="13_ncr:1_{AD4E7935-6238-423C-BBA0-2FD0F7690EC0}" xr6:coauthVersionLast="43" xr6:coauthVersionMax="45" xr10:uidLastSave="{00000000-0000-0000-0000-000000000000}"/>
  <bookViews>
    <workbookView xWindow="-108" yWindow="-108" windowWidth="23256" windowHeight="12576" tabRatio="1000" xr2:uid="{00000000-000D-0000-FFFF-FFFF00000000}"/>
  </bookViews>
  <sheets>
    <sheet name="Saat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2" l="1"/>
  <c r="D7" i="12"/>
  <c r="C7" i="12"/>
  <c r="B7" i="12"/>
  <c r="F4" i="12" l="1"/>
  <c r="B5" i="12"/>
  <c r="B21" i="12" l="1"/>
  <c r="D9" i="12" l="1"/>
  <c r="C6" i="12"/>
  <c r="B6" i="12"/>
  <c r="F5" i="12"/>
  <c r="E9" i="12"/>
  <c r="C9" i="12" l="1"/>
  <c r="F6" i="12"/>
  <c r="B9" i="12"/>
  <c r="F7" i="12"/>
  <c r="F9" i="12" l="1"/>
  <c r="G4" i="12" l="1"/>
  <c r="F12" i="12" s="1"/>
  <c r="G6" i="12"/>
  <c r="H6" i="12" s="1"/>
  <c r="G7" i="12"/>
  <c r="H7" i="12" s="1"/>
  <c r="G5" i="12"/>
  <c r="H5" i="12" s="1"/>
  <c r="H4" i="12" l="1"/>
  <c r="F13" i="12"/>
  <c r="F15" i="12"/>
  <c r="H15" i="12" s="1"/>
  <c r="F14" i="12"/>
  <c r="H14" i="12" s="1"/>
  <c r="H12" i="12" l="1"/>
  <c r="F16" i="12"/>
  <c r="H9" i="12"/>
  <c r="H13" i="12"/>
  <c r="B19" i="12" l="1"/>
  <c r="C2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 Leonardo</author>
  </authors>
  <commentList>
    <comment ref="D3" authorId="0" shapeId="0" xr:uid="{8B5B3543-56D7-48A6-B263-02308AF861FE}">
      <text>
        <r>
          <rPr>
            <b/>
            <sz val="9"/>
            <color indexed="81"/>
            <rFont val="Tahoma"/>
            <family val="2"/>
          </rPr>
          <t xml:space="preserve">ArcGeek:
</t>
        </r>
        <r>
          <rPr>
            <sz val="9"/>
            <color indexed="81"/>
            <rFont val="Tahoma"/>
            <family val="2"/>
          </rPr>
          <t>Ingrese una nueva columna si requiera más variables.
Revise el documento PDF para mayor información.</t>
        </r>
      </text>
    </comment>
    <comment ref="E3" authorId="0" shapeId="0" xr:uid="{2098C373-EAB7-4555-AF92-FB0421C10255}">
      <text>
        <r>
          <rPr>
            <b/>
            <sz val="9"/>
            <color indexed="81"/>
            <rFont val="Tahoma"/>
            <family val="2"/>
          </rPr>
          <t xml:space="preserve">ArcGeek:
</t>
        </r>
        <r>
          <rPr>
            <sz val="9"/>
            <color indexed="81"/>
            <rFont val="Tahoma"/>
            <family val="2"/>
          </rPr>
          <t>Ingrese una nueva columna si requiera más variables.
Revise el documento PDF para mayor información.</t>
        </r>
      </text>
    </comment>
    <comment ref="F3" authorId="0" shapeId="0" xr:uid="{3D21DA2A-CC1F-45B4-ACAC-FCF91EA8E928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Modifique la fórmula en caso de haber agregado más variables.
Por ejemplo, si tuviese cuatro variables, la fórmula sería la siguiente:
=POTENCIA((B4*C4*D4*E4),(1/4))</t>
        </r>
      </text>
    </comment>
    <comment ref="A7" authorId="0" shapeId="0" xr:uid="{E62943E6-001C-4E5B-A310-003F316279F0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Ingrese las filas necesarias en caso de agregar más variables.</t>
        </r>
      </text>
    </comment>
    <comment ref="H7" authorId="0" shapeId="0" xr:uid="{28A1552A-A4EE-4EA3-9297-415B03DDADBA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Arrastre la fórmula en caso de agregar más variables.</t>
        </r>
      </text>
    </comment>
    <comment ref="F11" authorId="0" shapeId="0" xr:uid="{913F292B-EF6F-4646-8B7C-1F5933C51813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Corresponde a los valores </t>
        </r>
        <r>
          <rPr>
            <b/>
            <sz val="9"/>
            <color indexed="81"/>
            <rFont val="Tahoma"/>
            <family val="2"/>
          </rPr>
          <t>Ci</t>
        </r>
        <r>
          <rPr>
            <sz val="9"/>
            <color indexed="81"/>
            <rFont val="Tahoma"/>
            <family val="2"/>
          </rPr>
          <t>.</t>
        </r>
      </text>
    </comment>
    <comment ref="G14" authorId="0" shapeId="0" xr:uid="{26A85E0B-4405-46A6-8893-D91F9067FEC3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Ingrese una nueva fila y arrastre la fórmula en caso que requiera.
Revise el documento PDF para mayor información.</t>
        </r>
      </text>
    </comment>
    <comment ref="F16" authorId="0" shapeId="0" xr:uid="{FB0B779A-A2A7-4DF9-B94C-AB51DCA5C7D5}">
      <text>
        <r>
          <rPr>
            <b/>
            <sz val="9"/>
            <color indexed="81"/>
            <rFont val="Tahoma"/>
            <family val="2"/>
          </rPr>
          <t>Franz Leonardo:</t>
        </r>
        <r>
          <rPr>
            <sz val="9"/>
            <color indexed="81"/>
            <rFont val="Tahoma"/>
            <family val="2"/>
          </rPr>
          <t xml:space="preserve">
Corrija la fórmula en caso de haber agregado más variables.</t>
        </r>
      </text>
    </comment>
    <comment ref="B19" authorId="0" shapeId="0" xr:uid="{75228E18-B18A-43F7-B462-12FFDF235F46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Reemplace el número 3 en la fórmula, por la cantidad de variables con las que trabaje.
Por ejemplo, si tuviese cuatro variables, la fórmula sería la siguiente:
=(G9-4)/(4-1)</t>
        </r>
      </text>
    </comment>
    <comment ref="B21" authorId="0" shapeId="0" xr:uid="{C12F2E12-E37C-48B0-A978-5A7269863230}">
      <text>
        <r>
          <rPr>
            <b/>
            <sz val="9"/>
            <color indexed="81"/>
            <rFont val="Tahoma"/>
            <family val="2"/>
          </rPr>
          <t>ArcGeek:</t>
        </r>
        <r>
          <rPr>
            <sz val="9"/>
            <color indexed="81"/>
            <rFont val="Tahoma"/>
            <family val="2"/>
          </rPr>
          <t xml:space="preserve">
Reemplace el número 3 en la fórmula, por la cantidad de variables con las que trabaje.
Por ejemplo, si tuviese cuatro variables, la fórmula sería la siguiente:
=1.98*(4-2)/4</t>
        </r>
      </text>
    </comment>
  </commentList>
</comments>
</file>

<file path=xl/sharedStrings.xml><?xml version="1.0" encoding="utf-8"?>
<sst xmlns="http://schemas.openxmlformats.org/spreadsheetml/2006/main" count="51" uniqueCount="44">
  <si>
    <t>V1</t>
  </si>
  <si>
    <t>V2</t>
  </si>
  <si>
    <t>Pi</t>
  </si>
  <si>
    <t>Ci</t>
  </si>
  <si>
    <t>Wi</t>
  </si>
  <si>
    <t>LAMDAi</t>
  </si>
  <si>
    <t>Ci=</t>
  </si>
  <si>
    <t>Rci=</t>
  </si>
  <si>
    <t>CR=</t>
  </si>
  <si>
    <t>V3</t>
  </si>
  <si>
    <t>PESOS</t>
  </si>
  <si>
    <t>C1</t>
  </si>
  <si>
    <t>C2</t>
  </si>
  <si>
    <t>C3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</si>
  <si>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La calificación se da en función de la vulnerabilidad/amenaza/riesgo, es directamente proporcional.</t>
    </r>
  </si>
  <si>
    <t>DETERMINACIÓN DE PESOS POR EL MÉTODO DE SAATY (EMC)</t>
  </si>
  <si>
    <t>λmax</t>
  </si>
  <si>
    <t>Más importante</t>
  </si>
  <si>
    <t>Menos importante</t>
  </si>
  <si>
    <t>1/2</t>
  </si>
  <si>
    <t>1/3</t>
  </si>
  <si>
    <t>1/4</t>
  </si>
  <si>
    <t>1/5</t>
  </si>
  <si>
    <t>1/6</t>
  </si>
  <si>
    <t>1/7</t>
  </si>
  <si>
    <t>1/8</t>
  </si>
  <si>
    <t>1/9</t>
  </si>
  <si>
    <t>Igual importancia</t>
  </si>
  <si>
    <t>absolutamente importante</t>
  </si>
  <si>
    <t>ligeramente más importante</t>
  </si>
  <si>
    <t>notablemente más importante</t>
  </si>
  <si>
    <t>demostrablemente más importante</t>
  </si>
  <si>
    <t>ligeramente menos importante</t>
  </si>
  <si>
    <t>notablemente menos importante</t>
  </si>
  <si>
    <t>demostrablemente menos importante</t>
  </si>
  <si>
    <t>absolutamente menos importante</t>
  </si>
  <si>
    <t>Es de suma importancia leer los comentarios para configurar correctamente la plantilla.</t>
  </si>
  <si>
    <t>V4</t>
  </si>
  <si>
    <t>v4</t>
  </si>
  <si>
    <t>C4</t>
  </si>
  <si>
    <t>Aspecto</t>
  </si>
  <si>
    <t>Curvatura</t>
  </si>
  <si>
    <t>Pendientes</t>
  </si>
  <si>
    <t>Geomorfologia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</si>
</sst>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name val="Arial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mbria"/>
      <family val="1"/>
      <scheme val="major"/>
    </font>
    <font>
      <b/>
      <sz val="12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49" fontId="0" fillId="0" borderId="0" xfId="0" applyNumberFormat="1" applyFill="1" applyAlignment="1">
      <alignment horizontal="right"/>
    </xf>
    <xf numFmtId="49" fontId="6" fillId="0" borderId="0" xfId="0" applyNumberFormat="1" applyFont="1" applyFill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/>
    </xf>
    <xf numFmtId="2" fontId="1" fillId="5" borderId="6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acolit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17</xdr:row>
      <xdr:rowOff>93133</xdr:rowOff>
    </xdr:from>
    <xdr:ext cx="1462617" cy="41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903135" y="3268133"/>
              <a:ext cx="1462617" cy="41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>
                        <a:latin typeface="Cambria Math"/>
                      </a:rPr>
                      <m:t>𝐶𝑖</m:t>
                    </m:r>
                    <m:r>
                      <a:rPr lang="es-EC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C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0" i="1">
                            <a:latin typeface="Cambria Math"/>
                          </a:rPr>
                          <m:t>𝜆</m:t>
                        </m:r>
                        <m:r>
                          <a:rPr lang="es-EC" sz="1100" b="0" i="1">
                            <a:latin typeface="Cambria Math"/>
                          </a:rPr>
                          <m:t>𝑚𝑎𝑥</m:t>
                        </m:r>
                        <m:r>
                          <a:rPr lang="es-EC" sz="1100" b="0" i="1">
                            <a:latin typeface="Cambria Math"/>
                          </a:rPr>
                          <m:t>−</m:t>
                        </m:r>
                        <m:r>
                          <a:rPr lang="es-EC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lang="es-EC" sz="1100" b="0" i="1">
                            <a:latin typeface="Cambria Math"/>
                          </a:rPr>
                          <m:t>𝑛</m:t>
                        </m:r>
                        <m:r>
                          <a:rPr lang="es-EC" sz="1100" b="0" i="1">
                            <a:latin typeface="Cambria Math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3903135" y="3268133"/>
              <a:ext cx="1462617" cy="41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C" sz="1100" b="0" i="0">
                  <a:latin typeface="Cambria Math"/>
                </a:rPr>
                <a:t>𝐶𝑖=(</a:t>
              </a:r>
              <a:r>
                <a:rPr lang="el-GR" sz="1100" b="0" i="0">
                  <a:latin typeface="Cambria Math"/>
                </a:rPr>
                <a:t>𝜆</a:t>
              </a:r>
              <a:r>
                <a:rPr lang="es-EC" sz="1100" b="0" i="0">
                  <a:latin typeface="Cambria Math"/>
                </a:rPr>
                <a:t>𝑚𝑎𝑥−𝑛)/(𝑛−1)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19</xdr:row>
      <xdr:rowOff>93133</xdr:rowOff>
    </xdr:from>
    <xdr:ext cx="1536701" cy="414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030132" y="3670300"/>
              <a:ext cx="1536701" cy="414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>
                        <a:latin typeface="Cambria Math"/>
                      </a:rPr>
                      <m:t>𝑅𝑐𝑖</m:t>
                    </m:r>
                    <m:r>
                      <a:rPr lang="es-EC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C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100" b="0" i="1">
                            <a:latin typeface="Cambria Math"/>
                          </a:rPr>
                          <m:t>1,98 ∗(</m:t>
                        </m:r>
                        <m:r>
                          <a:rPr lang="es-EC" sz="1100" b="0" i="1">
                            <a:latin typeface="Cambria Math"/>
                          </a:rPr>
                          <m:t>𝑛</m:t>
                        </m:r>
                        <m:r>
                          <a:rPr lang="es-EC" sz="1100" b="0" i="1">
                            <a:latin typeface="Cambria Math"/>
                          </a:rPr>
                          <m:t>−2)</m:t>
                        </m:r>
                      </m:num>
                      <m:den>
                        <m:r>
                          <a:rPr lang="es-EC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4030132" y="3670300"/>
              <a:ext cx="1536701" cy="414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C" sz="1100" b="0" i="0">
                  <a:latin typeface="Cambria Math"/>
                </a:rPr>
                <a:t>𝑅𝑐𝑖=(1,98 ∗(𝑛−2))/𝑛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21</xdr:row>
      <xdr:rowOff>177801</xdr:rowOff>
    </xdr:from>
    <xdr:ext cx="1557867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776134" y="4157134"/>
              <a:ext cx="155786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>
                        <a:latin typeface="Cambria Math"/>
                      </a:rPr>
                      <m:t>𝐶𝑅</m:t>
                    </m:r>
                    <m:r>
                      <a:rPr lang="es-EC" sz="1100" b="0" i="1">
                        <a:latin typeface="Cambria Math"/>
                      </a:rPr>
                      <m:t>=</m:t>
                    </m:r>
                    <m:r>
                      <a:rPr lang="es-EC" sz="1100" b="0" i="1">
                        <a:latin typeface="Cambria Math"/>
                      </a:rPr>
                      <m:t>𝐶𝑖</m:t>
                    </m:r>
                    <m:r>
                      <a:rPr lang="es-EC" sz="1100" b="0" i="1">
                        <a:latin typeface="Cambria Math"/>
                      </a:rPr>
                      <m:t>/</m:t>
                    </m:r>
                    <m:r>
                      <a:rPr lang="es-EC" sz="1100" b="0" i="1">
                        <a:latin typeface="Cambria Math"/>
                      </a:rPr>
                      <m:t>𝑅𝑐𝑖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3776134" y="4157134"/>
              <a:ext cx="155786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C" sz="1100" b="0" i="0">
                  <a:latin typeface="Cambria Math"/>
                </a:rPr>
                <a:t>𝐶𝑅=𝐶𝑖/𝑅𝑐𝑖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179917</xdr:colOff>
      <xdr:row>1</xdr:row>
      <xdr:rowOff>42338</xdr:rowOff>
    </xdr:from>
    <xdr:to>
      <xdr:col>10</xdr:col>
      <xdr:colOff>190500</xdr:colOff>
      <xdr:row>10</xdr:row>
      <xdr:rowOff>52917</xdr:rowOff>
    </xdr:to>
    <xdr:cxnSp macro="">
      <xdr:nvCxnSpPr>
        <xdr:cNvPr id="7" name="6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8794750" y="243421"/>
          <a:ext cx="10583" cy="177799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169334</xdr:colOff>
      <xdr:row>10</xdr:row>
      <xdr:rowOff>169337</xdr:rowOff>
    </xdr:from>
    <xdr:to>
      <xdr:col>10</xdr:col>
      <xdr:colOff>179917</xdr:colOff>
      <xdr:row>20</xdr:row>
      <xdr:rowOff>137583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8784167" y="2137837"/>
          <a:ext cx="10583" cy="1777996"/>
        </a:xfrm>
        <a:prstGeom prst="straightConnector1">
          <a:avLst/>
        </a:prstGeom>
        <a:ln>
          <a:headEnd type="arrow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391466</xdr:colOff>
      <xdr:row>5</xdr:row>
      <xdr:rowOff>116417</xdr:rowOff>
    </xdr:from>
    <xdr:to>
      <xdr:col>16</xdr:col>
      <xdr:colOff>454965</xdr:colOff>
      <xdr:row>13</xdr:row>
      <xdr:rowOff>95250</xdr:rowOff>
    </xdr:to>
    <xdr:pic>
      <xdr:nvPicPr>
        <xdr:cNvPr id="6" name="Imagen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E36B2-0192-4C66-88D3-37C02D76A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383" y="1121834"/>
          <a:ext cx="1587499" cy="1587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523081</xdr:colOff>
      <xdr:row>33</xdr:row>
      <xdr:rowOff>161751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96EE60E-B017-4F65-A6F8-C1273B07F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29225"/>
          <a:ext cx="6352381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0" zoomScaleNormal="80" workbookViewId="0">
      <selection activeCell="I44" sqref="I44"/>
    </sheetView>
  </sheetViews>
  <sheetFormatPr baseColWidth="10" defaultColWidth="11.44140625" defaultRowHeight="13.2" x14ac:dyDescent="0.25"/>
  <cols>
    <col min="1" max="1" width="11.44140625" style="8"/>
    <col min="2" max="5" width="12.6640625" style="8" customWidth="1"/>
    <col min="6" max="6" width="23" style="8" customWidth="1"/>
    <col min="7" max="7" width="10.33203125" style="8" customWidth="1"/>
    <col min="8" max="8" width="17.33203125" style="8" customWidth="1"/>
    <col min="9" max="9" width="9.109375" style="8" customWidth="1"/>
    <col min="10" max="10" width="7.109375" style="22" customWidth="1"/>
    <col min="11" max="11" width="5.5546875" style="8" customWidth="1"/>
    <col min="12" max="12" width="13.5546875" style="8" customWidth="1"/>
    <col min="13" max="13" width="14.5546875" style="8" customWidth="1"/>
    <col min="14" max="14" width="4.6640625" style="8" customWidth="1"/>
    <col min="15" max="16384" width="11.44140625" style="8"/>
  </cols>
  <sheetData>
    <row r="1" spans="1:12" ht="15" x14ac:dyDescent="0.25">
      <c r="A1" s="30" t="s">
        <v>15</v>
      </c>
      <c r="B1" s="30"/>
      <c r="C1" s="30"/>
      <c r="D1" s="30"/>
      <c r="E1" s="30"/>
      <c r="F1" s="30"/>
      <c r="G1" s="30"/>
      <c r="H1" s="30"/>
    </row>
    <row r="2" spans="1:12" ht="15.6" x14ac:dyDescent="0.3">
      <c r="L2" s="24" t="s">
        <v>17</v>
      </c>
    </row>
    <row r="3" spans="1:12" ht="15.6" x14ac:dyDescent="0.3">
      <c r="A3" s="12"/>
      <c r="B3" s="13" t="s">
        <v>0</v>
      </c>
      <c r="C3" s="13" t="s">
        <v>1</v>
      </c>
      <c r="D3" s="13" t="s">
        <v>9</v>
      </c>
      <c r="E3" s="13" t="s">
        <v>37</v>
      </c>
      <c r="F3" s="12" t="s">
        <v>4</v>
      </c>
      <c r="G3" s="12" t="s">
        <v>3</v>
      </c>
      <c r="H3" s="12" t="s">
        <v>5</v>
      </c>
      <c r="I3" s="2"/>
      <c r="J3" s="22">
        <v>9</v>
      </c>
      <c r="L3" s="25" t="s">
        <v>28</v>
      </c>
    </row>
    <row r="4" spans="1:12" ht="15.6" x14ac:dyDescent="0.3">
      <c r="A4" s="14" t="s">
        <v>0</v>
      </c>
      <c r="B4" s="15">
        <v>1</v>
      </c>
      <c r="C4" s="5">
        <v>7</v>
      </c>
      <c r="D4" s="5">
        <v>7</v>
      </c>
      <c r="E4" s="5">
        <v>9</v>
      </c>
      <c r="F4" s="16">
        <f>POWER((B4*C4*D4*E4),(1/4))</f>
        <v>4.5825756949558398</v>
      </c>
      <c r="G4" s="16">
        <f>(F4/$F$9)</f>
        <v>0.68955419511853011</v>
      </c>
      <c r="H4" s="16">
        <f>G4*B9</f>
        <v>0.96318681222905789</v>
      </c>
      <c r="I4" s="2"/>
      <c r="J4" s="22">
        <v>8</v>
      </c>
    </row>
    <row r="5" spans="1:12" ht="15.6" x14ac:dyDescent="0.3">
      <c r="A5" s="14" t="s">
        <v>1</v>
      </c>
      <c r="B5" s="5">
        <f>1/C4</f>
        <v>0.14285714285714285</v>
      </c>
      <c r="C5" s="15">
        <v>1</v>
      </c>
      <c r="D5" s="5">
        <v>3</v>
      </c>
      <c r="E5" s="5">
        <v>5</v>
      </c>
      <c r="F5" s="16">
        <f>POWER((B5*C5*D5*E5),(1/4))</f>
        <v>1.2098967350244398</v>
      </c>
      <c r="G5" s="16">
        <f>(F5/$F$9)</f>
        <v>0.1820568660141586</v>
      </c>
      <c r="H5" s="16">
        <f>G5*C9</f>
        <v>1.5535519233208201</v>
      </c>
      <c r="I5" s="2"/>
      <c r="J5" s="22">
        <v>7</v>
      </c>
      <c r="L5" s="25" t="s">
        <v>31</v>
      </c>
    </row>
    <row r="6" spans="1:12" ht="15.6" x14ac:dyDescent="0.3">
      <c r="A6" s="14" t="s">
        <v>9</v>
      </c>
      <c r="B6" s="5">
        <f>1/D4</f>
        <v>0.14285714285714285</v>
      </c>
      <c r="C6" s="5">
        <f>1/D5</f>
        <v>0.33333333333333331</v>
      </c>
      <c r="D6" s="15">
        <v>1</v>
      </c>
      <c r="E6" s="5">
        <v>1</v>
      </c>
      <c r="F6" s="16">
        <f>POWER((B6*C6*D6*E6),(1/4))</f>
        <v>0.46713797772820009</v>
      </c>
      <c r="G6" s="16">
        <f>(F6/$F$9)</f>
        <v>7.0291681727424463E-2</v>
      </c>
      <c r="H6" s="16">
        <f>G6*D9</f>
        <v>0.84350018072909361</v>
      </c>
      <c r="I6" s="2"/>
      <c r="J6" s="22">
        <v>6</v>
      </c>
    </row>
    <row r="7" spans="1:12" ht="15.6" x14ac:dyDescent="0.3">
      <c r="A7" s="9" t="s">
        <v>38</v>
      </c>
      <c r="B7" s="9">
        <f>1/E4</f>
        <v>0.1111111111111111</v>
      </c>
      <c r="C7" s="9">
        <f>1/E5</f>
        <v>0.2</v>
      </c>
      <c r="D7" s="9">
        <f>1/E6</f>
        <v>1</v>
      </c>
      <c r="E7" s="15">
        <v>1</v>
      </c>
      <c r="F7" s="16">
        <f>POWER((B7*C7*D7*E7),(1/4))</f>
        <v>0.3860973950960897</v>
      </c>
      <c r="G7" s="16">
        <f>(F7/$F$9)</f>
        <v>5.8097257139886879E-2</v>
      </c>
      <c r="H7" s="16">
        <f>G7*E9</f>
        <v>0.92955611423819007</v>
      </c>
      <c r="I7" s="2"/>
      <c r="J7" s="22">
        <v>5</v>
      </c>
      <c r="L7" s="25" t="s">
        <v>30</v>
      </c>
    </row>
    <row r="8" spans="1:12" ht="15.6" x14ac:dyDescent="0.3">
      <c r="A8" s="1"/>
      <c r="B8" s="1"/>
      <c r="C8" s="1"/>
      <c r="D8" s="1"/>
      <c r="E8" s="1"/>
      <c r="F8" s="2"/>
      <c r="G8" s="2"/>
      <c r="H8" s="2"/>
      <c r="I8" s="2"/>
      <c r="J8" s="22">
        <v>4</v>
      </c>
    </row>
    <row r="9" spans="1:12" ht="15.6" x14ac:dyDescent="0.3">
      <c r="A9" s="17" t="s">
        <v>2</v>
      </c>
      <c r="B9" s="18">
        <f>SUM(B4:B7)</f>
        <v>1.3968253968253967</v>
      </c>
      <c r="C9" s="18">
        <f>SUM(C4:C7)</f>
        <v>8.5333333333333332</v>
      </c>
      <c r="D9" s="18">
        <f>SUM(D4:D7)</f>
        <v>12</v>
      </c>
      <c r="E9" s="18">
        <f>+SUM(E4:E7)</f>
        <v>16</v>
      </c>
      <c r="F9" s="18">
        <f>SUM(F4:F7)</f>
        <v>6.6457078028045693</v>
      </c>
      <c r="G9" s="18"/>
      <c r="H9" s="18">
        <f>SUM(H4:H7)</f>
        <v>4.2897950305171619</v>
      </c>
      <c r="I9" s="3" t="s">
        <v>16</v>
      </c>
      <c r="J9" s="22">
        <v>3</v>
      </c>
      <c r="L9" s="25" t="s">
        <v>29</v>
      </c>
    </row>
    <row r="10" spans="1:12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2">
        <v>2</v>
      </c>
    </row>
    <row r="11" spans="1:12" ht="15.6" x14ac:dyDescent="0.3">
      <c r="A11" s="3"/>
      <c r="B11" s="3"/>
      <c r="C11" s="3"/>
      <c r="D11" s="3"/>
      <c r="E11" s="3"/>
      <c r="F11" s="19" t="s">
        <v>10</v>
      </c>
      <c r="G11" s="3"/>
      <c r="H11" s="3"/>
      <c r="I11" s="3"/>
      <c r="J11" s="22">
        <v>1</v>
      </c>
      <c r="L11" s="24" t="s">
        <v>27</v>
      </c>
    </row>
    <row r="12" spans="1:12" ht="15.6" x14ac:dyDescent="0.3">
      <c r="A12" s="12" t="s">
        <v>0</v>
      </c>
      <c r="B12" s="31" t="s">
        <v>42</v>
      </c>
      <c r="C12" s="32"/>
      <c r="D12" s="32"/>
      <c r="E12" s="26"/>
      <c r="F12" s="10">
        <f>G4</f>
        <v>0.68955419511853011</v>
      </c>
      <c r="G12" s="7" t="s">
        <v>11</v>
      </c>
      <c r="H12" s="6">
        <f>F12/$F$15</f>
        <v>11.868962995244646</v>
      </c>
      <c r="I12" s="1"/>
      <c r="J12" s="23" t="s">
        <v>19</v>
      </c>
    </row>
    <row r="13" spans="1:12" ht="15.6" x14ac:dyDescent="0.3">
      <c r="A13" s="12" t="s">
        <v>1</v>
      </c>
      <c r="B13" s="31" t="s">
        <v>43</v>
      </c>
      <c r="C13" s="32"/>
      <c r="D13" s="32"/>
      <c r="E13" s="26"/>
      <c r="F13" s="10">
        <f t="shared" ref="F13" si="0">G5</f>
        <v>0.1820568660141586</v>
      </c>
      <c r="G13" s="4" t="s">
        <v>12</v>
      </c>
      <c r="H13" s="6">
        <f>F13/$F$15</f>
        <v>3.1336568192161143</v>
      </c>
      <c r="I13" s="1"/>
      <c r="J13" s="23" t="s">
        <v>20</v>
      </c>
      <c r="L13" s="25" t="s">
        <v>32</v>
      </c>
    </row>
    <row r="14" spans="1:12" ht="15.6" x14ac:dyDescent="0.3">
      <c r="A14" s="12" t="s">
        <v>9</v>
      </c>
      <c r="B14" s="38" t="s">
        <v>41</v>
      </c>
      <c r="C14" s="34"/>
      <c r="D14" s="34"/>
      <c r="E14" s="29"/>
      <c r="F14" s="10">
        <f>G6</f>
        <v>7.0291681727424463E-2</v>
      </c>
      <c r="G14" s="4" t="s">
        <v>13</v>
      </c>
      <c r="H14" s="6">
        <f>F14/$F$15</f>
        <v>1.2098967350244398</v>
      </c>
      <c r="I14" s="1"/>
      <c r="J14" s="23" t="s">
        <v>21</v>
      </c>
    </row>
    <row r="15" spans="1:12" ht="15.6" x14ac:dyDescent="0.3">
      <c r="A15" s="36" t="s">
        <v>37</v>
      </c>
      <c r="B15" s="27" t="s">
        <v>40</v>
      </c>
      <c r="C15" s="28"/>
      <c r="D15" s="28"/>
      <c r="E15" s="39"/>
      <c r="F15" s="37">
        <f>+G7</f>
        <v>5.8097257139886879E-2</v>
      </c>
      <c r="G15" s="4" t="s">
        <v>39</v>
      </c>
      <c r="H15" s="6">
        <f t="shared" ref="H15" si="1">F15/$F$15</f>
        <v>1</v>
      </c>
      <c r="I15" s="1"/>
      <c r="J15" s="23"/>
    </row>
    <row r="16" spans="1:12" ht="15.6" x14ac:dyDescent="0.3">
      <c r="A16" s="1"/>
      <c r="B16" s="1"/>
      <c r="C16" s="1"/>
      <c r="D16" s="1"/>
      <c r="E16" s="1"/>
      <c r="F16" s="35">
        <f>SUM(F12:F15)</f>
        <v>1</v>
      </c>
      <c r="G16" s="1"/>
      <c r="H16" s="6"/>
      <c r="I16" s="1"/>
      <c r="J16" s="23" t="s">
        <v>22</v>
      </c>
      <c r="L16" s="25" t="s">
        <v>33</v>
      </c>
    </row>
    <row r="17" spans="1:15" ht="15.6" x14ac:dyDescent="0.3">
      <c r="A17" s="2"/>
      <c r="B17" s="2"/>
      <c r="C17" s="2"/>
      <c r="D17" s="2"/>
      <c r="E17" s="2"/>
      <c r="G17" s="1"/>
      <c r="H17" s="1"/>
      <c r="I17" s="1"/>
      <c r="J17" s="23" t="s">
        <v>23</v>
      </c>
    </row>
    <row r="18" spans="1:15" ht="15.6" x14ac:dyDescent="0.3">
      <c r="A18" s="2"/>
      <c r="B18" s="2"/>
      <c r="C18" s="2"/>
      <c r="D18" s="2"/>
      <c r="E18" s="2"/>
      <c r="F18" s="2"/>
      <c r="G18" s="1"/>
      <c r="J18" s="23" t="s">
        <v>24</v>
      </c>
      <c r="L18" s="25" t="s">
        <v>34</v>
      </c>
    </row>
    <row r="19" spans="1:15" ht="15.6" x14ac:dyDescent="0.3">
      <c r="A19" s="12" t="s">
        <v>6</v>
      </c>
      <c r="B19" s="9">
        <f>(H9-4)/(4-1)</f>
        <v>9.6598343505720649E-2</v>
      </c>
      <c r="C19" s="2"/>
      <c r="D19" s="2"/>
      <c r="E19" s="2"/>
      <c r="F19" s="2"/>
      <c r="J19" s="23" t="s">
        <v>25</v>
      </c>
      <c r="K19" s="21"/>
    </row>
    <row r="20" spans="1:15" ht="15.6" x14ac:dyDescent="0.3">
      <c r="A20" s="9"/>
      <c r="B20" s="9"/>
      <c r="C20" s="2"/>
      <c r="D20" s="2"/>
      <c r="E20" s="2"/>
      <c r="F20" s="2"/>
      <c r="G20" s="1"/>
      <c r="J20" s="23" t="s">
        <v>26</v>
      </c>
      <c r="L20" s="25" t="s">
        <v>35</v>
      </c>
    </row>
    <row r="21" spans="1:15" ht="15.6" x14ac:dyDescent="0.3">
      <c r="A21" s="12" t="s">
        <v>7</v>
      </c>
      <c r="B21" s="9">
        <f>1.98*(4-2)/4</f>
        <v>0.99</v>
      </c>
      <c r="C21" s="2"/>
      <c r="D21" s="2"/>
      <c r="E21" s="2"/>
      <c r="F21" s="2"/>
      <c r="G21" s="1"/>
      <c r="L21" s="24" t="s">
        <v>18</v>
      </c>
    </row>
    <row r="22" spans="1:15" ht="15.6" x14ac:dyDescent="0.3">
      <c r="A22" s="9"/>
      <c r="B22" s="9"/>
      <c r="C22" s="2"/>
      <c r="D22" s="2"/>
      <c r="E22" s="2"/>
      <c r="F22" s="2"/>
      <c r="G22" s="11"/>
    </row>
    <row r="23" spans="1:15" ht="15.6" x14ac:dyDescent="0.3">
      <c r="A23" s="12" t="s">
        <v>8</v>
      </c>
      <c r="B23" s="20">
        <f>B19/B21</f>
        <v>9.7574084349212775E-2</v>
      </c>
      <c r="C23" s="2" t="str">
        <f>IF(B23 &gt; 0.1,"Inconsistente","Consistente")</f>
        <v>Consistente</v>
      </c>
      <c r="D23" s="2"/>
      <c r="E23" s="2"/>
    </row>
    <row r="24" spans="1:15" ht="15.6" x14ac:dyDescent="0.3">
      <c r="A24" s="1"/>
      <c r="B24" s="1"/>
      <c r="C24" s="2"/>
      <c r="D24" s="2"/>
      <c r="E24" s="2"/>
    </row>
    <row r="25" spans="1:15" ht="21" customHeight="1" x14ac:dyDescent="0.25">
      <c r="A25" s="33" t="s">
        <v>36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J26" s="8"/>
    </row>
    <row r="27" spans="1:15" ht="15.6" x14ac:dyDescent="0.3">
      <c r="A27" s="21" t="s">
        <v>14</v>
      </c>
      <c r="B27" s="1"/>
      <c r="C27" s="2"/>
      <c r="D27" s="2"/>
      <c r="E27" s="2"/>
    </row>
  </sheetData>
  <mergeCells count="5">
    <mergeCell ref="A1:H1"/>
    <mergeCell ref="B12:D12"/>
    <mergeCell ref="B13:D13"/>
    <mergeCell ref="B14:D14"/>
    <mergeCell ref="A25:O25"/>
  </mergeCells>
  <phoneticPr fontId="4" type="noConversion"/>
  <conditionalFormatting sqref="C23">
    <cfRule type="cellIs" dxfId="3" priority="2" stopIfTrue="1" operator="equal">
      <formula>"Inconsistente"</formula>
    </cfRule>
    <cfRule type="cellIs" dxfId="2" priority="4" stopIfTrue="1" operator="equal">
      <formula>"Consistente"</formula>
    </cfRule>
  </conditionalFormatting>
  <conditionalFormatting sqref="B23">
    <cfRule type="cellIs" dxfId="1" priority="1" stopIfTrue="1" operator="greaterThan">
      <formula>0.100001</formula>
    </cfRule>
    <cfRule type="cellIs" dxfId="0" priority="3" stopIfTrue="1" operator="lessThan">
      <formula>0.100001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 Personal</dc:creator>
  <cp:lastModifiedBy>Usuario</cp:lastModifiedBy>
  <cp:lastPrinted>2018-03-03T05:31:27Z</cp:lastPrinted>
  <dcterms:created xsi:type="dcterms:W3CDTF">2006-06-06T19:38:35Z</dcterms:created>
  <dcterms:modified xsi:type="dcterms:W3CDTF">2022-10-31T04:18:20Z</dcterms:modified>
</cp:coreProperties>
</file>