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600" windowHeight="7500" tabRatio="902" firstSheet="18" activeTab="1"/>
  </bookViews>
  <sheets>
    <sheet name="Sheet1 (2)" sheetId="2" state="hidden" r:id="rId1"/>
    <sheet name="01.06.19 " sheetId="200" r:id="rId2"/>
    <sheet name="02.06.19 " sheetId="201" r:id="rId3"/>
    <sheet name="03.06.19 " sheetId="202" r:id="rId4"/>
    <sheet name="04.06.19 " sheetId="203" r:id="rId5"/>
    <sheet name="05.06.19 " sheetId="204" r:id="rId6"/>
    <sheet name="06.06.19" sheetId="194" r:id="rId7"/>
    <sheet name="07.06.19 " sheetId="205" r:id="rId8"/>
    <sheet name="08.06.19" sheetId="206" r:id="rId9"/>
    <sheet name="09.06.19" sheetId="207" r:id="rId10"/>
    <sheet name="10.06.19 " sheetId="208" r:id="rId11"/>
    <sheet name="11.06.19 " sheetId="209" r:id="rId12"/>
    <sheet name="12.06.19 " sheetId="210" r:id="rId13"/>
    <sheet name="13.06.19 " sheetId="211" r:id="rId14"/>
    <sheet name="14.06.19" sheetId="199" r:id="rId15"/>
    <sheet name="15.06.19 " sheetId="213" r:id="rId16"/>
    <sheet name="16.06.19 )" sheetId="214" r:id="rId17"/>
    <sheet name="17.06.19 " sheetId="215" r:id="rId18"/>
    <sheet name="18.06.19" sheetId="217" r:id="rId19"/>
    <sheet name="19.06.19 " sheetId="218" r:id="rId20"/>
    <sheet name="20.06.19 " sheetId="219" r:id="rId21"/>
    <sheet name="21.06.19" sheetId="212" r:id="rId22"/>
    <sheet name="22.06.19 " sheetId="220" r:id="rId23"/>
    <sheet name="23.06.19 " sheetId="222" r:id="rId24"/>
    <sheet name="24.06.19 " sheetId="223" r:id="rId25"/>
    <sheet name="25.06.19" sheetId="224" r:id="rId26"/>
    <sheet name="26.06.19 " sheetId="225" r:id="rId27"/>
    <sheet name="27.06.19 " sheetId="226" r:id="rId28"/>
    <sheet name="28.06.19" sheetId="216" r:id="rId29"/>
    <sheet name="29.06.19 " sheetId="227" r:id="rId30"/>
    <sheet name="30.06.19" sheetId="221" r:id="rId31"/>
  </sheets>
  <definedNames>
    <definedName name="_xlnm.Print_Area" localSheetId="1">'01.06.19 '!$A$1:$L$25</definedName>
    <definedName name="_xlnm.Print_Area" localSheetId="2">'02.06.19 '!$A$1:$L$24</definedName>
    <definedName name="_xlnm.Print_Area" localSheetId="3">'03.06.19 '!$A$1:$L$24</definedName>
    <definedName name="_xlnm.Print_Area" localSheetId="4">'04.06.19 '!$A$1:$L$24</definedName>
    <definedName name="_xlnm.Print_Area" localSheetId="5">'05.06.19 '!$A$1:$L$24</definedName>
    <definedName name="_xlnm.Print_Area" localSheetId="6">'06.06.19'!$A$1:$L$24</definedName>
    <definedName name="_xlnm.Print_Area" localSheetId="7">'07.06.19 '!$A$1:$L$26</definedName>
    <definedName name="_xlnm.Print_Area" localSheetId="8">'08.06.19'!$A$1:$L$24</definedName>
    <definedName name="_xlnm.Print_Area" localSheetId="10">'10.06.19 '!$A$1:$L$24</definedName>
    <definedName name="_xlnm.Print_Area" localSheetId="11">'11.06.19 '!$A$1:$L$24</definedName>
    <definedName name="_xlnm.Print_Area" localSheetId="12">'12.06.19 '!$A$1:$L$24</definedName>
    <definedName name="_xlnm.Print_Area" localSheetId="13">'13.06.19 '!$A$1:$L$24</definedName>
    <definedName name="_xlnm.Print_Area" localSheetId="14">'14.06.19'!$A$1:$L$24</definedName>
    <definedName name="_xlnm.Print_Area" localSheetId="15">'15.06.19 '!$A$1:$L$24</definedName>
    <definedName name="_xlnm.Print_Area" localSheetId="16">'16.06.19 )'!$A$1:$L$24</definedName>
    <definedName name="_xlnm.Print_Area" localSheetId="17">'17.06.19 '!$A$1:$L$24</definedName>
    <definedName name="_xlnm.Print_Area" localSheetId="18">'18.06.19'!$A$1:$L$25</definedName>
    <definedName name="_xlnm.Print_Area" localSheetId="19">'19.06.19 '!$A$1:$L$24</definedName>
    <definedName name="_xlnm.Print_Area" localSheetId="20">'20.06.19 '!$A$1:$L$25</definedName>
    <definedName name="_xlnm.Print_Area" localSheetId="21">'21.06.19'!$A$1:$L$24</definedName>
    <definedName name="_xlnm.Print_Area" localSheetId="22">'22.06.19 '!$A$1:$L$24</definedName>
    <definedName name="_xlnm.Print_Area" localSheetId="23">'23.06.19 '!$A$1:$L$24</definedName>
    <definedName name="_xlnm.Print_Area" localSheetId="24">'24.06.19 '!$A$1:$L$24</definedName>
    <definedName name="_xlnm.Print_Area" localSheetId="25">'25.06.19'!$A$1:$L$25</definedName>
    <definedName name="_xlnm.Print_Area" localSheetId="26">'26.06.19 '!$A$1:$L$24</definedName>
    <definedName name="_xlnm.Print_Area" localSheetId="27">'27.06.19 '!$A$1:$L$24</definedName>
    <definedName name="_xlnm.Print_Area" localSheetId="28">'28.06.19'!$A$1:$L$24</definedName>
    <definedName name="_xlnm.Print_Area" localSheetId="29">'29.06.19 '!$A$1:$L$24</definedName>
    <definedName name="_xlnm.Print_Area" localSheetId="30">'30.06.19'!$A$1:$L$24</definedName>
  </definedNames>
  <calcPr calcId="144525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21" l="1"/>
  <c r="H17" i="221"/>
  <c r="H17" i="227"/>
  <c r="H14" i="227"/>
  <c r="H17" i="216" l="1"/>
  <c r="H14" i="216"/>
  <c r="H17" i="226"/>
  <c r="H14" i="226"/>
  <c r="H17" i="225" l="1"/>
  <c r="H14" i="225"/>
  <c r="H17" i="224" l="1"/>
  <c r="H14" i="224"/>
  <c r="H17" i="223" l="1"/>
  <c r="H14" i="223"/>
  <c r="H17" i="222" l="1"/>
  <c r="H14" i="222"/>
  <c r="H17" i="220"/>
  <c r="H14" i="220"/>
  <c r="H17" i="212" l="1"/>
  <c r="H17" i="219"/>
  <c r="H14" i="219"/>
  <c r="H14" i="212" l="1"/>
  <c r="H17" i="218" l="1"/>
  <c r="H14" i="218"/>
  <c r="H17" i="217" l="1"/>
  <c r="H14" i="217"/>
  <c r="H17" i="215"/>
  <c r="H14" i="215"/>
  <c r="H17" i="214" l="1"/>
  <c r="H14" i="214"/>
  <c r="H17" i="213"/>
  <c r="H14" i="213"/>
</calcChain>
</file>

<file path=xl/sharedStrings.xml><?xml version="1.0" encoding="utf-8"?>
<sst xmlns="http://schemas.openxmlformats.org/spreadsheetml/2006/main" count="1971" uniqueCount="106">
  <si>
    <t>KERALA STATE ELECTRICITY BOARD LIMITED</t>
  </si>
  <si>
    <t>SL NO.</t>
  </si>
  <si>
    <t>RESERVOIR</t>
  </si>
  <si>
    <t>FRL
(m)</t>
  </si>
  <si>
    <t xml:space="preserve">PREVIOUS YEAR WATER LEVEL  </t>
  </si>
  <si>
    <t>SPILL IN CUMECS</t>
  </si>
  <si>
    <t>RAIFALL IN mm</t>
  </si>
  <si>
    <t>REMARKS</t>
  </si>
  <si>
    <t xml:space="preserve"> STORAGE</t>
  </si>
  <si>
    <t>GENERATION</t>
  </si>
  <si>
    <t>%</t>
  </si>
  <si>
    <t>IDAMALAYAR</t>
  </si>
  <si>
    <t>NIL</t>
  </si>
  <si>
    <t>all shutters closed @ 5.08pm on 09.09.2018</t>
  </si>
  <si>
    <t>IDUKKI</t>
  </si>
  <si>
    <t>61042.31 Mcft</t>
  </si>
  <si>
    <t>all shutters closed @ 1.02pm on 07.09.2018</t>
  </si>
  <si>
    <t>KAKKI (ANATHODE SPILL WAY)
(SABARIGIRI SHEP)</t>
  </si>
  <si>
    <t>All gates closed  at 6.AM on 01.09.2018</t>
  </si>
  <si>
    <t>KALLARKUTTY</t>
  </si>
  <si>
    <t>All gates closed  at 5AM on 03.09.2018</t>
  </si>
  <si>
    <t>KUNDALA</t>
  </si>
  <si>
    <t>Middle gate 5cm</t>
  </si>
  <si>
    <t>KUTTIYADI (KAKKAYAM)</t>
  </si>
  <si>
    <t>BANASURA  (K A SCHEME) WAYANAD</t>
  </si>
  <si>
    <t>LOWER PERIYAR(PAMBLA DAM)</t>
  </si>
  <si>
    <t>MADUPETTY</t>
  </si>
  <si>
    <t>MOOZHIYAR</t>
  </si>
  <si>
    <t>All gates closed  at7AM on 05.09.2018</t>
  </si>
  <si>
    <t>PAMBA</t>
  </si>
  <si>
    <t>PONMUDI</t>
  </si>
  <si>
    <t>RG#2 opened @15cm</t>
  </si>
  <si>
    <t>PORINGALKUTHU</t>
  </si>
  <si>
    <t>SENGULAM (PUMPING STORAGE DAM)</t>
  </si>
  <si>
    <t>SHOLAYAR</t>
  </si>
  <si>
    <t>Gate No 4  @1ft &amp;5 opned @2 ft</t>
  </si>
  <si>
    <t>ANAYIRANKAL</t>
  </si>
  <si>
    <t>Sd/-
DEPUTY CHIEF ENGINEER
RESEARCH &amp; DAM SAFETY ORGANISATION, PALLOM</t>
  </si>
  <si>
    <t>STATUS OF WATER LEVEL (25.09.2018)</t>
  </si>
  <si>
    <t>PRESENT WATER LEVEL  25.09.18 (7.00AM)</t>
  </si>
  <si>
    <t>All gates closed  at 6.AM on 01.09.2018
Spill way crest level 981.46</t>
  </si>
  <si>
    <t>KALLAR</t>
  </si>
  <si>
    <t>ERATTAYAR</t>
  </si>
  <si>
    <t>MWL
(m)</t>
  </si>
  <si>
    <t>2663 ft</t>
  </si>
  <si>
    <t>2403 ft</t>
  </si>
  <si>
    <t>2408.5 ft</t>
  </si>
  <si>
    <t>Crest Level
(m)</t>
  </si>
  <si>
    <t>2373.6 ft</t>
  </si>
  <si>
    <t>2466 ft</t>
  </si>
  <si>
    <t>2642 ft</t>
  </si>
  <si>
    <t>Percentage Storage</t>
  </si>
  <si>
    <t>Rainfall (mm)</t>
  </si>
  <si>
    <t>Present Water Level (m)</t>
  </si>
  <si>
    <t>Previous Year Water Level</t>
  </si>
  <si>
    <t>Generation (Mu)</t>
  </si>
  <si>
    <t xml:space="preserve">
DEPUTY CHIEF ENGINEER
RESEARCH &amp; DAM SAFETY ORGANISATION, PALLOM</t>
  </si>
  <si>
    <t>Nil</t>
  </si>
  <si>
    <t>gate closed</t>
  </si>
  <si>
    <t>KAKKI (ANATHODE )</t>
  </si>
  <si>
    <t xml:space="preserve">LOWER PERIYAR </t>
  </si>
  <si>
    <t>BANASURA (K A SCHEME)</t>
  </si>
  <si>
    <t>G#3 closed at 11.30am on 18.11.18, G#3 opened 3ft at 6.15pm on 18.11.18, G#3 closed at 2am on 19.11.18</t>
  </si>
  <si>
    <t>Ungated spillway</t>
  </si>
  <si>
    <t>Gate closed  at 5 pm on 07.10.2018</t>
  </si>
  <si>
    <t>All gates closed  at 5.10PM on 30.09.2018</t>
  </si>
  <si>
    <t>All gates in closed position at 7AM on 21.11.18</t>
  </si>
  <si>
    <t>RG 3# closed at 7am on 10.12.18.</t>
  </si>
  <si>
    <t xml:space="preserve"> </t>
  </si>
  <si>
    <t>Spill                       (cumecs)</t>
  </si>
  <si>
    <t>Overtopped on 16.08.18.Dam shutdown works started on 16.05.19</t>
  </si>
  <si>
    <t>WATER LEVELS OF MAIN RESERVOIRS (as on 01.06.2019)</t>
  </si>
  <si>
    <t>WATER LEVELS OF MAIN RESERVOIRS (as on 02.06.2019)</t>
  </si>
  <si>
    <t>below 1741.5m</t>
  </si>
  <si>
    <t>WATER LEVELS OF MAIN RESERVOIRS (as on 03.06.2019)</t>
  </si>
  <si>
    <t>WATER LEVELS OF MAIN RESERVOIRS (as on 04.06.2019)</t>
  </si>
  <si>
    <t>WATER LEVELS OF MAIN RESERVOIRS (as on 05.06.2019)</t>
  </si>
  <si>
    <t>WATER LEVELS OF MAIN RESERVOIRS (as on 06.06.2019)</t>
  </si>
  <si>
    <t>18..3</t>
  </si>
  <si>
    <t>WATER LEVELS OF MAIN RESERVOIRS (as on 07.06.2019)</t>
  </si>
  <si>
    <t>WATER LEVELS OF MAIN RESERVOIRS (as on 08.06.2019)</t>
  </si>
  <si>
    <t>WATER LEVELS OF MAIN RESERVOIRS (as on 09.06.2019)</t>
  </si>
  <si>
    <t>WATER LEVELS OF MAIN RESERVOIRS (as on 10.06.2019)</t>
  </si>
  <si>
    <t>Percentage of gross  Storage</t>
  </si>
  <si>
    <t>WATER LEVELS OF MAIN RESERVOIRS (as on 11.06.2019)</t>
  </si>
  <si>
    <t>WATER LEVELS OF MAIN RESERVOIRS (as on 12.06.2019)</t>
  </si>
  <si>
    <t>WATER LEVELS OF MAIN RESERVOIRS (as on 13.06.2019)</t>
  </si>
  <si>
    <t>WATER LEVELS OF MAIN RESERVOIRS (as on 14.06.2019)</t>
  </si>
  <si>
    <t>WATER LEVELS OF MAIN RESERVOIRS (as on 15.06.2019)</t>
  </si>
  <si>
    <t>WATER LEVELS OF MAIN RESERVOIRS (as on 16.06.2019)</t>
  </si>
  <si>
    <t>WATER LEVELS OF MAIN RESERVOIRS (as on 17.06.2019)</t>
  </si>
  <si>
    <t>2..7510</t>
  </si>
  <si>
    <t>WATER LEVELS OF MAIN RESERVOIRS (as on 18.06.2019)</t>
  </si>
  <si>
    <t>WATER LEVELS OF MAIN RESERVOIRS (as on 19.06.2019)</t>
  </si>
  <si>
    <t>WATER LEVELS OF MAIN RESERVOIRS (as on 20.06.2019)</t>
  </si>
  <si>
    <t>WATER LEVELS OF MAIN RESERVOIRS (as on 21.06.2019)</t>
  </si>
  <si>
    <t>WATER LEVELS OF MAIN RESERVOIRS (as on 22.06.2019)</t>
  </si>
  <si>
    <t>WATER LEVELS OF MAIN RESERVOIRS (as on 23.06.2019)</t>
  </si>
  <si>
    <t>WATER LEVELS OF MAIN RESERVOIRS (as on 24.06.2019)</t>
  </si>
  <si>
    <t>WATER LEVELS OF MAIN RESERVOIRS (as on 25.06.2019)</t>
  </si>
  <si>
    <t>WATER LEVELS OF MAIN RESERVOIRS (as on 26.06.2019)</t>
  </si>
  <si>
    <t>WATER LEVELS OF MAIN RESERVOIRS (as on 27.06.2019)</t>
  </si>
  <si>
    <t>WATER LEVELS OF MAIN RESERVOIRS (as on 28.06.2019)</t>
  </si>
  <si>
    <t>WATER LEVELS OF MAIN RESERVOIRS (as on 29.06.2019)</t>
  </si>
  <si>
    <t>WATER LEVELS OF MAIN RESERVOIRS (as on 30.06.2019)</t>
  </si>
  <si>
    <t>Generation Started on 29.06.19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</si>
</sst>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"/>
    <numFmt numFmtId="166" formatCode="0.0000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 wrapText="1"/>
    </xf>
    <xf numFmtId="166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2" borderId="0" xfId="0" applyFill="1"/>
    <xf numFmtId="166" fontId="0" fillId="2" borderId="0" xfId="0" applyNumberForma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2" xfId="0" applyFont="1" applyBorder="1"/>
    <xf numFmtId="0" fontId="0" fillId="0" borderId="2" xfId="0" applyFont="1" applyBorder="1"/>
    <xf numFmtId="0" fontId="1" fillId="0" borderId="2" xfId="0" applyFont="1" applyBorder="1"/>
    <xf numFmtId="0" fontId="0" fillId="0" borderId="0" xfId="0" applyBorder="1"/>
    <xf numFmtId="0" fontId="5" fillId="0" borderId="0" xfId="0" applyFont="1" applyBorder="1"/>
    <xf numFmtId="0" fontId="0" fillId="0" borderId="0" xfId="0" applyFont="1" applyBorder="1"/>
    <xf numFmtId="0" fontId="1" fillId="0" borderId="0" xfId="0" applyFont="1" applyBorder="1"/>
    <xf numFmtId="0" fontId="10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2" fontId="10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65" fontId="10" fillId="2" borderId="2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167" fontId="10" fillId="2" borderId="2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6" fontId="10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center" vertical="center" wrapText="1"/>
    </xf>
    <xf numFmtId="166" fontId="10" fillId="2" borderId="8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3" borderId="2" xfId="0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166" fontId="10" fillId="2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2" borderId="2" xfId="0" applyFont="1" applyFill="1" applyBorder="1"/>
    <xf numFmtId="0" fontId="11" fillId="0" borderId="2" xfId="0" applyFont="1" applyBorder="1"/>
    <xf numFmtId="0" fontId="10" fillId="0" borderId="0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0" fillId="0" borderId="0" xfId="0" applyFill="1"/>
    <xf numFmtId="164" fontId="10" fillId="0" borderId="2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21" sqref="A21"/>
    </sheetView>
  </sheetViews>
  <sheetFormatPr defaultRowHeight="15" x14ac:dyDescent="0.25"/>
  <cols>
    <col min="2" max="2" width="23.140625" customWidth="1"/>
    <col min="4" max="4" width="11.140625" customWidth="1"/>
    <col min="5" max="5" width="11" customWidth="1"/>
    <col min="7" max="7" width="14.5703125" customWidth="1"/>
    <col min="9" max="9" width="12.140625" customWidth="1"/>
    <col min="10" max="10" width="15.42578125" customWidth="1"/>
    <col min="11" max="11" width="42.140625" customWidth="1"/>
    <col min="12" max="12" width="12.140625" customWidth="1"/>
  </cols>
  <sheetData>
    <row r="1" spans="1:11" ht="26.25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21" x14ac:dyDescent="0.25">
      <c r="A2" s="63" t="s">
        <v>38</v>
      </c>
      <c r="B2" s="63"/>
      <c r="C2" s="63"/>
      <c r="D2" s="63"/>
      <c r="E2" s="63"/>
      <c r="F2" s="63"/>
      <c r="G2" s="63"/>
      <c r="H2" s="63"/>
      <c r="I2" s="63"/>
      <c r="J2" s="63"/>
      <c r="K2" s="63"/>
    </row>
    <row r="3" spans="1:11" x14ac:dyDescent="0.25">
      <c r="A3" s="64" t="s">
        <v>1</v>
      </c>
      <c r="B3" s="64" t="s">
        <v>2</v>
      </c>
      <c r="C3" s="65" t="s">
        <v>3</v>
      </c>
      <c r="D3" s="65" t="s">
        <v>39</v>
      </c>
      <c r="E3" s="65" t="s">
        <v>4</v>
      </c>
      <c r="F3" s="16"/>
      <c r="G3" s="16"/>
      <c r="H3" s="66" t="s">
        <v>5</v>
      </c>
      <c r="I3" s="66" t="s">
        <v>6</v>
      </c>
      <c r="J3" s="16"/>
      <c r="K3" s="66" t="s">
        <v>7</v>
      </c>
    </row>
    <row r="4" spans="1:11" x14ac:dyDescent="0.25">
      <c r="A4" s="64"/>
      <c r="B4" s="64"/>
      <c r="C4" s="64"/>
      <c r="D4" s="65"/>
      <c r="E4" s="65"/>
      <c r="F4" s="58" t="s">
        <v>8</v>
      </c>
      <c r="G4" s="59"/>
      <c r="H4" s="58"/>
      <c r="I4" s="58"/>
      <c r="J4" s="17" t="s">
        <v>9</v>
      </c>
      <c r="K4" s="58"/>
    </row>
    <row r="5" spans="1:11" ht="43.5" customHeight="1" x14ac:dyDescent="0.25">
      <c r="A5" s="64"/>
      <c r="B5" s="64"/>
      <c r="C5" s="64"/>
      <c r="D5" s="65"/>
      <c r="E5" s="65"/>
      <c r="F5" s="18" t="s">
        <v>10</v>
      </c>
      <c r="G5" s="18"/>
      <c r="H5" s="67"/>
      <c r="I5" s="67"/>
      <c r="J5" s="18"/>
      <c r="K5" s="67"/>
    </row>
    <row r="6" spans="1:11" ht="25.5" customHeight="1" x14ac:dyDescent="0.25">
      <c r="A6" s="1">
        <v>1</v>
      </c>
      <c r="B6" s="1" t="s">
        <v>11</v>
      </c>
      <c r="C6" s="2">
        <v>169</v>
      </c>
      <c r="D6" s="3">
        <v>160.84</v>
      </c>
      <c r="E6" s="2">
        <v>159.63999999999999</v>
      </c>
      <c r="F6" s="2">
        <v>76.98</v>
      </c>
      <c r="G6" s="2">
        <v>783.52</v>
      </c>
      <c r="H6" s="4" t="s">
        <v>12</v>
      </c>
      <c r="I6" s="4">
        <v>46.2</v>
      </c>
      <c r="J6" s="5">
        <v>1.7178</v>
      </c>
      <c r="K6" s="1" t="s">
        <v>13</v>
      </c>
    </row>
    <row r="7" spans="1:11" ht="31.5" customHeight="1" x14ac:dyDescent="0.25">
      <c r="A7" s="1">
        <v>2</v>
      </c>
      <c r="B7" s="1" t="s">
        <v>14</v>
      </c>
      <c r="C7" s="2">
        <v>2403</v>
      </c>
      <c r="D7" s="3">
        <v>2386.98</v>
      </c>
      <c r="E7" s="15">
        <v>2364.6</v>
      </c>
      <c r="F7" s="2">
        <v>81.650000000000006</v>
      </c>
      <c r="G7" s="2" t="s">
        <v>15</v>
      </c>
      <c r="H7" s="4" t="s">
        <v>12</v>
      </c>
      <c r="I7" s="4">
        <v>8.1999999999999993</v>
      </c>
      <c r="J7" s="6">
        <v>9.15</v>
      </c>
      <c r="K7" s="1" t="s">
        <v>16</v>
      </c>
    </row>
    <row r="8" spans="1:11" ht="64.5" customHeight="1" x14ac:dyDescent="0.25">
      <c r="A8" s="1">
        <v>3</v>
      </c>
      <c r="B8" s="4" t="s">
        <v>17</v>
      </c>
      <c r="C8" s="3">
        <v>981.46</v>
      </c>
      <c r="D8" s="3">
        <v>975.48</v>
      </c>
      <c r="E8" s="2">
        <v>971.75</v>
      </c>
      <c r="F8" s="2">
        <v>79.05</v>
      </c>
      <c r="G8" s="2">
        <v>358.15</v>
      </c>
      <c r="H8" s="4" t="s">
        <v>12</v>
      </c>
      <c r="I8" s="4">
        <v>6</v>
      </c>
      <c r="J8" s="6">
        <v>5.0475000000000003</v>
      </c>
      <c r="K8" s="1" t="s">
        <v>18</v>
      </c>
    </row>
    <row r="9" spans="1:11" x14ac:dyDescent="0.25">
      <c r="A9" s="1">
        <v>4</v>
      </c>
      <c r="B9" s="1" t="s">
        <v>19</v>
      </c>
      <c r="C9" s="3">
        <v>456.59</v>
      </c>
      <c r="D9" s="3">
        <v>455.95</v>
      </c>
      <c r="E9" s="2">
        <v>456.35</v>
      </c>
      <c r="F9" s="2">
        <v>94.5</v>
      </c>
      <c r="G9" s="2"/>
      <c r="H9" s="4"/>
      <c r="I9" s="4"/>
      <c r="J9" s="7">
        <v>1.4706999999999999</v>
      </c>
      <c r="K9" s="1" t="s">
        <v>20</v>
      </c>
    </row>
    <row r="10" spans="1:11" x14ac:dyDescent="0.25">
      <c r="A10" s="1">
        <v>5</v>
      </c>
      <c r="B10" s="1" t="s">
        <v>21</v>
      </c>
      <c r="C10" s="3">
        <v>1758.69</v>
      </c>
      <c r="D10" s="3">
        <v>1758.3</v>
      </c>
      <c r="E10" s="2">
        <v>1754.8</v>
      </c>
      <c r="F10" s="2">
        <v>96</v>
      </c>
      <c r="G10" s="2">
        <v>7.34</v>
      </c>
      <c r="H10" s="4">
        <v>0.5</v>
      </c>
      <c r="I10" s="4"/>
      <c r="J10" s="7"/>
      <c r="K10" s="1" t="s">
        <v>22</v>
      </c>
    </row>
    <row r="11" spans="1:11" x14ac:dyDescent="0.25">
      <c r="A11" s="1">
        <v>6</v>
      </c>
      <c r="B11" s="4" t="s">
        <v>23</v>
      </c>
      <c r="C11" s="3">
        <v>2487</v>
      </c>
      <c r="D11" s="3">
        <v>2470.8000000000002</v>
      </c>
      <c r="E11" s="2"/>
      <c r="F11" s="2">
        <v>64.704999999999998</v>
      </c>
      <c r="G11" s="2"/>
      <c r="H11" s="4" t="s">
        <v>12</v>
      </c>
      <c r="I11" s="4" t="s">
        <v>12</v>
      </c>
      <c r="J11" s="6">
        <v>1.8456999999999999</v>
      </c>
      <c r="K11" s="1"/>
    </row>
    <row r="12" spans="1:11" ht="30" x14ac:dyDescent="0.25">
      <c r="A12" s="4">
        <v>7</v>
      </c>
      <c r="B12" s="4" t="s">
        <v>24</v>
      </c>
      <c r="C12" s="8">
        <v>775.6</v>
      </c>
      <c r="D12" s="9">
        <v>772.3</v>
      </c>
      <c r="E12" s="8">
        <v>774.45</v>
      </c>
      <c r="F12" s="8">
        <v>81.05</v>
      </c>
      <c r="G12" s="8">
        <v>169.6</v>
      </c>
      <c r="H12" s="4"/>
      <c r="I12" s="2"/>
      <c r="J12" s="7"/>
      <c r="K12" s="1"/>
    </row>
    <row r="13" spans="1:11" ht="30" x14ac:dyDescent="0.25">
      <c r="A13" s="4">
        <v>8</v>
      </c>
      <c r="B13" s="4" t="s">
        <v>25</v>
      </c>
      <c r="C13" s="8">
        <v>253</v>
      </c>
      <c r="D13" s="9">
        <v>248.4</v>
      </c>
      <c r="E13" s="8">
        <v>249.5</v>
      </c>
      <c r="F13" s="8">
        <v>64.790000000000006</v>
      </c>
      <c r="G13" s="8"/>
      <c r="H13" s="10"/>
      <c r="I13" s="4">
        <v>34</v>
      </c>
      <c r="J13" s="4">
        <v>1.48</v>
      </c>
      <c r="K13" s="1"/>
    </row>
    <row r="14" spans="1:11" x14ac:dyDescent="0.25">
      <c r="A14" s="4">
        <v>9</v>
      </c>
      <c r="B14" s="4" t="s">
        <v>26</v>
      </c>
      <c r="C14" s="8">
        <v>1599.59</v>
      </c>
      <c r="D14" s="9">
        <v>1598.6</v>
      </c>
      <c r="E14" s="8">
        <v>1589.2</v>
      </c>
      <c r="F14" s="8">
        <v>94.51</v>
      </c>
      <c r="G14" s="8">
        <v>52.2</v>
      </c>
      <c r="H14" s="4" t="s">
        <v>12</v>
      </c>
      <c r="I14" s="4">
        <v>28</v>
      </c>
      <c r="J14" s="7"/>
      <c r="K14" s="1"/>
    </row>
    <row r="15" spans="1:11" x14ac:dyDescent="0.25">
      <c r="A15" s="4">
        <v>10</v>
      </c>
      <c r="B15" s="4" t="s">
        <v>27</v>
      </c>
      <c r="C15" s="9">
        <v>192.63</v>
      </c>
      <c r="D15" s="8">
        <v>184</v>
      </c>
      <c r="E15" s="11"/>
      <c r="F15" s="8"/>
      <c r="G15" s="8"/>
      <c r="H15" s="4" t="s">
        <v>12</v>
      </c>
      <c r="I15" s="4"/>
      <c r="J15" s="6"/>
      <c r="K15" s="1" t="s">
        <v>28</v>
      </c>
    </row>
    <row r="16" spans="1:11" x14ac:dyDescent="0.25">
      <c r="A16" s="4">
        <v>11</v>
      </c>
      <c r="B16" s="4" t="s">
        <v>29</v>
      </c>
      <c r="C16" s="9">
        <v>986.33</v>
      </c>
      <c r="D16" s="9">
        <v>975.9</v>
      </c>
      <c r="E16" s="8"/>
      <c r="F16" s="8">
        <v>54.94</v>
      </c>
      <c r="G16" s="8">
        <v>21.55</v>
      </c>
      <c r="H16" s="4" t="s">
        <v>12</v>
      </c>
      <c r="I16" s="4">
        <v>24</v>
      </c>
      <c r="J16" s="6"/>
      <c r="K16" s="1" t="s">
        <v>18</v>
      </c>
    </row>
    <row r="17" spans="1:11" x14ac:dyDescent="0.25">
      <c r="A17" s="4">
        <v>12</v>
      </c>
      <c r="B17" s="4" t="s">
        <v>30</v>
      </c>
      <c r="C17" s="9">
        <v>707.93</v>
      </c>
      <c r="D17" s="9">
        <v>707.55</v>
      </c>
      <c r="E17" s="8"/>
      <c r="F17" s="8"/>
      <c r="G17" s="8"/>
      <c r="H17" s="4">
        <v>11</v>
      </c>
      <c r="I17" s="4">
        <v>30</v>
      </c>
      <c r="J17" s="4" t="s">
        <v>12</v>
      </c>
      <c r="K17" s="1" t="s">
        <v>31</v>
      </c>
    </row>
    <row r="18" spans="1:11" x14ac:dyDescent="0.25">
      <c r="A18" s="4">
        <v>13</v>
      </c>
      <c r="B18" s="4" t="s">
        <v>32</v>
      </c>
      <c r="C18" s="9">
        <v>423.98</v>
      </c>
      <c r="D18" s="9">
        <v>420.95</v>
      </c>
      <c r="E18" s="8">
        <v>423</v>
      </c>
      <c r="F18" s="8">
        <v>74.45</v>
      </c>
      <c r="G18" s="8">
        <v>23.824999999999999</v>
      </c>
      <c r="H18" s="4" t="s">
        <v>12</v>
      </c>
      <c r="I18" s="4"/>
      <c r="J18" s="5">
        <v>0.40024999999999999</v>
      </c>
      <c r="K18" s="1"/>
    </row>
    <row r="19" spans="1:11" ht="30" x14ac:dyDescent="0.25">
      <c r="A19" s="4">
        <v>14</v>
      </c>
      <c r="B19" s="4" t="s">
        <v>33</v>
      </c>
      <c r="C19" s="9">
        <v>847.64</v>
      </c>
      <c r="D19" s="9">
        <v>846.6</v>
      </c>
      <c r="E19" s="8">
        <v>846.7</v>
      </c>
      <c r="F19" s="8"/>
      <c r="G19" s="8"/>
      <c r="H19" s="4"/>
      <c r="I19" s="4"/>
      <c r="J19" s="12">
        <v>0.28110000000000002</v>
      </c>
      <c r="K19" s="1"/>
    </row>
    <row r="20" spans="1:11" x14ac:dyDescent="0.25">
      <c r="A20" s="4">
        <v>15</v>
      </c>
      <c r="B20" s="4" t="s">
        <v>34</v>
      </c>
      <c r="C20" s="9">
        <v>2663</v>
      </c>
      <c r="D20" s="9">
        <v>2660</v>
      </c>
      <c r="E20" s="8">
        <v>2662.9</v>
      </c>
      <c r="F20" s="8">
        <v>94.56</v>
      </c>
      <c r="G20" s="8">
        <v>141.13570000000001</v>
      </c>
      <c r="H20" s="4">
        <v>72.86</v>
      </c>
      <c r="I20" s="4">
        <v>10</v>
      </c>
      <c r="J20" s="7">
        <v>0.86370000000000002</v>
      </c>
      <c r="K20" s="1" t="s">
        <v>35</v>
      </c>
    </row>
    <row r="21" spans="1:11" x14ac:dyDescent="0.25">
      <c r="A21" s="4">
        <v>16</v>
      </c>
      <c r="B21" s="4" t="s">
        <v>36</v>
      </c>
      <c r="C21" s="4">
        <v>1207.02</v>
      </c>
      <c r="D21" s="4">
        <v>1206.21</v>
      </c>
      <c r="E21" s="8"/>
      <c r="F21" s="8"/>
      <c r="G21" s="8"/>
      <c r="H21" s="4" t="s">
        <v>12</v>
      </c>
      <c r="I21" s="2"/>
      <c r="J21" s="7"/>
      <c r="K21" s="1"/>
    </row>
    <row r="22" spans="1:11" ht="135.75" customHeight="1" x14ac:dyDescent="0.25">
      <c r="A22" s="60" t="s">
        <v>37</v>
      </c>
      <c r="B22" s="61"/>
      <c r="C22" s="61"/>
      <c r="D22" s="61"/>
      <c r="E22" s="13"/>
      <c r="F22" s="13"/>
      <c r="G22" s="13"/>
      <c r="H22" s="14"/>
    </row>
  </sheetData>
  <mergeCells count="12">
    <mergeCell ref="F4:G4"/>
    <mergeCell ref="A22:D22"/>
    <mergeCell ref="A1:K1"/>
    <mergeCell ref="A2:K2"/>
    <mergeCell ref="A3:A5"/>
    <mergeCell ref="B3:B5"/>
    <mergeCell ref="C3:C5"/>
    <mergeCell ref="D3:D5"/>
    <mergeCell ref="E3:E5"/>
    <mergeCell ref="H3:H5"/>
    <mergeCell ref="I3:I5"/>
    <mergeCell ref="K3: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11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7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7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7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126.25</v>
      </c>
      <c r="G6" s="29">
        <v>129.58000000000001</v>
      </c>
      <c r="H6" s="29">
        <v>9.86</v>
      </c>
      <c r="I6" s="31">
        <v>17.399999999999999</v>
      </c>
      <c r="J6" s="32">
        <v>0.79430000000000001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2314.64</v>
      </c>
      <c r="G7" s="36">
        <v>2323.2399999999998</v>
      </c>
      <c r="H7" s="29">
        <v>19.46</v>
      </c>
      <c r="I7" s="31">
        <v>0.8</v>
      </c>
      <c r="J7" s="37">
        <v>9.6750000000000007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939.06</v>
      </c>
      <c r="G8" s="29">
        <v>951.76</v>
      </c>
      <c r="H8" s="29">
        <v>15.08</v>
      </c>
      <c r="I8" s="31" t="s">
        <v>57</v>
      </c>
      <c r="J8" s="37">
        <v>5.2750000000000004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964.25</v>
      </c>
      <c r="H9" s="39">
        <v>20.46</v>
      </c>
      <c r="I9" s="31">
        <v>16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2448.6</v>
      </c>
      <c r="G10" s="53">
        <v>2454.4</v>
      </c>
      <c r="H10" s="39">
        <v>27.63</v>
      </c>
      <c r="I10" s="31">
        <v>6</v>
      </c>
      <c r="J10" s="37">
        <v>1.0165999999999999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755.05</v>
      </c>
      <c r="G11" s="29">
        <v>755.9</v>
      </c>
      <c r="H11" s="30">
        <v>11.61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413.05</v>
      </c>
      <c r="G12" s="39">
        <v>413.5</v>
      </c>
      <c r="H12" s="39">
        <v>25.7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2585</v>
      </c>
      <c r="G13" s="39">
        <v>2596.1999999999998</v>
      </c>
      <c r="H13" s="39">
        <v>10.25</v>
      </c>
      <c r="I13" s="31">
        <v>3</v>
      </c>
      <c r="J13" s="46">
        <v>0.86399999999999999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451.8</v>
      </c>
      <c r="G14" s="30">
        <v>451.2</v>
      </c>
      <c r="H14" s="29">
        <v>58.37</v>
      </c>
      <c r="I14" s="31"/>
      <c r="J14" s="46">
        <v>0.51319999999999999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1570.9</v>
      </c>
      <c r="G15" s="39">
        <v>1583.75</v>
      </c>
      <c r="H15" s="39">
        <v>10.9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1735</v>
      </c>
      <c r="G16" s="30">
        <v>1735</v>
      </c>
      <c r="H16" s="47">
        <v>0</v>
      </c>
      <c r="I16" s="31"/>
      <c r="J16" s="46"/>
      <c r="K16" s="38"/>
      <c r="L16" s="31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248.4</v>
      </c>
      <c r="G17" s="39">
        <v>250.6</v>
      </c>
      <c r="H17" s="39">
        <v>64.790000000000006</v>
      </c>
      <c r="I17" s="31" t="s">
        <v>57</v>
      </c>
      <c r="J17" s="31">
        <v>0.53800000000000003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683.3</v>
      </c>
      <c r="G18" s="48">
        <v>694.95</v>
      </c>
      <c r="H18" s="39">
        <v>20.3</v>
      </c>
      <c r="I18" s="31">
        <v>17</v>
      </c>
      <c r="J18" s="31">
        <v>0.16889999999999999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846.5</v>
      </c>
      <c r="H22" s="31"/>
      <c r="I22" s="31"/>
      <c r="J22" s="46">
        <v>0.4299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1188.9000000000001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125.97</v>
      </c>
      <c r="G6" s="29">
        <v>129.28</v>
      </c>
      <c r="H6" s="29">
        <v>9.5500000000000007</v>
      </c>
      <c r="I6" s="31" t="s">
        <v>57</v>
      </c>
      <c r="J6" s="32">
        <v>0.7389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2313.96</v>
      </c>
      <c r="G7" s="36">
        <v>2322.9</v>
      </c>
      <c r="H7" s="29">
        <v>19.04</v>
      </c>
      <c r="I7" s="31" t="s">
        <v>57</v>
      </c>
      <c r="J7" s="37">
        <v>10.574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938.43</v>
      </c>
      <c r="G8" s="29">
        <v>951.36</v>
      </c>
      <c r="H8" s="29">
        <v>14.58</v>
      </c>
      <c r="I8" s="31" t="s">
        <v>57</v>
      </c>
      <c r="J8" s="37">
        <v>4.125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964.05</v>
      </c>
      <c r="H9" s="39">
        <v>20.46</v>
      </c>
      <c r="I9" s="31">
        <v>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2446.6</v>
      </c>
      <c r="G10" s="53">
        <v>2451.8000000000002</v>
      </c>
      <c r="H10" s="39">
        <v>24.93</v>
      </c>
      <c r="I10" s="31" t="s">
        <v>57</v>
      </c>
      <c r="J10" s="37">
        <v>1.4742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754.95</v>
      </c>
      <c r="G11" s="29">
        <v>755.9</v>
      </c>
      <c r="H11" s="30">
        <v>11.42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412.9</v>
      </c>
      <c r="G12" s="39">
        <v>413.6</v>
      </c>
      <c r="H12" s="39">
        <v>25.03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2584.3000000000002</v>
      </c>
      <c r="G13" s="39">
        <v>2595.3000000000002</v>
      </c>
      <c r="H13" s="39">
        <v>9.85</v>
      </c>
      <c r="I13" s="31" t="s">
        <v>57</v>
      </c>
      <c r="J13" s="46">
        <v>0.71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451.55</v>
      </c>
      <c r="G14" s="30">
        <v>452.25</v>
      </c>
      <c r="H14" s="29">
        <v>56.49</v>
      </c>
      <c r="I14" s="31"/>
      <c r="J14" s="46">
        <v>0.14219999999999999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1570.5</v>
      </c>
      <c r="G15" s="39">
        <v>1583.65</v>
      </c>
      <c r="H15" s="39">
        <v>10.1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4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249.2</v>
      </c>
      <c r="G17" s="39">
        <v>249.5</v>
      </c>
      <c r="H17" s="39">
        <v>70.62</v>
      </c>
      <c r="I17" s="31" t="s">
        <v>57</v>
      </c>
      <c r="J17" s="31">
        <v>0.32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</v>
      </c>
      <c r="G18" s="48">
        <v>694.4</v>
      </c>
      <c r="H18" s="39">
        <v>19.7</v>
      </c>
      <c r="I18" s="31" t="s">
        <v>57</v>
      </c>
      <c r="J18" s="31">
        <v>0.15190000000000001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183.4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9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9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846.5</v>
      </c>
      <c r="H22" s="31"/>
      <c r="I22" s="31"/>
      <c r="J22" s="46">
        <v>0.32029999999999997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1188.3499999999999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1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125.87</v>
      </c>
      <c r="G6" s="29">
        <v>129.02000000000001</v>
      </c>
      <c r="H6" s="29">
        <v>9.44</v>
      </c>
      <c r="I6" s="31">
        <v>1</v>
      </c>
      <c r="J6" s="32">
        <v>0.40889999999999999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2313.6</v>
      </c>
      <c r="G7" s="36">
        <v>2322.7399999999998</v>
      </c>
      <c r="H7" s="29">
        <v>18.809999999999999</v>
      </c>
      <c r="I7" s="31" t="s">
        <v>57</v>
      </c>
      <c r="J7" s="37">
        <v>5.7629999999999999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938.11</v>
      </c>
      <c r="G8" s="29">
        <v>951.01</v>
      </c>
      <c r="H8" s="29">
        <v>14.32</v>
      </c>
      <c r="I8" s="31" t="s">
        <v>57</v>
      </c>
      <c r="J8" s="37">
        <v>2.9849999999999999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964</v>
      </c>
      <c r="H9" s="39">
        <v>20.46</v>
      </c>
      <c r="I9" s="31">
        <v>5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2445.6</v>
      </c>
      <c r="G10" s="53">
        <v>2450.4</v>
      </c>
      <c r="H10" s="39">
        <v>23.59</v>
      </c>
      <c r="I10" s="31" t="s">
        <v>57</v>
      </c>
      <c r="J10" s="37">
        <v>0.93079999999999996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754.85</v>
      </c>
      <c r="G11" s="29">
        <v>755.95</v>
      </c>
      <c r="H11" s="30">
        <v>11.35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412.8</v>
      </c>
      <c r="G12" s="39">
        <v>413.8</v>
      </c>
      <c r="H12" s="39">
        <v>24.59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2584</v>
      </c>
      <c r="G13" s="39">
        <v>2594.6</v>
      </c>
      <c r="H13" s="39">
        <v>9.68</v>
      </c>
      <c r="I13" s="31" t="s">
        <v>57</v>
      </c>
      <c r="J13" s="46">
        <v>0.25540000000000002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452.45</v>
      </c>
      <c r="G14" s="30">
        <v>452</v>
      </c>
      <c r="H14" s="29">
        <v>62.88</v>
      </c>
      <c r="I14" s="31"/>
      <c r="J14" s="46">
        <v>0.21290000000000001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1570</v>
      </c>
      <c r="G15" s="39">
        <v>1583.55</v>
      </c>
      <c r="H15" s="39">
        <v>9.9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4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248.1</v>
      </c>
      <c r="G17" s="39">
        <v>248.1</v>
      </c>
      <c r="H17" s="39">
        <v>62.6</v>
      </c>
      <c r="I17" s="31" t="s">
        <v>57</v>
      </c>
      <c r="J17" s="31">
        <v>0.30399999999999999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682.75</v>
      </c>
      <c r="G18" s="48">
        <v>693.8</v>
      </c>
      <c r="H18" s="39">
        <v>19.2</v>
      </c>
      <c r="I18" s="31" t="s">
        <v>57</v>
      </c>
      <c r="J18" s="31">
        <v>0.13780000000000001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183.65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846.75</v>
      </c>
      <c r="H22" s="31"/>
      <c r="I22" s="31"/>
      <c r="J22" s="46">
        <v>0.34960000000000002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1189.8499999999999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0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125.6</v>
      </c>
      <c r="G6" s="29">
        <v>129</v>
      </c>
      <c r="H6" s="29">
        <v>9.15</v>
      </c>
      <c r="I6" s="31" t="s">
        <v>57</v>
      </c>
      <c r="J6" s="32">
        <v>0.55989999999999995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2313.08</v>
      </c>
      <c r="G7" s="36">
        <v>2322.8000000000002</v>
      </c>
      <c r="H7" s="29">
        <v>18.489999999999998</v>
      </c>
      <c r="I7" s="31" t="s">
        <v>57</v>
      </c>
      <c r="J7" s="37">
        <v>8.5570000000000004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937.64</v>
      </c>
      <c r="G8" s="29">
        <v>950.98</v>
      </c>
      <c r="H8" s="29">
        <v>13.95</v>
      </c>
      <c r="I8" s="31" t="s">
        <v>57</v>
      </c>
      <c r="J8" s="37">
        <v>3.1924999999999999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964.1</v>
      </c>
      <c r="H9" s="39">
        <v>20.46</v>
      </c>
      <c r="I9" s="31" t="s">
        <v>57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2443</v>
      </c>
      <c r="G10" s="53">
        <v>2450.4</v>
      </c>
      <c r="H10" s="39">
        <v>20.51</v>
      </c>
      <c r="I10" s="31" t="s">
        <v>57</v>
      </c>
      <c r="J10" s="37">
        <v>1.5958000000000001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754.75</v>
      </c>
      <c r="G11" s="29">
        <v>755.95</v>
      </c>
      <c r="H11" s="30">
        <v>10.99</v>
      </c>
      <c r="I11" s="31" t="s">
        <v>57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412.65</v>
      </c>
      <c r="G12" s="39">
        <v>413.95</v>
      </c>
      <c r="H12" s="39">
        <v>23.94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2583.6</v>
      </c>
      <c r="G13" s="39">
        <v>2594.4</v>
      </c>
      <c r="H13" s="39">
        <v>9.4600000000000009</v>
      </c>
      <c r="I13" s="31" t="s">
        <v>57</v>
      </c>
      <c r="J13" s="46">
        <v>0.25040000000000001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452.6</v>
      </c>
      <c r="G14" s="30">
        <v>452.55</v>
      </c>
      <c r="H14" s="29">
        <v>64.39</v>
      </c>
      <c r="I14" s="31"/>
      <c r="J14" s="46">
        <v>0.31969999999999998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1569.5</v>
      </c>
      <c r="G15" s="39">
        <v>1583.5</v>
      </c>
      <c r="H15" s="39">
        <v>9.5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4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248.2</v>
      </c>
      <c r="G17" s="39">
        <v>249.9</v>
      </c>
      <c r="H17" s="39">
        <v>63.33</v>
      </c>
      <c r="I17" s="31" t="s">
        <v>57</v>
      </c>
      <c r="J17" s="31">
        <v>0.42399999999999999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682.45</v>
      </c>
      <c r="G18" s="48">
        <v>693.85</v>
      </c>
      <c r="H18" s="39">
        <v>18.649999999999999</v>
      </c>
      <c r="I18" s="31" t="s">
        <v>57</v>
      </c>
      <c r="J18" s="31">
        <v>0.1242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186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846.85</v>
      </c>
      <c r="G22" s="38">
        <v>846.65</v>
      </c>
      <c r="H22" s="31"/>
      <c r="I22" s="31"/>
      <c r="J22" s="46">
        <v>0.30790000000000001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1190.0999999999999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3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125.34</v>
      </c>
      <c r="G6" s="29">
        <v>128.87</v>
      </c>
      <c r="H6" s="29">
        <v>8.8699999999999992</v>
      </c>
      <c r="I6" s="31">
        <v>3</v>
      </c>
      <c r="J6" s="32">
        <v>0.6925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2312.4</v>
      </c>
      <c r="G7" s="36">
        <v>2322.7800000000002</v>
      </c>
      <c r="H7" s="29">
        <v>18.059999999999999</v>
      </c>
      <c r="I7" s="31">
        <v>0.2</v>
      </c>
      <c r="J7" s="37">
        <v>10.356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936.88</v>
      </c>
      <c r="G8" s="29">
        <v>950.8</v>
      </c>
      <c r="H8" s="29">
        <v>13.34</v>
      </c>
      <c r="I8" s="31">
        <v>7</v>
      </c>
      <c r="J8" s="37">
        <v>3.6025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964</v>
      </c>
      <c r="H9" s="39">
        <v>20.46</v>
      </c>
      <c r="I9" s="31" t="s">
        <v>57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2441</v>
      </c>
      <c r="G10" s="53">
        <v>2450</v>
      </c>
      <c r="H10" s="39">
        <v>18.5</v>
      </c>
      <c r="I10" s="31" t="s">
        <v>57</v>
      </c>
      <c r="J10" s="37">
        <v>1.0546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754.65</v>
      </c>
      <c r="G11" s="29">
        <v>756</v>
      </c>
      <c r="H11" s="30">
        <v>10.7</v>
      </c>
      <c r="I11" s="31" t="s">
        <v>57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412.5</v>
      </c>
      <c r="G12" s="39">
        <v>414.25</v>
      </c>
      <c r="H12" s="39">
        <v>23.28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2583.1999999999998</v>
      </c>
      <c r="G13" s="39">
        <v>2594.3000000000002</v>
      </c>
      <c r="H13" s="39">
        <v>9.25</v>
      </c>
      <c r="I13" s="31">
        <v>4</v>
      </c>
      <c r="J13" s="46">
        <v>0.23130000000000001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</v>
      </c>
      <c r="G14" s="30">
        <v>452.5</v>
      </c>
      <c r="H14" s="29">
        <v>59.88</v>
      </c>
      <c r="I14" s="31"/>
      <c r="J14" s="46">
        <v>0.43440000000000001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49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/>
      <c r="G15" s="39"/>
      <c r="H15" s="39"/>
      <c r="I15" s="31"/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49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4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248.3</v>
      </c>
      <c r="G17" s="39">
        <v>248.6</v>
      </c>
      <c r="H17" s="39">
        <v>64.06</v>
      </c>
      <c r="I17" s="31" t="s">
        <v>57</v>
      </c>
      <c r="J17" s="31">
        <v>0.46400000000000002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682.2</v>
      </c>
      <c r="G18" s="48">
        <v>693.95</v>
      </c>
      <c r="H18" s="39">
        <v>18.2</v>
      </c>
      <c r="I18" s="31" t="s">
        <v>57</v>
      </c>
      <c r="J18" s="31">
        <v>0.1406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188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</v>
      </c>
      <c r="G22" s="38">
        <v>846.5</v>
      </c>
      <c r="H22" s="31"/>
      <c r="I22" s="31"/>
      <c r="J22" s="46">
        <v>0.3604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1190.26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125.29</v>
      </c>
      <c r="G6" s="29">
        <v>128.62</v>
      </c>
      <c r="H6" s="29">
        <v>8.81</v>
      </c>
      <c r="I6" s="31">
        <v>51.4</v>
      </c>
      <c r="J6" s="32">
        <v>0.40550000000000003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2311.92</v>
      </c>
      <c r="G7" s="36">
        <v>2322.66</v>
      </c>
      <c r="H7" s="29">
        <v>17.760000000000002</v>
      </c>
      <c r="I7" s="31">
        <v>11.6</v>
      </c>
      <c r="J7" s="37">
        <v>8.51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936.43</v>
      </c>
      <c r="G8" s="29">
        <v>950.56</v>
      </c>
      <c r="H8" s="29">
        <v>12.99</v>
      </c>
      <c r="I8" s="31" t="s">
        <v>57</v>
      </c>
      <c r="J8" s="37">
        <v>3.8450000000000002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963.95</v>
      </c>
      <c r="H9" s="39">
        <v>20.46</v>
      </c>
      <c r="I9" s="31">
        <v>4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2440.9</v>
      </c>
      <c r="G10" s="53">
        <v>2448.9</v>
      </c>
      <c r="H10" s="39">
        <v>18.309999999999999</v>
      </c>
      <c r="I10" s="31">
        <v>14</v>
      </c>
      <c r="J10" s="37">
        <v>0.35859999999999997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754.55</v>
      </c>
      <c r="G11" s="29">
        <v>756.1</v>
      </c>
      <c r="H11" s="30">
        <v>10.51</v>
      </c>
      <c r="I11" s="31">
        <v>9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412.05</v>
      </c>
      <c r="G12" s="39">
        <v>414.05</v>
      </c>
      <c r="H12" s="39">
        <v>21.45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2583.1999999999998</v>
      </c>
      <c r="G13" s="39">
        <v>2593.6999999999998</v>
      </c>
      <c r="H13" s="39">
        <v>9.25</v>
      </c>
      <c r="I13" s="31">
        <v>10</v>
      </c>
      <c r="J13" s="46">
        <v>0.14799999999999999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453.35</v>
      </c>
      <c r="G14" s="30">
        <v>452.1</v>
      </c>
      <c r="H14" s="29">
        <v>70.3</v>
      </c>
      <c r="I14" s="31"/>
      <c r="J14" s="46">
        <v>0.2336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1569.2</v>
      </c>
      <c r="G15" s="39">
        <v>1583.25</v>
      </c>
      <c r="H15" s="39">
        <v>9.5</v>
      </c>
      <c r="I15" s="31">
        <v>54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4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247.6</v>
      </c>
      <c r="G17" s="39">
        <v>248.8</v>
      </c>
      <c r="H17" s="39">
        <v>59.55</v>
      </c>
      <c r="I17" s="31">
        <v>60</v>
      </c>
      <c r="J17" s="31">
        <v>0.36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682.25</v>
      </c>
      <c r="G18" s="48">
        <v>694</v>
      </c>
      <c r="H18" s="39" t="s">
        <v>78</v>
      </c>
      <c r="I18" s="31">
        <v>4</v>
      </c>
      <c r="J18" s="31">
        <v>5.5599999999999997E-2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186.9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846.9</v>
      </c>
      <c r="G22" s="38">
        <v>846.8</v>
      </c>
      <c r="H22" s="31"/>
      <c r="I22" s="31"/>
      <c r="J22" s="46">
        <v>0.3604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1190.4000000000001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79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125.04</v>
      </c>
      <c r="G6" s="29">
        <v>128.47</v>
      </c>
      <c r="H6" s="29">
        <v>8.5399999999999991</v>
      </c>
      <c r="I6" s="31">
        <v>37.6</v>
      </c>
      <c r="J6" s="32">
        <v>0.7117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2311.2800000000002</v>
      </c>
      <c r="G7" s="36">
        <v>2322.5</v>
      </c>
      <c r="H7" s="29">
        <v>17.36</v>
      </c>
      <c r="I7" s="31" t="s">
        <v>57</v>
      </c>
      <c r="J7" s="37">
        <v>10.055999999999999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935.82</v>
      </c>
      <c r="G8" s="29">
        <v>950.34</v>
      </c>
      <c r="H8" s="29">
        <v>12.53</v>
      </c>
      <c r="I8" s="31">
        <v>4</v>
      </c>
      <c r="J8" s="37">
        <v>3.4575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963.05</v>
      </c>
      <c r="G9" s="39">
        <v>964.15</v>
      </c>
      <c r="H9" s="39">
        <v>20.46</v>
      </c>
      <c r="I9" s="31">
        <v>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2440.3000000000002</v>
      </c>
      <c r="G10" s="53">
        <v>2447.8000000000002</v>
      </c>
      <c r="H10" s="39">
        <v>17.649999999999999</v>
      </c>
      <c r="I10" s="31">
        <v>20</v>
      </c>
      <c r="J10" s="37">
        <v>1.0908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754.45</v>
      </c>
      <c r="G11" s="29">
        <v>756.1</v>
      </c>
      <c r="H11" s="30">
        <v>10.27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412.7</v>
      </c>
      <c r="G12" s="39">
        <v>414.15</v>
      </c>
      <c r="H12" s="39">
        <v>24.15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2582.5</v>
      </c>
      <c r="G13" s="39">
        <v>2593.1</v>
      </c>
      <c r="H13" s="39">
        <v>8.89</v>
      </c>
      <c r="I13" s="31">
        <v>2</v>
      </c>
      <c r="J13" s="46">
        <v>0.4254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452.55</v>
      </c>
      <c r="G14" s="30">
        <v>452.35</v>
      </c>
      <c r="H14" s="29">
        <v>64.010000000000005</v>
      </c>
      <c r="I14" s="31"/>
      <c r="J14" s="46">
        <v>0.63139999999999996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1569.05</v>
      </c>
      <c r="G15" s="39">
        <v>1583.15</v>
      </c>
      <c r="H15" s="39">
        <v>9.25</v>
      </c>
      <c r="I15" s="31">
        <v>10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249.7</v>
      </c>
      <c r="G17" s="39">
        <v>248.9</v>
      </c>
      <c r="H17" s="39">
        <v>74.260000000000005</v>
      </c>
      <c r="I17" s="31" t="s">
        <v>57</v>
      </c>
      <c r="J17" s="31"/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682.15</v>
      </c>
      <c r="G18" s="48">
        <v>693.85</v>
      </c>
      <c r="H18" s="39">
        <v>18.100000000000001</v>
      </c>
      <c r="I18" s="31" t="s">
        <v>57</v>
      </c>
      <c r="J18" s="31">
        <v>0.19289999999999999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184.8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846.9</v>
      </c>
      <c r="G22" s="38">
        <v>846.75</v>
      </c>
      <c r="H22" s="31"/>
      <c r="I22" s="31"/>
      <c r="J22" s="46">
        <v>0.50049999999999994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1190.45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1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124.8</v>
      </c>
      <c r="G6" s="29">
        <v>128.47</v>
      </c>
      <c r="H6" s="29">
        <v>14.35</v>
      </c>
      <c r="I6" s="31">
        <v>18.8</v>
      </c>
      <c r="J6" s="32">
        <v>0.70130000000000003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2310.62</v>
      </c>
      <c r="G7" s="36">
        <v>2322.88</v>
      </c>
      <c r="H7" s="29">
        <v>16.95</v>
      </c>
      <c r="I7" s="31" t="s">
        <v>57</v>
      </c>
      <c r="J7" s="37">
        <v>10.74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935.18</v>
      </c>
      <c r="G8" s="29">
        <v>950.3</v>
      </c>
      <c r="H8" s="29">
        <v>12.04</v>
      </c>
      <c r="I8" s="31" t="s">
        <v>57</v>
      </c>
      <c r="J8" s="37">
        <v>4.1375000000000002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963.1</v>
      </c>
      <c r="G9" s="39">
        <v>964.3</v>
      </c>
      <c r="H9" s="39">
        <v>20.52</v>
      </c>
      <c r="I9" s="31">
        <v>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2438</v>
      </c>
      <c r="G10" s="53">
        <v>2450.1999999999998</v>
      </c>
      <c r="H10" s="39">
        <v>25.05</v>
      </c>
      <c r="I10" s="31">
        <v>16</v>
      </c>
      <c r="J10" s="37">
        <v>0.73089999999999999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754.35</v>
      </c>
      <c r="G11" s="29">
        <v>756.4</v>
      </c>
      <c r="H11" s="30">
        <v>10.029999999999999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413.25</v>
      </c>
      <c r="G12" s="39">
        <v>414.25</v>
      </c>
      <c r="H12" s="39">
        <v>26.64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2581.6999999999998</v>
      </c>
      <c r="G13" s="39">
        <v>2592.9</v>
      </c>
      <c r="H13" s="39">
        <v>11.02</v>
      </c>
      <c r="I13" s="31">
        <v>7</v>
      </c>
      <c r="J13" s="46">
        <v>0.53979999999999995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451.9</v>
      </c>
      <c r="G14" s="30">
        <v>453.2</v>
      </c>
      <c r="H14" s="29">
        <v>59.12</v>
      </c>
      <c r="I14" s="31"/>
      <c r="J14" s="46">
        <v>0.64259999999999995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1568.7</v>
      </c>
      <c r="G15" s="39">
        <v>1583.15</v>
      </c>
      <c r="H15" s="39">
        <v>8.9499999999999993</v>
      </c>
      <c r="I15" s="31">
        <v>10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248.1</v>
      </c>
      <c r="G17" s="39">
        <v>250.5</v>
      </c>
      <c r="H17" s="39">
        <v>62.6</v>
      </c>
      <c r="I17" s="31" t="s">
        <v>57</v>
      </c>
      <c r="J17" s="31">
        <v>0.72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</v>
      </c>
      <c r="G18" s="48">
        <v>694.35</v>
      </c>
      <c r="H18" s="39">
        <v>17.8</v>
      </c>
      <c r="I18" s="31" t="s">
        <v>57</v>
      </c>
      <c r="J18" s="31">
        <v>0.13800000000000001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846.75</v>
      </c>
      <c r="H22" s="31"/>
      <c r="I22" s="31"/>
      <c r="J22" s="46">
        <v>0.30259999999999998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1190.49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66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51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124.52</v>
      </c>
      <c r="G6" s="29">
        <v>128.88999999999999</v>
      </c>
      <c r="H6" s="29">
        <v>14.08</v>
      </c>
      <c r="I6" s="31">
        <v>4</v>
      </c>
      <c r="J6" s="32">
        <v>0.70220000000000005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2309.7199999999998</v>
      </c>
      <c r="G7" s="36">
        <v>2323.46</v>
      </c>
      <c r="H7" s="29">
        <v>16.39</v>
      </c>
      <c r="I7" s="31" t="s">
        <v>57</v>
      </c>
      <c r="J7" s="37">
        <v>12.946999999999999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934.54</v>
      </c>
      <c r="G8" s="29">
        <v>950.6</v>
      </c>
      <c r="H8" s="29">
        <v>11.59</v>
      </c>
      <c r="I8" s="31">
        <v>9</v>
      </c>
      <c r="J8" s="37">
        <v>3.3620000000000001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963.1</v>
      </c>
      <c r="G9" s="39">
        <v>964.45</v>
      </c>
      <c r="H9" s="39">
        <v>20.52</v>
      </c>
      <c r="I9" s="31">
        <v>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2437.6</v>
      </c>
      <c r="G10" s="53">
        <v>2454.6999999999998</v>
      </c>
      <c r="H10" s="39">
        <v>24.69</v>
      </c>
      <c r="I10" s="31" t="s">
        <v>57</v>
      </c>
      <c r="J10" s="37">
        <v>0.3402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754.25</v>
      </c>
      <c r="G11" s="29">
        <v>756.6</v>
      </c>
      <c r="H11" s="30">
        <v>9.7899999999999991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413.8</v>
      </c>
      <c r="G12" s="39">
        <v>414.65</v>
      </c>
      <c r="H12" s="39">
        <v>29.22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2580.8000000000002</v>
      </c>
      <c r="G13" s="39">
        <v>2593.1999999999998</v>
      </c>
      <c r="H13" s="39">
        <v>10.61</v>
      </c>
      <c r="I13" s="31">
        <v>1</v>
      </c>
      <c r="J13" s="46">
        <v>0.54449999999999998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451.75</v>
      </c>
      <c r="G14" s="30">
        <v>455.2</v>
      </c>
      <c r="H14" s="29">
        <v>58</v>
      </c>
      <c r="I14" s="31"/>
      <c r="J14" s="46">
        <v>0.4385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1568.3</v>
      </c>
      <c r="G15" s="39">
        <v>1583.25</v>
      </c>
      <c r="H15" s="39">
        <v>8.07</v>
      </c>
      <c r="I15" s="31">
        <v>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1741.7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248.4</v>
      </c>
      <c r="G17" s="39">
        <v>250.8</v>
      </c>
      <c r="H17" s="39">
        <v>64.790000000000006</v>
      </c>
      <c r="I17" s="31" t="s">
        <v>57</v>
      </c>
      <c r="J17" s="31">
        <v>0.44800000000000001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681.6</v>
      </c>
      <c r="G18" s="48">
        <v>695.2</v>
      </c>
      <c r="H18" s="39">
        <v>17.3</v>
      </c>
      <c r="I18" s="31" t="s">
        <v>57</v>
      </c>
      <c r="J18" s="31">
        <v>0.18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181.36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846.75</v>
      </c>
      <c r="G22" s="38">
        <v>846.75</v>
      </c>
      <c r="H22" s="31"/>
      <c r="I22" s="31"/>
      <c r="J22" s="46">
        <v>0.37209999999999999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1190.56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66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124.5</v>
      </c>
      <c r="G6" s="29">
        <v>130.80000000000001</v>
      </c>
      <c r="H6" s="29">
        <v>14.06</v>
      </c>
      <c r="I6" s="31">
        <v>25.4</v>
      </c>
      <c r="J6" s="32">
        <v>0.16980000000000001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2309.56</v>
      </c>
      <c r="G7" s="36">
        <v>2325.2199999999998</v>
      </c>
      <c r="H7" s="29">
        <v>16.29</v>
      </c>
      <c r="I7" s="31">
        <v>21.8</v>
      </c>
      <c r="J7" s="37">
        <v>3.968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934.5</v>
      </c>
      <c r="G8" s="29">
        <v>952.09</v>
      </c>
      <c r="H8" s="29">
        <v>11.56</v>
      </c>
      <c r="I8" s="31">
        <v>40</v>
      </c>
      <c r="J8" s="37">
        <v>2.1955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963.2</v>
      </c>
      <c r="G9" s="39">
        <v>966.4</v>
      </c>
      <c r="H9" s="39">
        <v>20.65</v>
      </c>
      <c r="I9" s="31">
        <v>34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2438.1</v>
      </c>
      <c r="G10" s="53">
        <v>2460.8000000000002</v>
      </c>
      <c r="H10" s="39">
        <v>25.15</v>
      </c>
      <c r="I10" s="31">
        <v>36</v>
      </c>
      <c r="J10" s="37">
        <v>8.3400000000000002E-2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754.15</v>
      </c>
      <c r="G11" s="29">
        <v>757</v>
      </c>
      <c r="H11" s="30">
        <v>9.5500000000000007</v>
      </c>
      <c r="I11" s="31">
        <v>10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413.55</v>
      </c>
      <c r="G12" s="39">
        <v>423.85</v>
      </c>
      <c r="H12" s="39">
        <v>28.05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2580.8000000000002</v>
      </c>
      <c r="G13" s="39">
        <v>2597.8000000000002</v>
      </c>
      <c r="H13" s="39">
        <v>10.61</v>
      </c>
      <c r="I13" s="31">
        <v>20</v>
      </c>
      <c r="J13" s="46">
        <v>0.13700000000000001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451.95</v>
      </c>
      <c r="G14" s="30">
        <v>456.35</v>
      </c>
      <c r="H14" s="29">
        <v>59.12</v>
      </c>
      <c r="I14" s="31"/>
      <c r="J14" s="46">
        <v>0.31080000000000002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</v>
      </c>
      <c r="G15" s="39">
        <v>1583.55</v>
      </c>
      <c r="H15" s="39">
        <v>7.42</v>
      </c>
      <c r="I15" s="31">
        <v>23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1742.4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246.9</v>
      </c>
      <c r="G17" s="39">
        <v>253</v>
      </c>
      <c r="H17" s="39">
        <v>55.51</v>
      </c>
      <c r="I17" s="31">
        <v>25</v>
      </c>
      <c r="J17" s="31">
        <v>0.54400000000000004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</v>
      </c>
      <c r="G18" s="48">
        <v>697.7</v>
      </c>
      <c r="H18" s="39">
        <v>17.8</v>
      </c>
      <c r="I18" s="31">
        <v>5</v>
      </c>
      <c r="J18" s="31">
        <v>2.5999999999999999E-3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187.15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846.45</v>
      </c>
      <c r="H22" s="31"/>
      <c r="I22" s="31"/>
      <c r="J22" s="46">
        <v>0.41070000000000001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1190.8699999999999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65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124.52</v>
      </c>
      <c r="G6" s="29">
        <v>130.32</v>
      </c>
      <c r="H6" s="29">
        <v>14.08</v>
      </c>
      <c r="I6" s="31">
        <v>27.8</v>
      </c>
      <c r="J6" s="32">
        <v>0.20449999999999999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2309.3200000000002</v>
      </c>
      <c r="G7" s="36">
        <v>2329.06</v>
      </c>
      <c r="H7" s="29">
        <v>16.14</v>
      </c>
      <c r="I7" s="31">
        <v>10.4</v>
      </c>
      <c r="J7" s="37">
        <v>4.9880000000000004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934.39</v>
      </c>
      <c r="G8" s="29">
        <v>954.75</v>
      </c>
      <c r="H8" s="29">
        <v>11.48</v>
      </c>
      <c r="I8" s="31">
        <v>34</v>
      </c>
      <c r="J8" s="37">
        <v>2.6779999999999999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963.5</v>
      </c>
      <c r="G9" s="39">
        <v>969.55</v>
      </c>
      <c r="H9" s="39">
        <v>21.18</v>
      </c>
      <c r="I9" s="31">
        <v>31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2438.6999999999998</v>
      </c>
      <c r="G10" s="53">
        <v>2467.5</v>
      </c>
      <c r="H10" s="39">
        <v>25.72</v>
      </c>
      <c r="I10" s="31">
        <v>20</v>
      </c>
      <c r="J10" s="37">
        <v>0.1164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754.15</v>
      </c>
      <c r="G11" s="29">
        <v>757.4</v>
      </c>
      <c r="H11" s="30">
        <v>9.5500000000000007</v>
      </c>
      <c r="I11" s="31">
        <v>32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412.7</v>
      </c>
      <c r="G12" s="39">
        <v>424</v>
      </c>
      <c r="H12" s="39">
        <v>24.16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2581</v>
      </c>
      <c r="G13" s="39">
        <v>2600.6</v>
      </c>
      <c r="H13" s="39">
        <v>10.7</v>
      </c>
      <c r="I13" s="31">
        <v>20</v>
      </c>
      <c r="J13" s="46">
        <v>8.4400000000000003E-2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</v>
      </c>
      <c r="G14" s="30">
        <v>456.45</v>
      </c>
      <c r="H14" s="29">
        <v>59.85</v>
      </c>
      <c r="I14" s="31"/>
      <c r="J14" s="46">
        <v>0.41370000000000001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1567.95</v>
      </c>
      <c r="G15" s="39">
        <v>1584.2</v>
      </c>
      <c r="H15" s="39">
        <v>7.4</v>
      </c>
      <c r="I15" s="31">
        <v>26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1743.4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</v>
      </c>
      <c r="G17" s="39">
        <v>253</v>
      </c>
      <c r="H17" s="39">
        <v>56.07</v>
      </c>
      <c r="I17" s="31">
        <v>15</v>
      </c>
      <c r="J17" s="31">
        <v>0.26400000000000001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682.2</v>
      </c>
      <c r="G18" s="48">
        <v>700.35</v>
      </c>
      <c r="H18" s="39">
        <v>18.2</v>
      </c>
      <c r="I18" s="31">
        <v>15</v>
      </c>
      <c r="J18" s="31">
        <v>9.0399999999999994E-2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846.8</v>
      </c>
      <c r="G22" s="38">
        <v>846.7</v>
      </c>
      <c r="H22" s="31"/>
      <c r="I22" s="31"/>
      <c r="J22" s="46">
        <v>0.48259999999999997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1191.5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124.57</v>
      </c>
      <c r="G6" s="29">
        <v>134.04</v>
      </c>
      <c r="H6" s="29">
        <v>14.13</v>
      </c>
      <c r="I6" s="31">
        <v>32.4</v>
      </c>
      <c r="J6" s="32">
        <v>0.23380000000000001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2309.16</v>
      </c>
      <c r="G7" s="36">
        <v>2333.62</v>
      </c>
      <c r="H7" s="29">
        <v>16.04</v>
      </c>
      <c r="I7" s="31">
        <v>8</v>
      </c>
      <c r="J7" s="37">
        <v>4.093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934.21</v>
      </c>
      <c r="G8" s="29">
        <v>957.62</v>
      </c>
      <c r="H8" s="29">
        <v>11.35</v>
      </c>
      <c r="I8" s="31">
        <v>26</v>
      </c>
      <c r="J8" s="37">
        <v>2.3715000000000002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963.7</v>
      </c>
      <c r="G9" s="39">
        <v>973.25</v>
      </c>
      <c r="H9" s="39">
        <v>21.54</v>
      </c>
      <c r="I9" s="31">
        <v>28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2439.4</v>
      </c>
      <c r="G10" s="53">
        <v>2472.1</v>
      </c>
      <c r="H10" s="39">
        <v>26.33</v>
      </c>
      <c r="I10" s="31">
        <v>50</v>
      </c>
      <c r="J10" s="37">
        <v>0.2331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754.2</v>
      </c>
      <c r="G11" s="29">
        <v>757.4</v>
      </c>
      <c r="H11" s="30">
        <v>9.6999999999999993</v>
      </c>
      <c r="I11" s="31">
        <v>54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411</v>
      </c>
      <c r="G12" s="39">
        <v>424</v>
      </c>
      <c r="H12" s="39">
        <v>17.5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2581.5</v>
      </c>
      <c r="G13" s="39">
        <v>2603.8000000000002</v>
      </c>
      <c r="H13" s="39">
        <v>10.93</v>
      </c>
      <c r="I13" s="31">
        <v>35</v>
      </c>
      <c r="J13" s="38" t="s">
        <v>57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452.7</v>
      </c>
      <c r="G14" s="30">
        <v>456.4</v>
      </c>
      <c r="H14" s="29">
        <v>65.150000000000006</v>
      </c>
      <c r="I14" s="31"/>
      <c r="J14" s="46">
        <v>0.42430000000000001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1568.2</v>
      </c>
      <c r="G15" s="39">
        <v>1584.7</v>
      </c>
      <c r="H15" s="39">
        <v>7.9</v>
      </c>
      <c r="I15" s="31">
        <v>25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1744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247.3</v>
      </c>
      <c r="G17" s="39">
        <v>253</v>
      </c>
      <c r="H17" s="39">
        <v>57.75</v>
      </c>
      <c r="I17" s="31">
        <v>29</v>
      </c>
      <c r="J17" s="31">
        <v>0.6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682.4</v>
      </c>
      <c r="G18" s="48">
        <v>703.2</v>
      </c>
      <c r="H18" s="39">
        <v>18.600000000000001</v>
      </c>
      <c r="I18" s="31">
        <v>40</v>
      </c>
      <c r="J18" s="31">
        <v>6.6900000000000001E-2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181.36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9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9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846.9</v>
      </c>
      <c r="G22" s="38">
        <v>846</v>
      </c>
      <c r="H22" s="31"/>
      <c r="I22" s="31"/>
      <c r="J22" s="46">
        <v>0.43959999999999999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1192.03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0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124.61</v>
      </c>
      <c r="G6" s="29">
        <v>135.46</v>
      </c>
      <c r="H6" s="29">
        <v>14.17</v>
      </c>
      <c r="I6" s="31">
        <v>31.4</v>
      </c>
      <c r="J6" s="32">
        <v>0.18840000000000001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2309.1</v>
      </c>
      <c r="G7" s="36">
        <v>2336.42</v>
      </c>
      <c r="H7" s="29">
        <v>16</v>
      </c>
      <c r="I7" s="31">
        <v>12</v>
      </c>
      <c r="J7" s="37">
        <v>3.0569999999999999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934.28</v>
      </c>
      <c r="G8" s="29">
        <v>958.92</v>
      </c>
      <c r="H8" s="29">
        <v>11.4</v>
      </c>
      <c r="I8" s="31">
        <v>35</v>
      </c>
      <c r="J8" s="37">
        <v>1.6585000000000001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</v>
      </c>
      <c r="G9" s="39">
        <v>973.4</v>
      </c>
      <c r="H9" s="39">
        <v>21.72</v>
      </c>
      <c r="I9" s="31">
        <v>13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2440.4</v>
      </c>
      <c r="G10" s="53">
        <v>2476.1</v>
      </c>
      <c r="H10" s="39">
        <v>27.23</v>
      </c>
      <c r="I10" s="31">
        <v>54</v>
      </c>
      <c r="J10" s="37">
        <v>0.21145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754.3</v>
      </c>
      <c r="G11" s="29">
        <v>757.6</v>
      </c>
      <c r="H11" s="30">
        <v>9.99</v>
      </c>
      <c r="I11" s="31">
        <v>31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412.8</v>
      </c>
      <c r="G12" s="39">
        <v>424</v>
      </c>
      <c r="H12" s="39">
        <v>24.59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2581.8000000000002</v>
      </c>
      <c r="G13" s="39">
        <v>2606.5</v>
      </c>
      <c r="H13" s="39">
        <v>11.07</v>
      </c>
      <c r="I13" s="31">
        <v>15</v>
      </c>
      <c r="J13" s="38" t="s">
        <v>57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</v>
      </c>
      <c r="G14" s="30">
        <v>456.45</v>
      </c>
      <c r="H14" s="29">
        <v>57.65</v>
      </c>
      <c r="I14" s="31"/>
      <c r="J14" s="46">
        <v>0.58389999999999997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1568.4</v>
      </c>
      <c r="G15" s="39">
        <v>1585.2</v>
      </c>
      <c r="H15" s="39">
        <v>8.15</v>
      </c>
      <c r="I15" s="31">
        <v>8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1744.4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247.2</v>
      </c>
      <c r="G17" s="39">
        <v>253</v>
      </c>
      <c r="H17" s="39">
        <v>57.2</v>
      </c>
      <c r="I17" s="31"/>
      <c r="J17" s="31">
        <v>0.72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683.4</v>
      </c>
      <c r="G18" s="48">
        <v>704.2</v>
      </c>
      <c r="H18" s="39">
        <v>18.600000000000001</v>
      </c>
      <c r="I18" s="31">
        <v>28</v>
      </c>
      <c r="J18" s="31" t="s">
        <v>57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846.6</v>
      </c>
      <c r="G22" s="38">
        <v>844</v>
      </c>
      <c r="H22" s="31"/>
      <c r="I22" s="31"/>
      <c r="J22" s="46">
        <v>0.4506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1192.45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0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124.66</v>
      </c>
      <c r="G6" s="29">
        <v>136.77000000000001</v>
      </c>
      <c r="H6" s="29">
        <v>14.22</v>
      </c>
      <c r="I6" s="31">
        <v>21</v>
      </c>
      <c r="J6" s="32">
        <v>0.17760000000000001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2309.14</v>
      </c>
      <c r="G7" s="36">
        <v>2338.58</v>
      </c>
      <c r="H7" s="29">
        <v>16.03</v>
      </c>
      <c r="I7" s="31">
        <v>14.2</v>
      </c>
      <c r="J7" s="37">
        <v>3.1339999999999999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934.35</v>
      </c>
      <c r="G8" s="29">
        <v>959.85</v>
      </c>
      <c r="H8" s="29">
        <v>11.45</v>
      </c>
      <c r="I8" s="31">
        <v>12</v>
      </c>
      <c r="J8" s="37">
        <v>1.1125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963.85</v>
      </c>
      <c r="G9" s="39">
        <v>972.5</v>
      </c>
      <c r="H9" s="39">
        <v>21.82</v>
      </c>
      <c r="I9" s="31">
        <v>11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2440.9</v>
      </c>
      <c r="G10" s="53">
        <v>2485.6</v>
      </c>
      <c r="H10" s="39">
        <v>27.71</v>
      </c>
      <c r="I10" s="31">
        <v>23</v>
      </c>
      <c r="J10" s="37">
        <v>0.38069999999999998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754.4</v>
      </c>
      <c r="G11" s="29">
        <v>757.8</v>
      </c>
      <c r="H11" s="30">
        <v>10.130000000000001</v>
      </c>
      <c r="I11" s="31">
        <v>35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413.3</v>
      </c>
      <c r="G12" s="39">
        <v>424</v>
      </c>
      <c r="H12" s="39">
        <v>26.87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2582.1</v>
      </c>
      <c r="G13" s="39">
        <v>2609.6</v>
      </c>
      <c r="H13" s="39">
        <v>11.21</v>
      </c>
      <c r="I13" s="31">
        <v>13</v>
      </c>
      <c r="J13" s="38" t="s">
        <v>57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451.8</v>
      </c>
      <c r="G14" s="30">
        <v>456.45</v>
      </c>
      <c r="H14" s="29">
        <v>58.38</v>
      </c>
      <c r="I14" s="31"/>
      <c r="J14" s="46">
        <v>0.33760000000000001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1568.4</v>
      </c>
      <c r="G15" s="39">
        <v>1585.5</v>
      </c>
      <c r="H15" s="39">
        <v>8.15</v>
      </c>
      <c r="I15" s="31">
        <v>4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1744.6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247.4</v>
      </c>
      <c r="G17" s="39">
        <v>253</v>
      </c>
      <c r="H17" s="39">
        <v>58.32</v>
      </c>
      <c r="I17" s="31">
        <v>38</v>
      </c>
      <c r="J17" s="31"/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683.8</v>
      </c>
      <c r="G18" s="48">
        <v>704.1</v>
      </c>
      <c r="H18" s="39">
        <v>21.2</v>
      </c>
      <c r="I18" s="31">
        <v>30</v>
      </c>
      <c r="J18" s="31" t="s">
        <v>57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184.7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9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9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846.55</v>
      </c>
      <c r="G22" s="38">
        <v>846</v>
      </c>
      <c r="H22" s="31"/>
      <c r="I22" s="31"/>
      <c r="J22" s="46">
        <v>0.36969999999999997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1192.67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124.71</v>
      </c>
      <c r="G6" s="29">
        <v>137.63999999999999</v>
      </c>
      <c r="H6" s="29">
        <v>14.26</v>
      </c>
      <c r="I6" s="31">
        <v>21.4</v>
      </c>
      <c r="J6" s="32">
        <v>0.16880000000000001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2308.92</v>
      </c>
      <c r="G7" s="36">
        <v>2339.96</v>
      </c>
      <c r="H7" s="29">
        <v>15.89</v>
      </c>
      <c r="I7" s="31">
        <v>8.1999999999999993</v>
      </c>
      <c r="J7" s="37">
        <v>6.718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933.91</v>
      </c>
      <c r="G8" s="29">
        <v>960.6</v>
      </c>
      <c r="H8" s="29">
        <v>11.14</v>
      </c>
      <c r="I8" s="31">
        <v>12</v>
      </c>
      <c r="J8" s="37">
        <v>2.6829999999999998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963.85</v>
      </c>
      <c r="G9" s="39">
        <v>971.35</v>
      </c>
      <c r="H9" s="39">
        <v>21.82</v>
      </c>
      <c r="I9" s="31">
        <v>11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2441.5</v>
      </c>
      <c r="G10" s="53">
        <v>2486.5</v>
      </c>
      <c r="H10" s="39">
        <v>28.25</v>
      </c>
      <c r="I10" s="31">
        <v>22</v>
      </c>
      <c r="J10" s="37">
        <v>0.1464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754.5</v>
      </c>
      <c r="G11" s="29">
        <v>757.9</v>
      </c>
      <c r="H11" s="30">
        <v>10.42</v>
      </c>
      <c r="I11" s="31">
        <v>28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413.7</v>
      </c>
      <c r="G12" s="39">
        <v>424</v>
      </c>
      <c r="H12" s="39">
        <v>28.75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2582.3000000000002</v>
      </c>
      <c r="G13" s="39">
        <v>2611.5</v>
      </c>
      <c r="H13" s="39">
        <v>11.31</v>
      </c>
      <c r="I13" s="31">
        <v>25</v>
      </c>
      <c r="J13" s="38">
        <v>4.9099999999999998E-2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451.6</v>
      </c>
      <c r="G14" s="30">
        <v>456.5</v>
      </c>
      <c r="H14" s="29">
        <f>3.97/6.8*100</f>
        <v>58.382352941176471</v>
      </c>
      <c r="I14" s="31"/>
      <c r="J14" s="46">
        <v>0.49359999999999998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1568.3</v>
      </c>
      <c r="G15" s="39">
        <v>1585.75</v>
      </c>
      <c r="H15" s="39">
        <v>8.02</v>
      </c>
      <c r="I15" s="31">
        <v>1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1744.75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246.9</v>
      </c>
      <c r="G17" s="39">
        <v>253.1</v>
      </c>
      <c r="H17" s="29">
        <f>2.9/5.35*100</f>
        <v>54.205607476635521</v>
      </c>
      <c r="I17" s="31">
        <v>24</v>
      </c>
      <c r="J17" s="31">
        <v>0.65600000000000003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684</v>
      </c>
      <c r="G18" s="48">
        <v>705.1</v>
      </c>
      <c r="H18" s="39">
        <v>21.6</v>
      </c>
      <c r="I18" s="31">
        <v>5</v>
      </c>
      <c r="J18" s="31">
        <v>3.4799999999999998E-2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184.7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846.75</v>
      </c>
      <c r="G22" s="38">
        <v>846</v>
      </c>
      <c r="H22" s="31"/>
      <c r="I22" s="31"/>
      <c r="J22" s="46">
        <v>0.41070000000000001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1192.8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89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124.64</v>
      </c>
      <c r="G6" s="29">
        <v>138.18</v>
      </c>
      <c r="H6" s="29">
        <v>14.2</v>
      </c>
      <c r="I6" s="31">
        <v>30.4</v>
      </c>
      <c r="J6" s="32">
        <v>0.3952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2308.5</v>
      </c>
      <c r="G7" s="36">
        <v>2340.9</v>
      </c>
      <c r="H7" s="29">
        <v>15.63</v>
      </c>
      <c r="I7" s="31">
        <v>18.600000000000001</v>
      </c>
      <c r="J7" s="37">
        <v>7.5389999999999997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933.5</v>
      </c>
      <c r="G8" s="29">
        <v>961.23</v>
      </c>
      <c r="H8" s="29">
        <v>10.88</v>
      </c>
      <c r="I8" s="31">
        <v>13</v>
      </c>
      <c r="J8" s="37">
        <v>2.7650000000000001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</v>
      </c>
      <c r="G9" s="39">
        <v>969.7</v>
      </c>
      <c r="H9" s="39">
        <v>21.72</v>
      </c>
      <c r="I9" s="31">
        <v>6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2442.1</v>
      </c>
      <c r="G10" s="53">
        <v>2485.3000000000002</v>
      </c>
      <c r="H10" s="39">
        <v>28.81</v>
      </c>
      <c r="I10" s="31">
        <v>19</v>
      </c>
      <c r="J10" s="37">
        <v>0.37680000000000002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</v>
      </c>
      <c r="G11" s="29">
        <v>764.2</v>
      </c>
      <c r="H11" s="30">
        <v>10.61</v>
      </c>
      <c r="I11" s="31">
        <v>12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414.1</v>
      </c>
      <c r="G12" s="39">
        <v>424</v>
      </c>
      <c r="H12" s="39">
        <v>30.625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2582.4</v>
      </c>
      <c r="G13" s="39">
        <v>2612.6</v>
      </c>
      <c r="H13" s="39">
        <v>11.36</v>
      </c>
      <c r="I13" s="31">
        <v>11</v>
      </c>
      <c r="J13" s="38">
        <v>4.3900000000000002E-2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451.8</v>
      </c>
      <c r="G14" s="30">
        <v>456.35</v>
      </c>
      <c r="H14" s="29">
        <f>3.97/6.8*100</f>
        <v>58.382352941176471</v>
      </c>
      <c r="I14" s="31"/>
      <c r="J14" s="46">
        <v>0.3231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1568.1</v>
      </c>
      <c r="G15" s="39">
        <v>1585.95</v>
      </c>
      <c r="H15" s="39">
        <v>7.75</v>
      </c>
      <c r="I15" s="31">
        <v>3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1744.75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247.2</v>
      </c>
      <c r="G17" s="39">
        <v>250.5</v>
      </c>
      <c r="H17" s="29">
        <f>3.06/5.35*100</f>
        <v>57.196261682242998</v>
      </c>
      <c r="I17" s="31">
        <v>34</v>
      </c>
      <c r="J17" s="31"/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684.15</v>
      </c>
      <c r="G18" s="48">
        <v>705.15</v>
      </c>
      <c r="H18" s="39">
        <v>21.9</v>
      </c>
      <c r="I18" s="31">
        <v>6</v>
      </c>
      <c r="J18" s="31">
        <v>6.8699999999999997E-2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183.8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817.9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844</v>
      </c>
      <c r="H22" s="31"/>
      <c r="I22" s="31"/>
      <c r="J22" s="46">
        <v>0.35170000000000001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1188.45</v>
      </c>
      <c r="G23" s="39">
        <v>1192.95</v>
      </c>
      <c r="H23" s="39">
        <v>3.6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85"/>
      <c r="B24" s="85"/>
      <c r="C24" s="85"/>
      <c r="D24" s="85"/>
      <c r="E24" s="85"/>
      <c r="F24" s="85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0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124.61</v>
      </c>
      <c r="G6" s="29">
        <v>138.72</v>
      </c>
      <c r="H6" s="29">
        <v>14.17</v>
      </c>
      <c r="I6" s="31" t="s">
        <v>57</v>
      </c>
      <c r="J6" s="32">
        <v>0.19359999999999999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2308.12</v>
      </c>
      <c r="G7" s="36">
        <v>2341.88</v>
      </c>
      <c r="H7" s="29">
        <v>15.39</v>
      </c>
      <c r="I7" s="31" t="s">
        <v>57</v>
      </c>
      <c r="J7" s="37">
        <v>7.8959999999999999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933.21</v>
      </c>
      <c r="G8" s="29">
        <v>961.96</v>
      </c>
      <c r="H8" s="29">
        <v>10.68</v>
      </c>
      <c r="I8" s="31">
        <v>4</v>
      </c>
      <c r="J8" s="37" t="s">
        <v>91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963.75</v>
      </c>
      <c r="G9" s="39">
        <v>968.4</v>
      </c>
      <c r="H9" s="39">
        <v>21.62</v>
      </c>
      <c r="I9" s="31" t="s">
        <v>57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2442.6999999999998</v>
      </c>
      <c r="G10" s="53">
        <v>2483</v>
      </c>
      <c r="H10" s="39">
        <v>29.38</v>
      </c>
      <c r="I10" s="31">
        <v>2</v>
      </c>
      <c r="J10" s="37">
        <v>0.2586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</v>
      </c>
      <c r="G11" s="29">
        <v>764.4</v>
      </c>
      <c r="H11" s="30">
        <v>10.61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414.4</v>
      </c>
      <c r="G12" s="39">
        <v>424</v>
      </c>
      <c r="H12" s="39">
        <v>37.5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2582.4</v>
      </c>
      <c r="G13" s="39">
        <v>2613.6999999999998</v>
      </c>
      <c r="H13" s="39">
        <v>11.36</v>
      </c>
      <c r="I13" s="31" t="s">
        <v>57</v>
      </c>
      <c r="J13" s="38">
        <v>4.6899999999999997E-2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451.5</v>
      </c>
      <c r="G14" s="30">
        <v>456.3</v>
      </c>
      <c r="H14" s="29">
        <f>3.81/6.8*100</f>
        <v>56.029411764705884</v>
      </c>
      <c r="I14" s="31"/>
      <c r="J14" s="46">
        <v>0.45879999999999999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1567.7</v>
      </c>
      <c r="G15" s="39">
        <v>1586.05</v>
      </c>
      <c r="H15" s="39">
        <v>7.35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1745.3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247.3</v>
      </c>
      <c r="G17" s="39">
        <v>250.8</v>
      </c>
      <c r="H17" s="29">
        <f>3.09/5.35*100</f>
        <v>57.757009345794394</v>
      </c>
      <c r="I17" s="31" t="s">
        <v>57</v>
      </c>
      <c r="J17" s="31">
        <v>0.61599999999999999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684.1</v>
      </c>
      <c r="G18" s="48">
        <v>705.15</v>
      </c>
      <c r="H18" s="39">
        <v>21.8</v>
      </c>
      <c r="I18" s="31" t="s">
        <v>57</v>
      </c>
      <c r="J18" s="31">
        <v>0.13009999999999999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183.45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9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9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846.5</v>
      </c>
      <c r="G22" s="38">
        <v>846.05</v>
      </c>
      <c r="H22" s="31"/>
      <c r="I22" s="31"/>
      <c r="J22" s="46">
        <v>0.48259999999999997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</v>
      </c>
      <c r="G23" s="39">
        <v>1193.03</v>
      </c>
      <c r="H23" s="39">
        <v>3.62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124.45</v>
      </c>
      <c r="G6" s="29">
        <v>139.12</v>
      </c>
      <c r="H6" s="29">
        <v>14.01</v>
      </c>
      <c r="I6" s="31" t="s">
        <v>57</v>
      </c>
      <c r="J6" s="32">
        <v>0.46339999999999998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2307.46</v>
      </c>
      <c r="G7" s="36">
        <v>2342.3200000000002</v>
      </c>
      <c r="H7" s="29">
        <v>14.98</v>
      </c>
      <c r="I7" s="31">
        <v>11.2</v>
      </c>
      <c r="J7" s="37">
        <v>9.9049999999999994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932.73</v>
      </c>
      <c r="G8" s="29">
        <v>962.4</v>
      </c>
      <c r="H8" s="29">
        <v>10.38</v>
      </c>
      <c r="I8" s="31">
        <v>7</v>
      </c>
      <c r="J8" s="37">
        <v>3.05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963.7</v>
      </c>
      <c r="G9" s="39">
        <v>967.05</v>
      </c>
      <c r="H9" s="39">
        <v>21.54</v>
      </c>
      <c r="I9" s="31" t="s">
        <v>57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2441.8000000000002</v>
      </c>
      <c r="G10" s="53">
        <v>2480.9</v>
      </c>
      <c r="H10" s="39">
        <v>28.54</v>
      </c>
      <c r="I10" s="31">
        <v>9</v>
      </c>
      <c r="J10" s="37">
        <v>0.78690000000000004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</v>
      </c>
      <c r="G11" s="29">
        <v>764.55</v>
      </c>
      <c r="H11" s="30">
        <v>10.61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414.7</v>
      </c>
      <c r="G12" s="39">
        <v>423.85</v>
      </c>
      <c r="H12" s="39">
        <v>33.4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2582.1</v>
      </c>
      <c r="G13" s="39">
        <v>2614.1</v>
      </c>
      <c r="H13" s="39">
        <v>11.21</v>
      </c>
      <c r="I13" s="31">
        <v>3</v>
      </c>
      <c r="J13" s="38">
        <v>0.17810000000000001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451.4</v>
      </c>
      <c r="G14" s="30">
        <v>456.3</v>
      </c>
      <c r="H14" s="29">
        <f>3.76/6.8*100</f>
        <v>55.294117647058826</v>
      </c>
      <c r="I14" s="31"/>
      <c r="J14" s="46">
        <v>0.37490000000000001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1567.3</v>
      </c>
      <c r="G15" s="39">
        <v>1586.2</v>
      </c>
      <c r="H15" s="39">
        <v>6.75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1745.4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246.7</v>
      </c>
      <c r="G17" s="39">
        <v>248.6</v>
      </c>
      <c r="H17" s="29">
        <f>2.89/5.35*100</f>
        <v>54.018691588785053</v>
      </c>
      <c r="I17" s="31" t="s">
        <v>57</v>
      </c>
      <c r="J17" s="31">
        <v>0.56000000000000005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683.9</v>
      </c>
      <c r="G18" s="48">
        <v>705.1</v>
      </c>
      <c r="H18" s="39">
        <v>21.4</v>
      </c>
      <c r="I18" s="31" t="s">
        <v>57</v>
      </c>
      <c r="J18" s="31">
        <v>0.1244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183.2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846.6</v>
      </c>
      <c r="G22" s="38">
        <v>846.35</v>
      </c>
      <c r="H22" s="31"/>
      <c r="I22" s="31"/>
      <c r="J22" s="46">
        <v>0.33289999999999997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1188.52</v>
      </c>
      <c r="G23" s="39">
        <v>1193.18</v>
      </c>
      <c r="H23" s="39">
        <v>3.63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3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124.37</v>
      </c>
      <c r="G6" s="29">
        <v>139.46</v>
      </c>
      <c r="H6" s="29">
        <v>13.94</v>
      </c>
      <c r="I6" s="31">
        <v>5.6</v>
      </c>
      <c r="J6" s="32">
        <v>0.35489999999999999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2307.02</v>
      </c>
      <c r="G7" s="36">
        <v>2342.7600000000002</v>
      </c>
      <c r="H7" s="29">
        <v>14.71</v>
      </c>
      <c r="I7" s="31">
        <v>24.2</v>
      </c>
      <c r="J7" s="37">
        <v>7.67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932.33</v>
      </c>
      <c r="G8" s="29">
        <v>962.81</v>
      </c>
      <c r="H8" s="29">
        <v>10.130000000000001</v>
      </c>
      <c r="I8" s="31">
        <v>4</v>
      </c>
      <c r="J8" s="37">
        <v>2.4780000000000002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963.65</v>
      </c>
      <c r="G9" s="39">
        <v>966.55</v>
      </c>
      <c r="H9" s="39">
        <v>21.45</v>
      </c>
      <c r="I9" s="31">
        <v>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2443.8000000000002</v>
      </c>
      <c r="G10" s="53">
        <v>2478.6</v>
      </c>
      <c r="H10" s="39">
        <v>30.44</v>
      </c>
      <c r="I10" s="31">
        <v>102</v>
      </c>
      <c r="J10" s="37">
        <v>0.1656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754.65</v>
      </c>
      <c r="G11" s="29">
        <v>764.8</v>
      </c>
      <c r="H11" s="30">
        <v>10.7</v>
      </c>
      <c r="I11" s="31">
        <v>31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414.9</v>
      </c>
      <c r="G12" s="39">
        <v>423.8</v>
      </c>
      <c r="H12" s="39">
        <v>34.369999999999997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</v>
      </c>
      <c r="G13" s="39">
        <v>2614.3000000000002</v>
      </c>
      <c r="H13" s="39">
        <v>11.16</v>
      </c>
      <c r="I13" s="31">
        <v>2</v>
      </c>
      <c r="J13" s="38">
        <v>9.7600000000000006E-2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451.5</v>
      </c>
      <c r="G14" s="30">
        <v>456.15</v>
      </c>
      <c r="H14" s="29">
        <f>3.82/6.8*100</f>
        <v>56.176470588235297</v>
      </c>
      <c r="I14" s="31"/>
      <c r="J14" s="46">
        <v>0.33029999999999998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1567</v>
      </c>
      <c r="G15" s="39">
        <v>1586.3</v>
      </c>
      <c r="H15" s="39">
        <v>6.43</v>
      </c>
      <c r="I15" s="31" t="s">
        <v>57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1745.4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247.3</v>
      </c>
      <c r="G17" s="39">
        <v>248.8</v>
      </c>
      <c r="H17" s="29">
        <f>3.09/5.35*100</f>
        <v>57.757009345794394</v>
      </c>
      <c r="I17" s="31">
        <v>16</v>
      </c>
      <c r="J17" s="31">
        <v>0.27200000000000002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683.65</v>
      </c>
      <c r="G18" s="48">
        <v>705.1</v>
      </c>
      <c r="H18" s="39">
        <v>20.9</v>
      </c>
      <c r="I18" s="31">
        <v>4</v>
      </c>
      <c r="J18" s="31">
        <v>0.15509999999999999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846.6</v>
      </c>
      <c r="G22" s="38">
        <v>846.1</v>
      </c>
      <c r="H22" s="31"/>
      <c r="I22" s="31"/>
      <c r="J22" s="46">
        <v>0.33289999999999997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1188.52</v>
      </c>
      <c r="G23" s="39">
        <v>1193.18</v>
      </c>
      <c r="H23" s="39">
        <v>3.63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124.27</v>
      </c>
      <c r="G6" s="29">
        <v>139.97999999999999</v>
      </c>
      <c r="H6" s="29">
        <v>13.84</v>
      </c>
      <c r="I6" s="31">
        <v>8.1999999999999993</v>
      </c>
      <c r="J6" s="32">
        <v>0.27129999999999999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2306.6799999999998</v>
      </c>
      <c r="G7" s="36">
        <v>2343.42</v>
      </c>
      <c r="H7" s="29">
        <v>14.49</v>
      </c>
      <c r="I7" s="31">
        <v>11</v>
      </c>
      <c r="J7" s="37">
        <v>6.0469999999999997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931.98</v>
      </c>
      <c r="G8" s="29">
        <v>963.27</v>
      </c>
      <c r="H8" s="29">
        <v>9.92</v>
      </c>
      <c r="I8" s="31">
        <v>26</v>
      </c>
      <c r="J8" s="37">
        <v>2.08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963.7</v>
      </c>
      <c r="G9" s="39">
        <v>965.35</v>
      </c>
      <c r="H9" s="39">
        <v>21.54</v>
      </c>
      <c r="I9" s="31">
        <v>39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2443.6</v>
      </c>
      <c r="G10" s="53">
        <v>2477.5</v>
      </c>
      <c r="H10" s="39">
        <v>30.23</v>
      </c>
      <c r="I10" s="31">
        <v>37</v>
      </c>
      <c r="J10" s="37">
        <v>0.51380000000000003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754.65</v>
      </c>
      <c r="G11" s="29">
        <v>765.1</v>
      </c>
      <c r="H11" s="30">
        <v>10.7</v>
      </c>
      <c r="I11" s="31">
        <v>1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415.1</v>
      </c>
      <c r="G12" s="39">
        <v>424</v>
      </c>
      <c r="H12" s="39">
        <v>35.31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</v>
      </c>
      <c r="G13" s="39">
        <v>2614.6999999999998</v>
      </c>
      <c r="H13" s="39">
        <v>11.16</v>
      </c>
      <c r="I13" s="31">
        <v>25</v>
      </c>
      <c r="J13" s="38">
        <v>0.1363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</v>
      </c>
      <c r="G14" s="30">
        <v>456.3</v>
      </c>
      <c r="H14" s="29">
        <f>4.17/6.8*100</f>
        <v>61.32352941176471</v>
      </c>
      <c r="I14" s="31"/>
      <c r="J14" s="46">
        <v>0.18640000000000001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1566.6</v>
      </c>
      <c r="G15" s="39">
        <v>1586.4</v>
      </c>
      <c r="H15" s="39">
        <v>5.8</v>
      </c>
      <c r="I15" s="31">
        <v>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1745.7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</v>
      </c>
      <c r="G17" s="39">
        <v>248.1</v>
      </c>
      <c r="H17" s="29">
        <f>2.99/5.35*100</f>
        <v>55.887850467289724</v>
      </c>
      <c r="I17" s="31">
        <v>17</v>
      </c>
      <c r="J17" s="31">
        <v>0.248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</v>
      </c>
      <c r="G18" s="48">
        <v>705.2</v>
      </c>
      <c r="H18" s="39">
        <v>20.8</v>
      </c>
      <c r="I18" s="31">
        <v>5</v>
      </c>
      <c r="J18" s="31">
        <v>0.13750000000000001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184.55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9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9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846.7</v>
      </c>
      <c r="G22" s="38">
        <v>846.6</v>
      </c>
      <c r="H22" s="31"/>
      <c r="I22" s="31"/>
      <c r="J22" s="46">
        <v>0.19620000000000001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1188.53</v>
      </c>
      <c r="G23" s="39">
        <v>1192.51</v>
      </c>
      <c r="H23" s="39">
        <v>3.65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3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124.14</v>
      </c>
      <c r="G6" s="29">
        <v>140.63</v>
      </c>
      <c r="H6" s="29">
        <v>13.72</v>
      </c>
      <c r="I6" s="31">
        <v>2.8</v>
      </c>
      <c r="J6" s="32">
        <v>0.46350000000000002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2306.42</v>
      </c>
      <c r="G7" s="36">
        <v>2344.1999999999998</v>
      </c>
      <c r="H7" s="29">
        <v>14.33</v>
      </c>
      <c r="I7" s="31">
        <v>4.5999999999999996</v>
      </c>
      <c r="J7" s="37">
        <v>5.86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931.67</v>
      </c>
      <c r="G8" s="29">
        <v>963.66</v>
      </c>
      <c r="H8" s="29">
        <v>9.74</v>
      </c>
      <c r="I8" s="31">
        <v>22</v>
      </c>
      <c r="J8" s="37">
        <v>2.8811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963.85</v>
      </c>
      <c r="G9" s="39">
        <v>965</v>
      </c>
      <c r="H9" s="39">
        <v>21.82</v>
      </c>
      <c r="I9" s="31">
        <v>23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2443.3000000000002</v>
      </c>
      <c r="G10" s="53">
        <v>2476.9</v>
      </c>
      <c r="H10" s="39">
        <v>29.95</v>
      </c>
      <c r="I10" s="31">
        <v>5</v>
      </c>
      <c r="J10" s="37">
        <v>0.42230000000000001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754.65</v>
      </c>
      <c r="G11" s="29">
        <v>765.4</v>
      </c>
      <c r="H11" s="30">
        <v>10.7</v>
      </c>
      <c r="I11" s="31">
        <v>0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415.3</v>
      </c>
      <c r="G12" s="39">
        <v>424</v>
      </c>
      <c r="H12" s="39">
        <v>36.25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</v>
      </c>
      <c r="G13" s="39">
        <v>2615.4</v>
      </c>
      <c r="H13" s="39">
        <v>11.16</v>
      </c>
      <c r="I13" s="31">
        <v>5</v>
      </c>
      <c r="J13" s="38">
        <v>8.4699999999999998E-2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</v>
      </c>
      <c r="G14" s="30">
        <v>456.3</v>
      </c>
      <c r="H14" s="29">
        <f>4.17/6.8*100</f>
        <v>61.32352941176471</v>
      </c>
      <c r="I14" s="31"/>
      <c r="J14" s="46">
        <v>0.50570000000000004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1566.2</v>
      </c>
      <c r="G15" s="39">
        <v>1586.55</v>
      </c>
      <c r="H15" s="39">
        <v>5.55</v>
      </c>
      <c r="I15" s="31">
        <v>4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1745.8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248.1</v>
      </c>
      <c r="G17" s="39">
        <v>250.3</v>
      </c>
      <c r="H17" s="29">
        <f>3.35/5.35*100</f>
        <v>62.616822429906549</v>
      </c>
      <c r="I17" s="31">
        <v>14</v>
      </c>
      <c r="J17" s="31">
        <v>0.47199999999999998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683.3</v>
      </c>
      <c r="G18" s="48">
        <v>705.3</v>
      </c>
      <c r="H18" s="39">
        <v>19.7</v>
      </c>
      <c r="I18" s="31" t="s">
        <v>57</v>
      </c>
      <c r="J18" s="31">
        <v>0.2258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182.6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846.5</v>
      </c>
      <c r="G22" s="38">
        <v>846.4</v>
      </c>
      <c r="H22" s="31"/>
      <c r="I22" s="31"/>
      <c r="J22" s="46">
        <v>0.313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1188.54</v>
      </c>
      <c r="G23" s="39">
        <v>1193.56</v>
      </c>
      <c r="H23" s="39">
        <v>3.66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customFormat="1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customFormat="1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customFormat="1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customFormat="1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customFormat="1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customFormat="1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customFormat="1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customFormat="1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customFormat="1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customFormat="1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customFormat="1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customFormat="1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customFormat="1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customFormat="1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customFormat="1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customFormat="1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customFormat="1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customFormat="1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customFormat="1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customFormat="1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customFormat="1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customFormat="1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customFormat="1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customFormat="1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customFormat="1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customFormat="1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customFormat="1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customFormat="1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customFormat="1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customFormat="1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customFormat="1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customFormat="1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customFormat="1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customFormat="1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customFormat="1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customFormat="1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customFormat="1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customFormat="1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customFormat="1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customFormat="1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customFormat="1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customFormat="1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customFormat="1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customFormat="1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customFormat="1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customFormat="1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customFormat="1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customFormat="1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customFormat="1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customFormat="1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customFormat="1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customFormat="1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customFormat="1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customFormat="1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customFormat="1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customFormat="1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customFormat="1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customFormat="1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customFormat="1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customFormat="1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customFormat="1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customFormat="1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customFormat="1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customFormat="1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customFormat="1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customFormat="1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customFormat="1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customFormat="1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customFormat="1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customFormat="1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customFormat="1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customFormat="1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customFormat="1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customFormat="1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customFormat="1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customFormat="1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customFormat="1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customFormat="1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customFormat="1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customFormat="1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customFormat="1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customFormat="1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customFormat="1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customFormat="1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customFormat="1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customFormat="1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customFormat="1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customFormat="1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customFormat="1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customFormat="1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customFormat="1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customFormat="1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customFormat="1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customFormat="1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customFormat="1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customFormat="1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customFormat="1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customFormat="1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customFormat="1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customFormat="1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customFormat="1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customFormat="1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customFormat="1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0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124.07</v>
      </c>
      <c r="G6" s="29">
        <v>141.30000000000001</v>
      </c>
      <c r="H6" s="29">
        <v>13.65</v>
      </c>
      <c r="I6" s="31">
        <v>39.799999999999997</v>
      </c>
      <c r="J6" s="32">
        <v>0.41425000000000001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2306.36</v>
      </c>
      <c r="G7" s="36">
        <v>2345.08</v>
      </c>
      <c r="H7" s="29">
        <v>14.29</v>
      </c>
      <c r="I7" s="31">
        <v>17.2</v>
      </c>
      <c r="J7" s="37">
        <v>5.0549999999999997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931.4</v>
      </c>
      <c r="G8" s="29">
        <v>963.92</v>
      </c>
      <c r="H8" s="29">
        <v>9.59</v>
      </c>
      <c r="I8" s="31">
        <v>23</v>
      </c>
      <c r="J8" s="37">
        <v>3.0739999999999998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</v>
      </c>
      <c r="G9" s="39">
        <v>965.85</v>
      </c>
      <c r="H9" s="39">
        <v>22.13</v>
      </c>
      <c r="I9" s="31">
        <v>41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2444.4</v>
      </c>
      <c r="G10" s="53">
        <v>2475.4</v>
      </c>
      <c r="H10" s="39">
        <v>31.06</v>
      </c>
      <c r="I10" s="31">
        <v>67</v>
      </c>
      <c r="J10" s="37">
        <v>0.31509999999999999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754.7</v>
      </c>
      <c r="G11" s="29">
        <v>765.7</v>
      </c>
      <c r="H11" s="30">
        <v>10.9</v>
      </c>
      <c r="I11" s="31">
        <v>32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415.3</v>
      </c>
      <c r="G12" s="39">
        <v>424</v>
      </c>
      <c r="H12" s="39">
        <v>36.25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2582.3000000000002</v>
      </c>
      <c r="G13" s="39">
        <v>2616</v>
      </c>
      <c r="H13" s="39">
        <v>11.31</v>
      </c>
      <c r="I13" s="31">
        <v>60</v>
      </c>
      <c r="J13" s="38">
        <v>1.9099999999999999E-2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452.25</v>
      </c>
      <c r="G14" s="30">
        <v>456.3</v>
      </c>
      <c r="H14" s="29">
        <f>4.2/6.8*100</f>
        <v>61.764705882352942</v>
      </c>
      <c r="I14" s="31"/>
      <c r="J14" s="46">
        <v>0.3019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</v>
      </c>
      <c r="G15" s="39">
        <v>1586.75</v>
      </c>
      <c r="H15" s="39">
        <v>5.23</v>
      </c>
      <c r="I15" s="31">
        <v>6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1746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248.4</v>
      </c>
      <c r="G17" s="39">
        <v>250.3</v>
      </c>
      <c r="H17" s="29">
        <f>3.47/5.35*100</f>
        <v>64.859813084112162</v>
      </c>
      <c r="I17" s="31">
        <v>34</v>
      </c>
      <c r="J17" s="31">
        <v>0.28799999999999998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683.05</v>
      </c>
      <c r="G18" s="48">
        <v>705.55</v>
      </c>
      <c r="H18" s="39">
        <v>19.8</v>
      </c>
      <c r="I18" s="31">
        <v>13</v>
      </c>
      <c r="J18" s="31">
        <v>5.5899999999999998E-2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185.05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31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31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846.5</v>
      </c>
      <c r="G22" s="38">
        <v>846.55</v>
      </c>
      <c r="H22" s="31"/>
      <c r="I22" s="31"/>
      <c r="J22" s="46">
        <v>0.27679999999999999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1188.56</v>
      </c>
      <c r="G23" s="39">
        <v>1193.5999999999999</v>
      </c>
      <c r="H23" s="39">
        <v>3.68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customFormat="1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customFormat="1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customFormat="1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customFormat="1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customFormat="1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customFormat="1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customFormat="1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customFormat="1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customFormat="1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customFormat="1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customFormat="1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customFormat="1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customFormat="1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customFormat="1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customFormat="1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customFormat="1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customFormat="1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customFormat="1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customFormat="1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customFormat="1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customFormat="1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customFormat="1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customFormat="1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customFormat="1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customFormat="1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customFormat="1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customFormat="1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customFormat="1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customFormat="1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customFormat="1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customFormat="1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customFormat="1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customFormat="1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customFormat="1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customFormat="1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customFormat="1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customFormat="1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customFormat="1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customFormat="1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customFormat="1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customFormat="1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customFormat="1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customFormat="1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customFormat="1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customFormat="1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customFormat="1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customFormat="1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customFormat="1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customFormat="1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customFormat="1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customFormat="1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customFormat="1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customFormat="1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customFormat="1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customFormat="1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customFormat="1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customFormat="1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customFormat="1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customFormat="1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customFormat="1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customFormat="1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customFormat="1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customFormat="1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customFormat="1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customFormat="1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customFormat="1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customFormat="1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customFormat="1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customFormat="1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customFormat="1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customFormat="1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customFormat="1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customFormat="1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customFormat="1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customFormat="1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customFormat="1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customFormat="1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customFormat="1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customFormat="1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customFormat="1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customFormat="1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customFormat="1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customFormat="1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customFormat="1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customFormat="1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customFormat="1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customFormat="1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customFormat="1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customFormat="1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customFormat="1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customFormat="1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customFormat="1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customFormat="1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customFormat="1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customFormat="1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customFormat="1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customFormat="1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customFormat="1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customFormat="1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customFormat="1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customFormat="1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customFormat="1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customFormat="1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3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97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124.08</v>
      </c>
      <c r="G6" s="29">
        <v>141.94</v>
      </c>
      <c r="H6" s="29">
        <v>13.66</v>
      </c>
      <c r="I6" s="31">
        <v>14.4</v>
      </c>
      <c r="J6" s="32">
        <v>0.37409999999999999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2306.44</v>
      </c>
      <c r="G7" s="36">
        <v>2345.9</v>
      </c>
      <c r="H7" s="29">
        <v>14.34</v>
      </c>
      <c r="I7" s="31">
        <v>16.399999999999999</v>
      </c>
      <c r="J7" s="37">
        <v>4.5039999999999996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931.49</v>
      </c>
      <c r="G8" s="29">
        <v>964.14</v>
      </c>
      <c r="H8" s="29">
        <v>9.64</v>
      </c>
      <c r="I8" s="31">
        <v>17</v>
      </c>
      <c r="J8" s="37">
        <v>0.88749999999999996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964.1</v>
      </c>
      <c r="G9" s="39">
        <v>965.8</v>
      </c>
      <c r="H9" s="39">
        <v>22.33</v>
      </c>
      <c r="I9" s="31">
        <v>13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2445.5</v>
      </c>
      <c r="G10" s="53">
        <v>2473.9</v>
      </c>
      <c r="H10" s="39">
        <v>32.270000000000003</v>
      </c>
      <c r="I10" s="31">
        <v>17</v>
      </c>
      <c r="J10" s="37">
        <v>0.66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754.75</v>
      </c>
      <c r="G11" s="29">
        <v>765.9</v>
      </c>
      <c r="H11" s="30">
        <v>10.99</v>
      </c>
      <c r="I11" s="31">
        <v>8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415.55</v>
      </c>
      <c r="G12" s="39">
        <v>424</v>
      </c>
      <c r="H12" s="39">
        <v>37.42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2582.9</v>
      </c>
      <c r="G13" s="39">
        <v>2616.3000000000002</v>
      </c>
      <c r="H13" s="39">
        <v>11.61</v>
      </c>
      <c r="I13" s="31">
        <v>40</v>
      </c>
      <c r="J13" s="38" t="s">
        <v>57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452.3</v>
      </c>
      <c r="G14" s="30">
        <v>456.3</v>
      </c>
      <c r="H14" s="29">
        <f>4.23/6.8*100</f>
        <v>62.205882352941188</v>
      </c>
      <c r="I14" s="31"/>
      <c r="J14" s="46">
        <v>0.2883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1565.8</v>
      </c>
      <c r="G15" s="39">
        <v>1586.9</v>
      </c>
      <c r="H15" s="39">
        <v>5.07</v>
      </c>
      <c r="I15" s="31">
        <v>14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1745.1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247.4</v>
      </c>
      <c r="G17" s="39">
        <v>249.2</v>
      </c>
      <c r="H17" s="29">
        <f>3.12/5.35*100</f>
        <v>58.317757009345804</v>
      </c>
      <c r="I17" s="31">
        <v>9</v>
      </c>
      <c r="J17" s="31"/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683.4</v>
      </c>
      <c r="G18" s="48">
        <v>705.65</v>
      </c>
      <c r="H18" s="39">
        <v>20.5</v>
      </c>
      <c r="I18" s="31">
        <v>3</v>
      </c>
      <c r="J18" s="38" t="s">
        <v>12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183.65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846.6</v>
      </c>
      <c r="G22" s="38">
        <v>846.6</v>
      </c>
      <c r="H22" s="31"/>
      <c r="I22" s="31"/>
      <c r="J22" s="46">
        <v>0.23250000000000001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1188.5899999999999</v>
      </c>
      <c r="G23" s="39">
        <v>1193.67</v>
      </c>
      <c r="H23" s="39">
        <v>3.7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13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124.14</v>
      </c>
      <c r="G6" s="29">
        <v>142.30000000000001</v>
      </c>
      <c r="H6" s="29">
        <v>13.72</v>
      </c>
      <c r="I6" s="31">
        <v>28.8</v>
      </c>
      <c r="J6" s="32">
        <v>0.22689999999999999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2306.42</v>
      </c>
      <c r="G7" s="36">
        <v>2346.6</v>
      </c>
      <c r="H7" s="29">
        <v>14.33</v>
      </c>
      <c r="I7" s="31">
        <v>28.2</v>
      </c>
      <c r="J7" s="37">
        <v>5.0220000000000002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931.65</v>
      </c>
      <c r="G8" s="29">
        <v>964.33</v>
      </c>
      <c r="H8" s="29">
        <v>9.73</v>
      </c>
      <c r="I8" s="31">
        <v>33</v>
      </c>
      <c r="J8" s="37">
        <v>1.1020000000000001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964.2</v>
      </c>
      <c r="G9" s="39">
        <v>965.5</v>
      </c>
      <c r="H9" s="39">
        <v>22.53</v>
      </c>
      <c r="I9" s="31">
        <v>29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2445.1999999999998</v>
      </c>
      <c r="G10" s="53">
        <v>2472.3000000000002</v>
      </c>
      <c r="H10" s="39">
        <v>31.91</v>
      </c>
      <c r="I10" s="31">
        <v>60</v>
      </c>
      <c r="J10" s="37">
        <v>0.76719999999999999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754.8</v>
      </c>
      <c r="G11" s="29">
        <v>766</v>
      </c>
      <c r="H11" s="30">
        <v>11.13</v>
      </c>
      <c r="I11" s="31">
        <v>27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415.75</v>
      </c>
      <c r="G12" s="39">
        <v>423.9</v>
      </c>
      <c r="H12" s="39">
        <v>38.44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2583.1999999999998</v>
      </c>
      <c r="G13" s="39">
        <v>2616.4</v>
      </c>
      <c r="H13" s="39">
        <v>11.76</v>
      </c>
      <c r="I13" s="31">
        <v>20</v>
      </c>
      <c r="J13" s="38" t="s">
        <v>57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452.3</v>
      </c>
      <c r="G14" s="30">
        <v>456.35</v>
      </c>
      <c r="H14" s="29">
        <f>4.23/6.8*100</f>
        <v>62.205882352941188</v>
      </c>
      <c r="I14" s="31"/>
      <c r="J14" s="46">
        <v>0.3332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1565.6</v>
      </c>
      <c r="G15" s="39">
        <v>1587</v>
      </c>
      <c r="H15" s="39">
        <v>4.87</v>
      </c>
      <c r="I15" s="31">
        <v>15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1746.2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248.1</v>
      </c>
      <c r="G17" s="39">
        <v>248.2</v>
      </c>
      <c r="H17" s="29">
        <f>3.35/5.35*100</f>
        <v>62.616822429906549</v>
      </c>
      <c r="I17" s="31">
        <v>48</v>
      </c>
      <c r="J17" s="31">
        <v>0.35199999999999998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683.65</v>
      </c>
      <c r="G18" s="48">
        <v>705.65</v>
      </c>
      <c r="H18" s="39">
        <v>20.9</v>
      </c>
      <c r="I18" s="31">
        <v>11</v>
      </c>
      <c r="J18" s="38" t="s">
        <v>12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846.9</v>
      </c>
      <c r="G22" s="38">
        <v>846.55</v>
      </c>
      <c r="H22" s="31"/>
      <c r="I22" s="31"/>
      <c r="J22" s="46">
        <v>0.3206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1188.6400000000001</v>
      </c>
      <c r="G23" s="39">
        <v>1193.7</v>
      </c>
      <c r="H23" s="39">
        <v>3.76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11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99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7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7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7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124.19</v>
      </c>
      <c r="G6" s="29">
        <v>142.66</v>
      </c>
      <c r="H6" s="29">
        <v>13.76</v>
      </c>
      <c r="I6" s="31">
        <v>24.4</v>
      </c>
      <c r="J6" s="32">
        <v>0.33189999999999997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2306.2800000000002</v>
      </c>
      <c r="G7" s="36">
        <v>2347.12</v>
      </c>
      <c r="H7" s="29">
        <v>14.24</v>
      </c>
      <c r="I7" s="31">
        <v>13.6</v>
      </c>
      <c r="J7" s="37">
        <v>7.3840000000000003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931.72</v>
      </c>
      <c r="G8" s="29">
        <v>964.37</v>
      </c>
      <c r="H8" s="29">
        <v>9.77</v>
      </c>
      <c r="I8" s="31">
        <v>22</v>
      </c>
      <c r="J8" s="37">
        <v>1.851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964.4</v>
      </c>
      <c r="G9" s="39">
        <v>965.05</v>
      </c>
      <c r="H9" s="39">
        <v>22.94</v>
      </c>
      <c r="I9" s="31">
        <v>22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2444.1999999999998</v>
      </c>
      <c r="G10" s="53">
        <v>2470</v>
      </c>
      <c r="H10" s="39">
        <v>30.85</v>
      </c>
      <c r="I10" s="31">
        <v>23</v>
      </c>
      <c r="J10" s="37">
        <v>0.65590000000000004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754.8</v>
      </c>
      <c r="G11" s="29">
        <v>766.1</v>
      </c>
      <c r="H11" s="30">
        <v>11.13</v>
      </c>
      <c r="I11" s="31">
        <v>3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416</v>
      </c>
      <c r="G12" s="39">
        <v>423.65</v>
      </c>
      <c r="H12" s="39">
        <v>40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2583.1999999999998</v>
      </c>
      <c r="G13" s="39">
        <v>2616.6</v>
      </c>
      <c r="H13" s="39">
        <v>11.76</v>
      </c>
      <c r="I13" s="31">
        <v>7</v>
      </c>
      <c r="J13" s="38">
        <v>0.1424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452.95</v>
      </c>
      <c r="G14" s="30">
        <v>456.3</v>
      </c>
      <c r="H14" s="29">
        <f>4.56/6.8*100</f>
        <v>67.058823529411754</v>
      </c>
      <c r="I14" s="31"/>
      <c r="J14" s="31">
        <v>0.57269999999999999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1565.9</v>
      </c>
      <c r="G15" s="39">
        <v>1587.15</v>
      </c>
      <c r="H15" s="39">
        <v>5.21</v>
      </c>
      <c r="I15" s="31">
        <v>3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1746.35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247.3</v>
      </c>
      <c r="G17" s="39">
        <v>249.4</v>
      </c>
      <c r="H17" s="29">
        <f>3.09/5.35*100</f>
        <v>57.757009345794394</v>
      </c>
      <c r="I17" s="31">
        <v>12</v>
      </c>
      <c r="J17" s="31">
        <v>0.57269999999999999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</v>
      </c>
      <c r="G18" s="48">
        <v>705.55</v>
      </c>
      <c r="H18" s="39">
        <v>20.8</v>
      </c>
      <c r="I18" s="31">
        <v>10</v>
      </c>
      <c r="J18" s="38">
        <v>7.4800000000000005E-2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846.6</v>
      </c>
      <c r="G22" s="38">
        <v>846.4</v>
      </c>
      <c r="H22" s="31"/>
      <c r="I22" s="31"/>
      <c r="J22" s="46">
        <v>0.4047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1188.6400000000001</v>
      </c>
      <c r="G23" s="39">
        <v>1193.7</v>
      </c>
      <c r="H23" s="39">
        <v>3.76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100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124.3</v>
      </c>
      <c r="G6" s="29">
        <v>143.1</v>
      </c>
      <c r="H6" s="29">
        <v>13.87</v>
      </c>
      <c r="I6" s="31">
        <v>26.8</v>
      </c>
      <c r="J6" s="32">
        <v>0.15490000000000001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2306.06</v>
      </c>
      <c r="G7" s="36">
        <v>2347.8000000000002</v>
      </c>
      <c r="H7" s="29">
        <v>14.11</v>
      </c>
      <c r="I7" s="31">
        <v>5.8</v>
      </c>
      <c r="J7" s="37">
        <v>6.3150000000000004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931.75</v>
      </c>
      <c r="G8" s="29">
        <v>964.48</v>
      </c>
      <c r="H8" s="29">
        <v>9.7899999999999991</v>
      </c>
      <c r="I8" s="31" t="s">
        <v>57</v>
      </c>
      <c r="J8" s="37">
        <v>1.9350000000000001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964.35</v>
      </c>
      <c r="G9" s="39">
        <v>965</v>
      </c>
      <c r="H9" s="39">
        <v>22.84</v>
      </c>
      <c r="I9" s="31">
        <v>5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2444.1999999999998</v>
      </c>
      <c r="G10" s="53">
        <v>2469.6999999999998</v>
      </c>
      <c r="H10" s="39">
        <v>30.85</v>
      </c>
      <c r="I10" s="31">
        <v>27</v>
      </c>
      <c r="J10" s="37">
        <v>0.68920000000000003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754.9</v>
      </c>
      <c r="G11" s="29">
        <v>766.4</v>
      </c>
      <c r="H11" s="30">
        <v>11.37</v>
      </c>
      <c r="I11" s="31">
        <v>41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415.75</v>
      </c>
      <c r="G12" s="39">
        <v>424</v>
      </c>
      <c r="H12" s="39">
        <v>38.44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2583.4</v>
      </c>
      <c r="G13" s="39">
        <v>2617</v>
      </c>
      <c r="H13" s="39">
        <v>11.87</v>
      </c>
      <c r="I13" s="31">
        <v>22</v>
      </c>
      <c r="J13" s="38">
        <v>4.7300000000000002E-2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451.5</v>
      </c>
      <c r="G14" s="30">
        <v>456.4</v>
      </c>
      <c r="H14" s="29">
        <f>3.82/6.8*100</f>
        <v>56.176470588235297</v>
      </c>
      <c r="I14" s="31"/>
      <c r="J14" s="31">
        <v>0.40960000000000002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1566.2</v>
      </c>
      <c r="G15" s="39">
        <v>1587.3</v>
      </c>
      <c r="H15" s="39">
        <v>5.52</v>
      </c>
      <c r="I15" s="31">
        <v>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1746.5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247.5</v>
      </c>
      <c r="G17" s="39">
        <v>250.3</v>
      </c>
      <c r="H17" s="29">
        <f>3.15/5.35*100</f>
        <v>58.878504672897201</v>
      </c>
      <c r="I17" s="31">
        <v>18</v>
      </c>
      <c r="J17" s="31">
        <v>0.48799999999999999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683.65</v>
      </c>
      <c r="G18" s="48">
        <v>705.45</v>
      </c>
      <c r="H18" s="39">
        <v>20.9</v>
      </c>
      <c r="I18" s="31">
        <v>7</v>
      </c>
      <c r="J18" s="38">
        <v>8.9200000000000002E-2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846.4</v>
      </c>
      <c r="G22" s="38">
        <v>846.5</v>
      </c>
      <c r="H22" s="31"/>
      <c r="I22" s="31"/>
      <c r="J22" s="46">
        <v>0.29039999999999999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1188.6600000000001</v>
      </c>
      <c r="G23" s="39">
        <v>1193.83</v>
      </c>
      <c r="H23" s="39">
        <v>3.78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101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124.3</v>
      </c>
      <c r="G6" s="29">
        <v>143.44</v>
      </c>
      <c r="H6" s="29">
        <v>13.87</v>
      </c>
      <c r="I6" s="31">
        <v>2.8</v>
      </c>
      <c r="J6" s="32">
        <v>0.16869999999999999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2305.88</v>
      </c>
      <c r="G7" s="36">
        <v>2348.38</v>
      </c>
      <c r="H7" s="29">
        <v>13.99</v>
      </c>
      <c r="I7" s="31">
        <v>4.2</v>
      </c>
      <c r="J7" s="37">
        <v>5.117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931.78</v>
      </c>
      <c r="G8" s="29">
        <v>964.52</v>
      </c>
      <c r="H8" s="29">
        <v>9.8000000000000007</v>
      </c>
      <c r="I8" s="31" t="s">
        <v>57</v>
      </c>
      <c r="J8" s="37">
        <v>1.1679999999999999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964.25</v>
      </c>
      <c r="G9" s="39">
        <v>964.75</v>
      </c>
      <c r="H9" s="39">
        <v>22.64</v>
      </c>
      <c r="I9" s="31">
        <v>4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2445</v>
      </c>
      <c r="G10" s="53">
        <v>2468.6</v>
      </c>
      <c r="H10" s="39">
        <v>31.69</v>
      </c>
      <c r="I10" s="31" t="s">
        <v>57</v>
      </c>
      <c r="J10" s="37">
        <v>0.56299999999999994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754.9</v>
      </c>
      <c r="G11" s="29">
        <v>766.6</v>
      </c>
      <c r="H11" s="30">
        <v>11.37</v>
      </c>
      <c r="I11" s="31">
        <v>6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415.4</v>
      </c>
      <c r="G12" s="39">
        <v>423.9</v>
      </c>
      <c r="H12" s="39">
        <v>36.72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2583.4</v>
      </c>
      <c r="G13" s="39">
        <v>2618.8000000000002</v>
      </c>
      <c r="H13" s="39">
        <v>11.87</v>
      </c>
      <c r="I13" s="31" t="s">
        <v>57</v>
      </c>
      <c r="J13" s="38">
        <v>5.6899999999999999E-2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451.4</v>
      </c>
      <c r="G14" s="30">
        <v>456</v>
      </c>
      <c r="H14" s="29">
        <f>3.76/6.8*100</f>
        <v>55.294117647058826</v>
      </c>
      <c r="I14" s="31"/>
      <c r="J14" s="31">
        <v>0.44629999999999997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1566.3</v>
      </c>
      <c r="G15" s="39">
        <v>1587.35</v>
      </c>
      <c r="H15" s="39">
        <v>5.64</v>
      </c>
      <c r="I15" s="38" t="s">
        <v>12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1746.6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249.2</v>
      </c>
      <c r="G17" s="39">
        <v>249</v>
      </c>
      <c r="H17" s="29">
        <f>3.78/5.35*100</f>
        <v>70.654205607476641</v>
      </c>
      <c r="I17" s="38" t="s">
        <v>12</v>
      </c>
      <c r="J17" s="38">
        <v>0.48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</v>
      </c>
      <c r="G18" s="48">
        <v>705.3</v>
      </c>
      <c r="H18" s="39">
        <v>20.7</v>
      </c>
      <c r="I18" s="38" t="s">
        <v>12</v>
      </c>
      <c r="J18" s="38">
        <v>7.7499999999999999E-2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183.45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846.4</v>
      </c>
      <c r="G22" s="38">
        <v>846.5</v>
      </c>
      <c r="H22" s="31"/>
      <c r="I22" s="31"/>
      <c r="J22" s="46">
        <v>0.25080000000000002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1188.6600000000001</v>
      </c>
      <c r="G23" s="39">
        <v>1193.8900000000001</v>
      </c>
      <c r="H23" s="39">
        <v>3.78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7" zoomScale="60" zoomScaleNormal="100" workbookViewId="0">
      <selection activeCell="R24" sqref="R24"/>
    </sheetView>
  </sheetViews>
  <sheetFormatPr defaultRowHeight="15" x14ac:dyDescent="0.25"/>
  <cols>
    <col min="1" max="1" width="4.85546875" style="11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102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7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7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7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124.2</v>
      </c>
      <c r="G6" s="29">
        <v>143.88</v>
      </c>
      <c r="H6" s="29">
        <v>13.77</v>
      </c>
      <c r="I6" s="31" t="s">
        <v>57</v>
      </c>
      <c r="J6" s="32">
        <v>0.41070000000000001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2305.62</v>
      </c>
      <c r="G7" s="36">
        <v>2349.1</v>
      </c>
      <c r="H7" s="29">
        <v>13.83</v>
      </c>
      <c r="I7" s="31">
        <v>0.4</v>
      </c>
      <c r="J7" s="37">
        <v>5.2750000000000004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931.79</v>
      </c>
      <c r="G8" s="29">
        <v>964.64</v>
      </c>
      <c r="H8" s="29">
        <v>9.81</v>
      </c>
      <c r="I8" s="31" t="s">
        <v>57</v>
      </c>
      <c r="J8" s="37">
        <v>0.97250000000000003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964.1</v>
      </c>
      <c r="G9" s="39">
        <v>964.7</v>
      </c>
      <c r="H9" s="39">
        <v>22.33</v>
      </c>
      <c r="I9" s="31">
        <v>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2442.9</v>
      </c>
      <c r="G10" s="53">
        <v>2471.9</v>
      </c>
      <c r="H10" s="39">
        <v>29.56</v>
      </c>
      <c r="I10" s="31">
        <v>3</v>
      </c>
      <c r="J10" s="37">
        <v>0.77449999999999997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754.9</v>
      </c>
      <c r="G11" s="29">
        <v>767.25</v>
      </c>
      <c r="H11" s="30">
        <v>11.37</v>
      </c>
      <c r="I11" s="31">
        <v>9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415.3</v>
      </c>
      <c r="G12" s="39">
        <v>423.95</v>
      </c>
      <c r="H12" s="39">
        <v>36.25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2583.5</v>
      </c>
      <c r="G13" s="39">
        <v>2617.3000000000002</v>
      </c>
      <c r="H13" s="39">
        <v>11.92</v>
      </c>
      <c r="I13" s="31" t="s">
        <v>57</v>
      </c>
      <c r="J13" s="38">
        <v>2.4899999999999999E-2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451.6</v>
      </c>
      <c r="G14" s="30">
        <v>455.8</v>
      </c>
      <c r="H14" s="29">
        <f>3.87/6.8*100</f>
        <v>56.911764705882348</v>
      </c>
      <c r="I14" s="31"/>
      <c r="J14" s="31">
        <v>0.15709999999999999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1566.3</v>
      </c>
      <c r="G15" s="39">
        <v>1587.45</v>
      </c>
      <c r="H15" s="39">
        <v>5.64</v>
      </c>
      <c r="I15" s="38" t="s">
        <v>12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1741.5</v>
      </c>
      <c r="G16" s="30">
        <v>1746.65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248.1</v>
      </c>
      <c r="G17" s="39">
        <v>247.5</v>
      </c>
      <c r="H17" s="29">
        <f>3.35/5.35*100</f>
        <v>62.616822429906549</v>
      </c>
      <c r="I17" s="38" t="s">
        <v>12</v>
      </c>
      <c r="J17" s="38">
        <v>0.44800000000000001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</v>
      </c>
      <c r="G18" s="48">
        <v>705.15</v>
      </c>
      <c r="H18" s="39">
        <v>20.8</v>
      </c>
      <c r="I18" s="38" t="s">
        <v>12</v>
      </c>
      <c r="J18" s="38">
        <v>3.6799999999999999E-2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187.2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846.6</v>
      </c>
      <c r="G22" s="38">
        <v>846.25</v>
      </c>
      <c r="H22" s="31"/>
      <c r="I22" s="31"/>
      <c r="J22" s="46">
        <v>0.13550000000000001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1188.67</v>
      </c>
      <c r="G23" s="39">
        <v>1193.93</v>
      </c>
      <c r="H23" s="39">
        <v>3.8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scale="69" orientation="landscape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zoomScale="60" zoomScaleNormal="100" workbookViewId="0">
      <selection activeCell="R24" sqref="R24"/>
    </sheetView>
  </sheetViews>
  <sheetFormatPr defaultRowHeight="15" x14ac:dyDescent="0.25"/>
  <cols>
    <col min="1" max="1" width="4.85546875" style="11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103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7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7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7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124.2</v>
      </c>
      <c r="G6" s="29">
        <v>144.36000000000001</v>
      </c>
      <c r="H6" s="29">
        <v>13.77</v>
      </c>
      <c r="I6" s="31" t="s">
        <v>57</v>
      </c>
      <c r="J6" s="32">
        <v>0.12325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2305.36</v>
      </c>
      <c r="G7" s="36">
        <v>2349.8000000000002</v>
      </c>
      <c r="H7" s="29">
        <v>13.67</v>
      </c>
      <c r="I7" s="31">
        <v>0.2</v>
      </c>
      <c r="J7" s="37">
        <v>5.2350000000000003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931.75</v>
      </c>
      <c r="G8" s="29">
        <v>964.68</v>
      </c>
      <c r="H8" s="29">
        <v>9.7899999999999991</v>
      </c>
      <c r="I8" s="31">
        <v>4</v>
      </c>
      <c r="J8" s="37">
        <v>0.97699999999999998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964</v>
      </c>
      <c r="G9" s="39">
        <v>965.65</v>
      </c>
      <c r="H9" s="39">
        <v>22.13</v>
      </c>
      <c r="I9" s="31" t="s">
        <v>57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2442</v>
      </c>
      <c r="G10" s="53">
        <v>2473.3000000000002</v>
      </c>
      <c r="H10" s="39">
        <v>28.73</v>
      </c>
      <c r="I10" s="31">
        <v>5</v>
      </c>
      <c r="J10" s="37">
        <v>0.54759999999999998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754.9</v>
      </c>
      <c r="G11" s="29">
        <v>767.7</v>
      </c>
      <c r="H11" s="30">
        <v>11.37</v>
      </c>
      <c r="I11" s="31">
        <v>2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415.55</v>
      </c>
      <c r="G12" s="39">
        <v>424</v>
      </c>
      <c r="H12" s="39">
        <v>37.42</v>
      </c>
      <c r="I12" s="31"/>
      <c r="J12" s="31" t="s">
        <v>57</v>
      </c>
      <c r="K12" s="31"/>
      <c r="L12" s="33" t="s">
        <v>70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2583.5</v>
      </c>
      <c r="G13" s="39">
        <v>2617.6</v>
      </c>
      <c r="H13" s="39">
        <v>11.92</v>
      </c>
      <c r="I13" s="31" t="s">
        <v>57</v>
      </c>
      <c r="J13" s="38">
        <v>9.3899999999999997E-2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451.75</v>
      </c>
      <c r="G14" s="30">
        <v>455.5</v>
      </c>
      <c r="H14" s="29">
        <f>3.95/6.8*100</f>
        <v>58.088235294117652</v>
      </c>
      <c r="I14" s="31"/>
      <c r="J14" s="31">
        <v>0.15709999999999999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1566.3</v>
      </c>
      <c r="G15" s="39">
        <v>1587.55</v>
      </c>
      <c r="H15" s="39">
        <v>5.64</v>
      </c>
      <c r="I15" s="38" t="s">
        <v>12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1741.6</v>
      </c>
      <c r="G16" s="30">
        <v>1746.7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247.6</v>
      </c>
      <c r="G17" s="39">
        <v>248.8</v>
      </c>
      <c r="H17" s="29">
        <f>3.19/5.35*100</f>
        <v>59.626168224299072</v>
      </c>
      <c r="I17" s="38" t="s">
        <v>12</v>
      </c>
      <c r="J17" s="38">
        <v>0.32800000000000001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683.6</v>
      </c>
      <c r="G18" s="48">
        <v>705.05</v>
      </c>
      <c r="H18" s="39">
        <v>20.8</v>
      </c>
      <c r="I18" s="38" t="s">
        <v>12</v>
      </c>
      <c r="J18" s="38">
        <v>4.0599999999999997E-2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182.35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27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>
        <v>817.6</v>
      </c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27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>
        <v>745.8</v>
      </c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846.45</v>
      </c>
      <c r="G22" s="38">
        <v>846.45</v>
      </c>
      <c r="H22" s="31"/>
      <c r="I22" s="31"/>
      <c r="J22" s="46">
        <v>0.29170000000000001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1188.69</v>
      </c>
      <c r="G23" s="39">
        <v>1193.96</v>
      </c>
      <c r="H23" s="39">
        <v>3.88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5"/>
  <sheetViews>
    <sheetView tabSelected="1" view="pageBreakPreview" topLeftCell="A4" zoomScale="60" zoomScaleNormal="100" workbookViewId="0">
      <selection activeCell="R24" sqref="R24"/>
    </sheetView>
  </sheetViews>
  <sheetFormatPr defaultRowHeight="15" x14ac:dyDescent="0.25"/>
  <cols>
    <col min="1" max="1" width="4.85546875" style="56" customWidth="1"/>
    <col min="2" max="2" width="21.42578125" customWidth="1"/>
    <col min="3" max="3" width="12.140625" customWidth="1"/>
    <col min="4" max="4" width="16.140625" customWidth="1"/>
    <col min="5" max="5" width="13.5703125" customWidth="1"/>
    <col min="6" max="6" width="12.28515625" customWidth="1"/>
    <col min="7" max="7" width="13.42578125" customWidth="1"/>
    <col min="8" max="8" width="11.85546875" customWidth="1"/>
    <col min="9" max="9" width="9.85546875" customWidth="1"/>
    <col min="10" max="10" width="10.28515625" customWidth="1"/>
    <col min="11" max="11" width="8.85546875" customWidth="1"/>
    <col min="12" max="12" width="40.7109375" customWidth="1"/>
  </cols>
  <sheetData>
    <row r="1" spans="1:146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46" ht="24" customHeight="1" x14ac:dyDescent="0.25">
      <c r="A2" s="72" t="s">
        <v>104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46" ht="15" customHeight="1" x14ac:dyDescent="0.25">
      <c r="A3" s="84" t="s">
        <v>1</v>
      </c>
      <c r="B3" s="75" t="s">
        <v>2</v>
      </c>
      <c r="C3" s="76" t="s">
        <v>43</v>
      </c>
      <c r="D3" s="76" t="s">
        <v>3</v>
      </c>
      <c r="E3" s="76" t="s">
        <v>47</v>
      </c>
      <c r="F3" s="77" t="s">
        <v>53</v>
      </c>
      <c r="G3" s="77" t="s">
        <v>54</v>
      </c>
      <c r="H3" s="78" t="s">
        <v>83</v>
      </c>
      <c r="I3" s="78" t="s">
        <v>52</v>
      </c>
      <c r="J3" s="81" t="s">
        <v>55</v>
      </c>
      <c r="K3" s="81" t="s">
        <v>69</v>
      </c>
      <c r="L3" s="76" t="s">
        <v>7</v>
      </c>
    </row>
    <row r="4" spans="1:146" ht="15" customHeight="1" x14ac:dyDescent="0.25">
      <c r="A4" s="84"/>
      <c r="B4" s="75"/>
      <c r="C4" s="75"/>
      <c r="D4" s="75"/>
      <c r="E4" s="75"/>
      <c r="F4" s="77"/>
      <c r="G4" s="77"/>
      <c r="H4" s="79"/>
      <c r="I4" s="79"/>
      <c r="J4" s="82"/>
      <c r="K4" s="82"/>
      <c r="L4" s="76"/>
    </row>
    <row r="5" spans="1:146" ht="17.25" customHeight="1" x14ac:dyDescent="0.25">
      <c r="A5" s="84"/>
      <c r="B5" s="75"/>
      <c r="C5" s="75"/>
      <c r="D5" s="75"/>
      <c r="E5" s="75"/>
      <c r="F5" s="77"/>
      <c r="G5" s="77"/>
      <c r="H5" s="80"/>
      <c r="I5" s="80"/>
      <c r="J5" s="83"/>
      <c r="K5" s="83"/>
      <c r="L5" s="76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</row>
    <row r="6" spans="1:146" s="19" customFormat="1" ht="32.25" customHeight="1" x14ac:dyDescent="0.25">
      <c r="A6" s="27">
        <v>1</v>
      </c>
      <c r="B6" s="28" t="s">
        <v>11</v>
      </c>
      <c r="C6" s="29">
        <v>171.2</v>
      </c>
      <c r="D6" s="29">
        <v>169</v>
      </c>
      <c r="E6" s="29">
        <v>161</v>
      </c>
      <c r="F6" s="30">
        <v>124.12</v>
      </c>
      <c r="G6" s="29">
        <v>144.82</v>
      </c>
      <c r="H6" s="29">
        <v>13.7</v>
      </c>
      <c r="I6" s="31">
        <v>1.2</v>
      </c>
      <c r="J6" s="32">
        <v>0.26379999999999998</v>
      </c>
      <c r="K6" s="31" t="s">
        <v>12</v>
      </c>
      <c r="L6" s="33" t="s">
        <v>13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</row>
    <row r="7" spans="1:146" s="19" customFormat="1" ht="22.5" customHeight="1" x14ac:dyDescent="0.25">
      <c r="A7" s="27">
        <v>2</v>
      </c>
      <c r="B7" s="28" t="s">
        <v>14</v>
      </c>
      <c r="C7" s="34" t="s">
        <v>46</v>
      </c>
      <c r="D7" s="35" t="s">
        <v>45</v>
      </c>
      <c r="E7" s="35" t="s">
        <v>48</v>
      </c>
      <c r="F7" s="30">
        <v>2304.96</v>
      </c>
      <c r="G7" s="36">
        <v>2350.4</v>
      </c>
      <c r="H7" s="29">
        <v>13.42</v>
      </c>
      <c r="I7" s="31">
        <v>4</v>
      </c>
      <c r="J7" s="37">
        <v>6.8259999999999996</v>
      </c>
      <c r="K7" s="31" t="s">
        <v>12</v>
      </c>
      <c r="L7" s="33" t="s">
        <v>16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</row>
    <row r="8" spans="1:146" s="19" customFormat="1" ht="32.25" customHeight="1" x14ac:dyDescent="0.25">
      <c r="A8" s="27">
        <v>3</v>
      </c>
      <c r="B8" s="28" t="s">
        <v>59</v>
      </c>
      <c r="C8" s="30">
        <v>982.16</v>
      </c>
      <c r="D8" s="30">
        <v>981.46</v>
      </c>
      <c r="E8" s="30">
        <v>975.36</v>
      </c>
      <c r="F8" s="30">
        <v>931.68</v>
      </c>
      <c r="G8" s="29">
        <v>964.71</v>
      </c>
      <c r="H8" s="29">
        <v>9.75</v>
      </c>
      <c r="I8" s="38" t="s">
        <v>12</v>
      </c>
      <c r="J8" s="37">
        <v>0.85499999999999998</v>
      </c>
      <c r="K8" s="31"/>
      <c r="L8" s="33" t="s">
        <v>18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</row>
    <row r="9" spans="1:146" s="19" customFormat="1" ht="33.75" customHeight="1" x14ac:dyDescent="0.25">
      <c r="A9" s="27">
        <v>4</v>
      </c>
      <c r="B9" s="28" t="s">
        <v>29</v>
      </c>
      <c r="C9" s="38">
        <v>986.33</v>
      </c>
      <c r="D9" s="38">
        <v>986.33</v>
      </c>
      <c r="E9" s="38">
        <v>981.46</v>
      </c>
      <c r="F9" s="38">
        <v>963.9</v>
      </c>
      <c r="G9" s="39">
        <v>965.6</v>
      </c>
      <c r="H9" s="39">
        <v>21.92</v>
      </c>
      <c r="I9" s="31">
        <v>1</v>
      </c>
      <c r="J9" s="37"/>
      <c r="K9" s="31"/>
      <c r="L9" s="33" t="s">
        <v>40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</row>
    <row r="10" spans="1:146" s="19" customFormat="1" ht="28.5" customHeight="1" x14ac:dyDescent="0.25">
      <c r="A10" s="27">
        <v>5</v>
      </c>
      <c r="B10" s="54" t="s">
        <v>23</v>
      </c>
      <c r="C10" s="30">
        <v>758.04</v>
      </c>
      <c r="D10" s="30">
        <v>2487</v>
      </c>
      <c r="E10" s="30" t="s">
        <v>49</v>
      </c>
      <c r="F10" s="40">
        <v>2441</v>
      </c>
      <c r="G10" s="40">
        <v>2473</v>
      </c>
      <c r="H10" s="39">
        <v>27.8</v>
      </c>
      <c r="I10" s="31">
        <v>25</v>
      </c>
      <c r="J10" s="37">
        <v>0.72460000000000002</v>
      </c>
      <c r="K10" s="31"/>
      <c r="L10" s="3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</row>
    <row r="11" spans="1:146" s="19" customFormat="1" ht="30" customHeight="1" x14ac:dyDescent="0.25">
      <c r="A11" s="55">
        <v>6</v>
      </c>
      <c r="B11" s="28" t="s">
        <v>61</v>
      </c>
      <c r="C11" s="41">
        <v>775.6</v>
      </c>
      <c r="D11" s="41">
        <v>775.6</v>
      </c>
      <c r="E11" s="41">
        <v>767</v>
      </c>
      <c r="F11" s="30">
        <v>754.95</v>
      </c>
      <c r="G11" s="29">
        <v>768</v>
      </c>
      <c r="H11" s="30">
        <v>11.42</v>
      </c>
      <c r="I11" s="31">
        <v>15</v>
      </c>
      <c r="J11" s="42"/>
      <c r="K11" s="43"/>
      <c r="L11" s="31" t="s">
        <v>58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</row>
    <row r="12" spans="1:146" s="20" customFormat="1" ht="31.5" customHeight="1" x14ac:dyDescent="0.25">
      <c r="A12" s="44">
        <v>7</v>
      </c>
      <c r="B12" s="28" t="s">
        <v>32</v>
      </c>
      <c r="C12" s="38">
        <v>423.98</v>
      </c>
      <c r="D12" s="38">
        <v>423.98</v>
      </c>
      <c r="E12" s="38">
        <v>419.41</v>
      </c>
      <c r="F12" s="38">
        <v>415.75</v>
      </c>
      <c r="G12" s="39">
        <v>424</v>
      </c>
      <c r="H12" s="39">
        <v>38.44</v>
      </c>
      <c r="I12" s="31"/>
      <c r="J12" s="31">
        <v>1.418E-2</v>
      </c>
      <c r="K12" s="31"/>
      <c r="L12" s="33" t="s">
        <v>105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</row>
    <row r="13" spans="1:146" s="20" customFormat="1" ht="28.5" customHeight="1" x14ac:dyDescent="0.25">
      <c r="A13" s="27">
        <v>8</v>
      </c>
      <c r="B13" s="28" t="s">
        <v>34</v>
      </c>
      <c r="C13" s="45" t="s">
        <v>44</v>
      </c>
      <c r="D13" s="45" t="s">
        <v>44</v>
      </c>
      <c r="E13" s="45" t="s">
        <v>50</v>
      </c>
      <c r="F13" s="38">
        <v>2583.4</v>
      </c>
      <c r="G13" s="39">
        <v>2617.6</v>
      </c>
      <c r="H13" s="39">
        <v>11.87</v>
      </c>
      <c r="I13" s="31">
        <v>6</v>
      </c>
      <c r="J13" s="38">
        <v>0.1069</v>
      </c>
      <c r="K13" s="38" t="s">
        <v>57</v>
      </c>
      <c r="L13" s="33" t="s">
        <v>64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s="21" customFormat="1" ht="42.75" customHeight="1" x14ac:dyDescent="0.25">
      <c r="A14" s="27">
        <v>9</v>
      </c>
      <c r="B14" s="28" t="s">
        <v>19</v>
      </c>
      <c r="C14" s="30">
        <v>456.9</v>
      </c>
      <c r="D14" s="30">
        <v>456.59</v>
      </c>
      <c r="E14" s="30">
        <v>450.2</v>
      </c>
      <c r="F14" s="30">
        <v>451.95</v>
      </c>
      <c r="G14" s="30">
        <v>454.7</v>
      </c>
      <c r="H14" s="29">
        <f>4.05/6.8*100</f>
        <v>59.558823529411761</v>
      </c>
      <c r="I14" s="31"/>
      <c r="J14" s="31">
        <v>0.18099999999999999</v>
      </c>
      <c r="K14" s="31" t="s">
        <v>68</v>
      </c>
      <c r="L14" s="33" t="s">
        <v>62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</row>
    <row r="15" spans="1:146" s="20" customFormat="1" ht="21.75" customHeight="1" x14ac:dyDescent="0.25">
      <c r="A15" s="27">
        <v>10</v>
      </c>
      <c r="B15" s="28" t="s">
        <v>26</v>
      </c>
      <c r="C15" s="39">
        <v>1599.59</v>
      </c>
      <c r="D15" s="39">
        <v>1599.59</v>
      </c>
      <c r="E15" s="39">
        <v>1594.71</v>
      </c>
      <c r="F15" s="38">
        <v>1566.3</v>
      </c>
      <c r="G15" s="39">
        <v>1587.65</v>
      </c>
      <c r="H15" s="39">
        <v>5.64</v>
      </c>
      <c r="I15" s="38" t="s">
        <v>12</v>
      </c>
      <c r="J15" s="46"/>
      <c r="K15" s="31"/>
      <c r="L15" s="33" t="s">
        <v>66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</row>
    <row r="16" spans="1:146" s="20" customFormat="1" ht="20.25" customHeight="1" x14ac:dyDescent="0.25">
      <c r="A16" s="27">
        <v>11</v>
      </c>
      <c r="B16" s="28" t="s">
        <v>21</v>
      </c>
      <c r="C16" s="30">
        <v>1759.3</v>
      </c>
      <c r="D16" s="30">
        <v>1758.69</v>
      </c>
      <c r="E16" s="30">
        <v>1756.86</v>
      </c>
      <c r="F16" s="30">
        <v>1741.7</v>
      </c>
      <c r="G16" s="30">
        <v>1746.7</v>
      </c>
      <c r="H16" s="57">
        <v>2.5000000000000001E-2</v>
      </c>
      <c r="I16" s="31"/>
      <c r="J16" s="46"/>
      <c r="K16" s="38"/>
      <c r="L16" s="31" t="s">
        <v>73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</row>
    <row r="17" spans="1:146" s="21" customFormat="1" ht="23.25" customHeight="1" x14ac:dyDescent="0.25">
      <c r="A17" s="27">
        <v>12</v>
      </c>
      <c r="B17" s="28" t="s">
        <v>60</v>
      </c>
      <c r="C17" s="39">
        <v>256</v>
      </c>
      <c r="D17" s="39">
        <v>253</v>
      </c>
      <c r="E17" s="39">
        <v>237.74</v>
      </c>
      <c r="F17" s="38">
        <v>247</v>
      </c>
      <c r="G17" s="39">
        <v>248.1</v>
      </c>
      <c r="H17" s="29">
        <f>3.03/5.35*100</f>
        <v>56.635514018691588</v>
      </c>
      <c r="I17" s="38" t="s">
        <v>12</v>
      </c>
      <c r="J17" s="38">
        <v>0.35199999999999998</v>
      </c>
      <c r="K17" s="31"/>
      <c r="L17" s="33" t="s">
        <v>65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</row>
    <row r="18" spans="1:146" s="20" customFormat="1" ht="23.25" customHeight="1" x14ac:dyDescent="0.25">
      <c r="A18" s="44">
        <v>13</v>
      </c>
      <c r="B18" s="28" t="s">
        <v>30</v>
      </c>
      <c r="C18" s="38">
        <v>708.66</v>
      </c>
      <c r="D18" s="38">
        <v>707.93</v>
      </c>
      <c r="E18" s="38">
        <v>701.35</v>
      </c>
      <c r="F18" s="38">
        <v>683.4</v>
      </c>
      <c r="G18" s="48">
        <v>704.9</v>
      </c>
      <c r="H18" s="39">
        <v>20.5</v>
      </c>
      <c r="I18" s="38">
        <v>1</v>
      </c>
      <c r="J18" s="38">
        <v>8.5900000000000004E-2</v>
      </c>
      <c r="K18" s="31"/>
      <c r="L18" s="33" t="s">
        <v>67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</row>
    <row r="19" spans="1:146" s="22" customFormat="1" ht="21.75" customHeight="1" x14ac:dyDescent="0.25">
      <c r="A19" s="27">
        <v>14</v>
      </c>
      <c r="B19" s="28" t="s">
        <v>27</v>
      </c>
      <c r="C19" s="38">
        <v>192.94</v>
      </c>
      <c r="D19" s="38">
        <v>192.63</v>
      </c>
      <c r="E19" s="38">
        <v>186.53</v>
      </c>
      <c r="F19" s="38">
        <v>184.7</v>
      </c>
      <c r="G19" s="39"/>
      <c r="H19" s="39"/>
      <c r="I19" s="31"/>
      <c r="J19" s="37"/>
      <c r="K19" s="38" t="s">
        <v>12</v>
      </c>
      <c r="L19" s="31" t="s">
        <v>58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s="20" customFormat="1" ht="24.75" customHeight="1" x14ac:dyDescent="0.25">
      <c r="A20" s="49">
        <v>15</v>
      </c>
      <c r="B20" s="28" t="s">
        <v>41</v>
      </c>
      <c r="C20" s="38">
        <v>824.48</v>
      </c>
      <c r="D20" s="38">
        <v>824.48</v>
      </c>
      <c r="E20" s="38">
        <v>818.38</v>
      </c>
      <c r="F20" s="39"/>
      <c r="G20" s="39"/>
      <c r="H20" s="39"/>
      <c r="I20" s="31"/>
      <c r="J20" s="37"/>
      <c r="K20" s="38"/>
      <c r="L20" s="3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</row>
    <row r="21" spans="1:146" s="20" customFormat="1" ht="24" customHeight="1" x14ac:dyDescent="0.25">
      <c r="A21" s="49">
        <v>16</v>
      </c>
      <c r="B21" s="28" t="s">
        <v>42</v>
      </c>
      <c r="C21" s="38">
        <v>754.38</v>
      </c>
      <c r="D21" s="38">
        <v>754.38</v>
      </c>
      <c r="E21" s="38">
        <v>748.28</v>
      </c>
      <c r="F21" s="39"/>
      <c r="G21" s="39"/>
      <c r="H21" s="39"/>
      <c r="I21" s="31"/>
      <c r="J21" s="49"/>
      <c r="K21" s="38"/>
      <c r="L21" s="3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</row>
    <row r="22" spans="1:146" s="21" customFormat="1" ht="29.25" customHeight="1" x14ac:dyDescent="0.25">
      <c r="A22" s="27">
        <v>17</v>
      </c>
      <c r="B22" s="31" t="s">
        <v>33</v>
      </c>
      <c r="C22" s="50"/>
      <c r="D22" s="38">
        <v>847.64</v>
      </c>
      <c r="E22" s="50"/>
      <c r="F22" s="38">
        <v>846.4</v>
      </c>
      <c r="G22" s="38">
        <v>846.7</v>
      </c>
      <c r="H22" s="31"/>
      <c r="I22" s="31"/>
      <c r="J22" s="46">
        <v>0.22700000000000001</v>
      </c>
      <c r="K22" s="51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</row>
    <row r="23" spans="1:146" s="22" customFormat="1" ht="22.5" customHeight="1" x14ac:dyDescent="0.25">
      <c r="A23" s="27">
        <v>18</v>
      </c>
      <c r="B23" s="28" t="s">
        <v>36</v>
      </c>
      <c r="C23" s="38"/>
      <c r="D23" s="38">
        <v>1207.02</v>
      </c>
      <c r="E23" s="38"/>
      <c r="F23" s="39">
        <v>1188.69</v>
      </c>
      <c r="G23" s="39">
        <v>1193.98</v>
      </c>
      <c r="H23" s="39">
        <v>3.88</v>
      </c>
      <c r="I23" s="31"/>
      <c r="J23" s="37"/>
      <c r="K23" s="38" t="s">
        <v>57</v>
      </c>
      <c r="L23" s="33" t="s">
        <v>63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s="21" customFormat="1" ht="85.5" customHeight="1" x14ac:dyDescent="0.25">
      <c r="A24" s="68"/>
      <c r="B24" s="68"/>
      <c r="C24" s="68"/>
      <c r="D24" s="68"/>
      <c r="E24" s="68"/>
      <c r="F24" s="68"/>
      <c r="G24" s="52"/>
      <c r="H24" s="69" t="s">
        <v>56</v>
      </c>
      <c r="I24" s="69"/>
      <c r="J24" s="69"/>
      <c r="K24" s="69"/>
      <c r="L24" s="7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5"/>
      <c r="CO24" s="25"/>
      <c r="CP24" s="25"/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</row>
    <row r="25" spans="1:146" x14ac:dyDescent="0.25">
      <c r="B25" s="11"/>
      <c r="C25" s="11"/>
      <c r="D25" s="11"/>
      <c r="E25" s="11"/>
      <c r="F25" s="11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</row>
    <row r="26" spans="1:146" x14ac:dyDescent="0.25">
      <c r="B26" s="11"/>
      <c r="C26" s="11"/>
      <c r="D26" s="11"/>
      <c r="E26" s="11"/>
      <c r="F26" s="11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</row>
    <row r="27" spans="1:146" x14ac:dyDescent="0.25">
      <c r="B27" s="11"/>
      <c r="C27" s="11"/>
      <c r="D27" s="11"/>
      <c r="E27" s="11"/>
      <c r="F27" s="11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</row>
    <row r="28" spans="1:146" x14ac:dyDescent="0.25">
      <c r="B28" s="11"/>
      <c r="C28" s="11"/>
      <c r="D28" s="11"/>
      <c r="E28" s="11"/>
      <c r="F28" s="1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</row>
    <row r="29" spans="1:146" x14ac:dyDescent="0.25">
      <c r="B29" s="11"/>
      <c r="C29" s="11"/>
      <c r="D29" s="11"/>
      <c r="E29" s="11"/>
      <c r="F29" s="1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</row>
    <row r="30" spans="1:146" x14ac:dyDescent="0.25">
      <c r="B30" s="11"/>
      <c r="C30" s="11"/>
      <c r="D30" s="11"/>
      <c r="E30" s="11"/>
      <c r="F30" s="1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</row>
    <row r="31" spans="1:146" x14ac:dyDescent="0.25"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</row>
    <row r="32" spans="1:146" x14ac:dyDescent="0.25"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</row>
    <row r="33" spans="13:146" x14ac:dyDescent="0.25"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</row>
    <row r="34" spans="13:146" x14ac:dyDescent="0.25"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</row>
    <row r="35" spans="13:146" x14ac:dyDescent="0.25"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</row>
    <row r="36" spans="13:146" x14ac:dyDescent="0.25"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</row>
    <row r="37" spans="13:146" x14ac:dyDescent="0.25"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</row>
    <row r="38" spans="13:146" x14ac:dyDescent="0.25"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</row>
    <row r="39" spans="13:146" x14ac:dyDescent="0.25"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</row>
    <row r="40" spans="13:146" x14ac:dyDescent="0.25"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</row>
    <row r="41" spans="13:146" x14ac:dyDescent="0.25"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</row>
    <row r="42" spans="13:146" x14ac:dyDescent="0.25"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</row>
    <row r="43" spans="13:146" x14ac:dyDescent="0.25"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</row>
    <row r="44" spans="13:146" x14ac:dyDescent="0.25"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</row>
    <row r="45" spans="13:146" x14ac:dyDescent="0.25"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</row>
    <row r="46" spans="13:146" x14ac:dyDescent="0.25"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</row>
    <row r="47" spans="13:146" x14ac:dyDescent="0.25"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</row>
    <row r="48" spans="13:146" x14ac:dyDescent="0.25"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</row>
    <row r="49" spans="13:146" x14ac:dyDescent="0.25"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</row>
    <row r="50" spans="13:146" x14ac:dyDescent="0.25"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</row>
    <row r="51" spans="13:146" x14ac:dyDescent="0.25"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</row>
    <row r="52" spans="13:146" x14ac:dyDescent="0.25"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</row>
    <row r="53" spans="13:146" x14ac:dyDescent="0.25"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</row>
    <row r="54" spans="13:146" x14ac:dyDescent="0.25"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</row>
    <row r="55" spans="13:146" x14ac:dyDescent="0.25"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</row>
    <row r="56" spans="13:146" x14ac:dyDescent="0.25"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</row>
    <row r="57" spans="13:146" x14ac:dyDescent="0.25"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</row>
    <row r="58" spans="13:146" x14ac:dyDescent="0.25"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</row>
    <row r="59" spans="13:146" x14ac:dyDescent="0.25"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</row>
    <row r="60" spans="13:146" x14ac:dyDescent="0.25"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</row>
    <row r="61" spans="13:146" x14ac:dyDescent="0.25"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</row>
    <row r="62" spans="13:146" x14ac:dyDescent="0.25"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</row>
    <row r="63" spans="13:146" x14ac:dyDescent="0.25"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</row>
    <row r="64" spans="13:146" x14ac:dyDescent="0.25"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</row>
    <row r="65" spans="13:146" x14ac:dyDescent="0.25"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</row>
    <row r="66" spans="13:146" x14ac:dyDescent="0.25"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</row>
    <row r="67" spans="13:146" x14ac:dyDescent="0.25"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</row>
    <row r="68" spans="13:146" x14ac:dyDescent="0.25"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</row>
    <row r="69" spans="13:146" x14ac:dyDescent="0.25"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</row>
    <row r="70" spans="13:146" x14ac:dyDescent="0.25"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</row>
    <row r="71" spans="13:146" x14ac:dyDescent="0.25"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</row>
    <row r="72" spans="13:146" x14ac:dyDescent="0.25"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</row>
    <row r="73" spans="13:146" x14ac:dyDescent="0.25"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</row>
    <row r="74" spans="13:146" x14ac:dyDescent="0.25"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</row>
    <row r="75" spans="13:146" x14ac:dyDescent="0.25"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</row>
    <row r="76" spans="13:146" x14ac:dyDescent="0.25"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</row>
    <row r="77" spans="13:146" x14ac:dyDescent="0.25"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</row>
    <row r="78" spans="13:146" x14ac:dyDescent="0.25"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</row>
    <row r="79" spans="13:146" x14ac:dyDescent="0.25"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</row>
    <row r="80" spans="13:146" x14ac:dyDescent="0.25"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</row>
    <row r="81" spans="13:146" x14ac:dyDescent="0.25"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</row>
    <row r="82" spans="13:146" x14ac:dyDescent="0.25"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</row>
    <row r="83" spans="13:146" x14ac:dyDescent="0.25"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</row>
    <row r="84" spans="13:146" x14ac:dyDescent="0.25"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</row>
    <row r="85" spans="13:146" x14ac:dyDescent="0.25"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</row>
    <row r="86" spans="13:146" x14ac:dyDescent="0.25"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</row>
    <row r="87" spans="13:146" x14ac:dyDescent="0.25"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</row>
    <row r="88" spans="13:146" x14ac:dyDescent="0.25"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</row>
    <row r="89" spans="13:146" x14ac:dyDescent="0.25"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</row>
    <row r="90" spans="13:146" x14ac:dyDescent="0.25"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</row>
    <row r="91" spans="13:146" x14ac:dyDescent="0.25"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</row>
    <row r="92" spans="13:146" x14ac:dyDescent="0.25"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</row>
    <row r="93" spans="13:146" x14ac:dyDescent="0.25"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</row>
    <row r="94" spans="13:146" x14ac:dyDescent="0.25"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</row>
    <row r="95" spans="13:146" x14ac:dyDescent="0.25"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</row>
    <row r="96" spans="13:146" x14ac:dyDescent="0.25"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</row>
    <row r="97" spans="13:146" x14ac:dyDescent="0.25"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</row>
    <row r="98" spans="13:146" x14ac:dyDescent="0.25"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</row>
    <row r="99" spans="13:146" x14ac:dyDescent="0.25"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</row>
    <row r="100" spans="13:146" x14ac:dyDescent="0.25"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</row>
    <row r="101" spans="13:146" x14ac:dyDescent="0.25"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</row>
    <row r="102" spans="13:146" x14ac:dyDescent="0.25"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</row>
    <row r="103" spans="13:146" x14ac:dyDescent="0.25"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</row>
    <row r="104" spans="13:146" x14ac:dyDescent="0.25"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</row>
    <row r="105" spans="13:146" x14ac:dyDescent="0.25"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</row>
    <row r="106" spans="13:146" x14ac:dyDescent="0.25"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</row>
    <row r="107" spans="13:146" x14ac:dyDescent="0.25"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</row>
    <row r="108" spans="13:146" x14ac:dyDescent="0.25"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</row>
    <row r="109" spans="13:146" x14ac:dyDescent="0.25"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</row>
    <row r="110" spans="13:146" x14ac:dyDescent="0.25"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</row>
    <row r="111" spans="13:146" x14ac:dyDescent="0.25"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</row>
    <row r="112" spans="13:146" x14ac:dyDescent="0.25"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</row>
    <row r="113" spans="13:146" x14ac:dyDescent="0.25"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</row>
    <row r="114" spans="13:146" x14ac:dyDescent="0.25"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</row>
    <row r="115" spans="13:146" x14ac:dyDescent="0.25"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</row>
    <row r="116" spans="13:146" x14ac:dyDescent="0.25"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</row>
    <row r="117" spans="13:146" x14ac:dyDescent="0.25"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</row>
    <row r="118" spans="13:146" x14ac:dyDescent="0.25"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</row>
    <row r="119" spans="13:146" x14ac:dyDescent="0.25"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</row>
    <row r="120" spans="13:146" x14ac:dyDescent="0.25"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</row>
    <row r="121" spans="13:146" x14ac:dyDescent="0.25"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</row>
    <row r="122" spans="13:146" x14ac:dyDescent="0.25"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</row>
    <row r="123" spans="13:146" x14ac:dyDescent="0.25"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</row>
    <row r="124" spans="13:146" x14ac:dyDescent="0.25"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</row>
    <row r="125" spans="13:146" x14ac:dyDescent="0.25"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</row>
    <row r="126" spans="13:146" x14ac:dyDescent="0.25"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</row>
    <row r="127" spans="13:146" x14ac:dyDescent="0.25"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</row>
    <row r="128" spans="13:146" x14ac:dyDescent="0.25"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</row>
    <row r="129" spans="13:146" x14ac:dyDescent="0.25"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</row>
    <row r="130" spans="13:146" x14ac:dyDescent="0.25"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</row>
    <row r="131" spans="13:146" x14ac:dyDescent="0.25"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</row>
    <row r="132" spans="13:146" x14ac:dyDescent="0.25"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</row>
    <row r="133" spans="13:146" x14ac:dyDescent="0.25"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</row>
    <row r="134" spans="13:146" x14ac:dyDescent="0.25"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</row>
    <row r="135" spans="13:146" x14ac:dyDescent="0.25"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</row>
  </sheetData>
  <mergeCells count="16">
    <mergeCell ref="A24:F24"/>
    <mergeCell ref="H24:L24"/>
    <mergeCell ref="A1:L1"/>
    <mergeCell ref="A2:L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</mergeCells>
  <pageMargins left="0.7" right="0.7" top="0.75" bottom="0.75" header="0.3" footer="0.3"/>
  <pageSetup paperSize="9" scale="7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29</vt:i4>
      </vt:variant>
    </vt:vector>
  </HeadingPairs>
  <TitlesOfParts>
    <vt:vector size="60" baseType="lpstr">
      <vt:lpstr>Sheet1 (2)</vt:lpstr>
      <vt:lpstr>01.06.19 </vt:lpstr>
      <vt:lpstr>02.06.19 </vt:lpstr>
      <vt:lpstr>03.06.19 </vt:lpstr>
      <vt:lpstr>04.06.19 </vt:lpstr>
      <vt:lpstr>05.06.19 </vt:lpstr>
      <vt:lpstr>06.06.19</vt:lpstr>
      <vt:lpstr>07.06.19 </vt:lpstr>
      <vt:lpstr>08.06.19</vt:lpstr>
      <vt:lpstr>09.06.19</vt:lpstr>
      <vt:lpstr>10.06.19 </vt:lpstr>
      <vt:lpstr>11.06.19 </vt:lpstr>
      <vt:lpstr>12.06.19 </vt:lpstr>
      <vt:lpstr>13.06.19 </vt:lpstr>
      <vt:lpstr>14.06.19</vt:lpstr>
      <vt:lpstr>15.06.19 </vt:lpstr>
      <vt:lpstr>16.06.19 )</vt:lpstr>
      <vt:lpstr>17.06.19 </vt:lpstr>
      <vt:lpstr>18.06.19</vt:lpstr>
      <vt:lpstr>19.06.19 </vt:lpstr>
      <vt:lpstr>20.06.19 </vt:lpstr>
      <vt:lpstr>21.06.19</vt:lpstr>
      <vt:lpstr>22.06.19 </vt:lpstr>
      <vt:lpstr>23.06.19 </vt:lpstr>
      <vt:lpstr>24.06.19 </vt:lpstr>
      <vt:lpstr>25.06.19</vt:lpstr>
      <vt:lpstr>26.06.19 </vt:lpstr>
      <vt:lpstr>27.06.19 </vt:lpstr>
      <vt:lpstr>28.06.19</vt:lpstr>
      <vt:lpstr>29.06.19 </vt:lpstr>
      <vt:lpstr>30.06.19</vt:lpstr>
      <vt:lpstr>'01.06.19 '!Print_Area</vt:lpstr>
      <vt:lpstr>'02.06.19 '!Print_Area</vt:lpstr>
      <vt:lpstr>'03.06.19 '!Print_Area</vt:lpstr>
      <vt:lpstr>'04.06.19 '!Print_Area</vt:lpstr>
      <vt:lpstr>'05.06.19 '!Print_Area</vt:lpstr>
      <vt:lpstr>'06.06.19'!Print_Area</vt:lpstr>
      <vt:lpstr>'07.06.19 '!Print_Area</vt:lpstr>
      <vt:lpstr>'08.06.19'!Print_Area</vt:lpstr>
      <vt:lpstr>'10.06.19 '!Print_Area</vt:lpstr>
      <vt:lpstr>'11.06.19 '!Print_Area</vt:lpstr>
      <vt:lpstr>'12.06.19 '!Print_Area</vt:lpstr>
      <vt:lpstr>'13.06.19 '!Print_Area</vt:lpstr>
      <vt:lpstr>'14.06.19'!Print_Area</vt:lpstr>
      <vt:lpstr>'15.06.19 '!Print_Area</vt:lpstr>
      <vt:lpstr>'16.06.19 )'!Print_Area</vt:lpstr>
      <vt:lpstr>'17.06.19 '!Print_Area</vt:lpstr>
      <vt:lpstr>'18.06.19'!Print_Area</vt:lpstr>
      <vt:lpstr>'19.06.19 '!Print_Area</vt:lpstr>
      <vt:lpstr>'20.06.19 '!Print_Area</vt:lpstr>
      <vt:lpstr>'21.06.19'!Print_Area</vt:lpstr>
      <vt:lpstr>'22.06.19 '!Print_Area</vt:lpstr>
      <vt:lpstr>'23.06.19 '!Print_Area</vt:lpstr>
      <vt:lpstr>'24.06.19 '!Print_Area</vt:lpstr>
      <vt:lpstr>'25.06.19'!Print_Area</vt:lpstr>
      <vt:lpstr>'26.06.19 '!Print_Area</vt:lpstr>
      <vt:lpstr>'27.06.19 '!Print_Area</vt:lpstr>
      <vt:lpstr>'28.06.19'!Print_Area</vt:lpstr>
      <vt:lpstr>'29.06.19 '!Print_Area</vt:lpstr>
      <vt:lpstr>'30.06.19'!Print_Area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</dc:creator>
  <cp:lastModifiedBy>ADMINISTRATIVE</cp:lastModifiedBy>
  <cp:lastPrinted>2019-10-01T06:59:24Z</cp:lastPrinted>
  <dcterms:created xsi:type="dcterms:W3CDTF">2018-09-25T04:57:02Z</dcterms:created>
  <dcterms:modified xsi:type="dcterms:W3CDTF">2019-10-01T07:02:30Z</dcterms:modified>
</cp:coreProperties>
</file>