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34" i="1" l="1"/>
  <c r="B32" i="1"/>
  <c r="B31" i="1"/>
  <c r="B30" i="1"/>
  <c r="B29" i="1"/>
  <c r="B28" i="1"/>
  <c r="B27" i="1"/>
  <c r="B26" i="1"/>
  <c r="B24" i="1"/>
  <c r="B23" i="1"/>
  <c r="B22" i="1"/>
  <c r="B21" i="1"/>
  <c r="B20" i="1"/>
  <c r="B19" i="1"/>
  <c r="B18" i="1"/>
  <c r="B17" i="1"/>
  <c r="B16" i="1"/>
  <c r="B15" i="1"/>
  <c r="B14" i="1"/>
  <c r="B13" i="1"/>
  <c r="B7" i="1" l="1"/>
</calcChain>
</file>

<file path=xl/sharedStrings.xml><?xml version="1.0" encoding="utf-8"?>
<sst xmlns="http://schemas.openxmlformats.org/spreadsheetml/2006/main" count="170" uniqueCount="81">
  <si>
    <t>Vendor</t>
  </si>
  <si>
    <t>VendorPrefix</t>
  </si>
  <si>
    <t>GLClass</t>
  </si>
  <si>
    <t>Model</t>
  </si>
  <si>
    <t>ANKER</t>
  </si>
  <si>
    <t>AC.</t>
  </si>
  <si>
    <t>IN01</t>
  </si>
  <si>
    <t>FDF Power Banks</t>
  </si>
  <si>
    <t>Robovac 3DC</t>
  </si>
  <si>
    <t>IN02</t>
  </si>
  <si>
    <t>IN08</t>
  </si>
  <si>
    <t>IN09</t>
  </si>
  <si>
    <t>IN12</t>
  </si>
  <si>
    <t>FMA Smart Homes Devices</t>
  </si>
  <si>
    <t>Nebula Apollo</t>
  </si>
  <si>
    <t>FCP CAR FM Transmitter</t>
  </si>
  <si>
    <t>DashCam C1 Pro</t>
  </si>
  <si>
    <t>FDA Smartphones Cases</t>
  </si>
  <si>
    <t>SmartCharge</t>
  </si>
  <si>
    <t>DFC HUBS</t>
  </si>
  <si>
    <t>Premium</t>
  </si>
  <si>
    <t>HUWAEI TECH Inevestment</t>
  </si>
  <si>
    <t>HTI</t>
  </si>
  <si>
    <t>IN04</t>
  </si>
  <si>
    <t>IN07</t>
  </si>
  <si>
    <t>IN03</t>
  </si>
  <si>
    <t>INDF</t>
  </si>
  <si>
    <t>IN98</t>
  </si>
  <si>
    <t>VTC Vendor Contribution Discount</t>
  </si>
  <si>
    <t>Astro PowerCore 20001</t>
  </si>
  <si>
    <t>ECC Health &amp; Fitness Trackers</t>
  </si>
  <si>
    <t>Astro Power Core</t>
  </si>
  <si>
    <t>ECA SmartPhones</t>
  </si>
  <si>
    <t>Iphone 15 Pro max 1 TB</t>
  </si>
  <si>
    <t>DKI Broadbacn Routers</t>
  </si>
  <si>
    <t>Quick Charge</t>
  </si>
  <si>
    <t>EBB SmartWatch</t>
  </si>
  <si>
    <t>Astro E7</t>
  </si>
  <si>
    <t>Power PORT 6 (Power IQ)</t>
  </si>
  <si>
    <t>TVD TV Autdio Video</t>
  </si>
  <si>
    <t>PIPETO</t>
  </si>
  <si>
    <t>PT.</t>
  </si>
  <si>
    <t>IN13</t>
  </si>
  <si>
    <t>IN14</t>
  </si>
  <si>
    <t>IN05</t>
  </si>
  <si>
    <t>INPQ</t>
  </si>
  <si>
    <t>IN10</t>
  </si>
  <si>
    <t>IN1F</t>
  </si>
  <si>
    <t>DHC Laser Toners</t>
  </si>
  <si>
    <t>QCA INCET Printers</t>
  </si>
  <si>
    <t>DKg 4G 5G ROUTERS</t>
  </si>
  <si>
    <t>HHH PC Gaming and other accessories</t>
  </si>
  <si>
    <t>HHD PC aming Headset</t>
  </si>
  <si>
    <t>FGH Earbuds True Wireless</t>
  </si>
  <si>
    <t>FGC Wireless chargers</t>
  </si>
  <si>
    <t>FDQ Smartphone Car accessories</t>
  </si>
  <si>
    <t>TVC SOUNDBARS</t>
  </si>
  <si>
    <t>FDX Car Chargers</t>
  </si>
  <si>
    <t>FDI Speakers</t>
  </si>
  <si>
    <t>FDE Chargers and Adapters</t>
  </si>
  <si>
    <t>Toughshell</t>
  </si>
  <si>
    <t>Nano 11</t>
  </si>
  <si>
    <t>Power Expand 6</t>
  </si>
  <si>
    <t>SlimShell</t>
  </si>
  <si>
    <t>GlassGaurd</t>
  </si>
  <si>
    <t>Power Core</t>
  </si>
  <si>
    <t>PowerPort++</t>
  </si>
  <si>
    <t>PowerPort 2</t>
  </si>
  <si>
    <t>Oider C40D</t>
  </si>
  <si>
    <t>Nosta 654</t>
  </si>
  <si>
    <t>DashCam P1DO</t>
  </si>
  <si>
    <t>Atom 11</t>
  </si>
  <si>
    <t>SAMSUNG  ELECTRONIC &amp; Compter CO.</t>
  </si>
  <si>
    <t>SCO</t>
  </si>
  <si>
    <t>IN18</t>
  </si>
  <si>
    <t>IN99</t>
  </si>
  <si>
    <t>INMO</t>
  </si>
  <si>
    <t>Others</t>
  </si>
  <si>
    <t>VendorPrefixWithoutCode</t>
  </si>
  <si>
    <t>ClassificationDescription1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</si>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</sst>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G1" sqref="G1"/>
    </sheetView>
  </sheetViews>
  <sheetFormatPr defaultRowHeight="14.4" x14ac:dyDescent="0.3"/>
  <cols>
    <col min="1" max="1" width="27.88671875" customWidth="1"/>
    <col min="2" max="2" width="20.88671875" style="4" customWidth="1"/>
    <col min="3" max="4" width="20.88671875" customWidth="1"/>
    <col min="5" max="5" width="32.6640625" customWidth="1"/>
    <col min="6" max="6" width="28.21875" customWidth="1"/>
  </cols>
  <sheetData>
    <row r="1" spans="1:7" ht="21.6" customHeight="1" x14ac:dyDescent="0.3">
      <c r="A1" s="2" t="s">
        <v>78</v>
      </c>
      <c r="B1" s="2" t="s">
        <v>0</v>
      </c>
      <c r="C1" s="2" t="s">
        <v>1</v>
      </c>
      <c r="D1" s="2" t="s">
        <v>2</v>
      </c>
      <c r="E1" s="2" t="s">
        <v>79</v>
      </c>
      <c r="F1" s="2" t="s">
        <v>3</v>
      </c>
      <c r="G1" s="2" t="s">
        <v>80</v>
      </c>
    </row>
    <row r="2" spans="1:7" x14ac:dyDescent="0.3">
      <c r="A2" s="1" t="s">
        <v>4</v>
      </c>
      <c r="B2" s="1">
        <v>7894521</v>
      </c>
      <c r="C2" s="1" t="s">
        <v>5</v>
      </c>
      <c r="D2" s="1" t="s">
        <v>6</v>
      </c>
      <c r="E2" s="1" t="s">
        <v>7</v>
      </c>
      <c r="F2" s="1" t="s">
        <v>8</v>
      </c>
      <c r="G2" t="str">
        <f>A2&amp;B2&amp;C2&amp;D2&amp;E2&amp;F2</f>
        <v>ANKER7894521AC.IN01FDF Power BanksRobovac 3DC</v>
      </c>
    </row>
    <row r="3" spans="1:7" x14ac:dyDescent="0.3">
      <c r="A3" s="1" t="s">
        <v>4</v>
      </c>
      <c r="B3" s="1">
        <v>7894621</v>
      </c>
      <c r="C3" s="1" t="s">
        <v>5</v>
      </c>
      <c r="D3" s="1" t="s">
        <v>9</v>
      </c>
      <c r="E3" s="1" t="s">
        <v>13</v>
      </c>
      <c r="F3" s="1" t="s">
        <v>14</v>
      </c>
      <c r="G3" t="str">
        <f t="shared" ref="G3:G34" si="0">A3&amp;B3&amp;C3&amp;D3&amp;E3&amp;F3</f>
        <v>ANKER7894621AC.IN02FMA Smart Homes DevicesNebula Apollo</v>
      </c>
    </row>
    <row r="4" spans="1:7" x14ac:dyDescent="0.3">
      <c r="A4" s="1" t="s">
        <v>4</v>
      </c>
      <c r="B4" s="1">
        <v>7894421</v>
      </c>
      <c r="C4" s="1" t="s">
        <v>5</v>
      </c>
      <c r="D4" s="1" t="s">
        <v>10</v>
      </c>
      <c r="E4" s="1" t="s">
        <v>15</v>
      </c>
      <c r="F4" s="1" t="s">
        <v>16</v>
      </c>
      <c r="G4" t="str">
        <f t="shared" si="0"/>
        <v>ANKER7894421AC.IN08FCP CAR FM TransmitterDashCam C1 Pro</v>
      </c>
    </row>
    <row r="5" spans="1:7" x14ac:dyDescent="0.3">
      <c r="A5" s="1" t="s">
        <v>4</v>
      </c>
      <c r="B5" s="1">
        <v>7892521</v>
      </c>
      <c r="C5" s="1" t="s">
        <v>5</v>
      </c>
      <c r="D5" s="1" t="s">
        <v>11</v>
      </c>
      <c r="E5" s="1" t="s">
        <v>17</v>
      </c>
      <c r="F5" s="1" t="s">
        <v>18</v>
      </c>
      <c r="G5" t="str">
        <f t="shared" si="0"/>
        <v>ANKER7892521AC.IN09FDA Smartphones CasesSmartCharge</v>
      </c>
    </row>
    <row r="6" spans="1:7" x14ac:dyDescent="0.3">
      <c r="A6" s="1" t="s">
        <v>4</v>
      </c>
      <c r="B6" s="1">
        <v>7896521</v>
      </c>
      <c r="C6" s="1" t="s">
        <v>5</v>
      </c>
      <c r="D6" s="1" t="s">
        <v>12</v>
      </c>
      <c r="E6" s="1" t="s">
        <v>19</v>
      </c>
      <c r="F6" s="1" t="s">
        <v>20</v>
      </c>
      <c r="G6" t="str">
        <f t="shared" si="0"/>
        <v>ANKER7896521AC.IN12DFC HUBSPremium</v>
      </c>
    </row>
    <row r="7" spans="1:7" x14ac:dyDescent="0.3">
      <c r="A7" s="1" t="s">
        <v>21</v>
      </c>
      <c r="B7" s="3">
        <f>B2/2</f>
        <v>3947260.5</v>
      </c>
      <c r="C7" s="1" t="s">
        <v>22</v>
      </c>
      <c r="D7" s="1" t="s">
        <v>23</v>
      </c>
      <c r="E7" s="1" t="s">
        <v>28</v>
      </c>
      <c r="F7" s="1" t="s">
        <v>29</v>
      </c>
      <c r="G7" t="str">
        <f t="shared" si="0"/>
        <v>HUWAEI TECH Inevestment3947260.5HTIIN04VTC Vendor Contribution DiscountAstro PowerCore 20001</v>
      </c>
    </row>
    <row r="8" spans="1:7" x14ac:dyDescent="0.3">
      <c r="A8" s="1" t="s">
        <v>21</v>
      </c>
      <c r="B8" s="3">
        <v>3937260.5</v>
      </c>
      <c r="C8" s="1" t="s">
        <v>22</v>
      </c>
      <c r="D8" s="1" t="s">
        <v>24</v>
      </c>
      <c r="E8" s="1" t="s">
        <v>30</v>
      </c>
      <c r="F8" s="1" t="s">
        <v>31</v>
      </c>
      <c r="G8" t="str">
        <f t="shared" si="0"/>
        <v>HUWAEI TECH Inevestment3937260.5HTIIN07ECC Health &amp; Fitness TrackersAstro Power Core</v>
      </c>
    </row>
    <row r="9" spans="1:7" x14ac:dyDescent="0.3">
      <c r="A9" s="1" t="s">
        <v>21</v>
      </c>
      <c r="B9" s="3">
        <v>3937260.5</v>
      </c>
      <c r="C9" s="1" t="s">
        <v>22</v>
      </c>
      <c r="D9" s="1" t="s">
        <v>25</v>
      </c>
      <c r="E9" s="1" t="s">
        <v>32</v>
      </c>
      <c r="F9" s="1" t="s">
        <v>33</v>
      </c>
      <c r="G9" t="str">
        <f t="shared" si="0"/>
        <v>HUWAEI TECH Inevestment3937260.5HTIIN03ECA SmartPhonesIphone 15 Pro max 1 TB</v>
      </c>
    </row>
    <row r="10" spans="1:7" x14ac:dyDescent="0.3">
      <c r="A10" s="1" t="s">
        <v>21</v>
      </c>
      <c r="B10" s="3">
        <v>3897239.5</v>
      </c>
      <c r="C10" s="1" t="s">
        <v>22</v>
      </c>
      <c r="D10" s="1" t="s">
        <v>6</v>
      </c>
      <c r="E10" s="1" t="s">
        <v>34</v>
      </c>
      <c r="F10" s="1" t="s">
        <v>35</v>
      </c>
      <c r="G10" t="str">
        <f t="shared" si="0"/>
        <v>HUWAEI TECH Inevestment3897239.5HTIIN01DKI Broadbacn RoutersQuick Charge</v>
      </c>
    </row>
    <row r="11" spans="1:7" x14ac:dyDescent="0.3">
      <c r="A11" s="1" t="s">
        <v>21</v>
      </c>
      <c r="B11" s="3">
        <v>3997281.5</v>
      </c>
      <c r="C11" s="1" t="s">
        <v>22</v>
      </c>
      <c r="D11" s="1" t="s">
        <v>26</v>
      </c>
      <c r="E11" s="1" t="s">
        <v>36</v>
      </c>
      <c r="F11" s="1" t="s">
        <v>37</v>
      </c>
      <c r="G11" t="str">
        <f t="shared" si="0"/>
        <v>HUWAEI TECH Inevestment3997281.5HTIINDFEBB SmartWatchAstro E7</v>
      </c>
    </row>
    <row r="12" spans="1:7" x14ac:dyDescent="0.3">
      <c r="A12" s="1" t="s">
        <v>21</v>
      </c>
      <c r="B12" s="3">
        <v>3942260.5</v>
      </c>
      <c r="C12" s="1" t="s">
        <v>22</v>
      </c>
      <c r="D12" s="1" t="s">
        <v>27</v>
      </c>
      <c r="E12" s="1" t="s">
        <v>39</v>
      </c>
      <c r="F12" s="1" t="s">
        <v>38</v>
      </c>
      <c r="G12" t="str">
        <f t="shared" si="0"/>
        <v>HUWAEI TECH Inevestment3942260.5HTIIN98TVD TV Autdio VideoPower PORT 6 (Power IQ)</v>
      </c>
    </row>
    <row r="13" spans="1:7" x14ac:dyDescent="0.3">
      <c r="A13" s="1" t="s">
        <v>40</v>
      </c>
      <c r="B13" s="4">
        <f>B2-6000000</f>
        <v>1894521</v>
      </c>
      <c r="C13" s="1" t="s">
        <v>41</v>
      </c>
      <c r="D13" s="1" t="s">
        <v>6</v>
      </c>
      <c r="E13" s="1" t="s">
        <v>48</v>
      </c>
      <c r="F13" s="1" t="s">
        <v>60</v>
      </c>
      <c r="G13" t="str">
        <f t="shared" si="0"/>
        <v>PIPETO1894521PT.IN01DHC Laser TonersToughshell</v>
      </c>
    </row>
    <row r="14" spans="1:7" x14ac:dyDescent="0.3">
      <c r="A14" s="1" t="s">
        <v>40</v>
      </c>
      <c r="B14" s="4">
        <f>B13-1000</f>
        <v>1893521</v>
      </c>
      <c r="C14" s="1" t="s">
        <v>41</v>
      </c>
      <c r="D14" s="1" t="s">
        <v>12</v>
      </c>
      <c r="E14" s="1" t="s">
        <v>49</v>
      </c>
      <c r="F14" s="1" t="s">
        <v>61</v>
      </c>
      <c r="G14" t="str">
        <f t="shared" si="0"/>
        <v>PIPETO1893521PT.IN12QCA INCET PrintersNano 11</v>
      </c>
    </row>
    <row r="15" spans="1:7" x14ac:dyDescent="0.3">
      <c r="A15" s="1" t="s">
        <v>40</v>
      </c>
      <c r="B15" s="4">
        <f>B13+100000</f>
        <v>1994521</v>
      </c>
      <c r="C15" s="1" t="s">
        <v>41</v>
      </c>
      <c r="D15" s="1" t="s">
        <v>27</v>
      </c>
      <c r="E15" s="1" t="s">
        <v>50</v>
      </c>
      <c r="F15" s="1" t="s">
        <v>62</v>
      </c>
      <c r="G15" t="str">
        <f t="shared" si="0"/>
        <v>PIPETO1994521PT.IN98DKg 4G 5G ROUTERSPower Expand 6</v>
      </c>
    </row>
    <row r="16" spans="1:7" x14ac:dyDescent="0.3">
      <c r="A16" s="1" t="s">
        <v>40</v>
      </c>
      <c r="B16" s="4">
        <f>B13-50000</f>
        <v>1844521</v>
      </c>
      <c r="C16" s="1" t="s">
        <v>41</v>
      </c>
      <c r="D16" s="1" t="s">
        <v>23</v>
      </c>
      <c r="E16" s="1" t="s">
        <v>51</v>
      </c>
      <c r="F16" s="1" t="s">
        <v>63</v>
      </c>
      <c r="G16" t="str">
        <f t="shared" si="0"/>
        <v>PIPETO1844521PT.IN04HHH PC Gaming and other accessoriesSlimShell</v>
      </c>
    </row>
    <row r="17" spans="1:7" x14ac:dyDescent="0.3">
      <c r="A17" s="1" t="s">
        <v>40</v>
      </c>
      <c r="B17" s="4">
        <f>B13+60000</f>
        <v>1954521</v>
      </c>
      <c r="C17" s="1" t="s">
        <v>41</v>
      </c>
      <c r="D17" s="1" t="s">
        <v>9</v>
      </c>
      <c r="E17" s="1" t="s">
        <v>52</v>
      </c>
      <c r="F17" s="1" t="s">
        <v>64</v>
      </c>
      <c r="G17" t="str">
        <f t="shared" si="0"/>
        <v>PIPETO1954521PT.IN02HHD PC aming HeadsetGlassGaurd</v>
      </c>
    </row>
    <row r="18" spans="1:7" x14ac:dyDescent="0.3">
      <c r="A18" s="1" t="s">
        <v>40</v>
      </c>
      <c r="B18" s="4">
        <f>AVERAGE(B13:B17)</f>
        <v>1916321</v>
      </c>
      <c r="C18" s="1" t="s">
        <v>41</v>
      </c>
      <c r="D18" s="1" t="s">
        <v>25</v>
      </c>
      <c r="E18" s="1" t="s">
        <v>53</v>
      </c>
      <c r="F18" s="1" t="s">
        <v>65</v>
      </c>
      <c r="G18" t="str">
        <f t="shared" si="0"/>
        <v>PIPETO1916321PT.IN03FGH Earbuds True WirelessPower Core</v>
      </c>
    </row>
    <row r="19" spans="1:7" x14ac:dyDescent="0.3">
      <c r="A19" s="1" t="s">
        <v>40</v>
      </c>
      <c r="B19" s="4">
        <f>B14-400000</f>
        <v>1493521</v>
      </c>
      <c r="C19" s="1" t="s">
        <v>41</v>
      </c>
      <c r="D19" s="1" t="s">
        <v>42</v>
      </c>
      <c r="E19" s="1" t="s">
        <v>54</v>
      </c>
      <c r="F19" s="1" t="s">
        <v>66</v>
      </c>
      <c r="G19" t="str">
        <f t="shared" si="0"/>
        <v>PIPETO1493521PT.IN13FGC Wireless chargersPowerPort++</v>
      </c>
    </row>
    <row r="20" spans="1:7" x14ac:dyDescent="0.3">
      <c r="A20" s="1" t="s">
        <v>40</v>
      </c>
      <c r="B20" s="4">
        <f>B15-12345</f>
        <v>1982176</v>
      </c>
      <c r="C20" s="1" t="s">
        <v>41</v>
      </c>
      <c r="D20" s="1" t="s">
        <v>43</v>
      </c>
      <c r="E20" s="1" t="s">
        <v>55</v>
      </c>
      <c r="F20" s="1" t="s">
        <v>67</v>
      </c>
      <c r="G20" t="str">
        <f t="shared" si="0"/>
        <v>PIPETO1982176PT.IN14FDQ Smartphone Car accessoriesPowerPort 2</v>
      </c>
    </row>
    <row r="21" spans="1:7" x14ac:dyDescent="0.3">
      <c r="A21" s="1" t="s">
        <v>40</v>
      </c>
      <c r="B21" s="5">
        <f>AVERAGE(B13:B20)</f>
        <v>1871702.875</v>
      </c>
      <c r="C21" s="1" t="s">
        <v>41</v>
      </c>
      <c r="D21" s="1" t="s">
        <v>44</v>
      </c>
      <c r="E21" s="1" t="s">
        <v>56</v>
      </c>
      <c r="F21" s="1" t="s">
        <v>68</v>
      </c>
      <c r="G21" t="str">
        <f t="shared" si="0"/>
        <v>PIPETO1871702.875PT.IN05TVC SOUNDBARSOider C40D</v>
      </c>
    </row>
    <row r="22" spans="1:7" x14ac:dyDescent="0.3">
      <c r="A22" s="1" t="s">
        <v>40</v>
      </c>
      <c r="B22" s="5">
        <f>B21-40000</f>
        <v>1831702.875</v>
      </c>
      <c r="C22" s="1" t="s">
        <v>41</v>
      </c>
      <c r="D22" s="1" t="s">
        <v>45</v>
      </c>
      <c r="E22" s="1" t="s">
        <v>57</v>
      </c>
      <c r="F22" s="1" t="s">
        <v>69</v>
      </c>
      <c r="G22" t="str">
        <f t="shared" si="0"/>
        <v>PIPETO1831702.875PT.INPQFDX Car ChargersNosta 654</v>
      </c>
    </row>
    <row r="23" spans="1:7" x14ac:dyDescent="0.3">
      <c r="A23" s="1" t="s">
        <v>40</v>
      </c>
      <c r="B23" s="5">
        <f>B21+33000</f>
        <v>1904702.875</v>
      </c>
      <c r="C23" s="1" t="s">
        <v>41</v>
      </c>
      <c r="D23" s="1" t="s">
        <v>46</v>
      </c>
      <c r="E23" s="1" t="s">
        <v>58</v>
      </c>
      <c r="F23" s="1" t="s">
        <v>70</v>
      </c>
      <c r="G23" t="str">
        <f t="shared" si="0"/>
        <v>PIPETO1904702.875PT.IN10FDI SpeakersDashCam P1DO</v>
      </c>
    </row>
    <row r="24" spans="1:7" x14ac:dyDescent="0.3">
      <c r="A24" s="1" t="s">
        <v>40</v>
      </c>
      <c r="B24" s="5">
        <f>AVERAGE(B13:B23)</f>
        <v>1871066.5113636365</v>
      </c>
      <c r="C24" s="1" t="s">
        <v>41</v>
      </c>
      <c r="D24" s="1" t="s">
        <v>47</v>
      </c>
      <c r="E24" s="1" t="s">
        <v>59</v>
      </c>
      <c r="F24" s="1" t="s">
        <v>71</v>
      </c>
      <c r="G24" t="str">
        <f t="shared" si="0"/>
        <v>PIPETO1871066.51136364PT.IN1FFDE Chargers and AdaptersAtom 11</v>
      </c>
    </row>
    <row r="25" spans="1:7" x14ac:dyDescent="0.3">
      <c r="A25" s="1" t="s">
        <v>72</v>
      </c>
      <c r="B25" s="4">
        <v>5645895</v>
      </c>
      <c r="C25" s="1" t="s">
        <v>73</v>
      </c>
      <c r="D25" s="1" t="s">
        <v>6</v>
      </c>
      <c r="E25" s="1" t="s">
        <v>28</v>
      </c>
      <c r="G25" t="str">
        <f t="shared" si="0"/>
        <v>SAMSUNG  ELECTRONIC &amp; Compter CO.5645895SCOIN01VTC Vendor Contribution Discount</v>
      </c>
    </row>
    <row r="26" spans="1:7" x14ac:dyDescent="0.3">
      <c r="A26" s="1" t="s">
        <v>72</v>
      </c>
      <c r="B26" s="4">
        <f>B25-100000</f>
        <v>5545895</v>
      </c>
      <c r="C26" s="1" t="s">
        <v>73</v>
      </c>
      <c r="D26" s="1" t="s">
        <v>11</v>
      </c>
      <c r="E26" s="1" t="s">
        <v>30</v>
      </c>
      <c r="F26" s="1" t="s">
        <v>65</v>
      </c>
      <c r="G26" t="str">
        <f t="shared" si="0"/>
        <v>SAMSUNG  ELECTRONIC &amp; Compter CO.5545895SCOIN09ECC Health &amp; Fitness TrackersPower Core</v>
      </c>
    </row>
    <row r="27" spans="1:7" x14ac:dyDescent="0.3">
      <c r="A27" s="1" t="s">
        <v>72</v>
      </c>
      <c r="B27" s="4">
        <f>B25+100000</f>
        <v>5745895</v>
      </c>
      <c r="C27" s="1" t="s">
        <v>73</v>
      </c>
      <c r="D27" s="1" t="s">
        <v>45</v>
      </c>
      <c r="E27" s="1" t="s">
        <v>32</v>
      </c>
      <c r="F27" s="1" t="s">
        <v>65</v>
      </c>
      <c r="G27" t="str">
        <f t="shared" si="0"/>
        <v>SAMSUNG  ELECTRONIC &amp; Compter CO.5745895SCOINPQECA SmartPhonesPower Core</v>
      </c>
    </row>
    <row r="28" spans="1:7" x14ac:dyDescent="0.3">
      <c r="A28" s="1" t="s">
        <v>72</v>
      </c>
      <c r="B28" s="4">
        <f>B25-300000</f>
        <v>5345895</v>
      </c>
      <c r="C28" s="1" t="s">
        <v>73</v>
      </c>
      <c r="D28" s="1" t="s">
        <v>27</v>
      </c>
      <c r="E28" s="1" t="s">
        <v>34</v>
      </c>
      <c r="G28" t="str">
        <f t="shared" si="0"/>
        <v>SAMSUNG  ELECTRONIC &amp; Compter CO.5345895SCOIN98DKI Broadbacn Routers</v>
      </c>
    </row>
    <row r="29" spans="1:7" x14ac:dyDescent="0.3">
      <c r="A29" s="1" t="s">
        <v>72</v>
      </c>
      <c r="B29" s="4">
        <f>B25+300000</f>
        <v>5945895</v>
      </c>
      <c r="C29" s="1" t="s">
        <v>73</v>
      </c>
      <c r="D29" s="1" t="s">
        <v>12</v>
      </c>
      <c r="E29" s="1" t="s">
        <v>36</v>
      </c>
      <c r="F29" s="1" t="s">
        <v>20</v>
      </c>
      <c r="G29" t="str">
        <f t="shared" si="0"/>
        <v>SAMSUNG  ELECTRONIC &amp; Compter CO.5945895SCOIN12EBB SmartWatchPremium</v>
      </c>
    </row>
    <row r="30" spans="1:7" x14ac:dyDescent="0.3">
      <c r="A30" s="1" t="s">
        <v>72</v>
      </c>
      <c r="B30" s="4">
        <f>AVERAGE(B25:B29)</f>
        <v>5645895</v>
      </c>
      <c r="C30" s="1" t="s">
        <v>73</v>
      </c>
      <c r="D30" s="1" t="s">
        <v>74</v>
      </c>
      <c r="E30" s="1" t="s">
        <v>39</v>
      </c>
      <c r="F30" s="1" t="s">
        <v>29</v>
      </c>
      <c r="G30" t="str">
        <f t="shared" si="0"/>
        <v>SAMSUNG  ELECTRONIC &amp; Compter CO.5645895SCOIN18TVD TV Autdio VideoAstro PowerCore 20001</v>
      </c>
    </row>
    <row r="31" spans="1:7" x14ac:dyDescent="0.3">
      <c r="A31" s="1" t="s">
        <v>72</v>
      </c>
      <c r="B31" s="4">
        <f>B30+123451</f>
        <v>5769346</v>
      </c>
      <c r="C31" s="1" t="s">
        <v>73</v>
      </c>
      <c r="D31" s="1" t="s">
        <v>75</v>
      </c>
      <c r="E31" s="1" t="s">
        <v>48</v>
      </c>
      <c r="F31" s="1" t="s">
        <v>31</v>
      </c>
      <c r="G31" t="str">
        <f t="shared" si="0"/>
        <v>SAMSUNG  ELECTRONIC &amp; Compter CO.5769346SCOIN99DHC Laser TonersAstro Power Core</v>
      </c>
    </row>
    <row r="32" spans="1:7" x14ac:dyDescent="0.3">
      <c r="A32" s="1" t="s">
        <v>72</v>
      </c>
      <c r="B32" s="4">
        <f>B30+65412</f>
        <v>5711307</v>
      </c>
      <c r="C32" s="1" t="s">
        <v>73</v>
      </c>
      <c r="D32" s="1" t="s">
        <v>6</v>
      </c>
      <c r="E32" s="1" t="s">
        <v>77</v>
      </c>
      <c r="F32" s="1" t="s">
        <v>77</v>
      </c>
      <c r="G32" t="str">
        <f t="shared" si="0"/>
        <v>SAMSUNG  ELECTRONIC &amp; Compter CO.5711307SCOIN01OthersOthers</v>
      </c>
    </row>
    <row r="33" spans="1:7" x14ac:dyDescent="0.3">
      <c r="A33" s="1" t="s">
        <v>72</v>
      </c>
      <c r="B33" s="4">
        <v>5784126</v>
      </c>
      <c r="C33" s="1" t="s">
        <v>73</v>
      </c>
      <c r="D33" s="1" t="s">
        <v>24</v>
      </c>
      <c r="E33" s="1" t="s">
        <v>77</v>
      </c>
      <c r="F33" s="1" t="s">
        <v>77</v>
      </c>
      <c r="G33" t="str">
        <f t="shared" si="0"/>
        <v>SAMSUNG  ELECTRONIC &amp; Compter CO.5784126SCOIN07OthersOthers</v>
      </c>
    </row>
    <row r="34" spans="1:7" x14ac:dyDescent="0.3">
      <c r="A34" s="1" t="s">
        <v>72</v>
      </c>
      <c r="B34" s="5">
        <f>AVERAGE(B25:B33)</f>
        <v>5682238.777777778</v>
      </c>
      <c r="C34" s="1" t="s">
        <v>73</v>
      </c>
      <c r="D34" s="1" t="s">
        <v>76</v>
      </c>
      <c r="E34" s="1" t="s">
        <v>77</v>
      </c>
      <c r="F34" s="1" t="s">
        <v>77</v>
      </c>
      <c r="G34" t="str">
        <f t="shared" si="0"/>
        <v>SAMSUNG  ELECTRONIC &amp; Compter CO.5682238.77777778SCOINMOOthersOthers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2024-08-06T18:09:02Z</dcterms:created>
  <dcterms:modified xsi:type="dcterms:W3CDTF">2024-08-07T19:24:22Z</dcterms:modified>
</cp:coreProperties>
</file>